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codeName="ThisWorkbook" defaultThemeVersion="124226"/>
  <xr:revisionPtr revIDLastSave="0" documentId="13_ncr:1_{12CAC1B2-0C3D-461C-90AA-4EBCA55485A0}" xr6:coauthVersionLast="47" xr6:coauthVersionMax="47" xr10:uidLastSave="{00000000-0000-0000-0000-000000000000}"/>
  <bookViews>
    <workbookView xWindow="-118" yWindow="-118" windowWidth="33749" windowHeight="18471" xr2:uid="{00000000-000D-0000-FFFF-FFFF00000000}"/>
  </bookViews>
  <sheets>
    <sheet name="表紙" sheetId="48" r:id="rId1"/>
    <sheet name="目次" sheetId="6" r:id="rId2"/>
    <sheet name="P1" sheetId="49" r:id="rId3"/>
    <sheet name="P2" sheetId="50" r:id="rId4"/>
    <sheet name="P3" sheetId="51" r:id="rId5"/>
    <sheet name="P4" sheetId="52" r:id="rId6"/>
    <sheet name="P5" sheetId="53" r:id="rId7"/>
    <sheet name="P6" sheetId="54" r:id="rId8"/>
    <sheet name="P7" sheetId="55" r:id="rId9"/>
    <sheet name="P8" sheetId="56" r:id="rId10"/>
    <sheet name="P9" sheetId="57" r:id="rId11"/>
    <sheet name="P10" sheetId="58" r:id="rId12"/>
    <sheet name="P11" sheetId="60" r:id="rId13"/>
    <sheet name="P12" sheetId="61" r:id="rId14"/>
    <sheet name="P13" sheetId="62" r:id="rId15"/>
    <sheet name="P14" sheetId="64" r:id="rId16"/>
    <sheet name="P15" sheetId="65" r:id="rId17"/>
    <sheet name="P16" sheetId="66" r:id="rId18"/>
    <sheet name="P17" sheetId="67" r:id="rId19"/>
    <sheet name="P18" sheetId="68" r:id="rId20"/>
    <sheet name="P19" sheetId="69" r:id="rId21"/>
    <sheet name="P20" sheetId="70" r:id="rId22"/>
    <sheet name="P21" sheetId="71" r:id="rId23"/>
    <sheet name="P22" sheetId="72" r:id="rId24"/>
    <sheet name="P23" sheetId="73" r:id="rId25"/>
    <sheet name="P24" sheetId="74" r:id="rId26"/>
    <sheet name="P25" sheetId="75" r:id="rId27"/>
    <sheet name="P26" sheetId="76" r:id="rId28"/>
    <sheet name="P27" sheetId="77" r:id="rId29"/>
    <sheet name="P28" sheetId="78" r:id="rId30"/>
    <sheet name="P29" sheetId="79" r:id="rId31"/>
    <sheet name="P30" sheetId="80" r:id="rId32"/>
    <sheet name="P31" sheetId="81" r:id="rId33"/>
    <sheet name="P32" sheetId="82" r:id="rId34"/>
    <sheet name="P33" sheetId="83" r:id="rId35"/>
    <sheet name="P34" sheetId="84" r:id="rId36"/>
    <sheet name="P35" sheetId="85" r:id="rId37"/>
    <sheet name="P36" sheetId="86" r:id="rId38"/>
    <sheet name="P37" sheetId="87" r:id="rId39"/>
    <sheet name="P38" sheetId="88" r:id="rId40"/>
  </sheets>
  <definedNames>
    <definedName name="_xlnm._FilterDatabase" localSheetId="17" hidden="1">'P16'!$A$3:$V$42</definedName>
    <definedName name="a">"$#REF!.$#REF!$#REF!"</definedName>
    <definedName name="Excel_BuiltIn__FilterDatabase_1">"$#REF!.$C$3:$V$42"</definedName>
    <definedName name="_xlnm.Print_Area" localSheetId="15">'P14'!$A$1:$L$20</definedName>
    <definedName name="_xlnm.Print_Area" localSheetId="25">'P24'!$A$1:$N$30</definedName>
    <definedName name="_xlnm.Print_Area" localSheetId="7">'P6'!$A$1:$S$23</definedName>
    <definedName name="_xlnm.Print_Area" localSheetId="8">'P7'!$A$1:$Q$25</definedName>
    <definedName name="_xlnm.Print_Area" localSheetId="9">'P8'!$A$1:$Q$27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88" l="1"/>
  <c r="O19" i="88"/>
  <c r="N19" i="88"/>
  <c r="M19" i="88"/>
  <c r="L19" i="88"/>
  <c r="K19" i="88"/>
  <c r="J19" i="88"/>
  <c r="I19" i="88"/>
  <c r="H19" i="88"/>
  <c r="G19" i="88"/>
  <c r="F19" i="88"/>
  <c r="E19" i="88"/>
  <c r="BY18" i="79"/>
  <c r="I19" i="85"/>
  <c r="H19" i="85"/>
  <c r="A19" i="85"/>
  <c r="A13" i="85"/>
  <c r="Q7" i="85"/>
  <c r="P7" i="85"/>
  <c r="R29" i="84"/>
  <c r="Q29" i="84"/>
  <c r="P29" i="84"/>
  <c r="O29" i="84"/>
  <c r="N29" i="84"/>
  <c r="L29" i="84"/>
  <c r="K29" i="84"/>
  <c r="J29" i="84"/>
  <c r="I29" i="84"/>
  <c r="G29" i="84"/>
  <c r="F29" i="84"/>
  <c r="E29" i="84"/>
  <c r="D29" i="84"/>
  <c r="C29" i="84"/>
  <c r="R28" i="84"/>
  <c r="Q28" i="84"/>
  <c r="P28" i="84"/>
  <c r="O28" i="84"/>
  <c r="N28" i="84"/>
  <c r="L28" i="84"/>
  <c r="K28" i="84"/>
  <c r="J28" i="84"/>
  <c r="I28" i="84"/>
  <c r="G28" i="84"/>
  <c r="F28" i="84"/>
  <c r="E28" i="84"/>
  <c r="D28" i="84"/>
  <c r="C28" i="84"/>
  <c r="S27" i="84"/>
  <c r="T27" i="84" s="1"/>
  <c r="H27" i="84"/>
  <c r="M27" i="84" s="1"/>
  <c r="S26" i="84"/>
  <c r="T26" i="84" s="1"/>
  <c r="M26" i="84"/>
  <c r="H26" i="84"/>
  <c r="S25" i="84"/>
  <c r="T25" i="84" s="1"/>
  <c r="H25" i="84"/>
  <c r="H28" i="84" s="1"/>
  <c r="S24" i="84"/>
  <c r="T24" i="84" s="1"/>
  <c r="H24" i="84"/>
  <c r="M24" i="84" s="1"/>
  <c r="R23" i="84"/>
  <c r="Q23" i="84"/>
  <c r="P23" i="84"/>
  <c r="O23" i="84"/>
  <c r="N23" i="84"/>
  <c r="S23" i="84" s="1"/>
  <c r="L23" i="84"/>
  <c r="K23" i="84"/>
  <c r="J23" i="84"/>
  <c r="I23" i="84"/>
  <c r="G23" i="84"/>
  <c r="F23" i="84"/>
  <c r="E23" i="84"/>
  <c r="D23" i="84"/>
  <c r="C23" i="84"/>
  <c r="S22" i="84"/>
  <c r="T22" i="84" s="1"/>
  <c r="H22" i="84"/>
  <c r="M22" i="84" s="1"/>
  <c r="S21" i="84"/>
  <c r="T21" i="84" s="1"/>
  <c r="H21" i="84"/>
  <c r="M21" i="84" s="1"/>
  <c r="T20" i="84"/>
  <c r="S20" i="84"/>
  <c r="H20" i="84"/>
  <c r="M20" i="84" s="1"/>
  <c r="S19" i="84"/>
  <c r="S29" i="84" s="1"/>
  <c r="H19" i="84"/>
  <c r="H29" i="84" s="1"/>
  <c r="T16" i="84"/>
  <c r="R16" i="84"/>
  <c r="Q16" i="84"/>
  <c r="P16" i="84"/>
  <c r="O16" i="84"/>
  <c r="N16" i="84"/>
  <c r="L16" i="84"/>
  <c r="K16" i="84"/>
  <c r="J16" i="84"/>
  <c r="I16" i="84"/>
  <c r="H16" i="84"/>
  <c r="E16" i="84"/>
  <c r="D16" i="84"/>
  <c r="C16" i="84"/>
  <c r="T15" i="84"/>
  <c r="R15" i="84"/>
  <c r="Q15" i="84"/>
  <c r="P15" i="84"/>
  <c r="O15" i="84"/>
  <c r="N15" i="84"/>
  <c r="L15" i="84"/>
  <c r="K15" i="84"/>
  <c r="J15" i="84"/>
  <c r="I15" i="84"/>
  <c r="H15" i="84"/>
  <c r="E15" i="84"/>
  <c r="D15" i="84"/>
  <c r="C15" i="84"/>
  <c r="S14" i="84"/>
  <c r="M14" i="84"/>
  <c r="G14" i="84"/>
  <c r="S13" i="84"/>
  <c r="M13" i="84"/>
  <c r="G13" i="84"/>
  <c r="S12" i="84"/>
  <c r="M12" i="84"/>
  <c r="G12" i="84"/>
  <c r="S11" i="84"/>
  <c r="S15" i="84" s="1"/>
  <c r="M11" i="84"/>
  <c r="M15" i="84" s="1"/>
  <c r="T10" i="84"/>
  <c r="R10" i="84"/>
  <c r="Q10" i="84"/>
  <c r="P10" i="84"/>
  <c r="O10" i="84"/>
  <c r="N10" i="84"/>
  <c r="L10" i="84"/>
  <c r="K10" i="84"/>
  <c r="J10" i="84"/>
  <c r="I10" i="84"/>
  <c r="H10" i="84"/>
  <c r="F10" i="84"/>
  <c r="F11" i="84" s="1"/>
  <c r="E10" i="84"/>
  <c r="D10" i="84"/>
  <c r="C10" i="84"/>
  <c r="S9" i="84"/>
  <c r="M9" i="84"/>
  <c r="M16" i="84" s="1"/>
  <c r="G9" i="84"/>
  <c r="S8" i="84"/>
  <c r="M8" i="84"/>
  <c r="G8" i="84"/>
  <c r="S7" i="84"/>
  <c r="M7" i="84"/>
  <c r="G7" i="84"/>
  <c r="S6" i="84"/>
  <c r="S16" i="84" s="1"/>
  <c r="M6" i="84"/>
  <c r="G6" i="84"/>
  <c r="T28" i="84" l="1"/>
  <c r="T23" i="84"/>
  <c r="G11" i="84"/>
  <c r="G15" i="84" s="1"/>
  <c r="F16" i="84"/>
  <c r="F15" i="84"/>
  <c r="S28" i="84"/>
  <c r="M25" i="84"/>
  <c r="M28" i="84" s="1"/>
  <c r="M10" i="84"/>
  <c r="G10" i="84"/>
  <c r="S10" i="84"/>
  <c r="H23" i="84"/>
  <c r="T19" i="84"/>
  <c r="T29" i="84" s="1"/>
  <c r="M19" i="84"/>
  <c r="M23" i="84" l="1"/>
  <c r="M29" i="84"/>
  <c r="G16" i="84"/>
  <c r="BB18" i="83"/>
  <c r="AX18" i="83"/>
  <c r="AR18" i="83"/>
  <c r="AN18" i="83"/>
  <c r="AH18" i="83"/>
  <c r="AD18" i="83"/>
  <c r="Y18" i="83"/>
  <c r="T18" i="83"/>
  <c r="O18" i="83"/>
  <c r="AP41" i="82"/>
  <c r="AJ41" i="82"/>
  <c r="AD41" i="82"/>
  <c r="Q41" i="82"/>
  <c r="L41" i="82"/>
  <c r="I41" i="82"/>
  <c r="AR40" i="82"/>
  <c r="AR41" i="82" s="1"/>
  <c r="AP40" i="82"/>
  <c r="AL40" i="82"/>
  <c r="AL41" i="82" s="1"/>
  <c r="AJ40" i="82"/>
  <c r="AF40" i="82"/>
  <c r="AF41" i="82" s="1"/>
  <c r="AD40" i="82"/>
  <c r="BD39" i="82"/>
  <c r="BD40" i="82" s="1"/>
  <c r="BB39" i="82"/>
  <c r="BB40" i="82" s="1"/>
  <c r="BD35" i="82"/>
  <c r="BD41" i="82" s="1"/>
  <c r="BB35" i="82"/>
  <c r="BB41" i="82" s="1"/>
  <c r="AP4" i="82"/>
  <c r="J27" i="81"/>
  <c r="J25" i="81"/>
  <c r="J23" i="81"/>
  <c r="J21" i="81"/>
  <c r="J19" i="81"/>
  <c r="J17" i="81"/>
  <c r="J15" i="81"/>
  <c r="J13" i="81"/>
  <c r="R7" i="81"/>
  <c r="R5" i="81"/>
  <c r="G38" i="80"/>
  <c r="G36" i="80"/>
  <c r="G34" i="80"/>
  <c r="G32" i="80"/>
  <c r="G30" i="80"/>
  <c r="G28" i="80"/>
  <c r="G26" i="80"/>
  <c r="G24" i="80"/>
  <c r="G22" i="80"/>
  <c r="G20" i="80"/>
  <c r="G18" i="80"/>
  <c r="G16" i="80"/>
  <c r="G14" i="80"/>
  <c r="G12" i="80"/>
  <c r="G10" i="80"/>
  <c r="G8" i="80"/>
  <c r="G6" i="80"/>
  <c r="CD26" i="79"/>
  <c r="BT26" i="79"/>
  <c r="BN26" i="79"/>
  <c r="BY26" i="79" s="1"/>
  <c r="BY25" i="79"/>
  <c r="BY24" i="79"/>
  <c r="BY23" i="79"/>
  <c r="BY22" i="79"/>
  <c r="BY21" i="79"/>
  <c r="BY20" i="79"/>
  <c r="BY19" i="79"/>
  <c r="AJ6" i="79"/>
  <c r="J6" i="77"/>
  <c r="J5" i="77"/>
  <c r="K21" i="76"/>
  <c r="K16" i="76"/>
  <c r="J10" i="76"/>
  <c r="M29" i="74"/>
  <c r="L29" i="74"/>
  <c r="J29" i="74"/>
  <c r="I29" i="74"/>
  <c r="H29" i="74"/>
  <c r="F29" i="74"/>
  <c r="E29" i="74"/>
  <c r="G29" i="74" s="1"/>
  <c r="G28" i="74"/>
  <c r="G27" i="74"/>
  <c r="G26" i="74"/>
  <c r="G25" i="74"/>
  <c r="M24" i="74"/>
  <c r="L24" i="74"/>
  <c r="J24" i="74"/>
  <c r="I24" i="74"/>
  <c r="H24" i="74"/>
  <c r="F24" i="74"/>
  <c r="E24" i="74"/>
  <c r="G24" i="74" s="1"/>
  <c r="G23" i="74"/>
  <c r="G22" i="74"/>
  <c r="G21" i="74"/>
  <c r="G20" i="74"/>
  <c r="G19" i="74"/>
  <c r="G18" i="74"/>
  <c r="G17" i="74"/>
  <c r="G16" i="74"/>
  <c r="G15" i="74"/>
  <c r="G14" i="74"/>
  <c r="M13" i="74"/>
  <c r="L13" i="74"/>
  <c r="J13" i="74"/>
  <c r="I13" i="74"/>
  <c r="H13" i="74"/>
  <c r="G13" i="74"/>
  <c r="F13" i="74"/>
  <c r="E13" i="74"/>
  <c r="G12" i="74"/>
  <c r="G11" i="74"/>
  <c r="G10" i="74"/>
  <c r="G9" i="74"/>
  <c r="W24" i="73" l="1"/>
  <c r="R24" i="73"/>
  <c r="W13" i="73"/>
  <c r="R13" i="73"/>
  <c r="W10" i="73"/>
  <c r="R10" i="73"/>
  <c r="W9" i="73"/>
  <c r="R9" i="73"/>
  <c r="W7" i="73"/>
  <c r="R7" i="73"/>
  <c r="L14" i="69"/>
  <c r="N14" i="69" s="1"/>
  <c r="L13" i="69"/>
  <c r="N13" i="69" s="1"/>
  <c r="AP29" i="68"/>
  <c r="AN29" i="68"/>
  <c r="AF29" i="68"/>
  <c r="AD29" i="68"/>
  <c r="V29" i="68"/>
  <c r="T29" i="68"/>
  <c r="L29" i="68"/>
  <c r="J29" i="68"/>
  <c r="AY28" i="68"/>
  <c r="AW28" i="68"/>
  <c r="AY27" i="68"/>
  <c r="AW27" i="68"/>
  <c r="AY26" i="68"/>
  <c r="AW26" i="68"/>
  <c r="AY25" i="68"/>
  <c r="AW25" i="68"/>
  <c r="AY24" i="68"/>
  <c r="AW24" i="68"/>
  <c r="AY23" i="68"/>
  <c r="AW23" i="68"/>
  <c r="AY22" i="68"/>
  <c r="AW22" i="68"/>
  <c r="AY21" i="68"/>
  <c r="AW21" i="68"/>
  <c r="AY20" i="68"/>
  <c r="AW20" i="68"/>
  <c r="AY19" i="68"/>
  <c r="AW19" i="68"/>
  <c r="AY18" i="68"/>
  <c r="AW18" i="68"/>
  <c r="AY17" i="68"/>
  <c r="AW17" i="68"/>
  <c r="AY16" i="68"/>
  <c r="AW16" i="68"/>
  <c r="AY15" i="68"/>
  <c r="AW15" i="68"/>
  <c r="AY14" i="68"/>
  <c r="AW14" i="68"/>
  <c r="AW29" i="68" s="1"/>
  <c r="AY29" i="68" l="1"/>
  <c r="Q35" i="67"/>
  <c r="P35" i="67"/>
  <c r="O35" i="67"/>
  <c r="N35" i="67"/>
  <c r="M35" i="67"/>
  <c r="L35" i="67"/>
  <c r="K35" i="67"/>
  <c r="J35" i="67"/>
  <c r="R34" i="67"/>
  <c r="R33" i="67"/>
  <c r="R32" i="67"/>
  <c r="R31" i="67"/>
  <c r="R30" i="67"/>
  <c r="R29" i="67"/>
  <c r="R28" i="67"/>
  <c r="R27" i="67"/>
  <c r="R26" i="67"/>
  <c r="R25" i="67"/>
  <c r="R24" i="67"/>
  <c r="R23" i="67"/>
  <c r="R22" i="67"/>
  <c r="R21" i="67"/>
  <c r="R20" i="67"/>
  <c r="R19" i="67"/>
  <c r="R18" i="67"/>
  <c r="R17" i="67"/>
  <c r="R16" i="67"/>
  <c r="R35" i="67" s="1"/>
  <c r="L42" i="66"/>
  <c r="S41" i="66"/>
  <c r="V41" i="66" s="1"/>
  <c r="S40" i="66"/>
  <c r="V40" i="66" s="1"/>
  <c r="S39" i="66"/>
  <c r="V39" i="66" s="1"/>
  <c r="S38" i="66"/>
  <c r="V38" i="66" s="1"/>
  <c r="S37" i="66"/>
  <c r="V37" i="66" s="1"/>
  <c r="S36" i="66"/>
  <c r="V36" i="66" s="1"/>
  <c r="S35" i="66"/>
  <c r="V35" i="66" s="1"/>
  <c r="S34" i="66"/>
  <c r="V34" i="66" s="1"/>
  <c r="S33" i="66"/>
  <c r="V33" i="66" s="1"/>
  <c r="S32" i="66"/>
  <c r="V32" i="66" s="1"/>
  <c r="S31" i="66"/>
  <c r="V31" i="66" s="1"/>
  <c r="U30" i="66"/>
  <c r="U42" i="66" s="1"/>
  <c r="T30" i="66"/>
  <c r="T42" i="66" s="1"/>
  <c r="R30" i="66"/>
  <c r="R42" i="66" s="1"/>
  <c r="Q30" i="66"/>
  <c r="Q42" i="66" s="1"/>
  <c r="P30" i="66"/>
  <c r="P42" i="66" s="1"/>
  <c r="O30" i="66"/>
  <c r="O42" i="66" s="1"/>
  <c r="N30" i="66"/>
  <c r="N42" i="66" s="1"/>
  <c r="M30" i="66"/>
  <c r="M42" i="66" s="1"/>
  <c r="L30" i="66"/>
  <c r="K30" i="66"/>
  <c r="K42" i="66" s="1"/>
  <c r="J30" i="66"/>
  <c r="J42" i="66" s="1"/>
  <c r="I30" i="66"/>
  <c r="I42" i="66" s="1"/>
  <c r="H30" i="66"/>
  <c r="H42" i="66" s="1"/>
  <c r="G30" i="66"/>
  <c r="G42" i="66" s="1"/>
  <c r="F30" i="66"/>
  <c r="F42" i="66" s="1"/>
  <c r="E30" i="66"/>
  <c r="E42" i="66" s="1"/>
  <c r="D30" i="66"/>
  <c r="D42" i="66" s="1"/>
  <c r="C30" i="66"/>
  <c r="C42" i="66" s="1"/>
  <c r="S29" i="66"/>
  <c r="V29" i="66" s="1"/>
  <c r="S28" i="66"/>
  <c r="V28" i="66" s="1"/>
  <c r="S27" i="66"/>
  <c r="V27" i="66" s="1"/>
  <c r="S26" i="66"/>
  <c r="V26" i="66" s="1"/>
  <c r="S25" i="66"/>
  <c r="V25" i="66" s="1"/>
  <c r="S24" i="66"/>
  <c r="V24" i="66" s="1"/>
  <c r="S23" i="66"/>
  <c r="V23" i="66" s="1"/>
  <c r="S22" i="66"/>
  <c r="V22" i="66" s="1"/>
  <c r="S21" i="66"/>
  <c r="V21" i="66" s="1"/>
  <c r="S20" i="66"/>
  <c r="V20" i="66" s="1"/>
  <c r="S19" i="66"/>
  <c r="V19" i="66" s="1"/>
  <c r="V18" i="66"/>
  <c r="S18" i="66"/>
  <c r="S17" i="66"/>
  <c r="V17" i="66" s="1"/>
  <c r="S16" i="66"/>
  <c r="V16" i="66" s="1"/>
  <c r="S15" i="66"/>
  <c r="V15" i="66" s="1"/>
  <c r="S14" i="66"/>
  <c r="V14" i="66" s="1"/>
  <c r="S13" i="66"/>
  <c r="V13" i="66" s="1"/>
  <c r="S12" i="66"/>
  <c r="V12" i="66" s="1"/>
  <c r="S11" i="66"/>
  <c r="V11" i="66" s="1"/>
  <c r="S10" i="66"/>
  <c r="V10" i="66" s="1"/>
  <c r="S9" i="66"/>
  <c r="V9" i="66" s="1"/>
  <c r="S8" i="66"/>
  <c r="V8" i="66" s="1"/>
  <c r="S7" i="66"/>
  <c r="V7" i="66" s="1"/>
  <c r="S6" i="66"/>
  <c r="V6" i="66" s="1"/>
  <c r="S5" i="66"/>
  <c r="V5" i="66" s="1"/>
  <c r="S4" i="66"/>
  <c r="V4" i="66" s="1"/>
  <c r="V30" i="66" l="1"/>
  <c r="V42" i="66" s="1"/>
  <c r="S30" i="66"/>
  <c r="S42" i="66" s="1"/>
  <c r="M42" i="65"/>
  <c r="V41" i="65"/>
  <c r="S41" i="65"/>
  <c r="S40" i="65"/>
  <c r="V40" i="65" s="1"/>
  <c r="S39" i="65"/>
  <c r="V39" i="65" s="1"/>
  <c r="S38" i="65"/>
  <c r="V38" i="65" s="1"/>
  <c r="S37" i="65"/>
  <c r="V37" i="65" s="1"/>
  <c r="S36" i="65"/>
  <c r="V36" i="65" s="1"/>
  <c r="S35" i="65"/>
  <c r="V35" i="65" s="1"/>
  <c r="S34" i="65"/>
  <c r="V34" i="65" s="1"/>
  <c r="S33" i="65"/>
  <c r="V33" i="65" s="1"/>
  <c r="S32" i="65"/>
  <c r="V32" i="65" s="1"/>
  <c r="S31" i="65"/>
  <c r="V31" i="65" s="1"/>
  <c r="U30" i="65"/>
  <c r="U42" i="65" s="1"/>
  <c r="T30" i="65"/>
  <c r="T42" i="65" s="1"/>
  <c r="R30" i="65"/>
  <c r="R42" i="65" s="1"/>
  <c r="Q30" i="65"/>
  <c r="Q42" i="65" s="1"/>
  <c r="P30" i="65"/>
  <c r="P42" i="65" s="1"/>
  <c r="O30" i="65"/>
  <c r="O42" i="65" s="1"/>
  <c r="N30" i="65"/>
  <c r="N42" i="65" s="1"/>
  <c r="M30" i="65"/>
  <c r="L30" i="65"/>
  <c r="L42" i="65" s="1"/>
  <c r="K30" i="65"/>
  <c r="K42" i="65" s="1"/>
  <c r="J30" i="65"/>
  <c r="J42" i="65" s="1"/>
  <c r="I30" i="65"/>
  <c r="I42" i="65" s="1"/>
  <c r="H30" i="65"/>
  <c r="H42" i="65" s="1"/>
  <c r="G30" i="65"/>
  <c r="G42" i="65" s="1"/>
  <c r="F30" i="65"/>
  <c r="F42" i="65" s="1"/>
  <c r="E30" i="65"/>
  <c r="E42" i="65" s="1"/>
  <c r="D30" i="65"/>
  <c r="D42" i="65" s="1"/>
  <c r="C30" i="65"/>
  <c r="C42" i="65" s="1"/>
  <c r="S29" i="65"/>
  <c r="V29" i="65" s="1"/>
  <c r="S28" i="65"/>
  <c r="V28" i="65" s="1"/>
  <c r="S27" i="65"/>
  <c r="V27" i="65" s="1"/>
  <c r="S26" i="65"/>
  <c r="V26" i="65" s="1"/>
  <c r="S25" i="65"/>
  <c r="V25" i="65" s="1"/>
  <c r="S24" i="65"/>
  <c r="V24" i="65" s="1"/>
  <c r="V23" i="65"/>
  <c r="S23" i="65"/>
  <c r="V22" i="65"/>
  <c r="S22" i="65"/>
  <c r="S21" i="65"/>
  <c r="V21" i="65" s="1"/>
  <c r="S20" i="65"/>
  <c r="V20" i="65" s="1"/>
  <c r="S19" i="65"/>
  <c r="V19" i="65" s="1"/>
  <c r="S18" i="65"/>
  <c r="V18" i="65" s="1"/>
  <c r="S17" i="65"/>
  <c r="V17" i="65" s="1"/>
  <c r="S16" i="65"/>
  <c r="V16" i="65" s="1"/>
  <c r="S15" i="65"/>
  <c r="V15" i="65" s="1"/>
  <c r="V14" i="65"/>
  <c r="S14" i="65"/>
  <c r="S13" i="65"/>
  <c r="V13" i="65" s="1"/>
  <c r="S12" i="65"/>
  <c r="V12" i="65" s="1"/>
  <c r="S11" i="65"/>
  <c r="V11" i="65" s="1"/>
  <c r="S10" i="65"/>
  <c r="V10" i="65" s="1"/>
  <c r="S9" i="65"/>
  <c r="V9" i="65" s="1"/>
  <c r="S8" i="65"/>
  <c r="V8" i="65" s="1"/>
  <c r="S7" i="65"/>
  <c r="V7" i="65" s="1"/>
  <c r="S6" i="65"/>
  <c r="V6" i="65" s="1"/>
  <c r="S5" i="65"/>
  <c r="V5" i="65" s="1"/>
  <c r="S4" i="65"/>
  <c r="V4" i="65" s="1"/>
  <c r="V30" i="65" l="1"/>
  <c r="V42" i="65" s="1"/>
  <c r="S30" i="65"/>
  <c r="S42" i="65" s="1"/>
  <c r="B18" i="64"/>
  <c r="I16" i="64"/>
  <c r="I18" i="64" s="1"/>
  <c r="H16" i="64"/>
  <c r="H18" i="64" s="1"/>
  <c r="G16" i="64"/>
  <c r="G18" i="64" s="1"/>
  <c r="F16" i="64"/>
  <c r="F18" i="64" s="1"/>
  <c r="E16" i="64"/>
  <c r="E18" i="64" s="1"/>
  <c r="D16" i="64"/>
  <c r="D18" i="64" s="1"/>
  <c r="C16" i="64"/>
  <c r="C18" i="64" s="1"/>
  <c r="B16" i="64"/>
  <c r="J15" i="64"/>
  <c r="L15" i="64" s="1"/>
  <c r="L14" i="64"/>
  <c r="J14" i="64"/>
  <c r="L13" i="64"/>
  <c r="J13" i="64"/>
  <c r="J12" i="64"/>
  <c r="L12" i="64" s="1"/>
  <c r="J11" i="64"/>
  <c r="L11" i="64" s="1"/>
  <c r="J10" i="64"/>
  <c r="L10" i="64" s="1"/>
  <c r="J9" i="64"/>
  <c r="L9" i="64" s="1"/>
  <c r="L8" i="64"/>
  <c r="J8" i="64"/>
  <c r="J16" i="64" s="1"/>
  <c r="L7" i="64"/>
  <c r="J7" i="64"/>
  <c r="J6" i="64"/>
  <c r="L6" i="64" s="1"/>
  <c r="J5" i="64"/>
  <c r="L5" i="64" s="1"/>
  <c r="J4" i="64"/>
  <c r="L4" i="64" s="1"/>
  <c r="J18" i="62"/>
  <c r="I18" i="62"/>
  <c r="H18" i="62"/>
  <c r="G18" i="62"/>
  <c r="F18" i="62"/>
  <c r="E18" i="62"/>
  <c r="D18" i="62"/>
  <c r="C18" i="62"/>
  <c r="B18" i="62"/>
  <c r="L16" i="62"/>
  <c r="L15" i="62"/>
  <c r="L14" i="62"/>
  <c r="L13" i="62"/>
  <c r="L12" i="62"/>
  <c r="L11" i="62"/>
  <c r="L10" i="62"/>
  <c r="L9" i="62"/>
  <c r="L8" i="62"/>
  <c r="L7" i="62"/>
  <c r="L6" i="62"/>
  <c r="L5" i="62"/>
  <c r="L4" i="62"/>
  <c r="N23" i="61"/>
  <c r="I23" i="61"/>
  <c r="D23" i="61"/>
  <c r="C23" i="61"/>
  <c r="O22" i="61"/>
  <c r="P21" i="61"/>
  <c r="N21" i="61"/>
  <c r="M21" i="61"/>
  <c r="M23" i="61" s="1"/>
  <c r="L21" i="61"/>
  <c r="L23" i="61" s="1"/>
  <c r="K21" i="61"/>
  <c r="K23" i="61" s="1"/>
  <c r="J21" i="61"/>
  <c r="J23" i="61" s="1"/>
  <c r="I21" i="61"/>
  <c r="H21" i="61"/>
  <c r="H23" i="61" s="1"/>
  <c r="G21" i="61"/>
  <c r="G23" i="61" s="1"/>
  <c r="F21" i="61"/>
  <c r="F23" i="61" s="1"/>
  <c r="E21" i="61"/>
  <c r="E23" i="61" s="1"/>
  <c r="D21" i="61"/>
  <c r="C21" i="61"/>
  <c r="O20" i="61"/>
  <c r="Q20" i="61" s="1"/>
  <c r="O19" i="61"/>
  <c r="Q19" i="61" s="1"/>
  <c r="O18" i="61"/>
  <c r="Q18" i="61" s="1"/>
  <c r="Q17" i="61"/>
  <c r="O17" i="61"/>
  <c r="O16" i="61"/>
  <c r="Q16" i="61" s="1"/>
  <c r="O15" i="61"/>
  <c r="Q15" i="61" s="1"/>
  <c r="O14" i="61"/>
  <c r="Q14" i="61" s="1"/>
  <c r="O13" i="61"/>
  <c r="Q13" i="61" s="1"/>
  <c r="O12" i="61"/>
  <c r="Q12" i="61" s="1"/>
  <c r="Q11" i="61"/>
  <c r="O11" i="61"/>
  <c r="Q10" i="61"/>
  <c r="O10" i="61"/>
  <c r="O9" i="61"/>
  <c r="Q9" i="61" s="1"/>
  <c r="O8" i="61"/>
  <c r="Q8" i="61" s="1"/>
  <c r="O7" i="61"/>
  <c r="Q7" i="61" s="1"/>
  <c r="O6" i="61"/>
  <c r="O21" i="61" s="1"/>
  <c r="E24" i="60"/>
  <c r="D24" i="60"/>
  <c r="P22" i="60"/>
  <c r="N22" i="60"/>
  <c r="N24" i="60" s="1"/>
  <c r="M22" i="60"/>
  <c r="M24" i="60" s="1"/>
  <c r="L22" i="60"/>
  <c r="L24" i="60" s="1"/>
  <c r="K22" i="60"/>
  <c r="K24" i="60" s="1"/>
  <c r="J22" i="60"/>
  <c r="J24" i="60" s="1"/>
  <c r="I22" i="60"/>
  <c r="I24" i="60" s="1"/>
  <c r="H22" i="60"/>
  <c r="H24" i="60" s="1"/>
  <c r="G22" i="60"/>
  <c r="G24" i="60" s="1"/>
  <c r="F22" i="60"/>
  <c r="F24" i="60" s="1"/>
  <c r="E22" i="60"/>
  <c r="D22" i="60"/>
  <c r="C22" i="60"/>
  <c r="C24" i="60" s="1"/>
  <c r="O21" i="60"/>
  <c r="Q21" i="60" s="1"/>
  <c r="O20" i="60"/>
  <c r="Q20" i="60" s="1"/>
  <c r="O19" i="60"/>
  <c r="Q19" i="60" s="1"/>
  <c r="O18" i="60"/>
  <c r="Q18" i="60" s="1"/>
  <c r="O17" i="60"/>
  <c r="Q17" i="60" s="1"/>
  <c r="O16" i="60"/>
  <c r="Q16" i="60" s="1"/>
  <c r="O15" i="60"/>
  <c r="Q15" i="60" s="1"/>
  <c r="O14" i="60"/>
  <c r="Q14" i="60" s="1"/>
  <c r="O13" i="60"/>
  <c r="Q13" i="60" s="1"/>
  <c r="O12" i="60"/>
  <c r="Q12" i="60" s="1"/>
  <c r="O11" i="60"/>
  <c r="Q11" i="60" s="1"/>
  <c r="O10" i="60"/>
  <c r="Q10" i="60" s="1"/>
  <c r="O9" i="60"/>
  <c r="Q9" i="60" s="1"/>
  <c r="O8" i="60"/>
  <c r="Q8" i="60" s="1"/>
  <c r="O7" i="60"/>
  <c r="O22" i="60" s="1"/>
  <c r="M26" i="58"/>
  <c r="L26" i="58"/>
  <c r="O25" i="58"/>
  <c r="P24" i="58"/>
  <c r="Q24" i="58" s="1"/>
  <c r="O24" i="58"/>
  <c r="O26" i="58" s="1"/>
  <c r="N24" i="58"/>
  <c r="N26" i="58" s="1"/>
  <c r="M24" i="58"/>
  <c r="L24" i="58"/>
  <c r="K24" i="58"/>
  <c r="K26" i="58" s="1"/>
  <c r="J24" i="58"/>
  <c r="J26" i="58" s="1"/>
  <c r="I24" i="58"/>
  <c r="I26" i="58" s="1"/>
  <c r="H24" i="58"/>
  <c r="H26" i="58" s="1"/>
  <c r="G24" i="58"/>
  <c r="G26" i="58" s="1"/>
  <c r="F24" i="58"/>
  <c r="F26" i="58" s="1"/>
  <c r="E24" i="58"/>
  <c r="E26" i="58" s="1"/>
  <c r="D24" i="58"/>
  <c r="D26" i="58" s="1"/>
  <c r="C24" i="58"/>
  <c r="C26" i="58" s="1"/>
  <c r="Q23" i="58"/>
  <c r="Q22" i="58"/>
  <c r="Q21" i="58"/>
  <c r="Q20" i="58"/>
  <c r="Q19" i="58"/>
  <c r="Q18" i="58"/>
  <c r="Q17" i="58"/>
  <c r="Q16" i="58"/>
  <c r="Q15" i="58"/>
  <c r="Q14" i="58"/>
  <c r="Q13" i="58"/>
  <c r="Q12" i="58"/>
  <c r="Q11" i="58"/>
  <c r="Q10" i="58"/>
  <c r="Q9" i="58"/>
  <c r="Q8" i="58"/>
  <c r="Q7" i="58"/>
  <c r="Q6" i="58"/>
  <c r="Q5" i="58"/>
  <c r="Q4" i="58"/>
  <c r="Q3" i="58"/>
  <c r="Q24" i="57"/>
  <c r="Q23" i="57"/>
  <c r="Q22" i="57"/>
  <c r="Q21" i="57"/>
  <c r="Q20" i="57"/>
  <c r="Q19" i="57"/>
  <c r="Q18" i="57"/>
  <c r="Q17" i="57"/>
  <c r="Q16" i="57"/>
  <c r="Q15" i="57"/>
  <c r="Q14" i="57"/>
  <c r="Q13" i="57"/>
  <c r="Q12" i="57"/>
  <c r="Q11" i="57"/>
  <c r="Q10" i="57"/>
  <c r="Q9" i="57"/>
  <c r="Q8" i="57"/>
  <c r="J18" i="64" l="1"/>
  <c r="L16" i="64"/>
  <c r="O23" i="61"/>
  <c r="Q21" i="61"/>
  <c r="Q6" i="61"/>
  <c r="O24" i="60"/>
  <c r="Q22" i="60"/>
  <c r="Q7" i="60"/>
  <c r="F26" i="56"/>
  <c r="D26" i="56"/>
  <c r="O25" i="56"/>
  <c r="P24" i="56"/>
  <c r="N24" i="56"/>
  <c r="N26" i="56" s="1"/>
  <c r="M24" i="56"/>
  <c r="M26" i="56" s="1"/>
  <c r="L24" i="56"/>
  <c r="L26" i="56" s="1"/>
  <c r="K24" i="56"/>
  <c r="K26" i="56" s="1"/>
  <c r="J24" i="56"/>
  <c r="J26" i="56" s="1"/>
  <c r="I24" i="56"/>
  <c r="I26" i="56" s="1"/>
  <c r="H24" i="56"/>
  <c r="H26" i="56" s="1"/>
  <c r="G24" i="56"/>
  <c r="G26" i="56" s="1"/>
  <c r="F24" i="56"/>
  <c r="E24" i="56"/>
  <c r="E26" i="56" s="1"/>
  <c r="D24" i="56"/>
  <c r="C24" i="56"/>
  <c r="C26" i="56" s="1"/>
  <c r="O23" i="56"/>
  <c r="Q23" i="56" s="1"/>
  <c r="O22" i="56"/>
  <c r="Q22" i="56" s="1"/>
  <c r="Q21" i="56"/>
  <c r="O21" i="56"/>
  <c r="Q20" i="56"/>
  <c r="O20" i="56"/>
  <c r="O19" i="56"/>
  <c r="Q19" i="56" s="1"/>
  <c r="Q18" i="56"/>
  <c r="O18" i="56"/>
  <c r="O17" i="56"/>
  <c r="Q17" i="56" s="1"/>
  <c r="O16" i="56"/>
  <c r="Q16" i="56" s="1"/>
  <c r="Q15" i="56"/>
  <c r="O15" i="56"/>
  <c r="Q14" i="56"/>
  <c r="O14" i="56"/>
  <c r="O13" i="56"/>
  <c r="Q13" i="56" s="1"/>
  <c r="Q12" i="56"/>
  <c r="O12" i="56"/>
  <c r="O11" i="56"/>
  <c r="Q11" i="56" s="1"/>
  <c r="O10" i="56"/>
  <c r="Q10" i="56" s="1"/>
  <c r="Q9" i="56"/>
  <c r="O9" i="56"/>
  <c r="Q8" i="56"/>
  <c r="O8" i="56"/>
  <c r="O7" i="56"/>
  <c r="Q7" i="56" s="1"/>
  <c r="Q6" i="56"/>
  <c r="O6" i="56"/>
  <c r="O5" i="56"/>
  <c r="Q5" i="56" s="1"/>
  <c r="O4" i="56"/>
  <c r="Q4" i="56" s="1"/>
  <c r="Q3" i="56"/>
  <c r="O3" i="56"/>
  <c r="O24" i="56" s="1"/>
  <c r="Q25" i="55"/>
  <c r="Q24" i="55"/>
  <c r="Q23" i="55"/>
  <c r="Q22" i="55"/>
  <c r="Q21" i="55"/>
  <c r="Q20" i="55"/>
  <c r="Q19" i="55"/>
  <c r="Q18" i="55"/>
  <c r="Q17" i="55"/>
  <c r="Q16" i="55"/>
  <c r="Q15" i="55"/>
  <c r="Q14" i="55"/>
  <c r="Q13" i="55"/>
  <c r="Q12" i="55"/>
  <c r="Q11" i="55"/>
  <c r="Q10" i="55"/>
  <c r="Q9" i="55"/>
  <c r="S23" i="54"/>
  <c r="R23" i="54"/>
  <c r="O23" i="54"/>
  <c r="N23" i="54"/>
  <c r="M23" i="54"/>
  <c r="L23" i="54"/>
  <c r="K23" i="54"/>
  <c r="J23" i="54"/>
  <c r="I23" i="54"/>
  <c r="G23" i="54"/>
  <c r="F23" i="54"/>
  <c r="E23" i="54"/>
  <c r="D23" i="54"/>
  <c r="S22" i="54"/>
  <c r="R22" i="54"/>
  <c r="O22" i="54"/>
  <c r="N22" i="54"/>
  <c r="M22" i="54"/>
  <c r="L22" i="54"/>
  <c r="K22" i="54"/>
  <c r="J22" i="54"/>
  <c r="I22" i="54"/>
  <c r="G22" i="54"/>
  <c r="F22" i="54"/>
  <c r="E22" i="54"/>
  <c r="D22" i="54"/>
  <c r="S21" i="54"/>
  <c r="R21" i="54"/>
  <c r="P21" i="54"/>
  <c r="O21" i="54"/>
  <c r="N21" i="54"/>
  <c r="M21" i="54"/>
  <c r="L21" i="54"/>
  <c r="K21" i="54"/>
  <c r="J21" i="54"/>
  <c r="I21" i="54"/>
  <c r="G21" i="54"/>
  <c r="F21" i="54"/>
  <c r="E21" i="54"/>
  <c r="D21" i="54"/>
  <c r="P20" i="54"/>
  <c r="H20" i="54"/>
  <c r="Q20" i="54" s="1"/>
  <c r="P19" i="54"/>
  <c r="H19" i="54"/>
  <c r="Q19" i="54" s="1"/>
  <c r="P18" i="54"/>
  <c r="H18" i="54"/>
  <c r="Q18" i="54" s="1"/>
  <c r="Q17" i="54"/>
  <c r="P17" i="54"/>
  <c r="H17" i="54"/>
  <c r="H23" i="54" s="1"/>
  <c r="P16" i="54"/>
  <c r="H16" i="54"/>
  <c r="Q16" i="54" s="1"/>
  <c r="P15" i="54"/>
  <c r="H15" i="54"/>
  <c r="Q15" i="54" s="1"/>
  <c r="P14" i="54"/>
  <c r="P23" i="54" s="1"/>
  <c r="H14" i="54"/>
  <c r="Q14" i="54" s="1"/>
  <c r="Q23" i="54" s="1"/>
  <c r="P13" i="54"/>
  <c r="P22" i="54" s="1"/>
  <c r="H13" i="54"/>
  <c r="H22" i="54" s="1"/>
  <c r="P12" i="54"/>
  <c r="H12" i="54"/>
  <c r="Q12" i="54" s="1"/>
  <c r="Q21" i="54" s="1"/>
  <c r="O26" i="56" l="1"/>
  <c r="Q24" i="56"/>
  <c r="H21" i="54"/>
  <c r="Q13" i="54"/>
  <c r="Q22" i="54" s="1"/>
  <c r="D19" i="53"/>
  <c r="B19" i="53" s="1"/>
  <c r="B12" i="53"/>
  <c r="B11" i="53"/>
  <c r="B10" i="53"/>
  <c r="B9" i="53"/>
  <c r="B8" i="53"/>
  <c r="B7" i="53"/>
  <c r="B6" i="53"/>
  <c r="B5" i="53"/>
  <c r="B4" i="53"/>
  <c r="C36" i="51"/>
  <c r="I24" i="51" s="1"/>
  <c r="I35" i="51"/>
  <c r="I22" i="51"/>
</calcChain>
</file>

<file path=xl/sharedStrings.xml><?xml version="1.0" encoding="utf-8"?>
<sst xmlns="http://schemas.openxmlformats.org/spreadsheetml/2006/main" count="3345" uniqueCount="1908">
  <si>
    <r>
      <rPr>
        <sz val="14"/>
        <color theme="1"/>
        <rFont val="ＭＳ 明朝"/>
        <family val="1"/>
        <charset val="128"/>
      </rPr>
      <t>目　　　　　　次　</t>
    </r>
    <rPh sb="0" eb="1">
      <t>メ</t>
    </rPh>
    <rPh sb="7" eb="8">
      <t>ツギ</t>
    </rPh>
    <phoneticPr fontId="5"/>
  </si>
  <si>
    <t>9~10</t>
  </si>
  <si>
    <r>
      <t xml:space="preserve">1 </t>
    </r>
    <r>
      <rPr>
        <sz val="10"/>
        <color theme="1"/>
        <rFont val="ＭＳ 明朝"/>
        <family val="1"/>
        <charset val="128"/>
      </rPr>
      <t>山形県沖合漁場概要図･･･････････････････････････････</t>
    </r>
    <phoneticPr fontId="5"/>
  </si>
  <si>
    <r>
      <rPr>
        <sz val="10"/>
        <color theme="1"/>
        <rFont val="ＭＳ 明朝"/>
        <family val="1"/>
        <charset val="128"/>
      </rPr>
      <t>　</t>
    </r>
    <r>
      <rPr>
        <sz val="10"/>
        <color theme="1"/>
        <rFont val="Century"/>
        <family val="1"/>
      </rPr>
      <t>(1)</t>
    </r>
    <r>
      <rPr>
        <sz val="10"/>
        <color theme="1"/>
        <rFont val="ＭＳ 明朝"/>
        <family val="1"/>
        <charset val="128"/>
      </rPr>
      <t>山形県酒田漁業無線局････････････････････････</t>
    </r>
    <phoneticPr fontId="5"/>
  </si>
  <si>
    <r>
      <t xml:space="preserve">2 </t>
    </r>
    <r>
      <rPr>
        <sz val="10"/>
        <color theme="1"/>
        <rFont val="ＭＳ 明朝"/>
        <family val="1"/>
        <charset val="128"/>
      </rPr>
      <t>水産行政･研究組織機構･････････････････････････</t>
    </r>
    <phoneticPr fontId="5"/>
  </si>
  <si>
    <r>
      <rPr>
        <sz val="10"/>
        <color theme="1"/>
        <rFont val="ＭＳ 明朝"/>
        <family val="1"/>
        <charset val="128"/>
      </rPr>
      <t>　</t>
    </r>
    <r>
      <rPr>
        <sz val="10"/>
        <color theme="1"/>
        <rFont val="Century"/>
        <family val="1"/>
      </rPr>
      <t>(2)</t>
    </r>
    <r>
      <rPr>
        <sz val="10"/>
        <color theme="1"/>
        <rFont val="ＭＳ 明朝"/>
        <family val="1"/>
        <charset val="128"/>
      </rPr>
      <t>山形県漁業協同組合漁業無線局････････････････</t>
    </r>
    <phoneticPr fontId="5"/>
  </si>
  <si>
    <r>
      <t xml:space="preserve">3 </t>
    </r>
    <r>
      <rPr>
        <sz val="10"/>
        <color theme="1"/>
        <rFont val="ＭＳ 明朝"/>
        <family val="1"/>
        <charset val="128"/>
      </rPr>
      <t>委員会･附属機関等･･･････････････････････････</t>
    </r>
    <phoneticPr fontId="5"/>
  </si>
  <si>
    <r>
      <rPr>
        <sz val="10"/>
        <color theme="1"/>
        <rFont val="ＭＳ 明朝"/>
        <family val="1"/>
        <charset val="128"/>
      </rPr>
      <t>　</t>
    </r>
    <r>
      <rPr>
        <sz val="10"/>
        <color theme="1"/>
        <rFont val="Century"/>
        <family val="1"/>
      </rPr>
      <t>(1)</t>
    </r>
    <r>
      <rPr>
        <sz val="10"/>
        <color theme="1"/>
        <rFont val="ＭＳ 明朝"/>
        <family val="1"/>
        <charset val="128"/>
      </rPr>
      <t>金融制度別貸出残高･･･････････････････････････････</t>
    </r>
    <phoneticPr fontId="5"/>
  </si>
  <si>
    <r>
      <t xml:space="preserve">4 </t>
    </r>
    <r>
      <rPr>
        <sz val="10"/>
        <color theme="1"/>
        <rFont val="ＭＳ 明朝"/>
        <family val="1"/>
        <charset val="128"/>
      </rPr>
      <t>水産関係歳出決算の概要</t>
    </r>
    <r>
      <rPr>
        <sz val="10"/>
        <color theme="1"/>
        <rFont val="Century"/>
        <family val="1"/>
      </rPr>
      <t>(</t>
    </r>
    <r>
      <rPr>
        <sz val="10"/>
        <color theme="1"/>
        <rFont val="ＭＳ 明朝"/>
        <family val="1"/>
        <charset val="128"/>
      </rPr>
      <t>一般会計</t>
    </r>
    <r>
      <rPr>
        <sz val="10"/>
        <color theme="1"/>
        <rFont val="Century"/>
        <family val="1"/>
      </rPr>
      <t>)</t>
    </r>
    <r>
      <rPr>
        <sz val="10"/>
        <color theme="1"/>
        <rFont val="ＭＳ 明朝"/>
        <family val="1"/>
        <charset val="128"/>
      </rPr>
      <t>･････････････</t>
    </r>
    <phoneticPr fontId="5"/>
  </si>
  <si>
    <r>
      <rPr>
        <sz val="10"/>
        <color theme="1"/>
        <rFont val="ＭＳ 明朝"/>
        <family val="1"/>
        <charset val="128"/>
      </rPr>
      <t>　</t>
    </r>
    <r>
      <rPr>
        <sz val="10"/>
        <color theme="1"/>
        <rFont val="Century"/>
        <family val="1"/>
      </rPr>
      <t>(1)</t>
    </r>
    <r>
      <rPr>
        <sz val="10"/>
        <color theme="1"/>
        <rFont val="ＭＳ 明朝"/>
        <family val="1"/>
        <charset val="128"/>
      </rPr>
      <t>漁港及び漁港海岸整備事業････････････････････</t>
    </r>
    <phoneticPr fontId="5"/>
  </si>
  <si>
    <r>
      <t xml:space="preserve">5 </t>
    </r>
    <r>
      <rPr>
        <sz val="10"/>
        <color theme="1"/>
        <rFont val="ＭＳ 明朝"/>
        <family val="1"/>
        <charset val="128"/>
      </rPr>
      <t>主要魚種の漁期･漁場･･･････････････････････････</t>
    </r>
    <phoneticPr fontId="5"/>
  </si>
  <si>
    <r>
      <t xml:space="preserve">6 </t>
    </r>
    <r>
      <rPr>
        <sz val="10"/>
        <color theme="1"/>
        <rFont val="ＭＳ 明朝"/>
        <family val="1"/>
        <charset val="128"/>
      </rPr>
      <t>漁業経営体数････････････････････････････････････</t>
    </r>
    <phoneticPr fontId="5"/>
  </si>
  <si>
    <r>
      <rPr>
        <sz val="10"/>
        <color theme="1"/>
        <rFont val="ＭＳ 明朝"/>
        <family val="1"/>
        <charset val="128"/>
      </rPr>
      <t>　</t>
    </r>
    <r>
      <rPr>
        <sz val="10"/>
        <color theme="1"/>
        <rFont val="Century"/>
        <family val="1"/>
      </rPr>
      <t>(1)</t>
    </r>
    <r>
      <rPr>
        <sz val="10"/>
        <color theme="1"/>
        <rFont val="ＭＳ 明朝"/>
        <family val="1"/>
        <charset val="128"/>
      </rPr>
      <t>さけ人工ふ化放流事業････････････････････････</t>
    </r>
    <phoneticPr fontId="5"/>
  </si>
  <si>
    <r>
      <t xml:space="preserve">7 </t>
    </r>
    <r>
      <rPr>
        <sz val="10"/>
        <color theme="1"/>
        <rFont val="ＭＳ 明朝"/>
        <family val="1"/>
        <charset val="128"/>
      </rPr>
      <t>海面漁業就業者数･････････････････････････････････</t>
    </r>
    <phoneticPr fontId="5"/>
  </si>
  <si>
    <r>
      <rPr>
        <sz val="10"/>
        <color theme="1"/>
        <rFont val="ＭＳ 明朝"/>
        <family val="1"/>
        <charset val="128"/>
      </rPr>
      <t>　</t>
    </r>
    <r>
      <rPr>
        <sz val="10"/>
        <color theme="1"/>
        <rFont val="Century"/>
        <family val="1"/>
      </rPr>
      <t>(1)</t>
    </r>
    <r>
      <rPr>
        <sz val="10"/>
        <color theme="1"/>
        <rFont val="ＭＳ 明朝"/>
        <family val="1"/>
        <charset val="128"/>
      </rPr>
      <t>漁港･港湾施設一覧表･･････････････････････････････</t>
    </r>
    <phoneticPr fontId="5"/>
  </si>
  <si>
    <r>
      <t xml:space="preserve">8 </t>
    </r>
    <r>
      <rPr>
        <sz val="10"/>
        <color theme="1"/>
        <rFont val="ＭＳ 明朝"/>
        <family val="1"/>
        <charset val="128"/>
      </rPr>
      <t>漁船勢力･････････････････････････････････････</t>
    </r>
    <phoneticPr fontId="5"/>
  </si>
  <si>
    <r>
      <rPr>
        <sz val="10"/>
        <color theme="1"/>
        <rFont val="ＭＳ 明朝"/>
        <family val="1"/>
        <charset val="128"/>
      </rPr>
      <t>　</t>
    </r>
    <r>
      <rPr>
        <sz val="10"/>
        <color theme="1"/>
        <rFont val="Century"/>
        <family val="1"/>
      </rPr>
      <t>(2)</t>
    </r>
    <r>
      <rPr>
        <sz val="10"/>
        <color theme="1"/>
        <rFont val="ＭＳ 明朝"/>
        <family val="1"/>
        <charset val="128"/>
      </rPr>
      <t>さけ海中飼育放流事業････････････････････････</t>
    </r>
    <phoneticPr fontId="5"/>
  </si>
  <si>
    <r>
      <rPr>
        <sz val="10"/>
        <color theme="1"/>
        <rFont val="ＭＳ 明朝"/>
        <family val="1"/>
        <charset val="128"/>
      </rPr>
      <t>　</t>
    </r>
    <r>
      <rPr>
        <sz val="10"/>
        <color theme="1"/>
        <rFont val="Century"/>
        <family val="1"/>
      </rPr>
      <t>(2)</t>
    </r>
    <r>
      <rPr>
        <sz val="10"/>
        <color theme="1"/>
        <rFont val="ＭＳ 明朝"/>
        <family val="1"/>
        <charset val="128"/>
      </rPr>
      <t>漁港管理･････････････････････････････････････････</t>
    </r>
    <phoneticPr fontId="5"/>
  </si>
  <si>
    <r>
      <rPr>
        <sz val="10"/>
        <color theme="1"/>
        <rFont val="ＭＳ 明朝"/>
        <family val="1"/>
        <charset val="128"/>
      </rPr>
      <t>　</t>
    </r>
    <r>
      <rPr>
        <sz val="10"/>
        <color theme="1"/>
        <rFont val="Century"/>
        <family val="1"/>
      </rPr>
      <t>(3)</t>
    </r>
    <r>
      <rPr>
        <sz val="10"/>
        <color theme="1"/>
        <rFont val="ＭＳ 明朝"/>
        <family val="1"/>
        <charset val="128"/>
      </rPr>
      <t>あわび放流事業･･････････････････････････････</t>
    </r>
    <phoneticPr fontId="5"/>
  </si>
  <si>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5"/>
  </si>
  <si>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5"/>
  </si>
  <si>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5"/>
  </si>
  <si>
    <r>
      <rPr>
        <sz val="10"/>
        <color theme="1"/>
        <rFont val="ＭＳ 明朝"/>
        <family val="1"/>
        <charset val="128"/>
      </rPr>
      <t>　</t>
    </r>
    <r>
      <rPr>
        <sz val="10"/>
        <color theme="1"/>
        <rFont val="Century"/>
        <family val="1"/>
      </rPr>
      <t>(1)</t>
    </r>
    <r>
      <rPr>
        <sz val="10"/>
        <color theme="1"/>
        <rFont val="ＭＳ 明朝"/>
        <family val="1"/>
        <charset val="128"/>
      </rPr>
      <t>新規就業者数････････････････････････････････</t>
    </r>
    <phoneticPr fontId="5"/>
  </si>
  <si>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5"/>
  </si>
  <si>
    <r>
      <rPr>
        <sz val="10"/>
        <color theme="1"/>
        <rFont val="ＭＳ 明朝"/>
        <family val="1"/>
        <charset val="128"/>
      </rPr>
      <t>　</t>
    </r>
    <r>
      <rPr>
        <sz val="10"/>
        <color theme="1"/>
        <rFont val="Century"/>
        <family val="1"/>
      </rPr>
      <t>(2)</t>
    </r>
    <r>
      <rPr>
        <sz val="10"/>
        <color theme="1"/>
        <rFont val="ＭＳ 明朝"/>
        <family val="1"/>
        <charset val="128"/>
      </rPr>
      <t>短期研修････････････････････････････････････</t>
    </r>
    <phoneticPr fontId="5"/>
  </si>
  <si>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5"/>
  </si>
  <si>
    <r>
      <rPr>
        <sz val="10"/>
        <color theme="1"/>
        <rFont val="ＭＳ 明朝"/>
        <family val="1"/>
        <charset val="128"/>
      </rPr>
      <t>　</t>
    </r>
    <r>
      <rPr>
        <sz val="10"/>
        <color theme="1"/>
        <rFont val="Century"/>
        <family val="1"/>
      </rPr>
      <t>(3)</t>
    </r>
    <r>
      <rPr>
        <sz val="10"/>
        <color theme="1"/>
        <rFont val="ＭＳ 明朝"/>
        <family val="1"/>
        <charset val="128"/>
      </rPr>
      <t>長期研修</t>
    </r>
    <r>
      <rPr>
        <sz val="10"/>
        <color theme="1"/>
        <rFont val="Century"/>
        <family val="1"/>
      </rPr>
      <t>(</t>
    </r>
    <r>
      <rPr>
        <sz val="10"/>
        <color theme="1"/>
        <rFont val="ＭＳ 明朝"/>
        <family val="1"/>
        <charset val="128"/>
      </rPr>
      <t>技術研修</t>
    </r>
    <r>
      <rPr>
        <sz val="10"/>
        <color theme="1"/>
        <rFont val="Century"/>
        <family val="1"/>
      </rPr>
      <t xml:space="preserve">) </t>
    </r>
    <r>
      <rPr>
        <sz val="10"/>
        <color theme="1"/>
        <rFont val="ＭＳ 明朝"/>
        <family val="1"/>
        <charset val="128"/>
      </rPr>
      <t>･･････････････････････････</t>
    </r>
    <phoneticPr fontId="5"/>
  </si>
  <si>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5"/>
  </si>
  <si>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5"/>
  </si>
  <si>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5"/>
  </si>
  <si>
    <r>
      <rPr>
        <sz val="10"/>
        <color theme="1"/>
        <rFont val="ＭＳ 明朝"/>
        <family val="1"/>
        <charset val="128"/>
      </rPr>
      <t>　</t>
    </r>
    <r>
      <rPr>
        <sz val="10"/>
        <color theme="1"/>
        <rFont val="Century"/>
        <family val="1"/>
      </rPr>
      <t>(1)</t>
    </r>
    <r>
      <rPr>
        <sz val="10"/>
        <color theme="1"/>
        <rFont val="ＭＳ 明朝"/>
        <family val="1"/>
        <charset val="128"/>
      </rPr>
      <t>漁業権免許件数･･････････････････････････････</t>
    </r>
    <phoneticPr fontId="5"/>
  </si>
  <si>
    <r>
      <rPr>
        <sz val="10"/>
        <color theme="1"/>
        <rFont val="ＭＳ 明朝"/>
        <family val="1"/>
        <charset val="128"/>
      </rPr>
      <t>　</t>
    </r>
    <r>
      <rPr>
        <sz val="10"/>
        <color theme="1"/>
        <rFont val="Century"/>
        <family val="1"/>
      </rPr>
      <t>(2)</t>
    </r>
    <r>
      <rPr>
        <sz val="10"/>
        <color theme="1"/>
        <rFont val="ＭＳ 明朝"/>
        <family val="1"/>
        <charset val="128"/>
      </rPr>
      <t>漁業種類別､地区別､知事許可隻数･･････････････</t>
    </r>
    <phoneticPr fontId="5"/>
  </si>
  <si>
    <r>
      <rPr>
        <sz val="10"/>
        <color theme="1"/>
        <rFont val="ＭＳ 明朝"/>
        <family val="1"/>
        <charset val="128"/>
      </rPr>
      <t>　</t>
    </r>
    <r>
      <rPr>
        <sz val="10"/>
        <color theme="1"/>
        <rFont val="Century"/>
        <family val="1"/>
      </rPr>
      <t>(1)</t>
    </r>
    <r>
      <rPr>
        <sz val="10"/>
        <color theme="1"/>
        <rFont val="ＭＳ 明朝"/>
        <family val="1"/>
        <charset val="128"/>
      </rPr>
      <t>山形県漁業協同組合･･････････････････････････</t>
    </r>
    <phoneticPr fontId="5"/>
  </si>
  <si>
    <r>
      <rPr>
        <sz val="10"/>
        <color theme="1"/>
        <rFont val="ＭＳ 明朝"/>
        <family val="1"/>
        <charset val="128"/>
      </rPr>
      <t>　</t>
    </r>
    <r>
      <rPr>
        <sz val="10"/>
        <color theme="1"/>
        <rFont val="Century"/>
        <family val="1"/>
      </rPr>
      <t>(3)</t>
    </r>
    <r>
      <rPr>
        <sz val="10"/>
        <color theme="1"/>
        <rFont val="ＭＳ 明朝"/>
        <family val="1"/>
        <charset val="128"/>
      </rPr>
      <t>入会許可漁業････････････････････････････････</t>
    </r>
    <phoneticPr fontId="5"/>
  </si>
  <si>
    <r>
      <rPr>
        <sz val="10"/>
        <color theme="1"/>
        <rFont val="ＭＳ 明朝"/>
        <family val="1"/>
        <charset val="128"/>
      </rPr>
      <t>　</t>
    </r>
    <r>
      <rPr>
        <sz val="10"/>
        <color theme="1"/>
        <rFont val="Century"/>
        <family val="1"/>
      </rPr>
      <t>(2)</t>
    </r>
    <r>
      <rPr>
        <sz val="10"/>
        <color theme="1"/>
        <rFont val="ＭＳ 明朝"/>
        <family val="1"/>
        <charset val="128"/>
      </rPr>
      <t>内水面漁業協同組合･･････････････････････････</t>
    </r>
    <phoneticPr fontId="5"/>
  </si>
  <si>
    <r>
      <rPr>
        <sz val="10"/>
        <color theme="1"/>
        <rFont val="ＭＳ 明朝"/>
        <family val="1"/>
        <charset val="128"/>
      </rPr>
      <t>　</t>
    </r>
    <r>
      <rPr>
        <sz val="10"/>
        <color theme="1"/>
        <rFont val="Century"/>
        <family val="1"/>
      </rPr>
      <t>(4)</t>
    </r>
    <r>
      <rPr>
        <sz val="10"/>
        <color theme="1"/>
        <rFont val="ＭＳ 明朝"/>
        <family val="1"/>
        <charset val="128"/>
      </rPr>
      <t>小型いかつり漁業､許可隻数</t>
    </r>
    <r>
      <rPr>
        <sz val="10"/>
        <color theme="1"/>
        <rFont val="Century"/>
        <family val="1"/>
      </rPr>
      <t>(</t>
    </r>
    <r>
      <rPr>
        <sz val="10"/>
        <color theme="1"/>
        <rFont val="ＭＳ 明朝"/>
        <family val="1"/>
        <charset val="128"/>
      </rPr>
      <t>道県別</t>
    </r>
    <r>
      <rPr>
        <sz val="10"/>
        <color theme="1"/>
        <rFont val="Century"/>
        <family val="1"/>
      </rPr>
      <t>)</t>
    </r>
    <r>
      <rPr>
        <sz val="10"/>
        <color theme="1"/>
        <rFont val="ＭＳ 明朝"/>
        <family val="1"/>
        <charset val="128"/>
      </rPr>
      <t>････････････</t>
    </r>
    <phoneticPr fontId="5"/>
  </si>
  <si>
    <r>
      <rPr>
        <sz val="10"/>
        <color theme="1"/>
        <rFont val="ＭＳ 明朝"/>
        <family val="1"/>
        <charset val="128"/>
      </rPr>
      <t>　</t>
    </r>
    <r>
      <rPr>
        <sz val="10"/>
        <color theme="1"/>
        <rFont val="Century"/>
        <family val="1"/>
      </rPr>
      <t>(3)</t>
    </r>
    <r>
      <rPr>
        <sz val="10"/>
        <color theme="1"/>
        <rFont val="ＭＳ 明朝"/>
        <family val="1"/>
        <charset val="128"/>
      </rPr>
      <t>業種別漁業協同組合･･････････････････････････</t>
    </r>
    <phoneticPr fontId="5"/>
  </si>
  <si>
    <r>
      <rPr>
        <sz val="10"/>
        <color theme="1"/>
        <rFont val="ＭＳ 明朝"/>
        <family val="1"/>
        <charset val="128"/>
      </rPr>
      <t>　</t>
    </r>
    <r>
      <rPr>
        <sz val="10"/>
        <color theme="1"/>
        <rFont val="Century"/>
        <family val="1"/>
      </rPr>
      <t>(5)</t>
    </r>
    <r>
      <rPr>
        <sz val="10"/>
        <color theme="1"/>
        <rFont val="ＭＳ 明朝"/>
        <family val="1"/>
        <charset val="128"/>
      </rPr>
      <t>大臣許可漁業････････････････････････････････</t>
    </r>
    <phoneticPr fontId="5"/>
  </si>
  <si>
    <r>
      <rPr>
        <sz val="10"/>
        <color theme="1"/>
        <rFont val="ＭＳ 明朝"/>
        <family val="1"/>
        <charset val="128"/>
      </rPr>
      <t>　</t>
    </r>
    <r>
      <rPr>
        <sz val="10"/>
        <color theme="1"/>
        <rFont val="Century"/>
        <family val="1"/>
      </rPr>
      <t>(4)</t>
    </r>
    <r>
      <rPr>
        <sz val="10"/>
        <color theme="1"/>
        <rFont val="ＭＳ 明朝"/>
        <family val="1"/>
        <charset val="128"/>
      </rPr>
      <t>漁業生産組合････････････････････････････････</t>
    </r>
    <phoneticPr fontId="5"/>
  </si>
  <si>
    <r>
      <rPr>
        <sz val="10"/>
        <color theme="1"/>
        <rFont val="ＭＳ 明朝"/>
        <family val="1"/>
        <charset val="128"/>
      </rPr>
      <t>　</t>
    </r>
    <r>
      <rPr>
        <sz val="10"/>
        <color theme="1"/>
        <rFont val="Century"/>
        <family val="1"/>
      </rPr>
      <t>(5)</t>
    </r>
    <r>
      <rPr>
        <sz val="10"/>
        <color theme="1"/>
        <rFont val="ＭＳ 明朝"/>
        <family val="1"/>
        <charset val="128"/>
      </rPr>
      <t>漁業協同組合連合会･･････････････････････････</t>
    </r>
    <phoneticPr fontId="5"/>
  </si>
  <si>
    <r>
      <rPr>
        <sz val="10"/>
        <color theme="1"/>
        <rFont val="ＭＳ 明朝"/>
        <family val="1"/>
        <charset val="128"/>
      </rPr>
      <t>　</t>
    </r>
    <r>
      <rPr>
        <sz val="10"/>
        <color theme="1"/>
        <rFont val="Century"/>
        <family val="1"/>
      </rPr>
      <t>(6)</t>
    </r>
    <r>
      <rPr>
        <sz val="10"/>
        <color theme="1"/>
        <rFont val="ＭＳ 明朝"/>
        <family val="1"/>
        <charset val="128"/>
      </rPr>
      <t>全国広域漁船保険組合山形県支所･･････････････</t>
    </r>
    <phoneticPr fontId="5"/>
  </si>
  <si>
    <r>
      <rPr>
        <sz val="10"/>
        <color theme="1"/>
        <rFont val="ＭＳ 明朝"/>
        <family val="1"/>
        <charset val="128"/>
      </rPr>
      <t>　</t>
    </r>
    <r>
      <rPr>
        <sz val="10"/>
        <color theme="1"/>
        <rFont val="Century"/>
        <family val="1"/>
      </rPr>
      <t>(7)</t>
    </r>
    <r>
      <rPr>
        <sz val="10"/>
        <color theme="1"/>
        <rFont val="ＭＳ 明朝"/>
        <family val="1"/>
        <charset val="128"/>
      </rPr>
      <t>山形県漁業信用基金協会･･････････････････････</t>
    </r>
    <phoneticPr fontId="5"/>
  </si>
  <si>
    <r>
      <rPr>
        <sz val="10"/>
        <color theme="1"/>
        <rFont val="ＭＳ 明朝"/>
        <family val="1"/>
        <charset val="128"/>
      </rPr>
      <t>　</t>
    </r>
    <r>
      <rPr>
        <sz val="10"/>
        <color theme="1"/>
        <rFont val="Century"/>
        <family val="1"/>
      </rPr>
      <t>(8)</t>
    </r>
    <r>
      <rPr>
        <sz val="10"/>
        <color theme="1"/>
        <rFont val="ＭＳ 明朝"/>
        <family val="1"/>
        <charset val="128"/>
      </rPr>
      <t>全国合同漁業共済組合山形県事務所･････････････････</t>
    </r>
    <phoneticPr fontId="5"/>
  </si>
  <si>
    <t>37~38</t>
    <phoneticPr fontId="5"/>
  </si>
  <si>
    <r>
      <rPr>
        <sz val="10"/>
        <color theme="1"/>
        <rFont val="ＭＳ 明朝"/>
        <family val="1"/>
        <charset val="128"/>
      </rPr>
      <t>　</t>
    </r>
    <r>
      <rPr>
        <sz val="10"/>
        <color theme="1"/>
        <rFont val="Century"/>
        <family val="1"/>
      </rPr>
      <t>(6)</t>
    </r>
    <r>
      <rPr>
        <sz val="10"/>
        <color theme="1"/>
        <rFont val="ＭＳ 明朝"/>
        <family val="1"/>
        <charset val="128"/>
      </rPr>
      <t>遊漁船業登録件数････････････････････････････</t>
    </r>
    <phoneticPr fontId="5"/>
  </si>
  <si>
    <r>
      <rPr>
        <b/>
        <sz val="48"/>
        <color theme="1"/>
        <rFont val="ＭＳ 明朝"/>
        <family val="1"/>
        <charset val="128"/>
      </rPr>
      <t>山形県の水産</t>
    </r>
    <rPh sb="0" eb="3">
      <t>ヤマガタケン</t>
    </rPh>
    <rPh sb="4" eb="6">
      <t>スイサン</t>
    </rPh>
    <phoneticPr fontId="5"/>
  </si>
  <si>
    <r>
      <rPr>
        <sz val="28"/>
        <color theme="1"/>
        <rFont val="ＭＳ 明朝"/>
        <family val="1"/>
        <charset val="128"/>
      </rPr>
      <t>山形県</t>
    </r>
    <rPh sb="0" eb="3">
      <t>ヤマガタケン</t>
    </rPh>
    <phoneticPr fontId="5"/>
  </si>
  <si>
    <r>
      <rPr>
        <sz val="12"/>
        <color theme="1"/>
        <rFont val="ＭＳ 明朝"/>
        <family val="1"/>
        <charset val="128"/>
      </rPr>
      <t>平成</t>
    </r>
    <r>
      <rPr>
        <sz val="12"/>
        <color theme="1"/>
        <rFont val="Century"/>
        <family val="1"/>
      </rPr>
      <t>23</t>
    </r>
    <r>
      <rPr>
        <sz val="12"/>
        <color theme="1"/>
        <rFont val="ＭＳ 明朝"/>
        <family val="1"/>
        <charset val="128"/>
      </rPr>
      <t>度</t>
    </r>
    <rPh sb="0" eb="2">
      <t>ヘイセイ</t>
    </rPh>
    <phoneticPr fontId="5"/>
  </si>
  <si>
    <r>
      <rPr>
        <sz val="12"/>
        <color theme="1"/>
        <rFont val="ＭＳ 明朝"/>
        <family val="1"/>
        <charset val="128"/>
      </rPr>
      <t>平成</t>
    </r>
    <r>
      <rPr>
        <sz val="12"/>
        <color theme="1"/>
        <rFont val="Century"/>
        <family val="1"/>
      </rPr>
      <t>24</t>
    </r>
    <r>
      <rPr>
        <sz val="12"/>
        <color theme="1"/>
        <rFont val="ＭＳ 明朝"/>
        <family val="1"/>
        <charset val="128"/>
      </rPr>
      <t>年</t>
    </r>
    <r>
      <rPr>
        <sz val="12"/>
        <color theme="1"/>
        <rFont val="Century"/>
        <family val="1"/>
      </rPr>
      <t>7</t>
    </r>
    <r>
      <rPr>
        <sz val="12"/>
        <color theme="1"/>
        <rFont val="ＭＳ 明朝"/>
        <family val="1"/>
        <charset val="128"/>
      </rPr>
      <t>月</t>
    </r>
    <rPh sb="0" eb="2">
      <t>ヘイセイ</t>
    </rPh>
    <rPh sb="4" eb="5">
      <t>ネン</t>
    </rPh>
    <rPh sb="6" eb="7">
      <t>ガツ</t>
    </rPh>
    <phoneticPr fontId="5"/>
  </si>
  <si>
    <r>
      <rPr>
        <sz val="10"/>
        <color theme="1"/>
        <rFont val="ＭＳ 明朝"/>
        <family val="1"/>
        <charset val="128"/>
      </rPr>
      <t>　さけ人工ふ化場位置略図･････････････････････････</t>
    </r>
  </si>
  <si>
    <t>7~8</t>
    <phoneticPr fontId="5"/>
  </si>
  <si>
    <r>
      <rPr>
        <sz val="28"/>
        <color theme="1"/>
        <rFont val="ＭＳ 明朝"/>
        <family val="1"/>
        <charset val="128"/>
      </rPr>
      <t>平成</t>
    </r>
    <r>
      <rPr>
        <sz val="28"/>
        <color theme="1"/>
        <rFont val="Century"/>
        <family val="1"/>
      </rPr>
      <t>22</t>
    </r>
    <r>
      <rPr>
        <sz val="28"/>
        <color theme="1"/>
        <rFont val="ＭＳ 明朝"/>
        <family val="1"/>
        <charset val="128"/>
      </rPr>
      <t>度</t>
    </r>
    <rPh sb="0" eb="2">
      <t>ヘイセイ</t>
    </rPh>
    <phoneticPr fontId="5"/>
  </si>
  <si>
    <r>
      <rPr>
        <sz val="28"/>
        <color theme="1"/>
        <rFont val="ＭＳ 明朝"/>
        <family val="1"/>
        <charset val="128"/>
      </rPr>
      <t>平成</t>
    </r>
    <r>
      <rPr>
        <sz val="28"/>
        <color theme="1"/>
        <rFont val="Century"/>
        <family val="1"/>
      </rPr>
      <t>23</t>
    </r>
    <r>
      <rPr>
        <sz val="28"/>
        <color theme="1"/>
        <rFont val="ＭＳ 明朝"/>
        <family val="1"/>
        <charset val="128"/>
      </rPr>
      <t>年</t>
    </r>
    <r>
      <rPr>
        <sz val="28"/>
        <color theme="1"/>
        <rFont val="Century"/>
        <family val="1"/>
      </rPr>
      <t>7</t>
    </r>
    <r>
      <rPr>
        <sz val="28"/>
        <color theme="1"/>
        <rFont val="ＭＳ 明朝"/>
        <family val="1"/>
        <charset val="128"/>
      </rPr>
      <t>月</t>
    </r>
    <rPh sb="0" eb="2">
      <t>ヘイセイ</t>
    </rPh>
    <rPh sb="4" eb="5">
      <t>ネン</t>
    </rPh>
    <rPh sb="6" eb="7">
      <t>ガツ</t>
    </rPh>
    <phoneticPr fontId="5"/>
  </si>
  <si>
    <r>
      <rPr>
        <sz val="10"/>
        <color theme="1"/>
        <rFont val="ＭＳ 明朝"/>
        <family val="1"/>
        <charset val="128"/>
      </rPr>
      <t>　</t>
    </r>
    <r>
      <rPr>
        <sz val="10"/>
        <color theme="1"/>
        <rFont val="Century"/>
        <family val="1"/>
      </rPr>
      <t>(2)</t>
    </r>
    <r>
      <rPr>
        <sz val="10"/>
        <color theme="1"/>
        <rFont val="ＭＳ 明朝"/>
        <family val="1"/>
        <charset val="128"/>
      </rPr>
      <t>漁業近代化資金平成</t>
    </r>
    <r>
      <rPr>
        <sz val="10"/>
        <color theme="1"/>
        <rFont val="Century"/>
        <family val="1"/>
      </rPr>
      <t>22</t>
    </r>
    <r>
      <rPr>
        <sz val="10"/>
        <color theme="1"/>
        <rFont val="ＭＳ 明朝"/>
        <family val="1"/>
        <charset val="128"/>
      </rPr>
      <t>年度融資実績････････････････</t>
    </r>
    <phoneticPr fontId="5"/>
  </si>
  <si>
    <r>
      <rPr>
        <sz val="10"/>
        <color theme="1"/>
        <rFont val="ＭＳ 明朝"/>
        <family val="1"/>
        <charset val="128"/>
      </rPr>
      <t>　</t>
    </r>
    <r>
      <rPr>
        <sz val="10"/>
        <color theme="1"/>
        <rFont val="Century"/>
        <family val="1"/>
      </rPr>
      <t>(3)</t>
    </r>
    <r>
      <rPr>
        <sz val="10"/>
        <color theme="1"/>
        <rFont val="ＭＳ 明朝"/>
        <family val="1"/>
        <charset val="128"/>
      </rPr>
      <t>沿岸漁業改善資金平成</t>
    </r>
    <r>
      <rPr>
        <sz val="10"/>
        <color theme="1"/>
        <rFont val="Century"/>
        <family val="1"/>
      </rPr>
      <t>22</t>
    </r>
    <r>
      <rPr>
        <sz val="10"/>
        <color theme="1"/>
        <rFont val="ＭＳ 明朝"/>
        <family val="1"/>
        <charset val="128"/>
      </rPr>
      <t>年度融資実績･･････････････</t>
    </r>
    <phoneticPr fontId="5"/>
  </si>
  <si>
    <r>
      <t xml:space="preserve">    (9)</t>
    </r>
    <r>
      <rPr>
        <sz val="10"/>
        <color theme="1"/>
        <rFont val="ＭＳ 明朝"/>
        <family val="1"/>
        <charset val="128"/>
      </rPr>
      <t>その他の団体･････････････････････････････････････</t>
    </r>
    <phoneticPr fontId="5"/>
  </si>
  <si>
    <r>
      <rPr>
        <sz val="10"/>
        <color theme="1"/>
        <rFont val="ＭＳ 明朝"/>
        <family val="1"/>
        <charset val="128"/>
      </rPr>
      <t>　</t>
    </r>
    <r>
      <rPr>
        <sz val="10"/>
        <color theme="1"/>
        <rFont val="Century"/>
        <family val="1"/>
      </rPr>
      <t>(3)</t>
    </r>
    <r>
      <rPr>
        <sz val="10"/>
        <color theme="1"/>
        <rFont val="ＭＳ 明朝"/>
        <family val="1"/>
        <charset val="128"/>
      </rPr>
      <t>強い水産業づくり交付金事業････････････････････</t>
    </r>
    <rPh sb="4" eb="5">
      <t>ツヨ</t>
    </rPh>
    <rPh sb="6" eb="9">
      <t>スイサンギョウ</t>
    </rPh>
    <rPh sb="12" eb="15">
      <t>コウフキン</t>
    </rPh>
    <rPh sb="15" eb="17">
      <t>ジギョウ</t>
    </rPh>
    <phoneticPr fontId="5"/>
  </si>
  <si>
    <r>
      <rPr>
        <sz val="10"/>
        <color theme="1"/>
        <rFont val="ＭＳ 明朝"/>
        <family val="1"/>
        <charset val="128"/>
      </rPr>
      <t>　</t>
    </r>
    <r>
      <rPr>
        <sz val="10"/>
        <color theme="1"/>
        <rFont val="Century"/>
        <family val="1"/>
      </rPr>
      <t>(5)</t>
    </r>
    <r>
      <rPr>
        <sz val="10"/>
        <color theme="1"/>
        <rFont val="ＭＳ 明朝"/>
        <family val="1"/>
        <charset val="128"/>
      </rPr>
      <t>ひらめ放流事業･･････････････････････････････</t>
    </r>
    <phoneticPr fontId="5"/>
  </si>
  <si>
    <r>
      <rPr>
        <sz val="10"/>
        <color theme="1"/>
        <rFont val="ＭＳ 明朝"/>
        <family val="1"/>
        <charset val="128"/>
      </rPr>
      <t>　</t>
    </r>
    <r>
      <rPr>
        <sz val="10"/>
        <color theme="1"/>
        <rFont val="Century"/>
        <family val="1"/>
      </rPr>
      <t>(4)</t>
    </r>
    <r>
      <rPr>
        <sz val="10"/>
        <color theme="1"/>
        <rFont val="ＭＳ 明朝"/>
        <family val="1"/>
        <charset val="128"/>
      </rPr>
      <t>くるまえび放流事業･･････････････････････････････</t>
    </r>
    <rPh sb="9" eb="13">
      <t>ホウリュウジギョウ</t>
    </rPh>
    <phoneticPr fontId="5"/>
  </si>
  <si>
    <r>
      <t xml:space="preserve">12 </t>
    </r>
    <r>
      <rPr>
        <sz val="10"/>
        <color theme="1"/>
        <rFont val="ＭＳ 明朝"/>
        <family val="1"/>
        <charset val="128"/>
      </rPr>
      <t>漁業無線</t>
    </r>
    <phoneticPr fontId="5"/>
  </si>
  <si>
    <r>
      <t xml:space="preserve">13 </t>
    </r>
    <r>
      <rPr>
        <sz val="10"/>
        <color theme="1"/>
        <rFont val="ＭＳ 明朝"/>
        <family val="1"/>
        <charset val="128"/>
      </rPr>
      <t>水産基盤整備事業</t>
    </r>
    <phoneticPr fontId="5"/>
  </si>
  <si>
    <r>
      <t xml:space="preserve">18 </t>
    </r>
    <r>
      <rPr>
        <sz val="10"/>
        <color theme="1"/>
        <rFont val="ＭＳ 明朝"/>
        <family val="1"/>
        <charset val="128"/>
      </rPr>
      <t>水産金融</t>
    </r>
    <phoneticPr fontId="5"/>
  </si>
  <si>
    <r>
      <t xml:space="preserve">14 </t>
    </r>
    <r>
      <rPr>
        <sz val="10"/>
        <color theme="1"/>
        <rFont val="ＭＳ 明朝"/>
        <family val="1"/>
        <charset val="128"/>
      </rPr>
      <t>増養殖事業</t>
    </r>
    <phoneticPr fontId="5"/>
  </si>
  <si>
    <r>
      <t xml:space="preserve">9 </t>
    </r>
    <r>
      <rPr>
        <sz val="10"/>
        <color theme="1"/>
        <rFont val="ＭＳ 明朝"/>
        <family val="1"/>
        <charset val="128"/>
      </rPr>
      <t>生産高</t>
    </r>
    <phoneticPr fontId="5"/>
  </si>
  <si>
    <r>
      <t xml:space="preserve">19 </t>
    </r>
    <r>
      <rPr>
        <sz val="10"/>
        <color theme="1"/>
        <rFont val="ＭＳ 明朝"/>
        <family val="1"/>
        <charset val="128"/>
      </rPr>
      <t>漁港､港湾</t>
    </r>
    <phoneticPr fontId="5"/>
  </si>
  <si>
    <r>
      <t xml:space="preserve">15 </t>
    </r>
    <r>
      <rPr>
        <sz val="10"/>
        <color theme="1"/>
        <rFont val="ＭＳ 明朝"/>
        <family val="1"/>
        <charset val="128"/>
      </rPr>
      <t>漁業後継者育成</t>
    </r>
    <phoneticPr fontId="5"/>
  </si>
  <si>
    <r>
      <t>(2)</t>
    </r>
    <r>
      <rPr>
        <sz val="10"/>
        <color theme="1"/>
        <rFont val="ＭＳ 明朝"/>
        <family val="1"/>
        <charset val="128"/>
      </rPr>
      <t>内水面生産高</t>
    </r>
    <phoneticPr fontId="5"/>
  </si>
  <si>
    <r>
      <rPr>
        <sz val="10"/>
        <color theme="1"/>
        <rFont val="ＭＳ 明朝"/>
        <family val="1"/>
        <charset val="128"/>
      </rPr>
      <t>　</t>
    </r>
    <r>
      <rPr>
        <sz val="10"/>
        <color theme="1"/>
        <rFont val="Century"/>
        <family val="1"/>
      </rPr>
      <t>(4)</t>
    </r>
    <r>
      <rPr>
        <sz val="10"/>
        <color theme="1"/>
        <rFont val="ＭＳ 明朝"/>
        <family val="1"/>
        <charset val="128"/>
      </rPr>
      <t>地域人材育成事業</t>
    </r>
    <r>
      <rPr>
        <sz val="10"/>
        <color theme="1"/>
        <rFont val="Century"/>
        <family val="1"/>
      </rPr>
      <t>(</t>
    </r>
    <r>
      <rPr>
        <sz val="10"/>
        <color theme="1"/>
        <rFont val="ＭＳ 明朝"/>
        <family val="1"/>
        <charset val="128"/>
      </rPr>
      <t>緊急雇用創出事業</t>
    </r>
    <r>
      <rPr>
        <sz val="10"/>
        <color theme="1"/>
        <rFont val="Century"/>
        <family val="1"/>
      </rPr>
      <t xml:space="preserve">) </t>
    </r>
    <r>
      <rPr>
        <sz val="10"/>
        <color theme="1"/>
        <rFont val="ＭＳ 明朝"/>
        <family val="1"/>
        <charset val="128"/>
      </rPr>
      <t>･･････････････････････････</t>
    </r>
    <rPh sb="4" eb="6">
      <t>チイキ</t>
    </rPh>
    <rPh sb="6" eb="8">
      <t>ジンザイ</t>
    </rPh>
    <rPh sb="8" eb="12">
      <t>イクセイジギョウ</t>
    </rPh>
    <rPh sb="13" eb="15">
      <t>キンキュウ</t>
    </rPh>
    <rPh sb="15" eb="17">
      <t>コヨウ</t>
    </rPh>
    <rPh sb="17" eb="19">
      <t>ソウシュツ</t>
    </rPh>
    <rPh sb="19" eb="21">
      <t>ジギョウ</t>
    </rPh>
    <phoneticPr fontId="5"/>
  </si>
  <si>
    <r>
      <t xml:space="preserve">10 </t>
    </r>
    <r>
      <rPr>
        <sz val="10"/>
        <color theme="1"/>
        <rFont val="ＭＳ 明朝"/>
        <family val="1"/>
        <charset val="128"/>
      </rPr>
      <t>免許･許可漁業</t>
    </r>
    <phoneticPr fontId="5"/>
  </si>
  <si>
    <r>
      <t xml:space="preserve">16 </t>
    </r>
    <r>
      <rPr>
        <sz val="10"/>
        <color theme="1"/>
        <rFont val="ＭＳ 明朝"/>
        <family val="1"/>
        <charset val="128"/>
      </rPr>
      <t>魚食普及･流通対策</t>
    </r>
    <phoneticPr fontId="5"/>
  </si>
  <si>
    <r>
      <rPr>
        <sz val="10"/>
        <color theme="1"/>
        <rFont val="ＭＳ 明朝"/>
        <family val="1"/>
        <charset val="128"/>
      </rPr>
      <t>　</t>
    </r>
    <r>
      <rPr>
        <sz val="10"/>
        <color theme="1"/>
        <rFont val="Century"/>
        <family val="1"/>
      </rPr>
      <t>(1)</t>
    </r>
    <r>
      <rPr>
        <sz val="10"/>
        <color theme="1"/>
        <rFont val="ＭＳ 明朝"/>
        <family val="1"/>
        <charset val="128"/>
      </rPr>
      <t>地魚料理教室･･････････････････････････････････････</t>
    </r>
    <rPh sb="4" eb="6">
      <t>ジザカナ</t>
    </rPh>
    <rPh sb="6" eb="10">
      <t>リョウリキョウシツ</t>
    </rPh>
    <phoneticPr fontId="5"/>
  </si>
  <si>
    <r>
      <t xml:space="preserve">17 </t>
    </r>
    <r>
      <rPr>
        <sz val="10"/>
        <color theme="1"/>
        <rFont val="ＭＳ 明朝"/>
        <family val="1"/>
        <charset val="128"/>
      </rPr>
      <t>水産業団体</t>
    </r>
    <phoneticPr fontId="5"/>
  </si>
  <si>
    <r>
      <rPr>
        <sz val="14"/>
        <rFont val="ＭＳ 明朝"/>
        <family val="1"/>
        <charset val="128"/>
      </rPr>
      <t>２</t>
    </r>
    <r>
      <rPr>
        <sz val="14"/>
        <rFont val="Century"/>
        <family val="1"/>
      </rPr>
      <t xml:space="preserve">  </t>
    </r>
    <r>
      <rPr>
        <sz val="14"/>
        <rFont val="ＭＳ 明朝"/>
        <family val="1"/>
        <charset val="128"/>
      </rPr>
      <t>水産行政・研究組織機構</t>
    </r>
    <phoneticPr fontId="20"/>
  </si>
  <si>
    <r>
      <rPr>
        <sz val="14"/>
        <rFont val="ＭＳ 明朝"/>
        <family val="1"/>
        <charset val="128"/>
      </rPr>
      <t>（平成</t>
    </r>
    <r>
      <rPr>
        <sz val="14"/>
        <rFont val="Century"/>
        <family val="1"/>
      </rPr>
      <t>23</t>
    </r>
    <r>
      <rPr>
        <sz val="14"/>
        <rFont val="ＭＳ 明朝"/>
        <family val="1"/>
        <charset val="128"/>
      </rPr>
      <t>年</t>
    </r>
    <r>
      <rPr>
        <sz val="14"/>
        <rFont val="Century"/>
        <family val="1"/>
      </rPr>
      <t>4</t>
    </r>
    <r>
      <rPr>
        <sz val="14"/>
        <rFont val="ＭＳ 明朝"/>
        <family val="1"/>
        <charset val="128"/>
      </rPr>
      <t>月</t>
    </r>
    <r>
      <rPr>
        <sz val="14"/>
        <rFont val="Century"/>
        <family val="1"/>
      </rPr>
      <t>1</t>
    </r>
    <r>
      <rPr>
        <sz val="14"/>
        <rFont val="ＭＳ 明朝"/>
        <family val="1"/>
        <charset val="128"/>
      </rPr>
      <t>日）</t>
    </r>
    <rPh sb="5" eb="6">
      <t>ネン</t>
    </rPh>
    <rPh sb="7" eb="8">
      <t>ガツ</t>
    </rPh>
    <rPh sb="9" eb="10">
      <t>ニチ</t>
    </rPh>
    <phoneticPr fontId="20"/>
  </si>
  <si>
    <r>
      <rPr>
        <sz val="11"/>
        <rFont val="ＭＳ 明朝"/>
        <family val="1"/>
        <charset val="128"/>
      </rPr>
      <t>県庁農林水産部</t>
    </r>
  </si>
  <si>
    <r>
      <rPr>
        <sz val="11"/>
        <rFont val="ＭＳ 明朝"/>
        <family val="1"/>
        <charset val="128"/>
      </rPr>
      <t>農政企画課</t>
    </r>
  </si>
  <si>
    <r>
      <rPr>
        <sz val="11"/>
        <rFont val="ＭＳ 明朝"/>
        <family val="1"/>
        <charset val="128"/>
      </rPr>
      <t>農業経営支援室長</t>
    </r>
    <r>
      <rPr>
        <sz val="11"/>
        <rFont val="Century"/>
        <family val="1"/>
      </rPr>
      <t xml:space="preserve"> </t>
    </r>
    <rPh sb="0" eb="2">
      <t>ノウギョウ</t>
    </rPh>
    <rPh sb="2" eb="4">
      <t>ケイエイ</t>
    </rPh>
    <rPh sb="4" eb="6">
      <t>シエン</t>
    </rPh>
    <rPh sb="6" eb="8">
      <t>シツチョウ</t>
    </rPh>
    <phoneticPr fontId="20"/>
  </si>
  <si>
    <r>
      <rPr>
        <sz val="11"/>
        <rFont val="ＭＳ 明朝"/>
        <family val="1"/>
        <charset val="128"/>
      </rPr>
      <t>金融担当</t>
    </r>
    <phoneticPr fontId="20"/>
  </si>
  <si>
    <r>
      <rPr>
        <sz val="11"/>
        <rFont val="ＭＳ 明朝"/>
        <family val="1"/>
        <charset val="128"/>
      </rPr>
      <t>利子補給､改善資金､漁業信用基金協会の指導</t>
    </r>
  </si>
  <si>
    <t xml:space="preserve"> 023-630</t>
  </si>
  <si>
    <r>
      <rPr>
        <sz val="11"/>
        <rFont val="ＭＳ 明朝"/>
        <family val="1"/>
        <charset val="128"/>
      </rPr>
      <t>･農業経営支援室</t>
    </r>
    <rPh sb="1" eb="3">
      <t>ノウギョウ</t>
    </rPh>
    <rPh sb="3" eb="5">
      <t>ケイエイ</t>
    </rPh>
    <rPh sb="5" eb="7">
      <t>シエン</t>
    </rPh>
    <rPh sb="7" eb="8">
      <t>シツ</t>
    </rPh>
    <phoneticPr fontId="20"/>
  </si>
  <si>
    <r>
      <t>(</t>
    </r>
    <r>
      <rPr>
        <sz val="10"/>
        <rFont val="ＭＳ 明朝"/>
        <family val="1"/>
        <charset val="128"/>
      </rPr>
      <t>農政企画</t>
    </r>
    <r>
      <rPr>
        <sz val="10"/>
        <rFont val="Century"/>
        <family val="1"/>
      </rPr>
      <t>) 2424</t>
    </r>
    <r>
      <rPr>
        <sz val="10"/>
        <rFont val="ＭＳ 明朝"/>
        <family val="1"/>
        <charset val="128"/>
      </rPr>
      <t>･</t>
    </r>
    <r>
      <rPr>
        <sz val="10"/>
        <rFont val="Century"/>
        <family val="1"/>
      </rPr>
      <t>2286</t>
    </r>
    <rPh sb="1" eb="3">
      <t>ノウセイ</t>
    </rPh>
    <rPh sb="3" eb="5">
      <t>キカク</t>
    </rPh>
    <phoneticPr fontId="20"/>
  </si>
  <si>
    <r>
      <t>(</t>
    </r>
    <r>
      <rPr>
        <sz val="10"/>
        <rFont val="ＭＳ 明朝"/>
        <family val="1"/>
        <charset val="128"/>
      </rPr>
      <t>農業経営</t>
    </r>
    <r>
      <rPr>
        <sz val="10"/>
        <rFont val="Century"/>
        <family val="1"/>
      </rPr>
      <t>) 2428</t>
    </r>
    <rPh sb="1" eb="5">
      <t>ノウギョウケイエイ</t>
    </rPh>
    <phoneticPr fontId="20"/>
  </si>
  <si>
    <r>
      <rPr>
        <sz val="11"/>
        <rFont val="ＭＳ 明朝"/>
        <family val="1"/>
        <charset val="128"/>
      </rPr>
      <t>･団体検査指導室</t>
    </r>
  </si>
  <si>
    <r>
      <rPr>
        <sz val="11"/>
        <rFont val="ＭＳ 明朝"/>
        <family val="1"/>
        <charset val="128"/>
      </rPr>
      <t>団体検査担当</t>
    </r>
  </si>
  <si>
    <r>
      <rPr>
        <sz val="11"/>
        <rFont val="ＭＳ 明朝"/>
        <family val="1"/>
        <charset val="128"/>
      </rPr>
      <t>山形県漁協の常例検査</t>
    </r>
  </si>
  <si>
    <r>
      <t>(</t>
    </r>
    <r>
      <rPr>
        <sz val="10"/>
        <rFont val="ＭＳ 明朝"/>
        <family val="1"/>
        <charset val="128"/>
      </rPr>
      <t>生産技術</t>
    </r>
    <r>
      <rPr>
        <sz val="10"/>
        <rFont val="Century"/>
        <family val="1"/>
      </rPr>
      <t>) 2477</t>
    </r>
    <r>
      <rPr>
        <sz val="10"/>
        <rFont val="ＭＳ 明朝"/>
        <family val="1"/>
        <charset val="128"/>
      </rPr>
      <t>･</t>
    </r>
    <r>
      <rPr>
        <sz val="10"/>
        <rFont val="Century"/>
        <family val="1"/>
      </rPr>
      <t>2478</t>
    </r>
    <rPh sb="1" eb="5">
      <t>セイサンギジュツ</t>
    </rPh>
    <phoneticPr fontId="20"/>
  </si>
  <si>
    <r>
      <rPr>
        <sz val="11"/>
        <rFont val="ＭＳ 明朝"/>
        <family val="1"/>
        <charset val="128"/>
      </rPr>
      <t>室長補佐</t>
    </r>
  </si>
  <si>
    <r>
      <rPr>
        <sz val="11"/>
        <rFont val="ＭＳ 明朝"/>
        <family val="1"/>
        <charset val="128"/>
      </rPr>
      <t>団体指導担当</t>
    </r>
    <rPh sb="0" eb="6">
      <t>ダンタイシドウタントウ</t>
    </rPh>
    <phoneticPr fontId="5"/>
  </si>
  <si>
    <t>Fax</t>
  </si>
  <si>
    <r>
      <t>(</t>
    </r>
    <r>
      <rPr>
        <sz val="10"/>
        <rFont val="ＭＳ 明朝"/>
        <family val="1"/>
        <charset val="128"/>
      </rPr>
      <t>農政企画課</t>
    </r>
    <r>
      <rPr>
        <sz val="10"/>
        <rFont val="Century"/>
        <family val="1"/>
      </rPr>
      <t>)</t>
    </r>
  </si>
  <si>
    <t xml:space="preserve"> 023-630-3096</t>
  </si>
  <si>
    <r>
      <rPr>
        <sz val="11"/>
        <rFont val="ＭＳ 明朝"/>
        <family val="1"/>
        <charset val="128"/>
      </rPr>
      <t>生産技術課</t>
    </r>
    <rPh sb="0" eb="2">
      <t>セイサン</t>
    </rPh>
    <rPh sb="2" eb="4">
      <t>ギジュツ</t>
    </rPh>
    <rPh sb="4" eb="5">
      <t>カ</t>
    </rPh>
    <phoneticPr fontId="20"/>
  </si>
  <si>
    <r>
      <rPr>
        <sz val="11"/>
        <rFont val="ＭＳ 明朝"/>
        <family val="1"/>
        <charset val="128"/>
      </rPr>
      <t>漁業調整､水産団体の許認可</t>
    </r>
    <phoneticPr fontId="5"/>
  </si>
  <si>
    <r>
      <t>(</t>
    </r>
    <r>
      <rPr>
        <sz val="10"/>
        <rFont val="ＭＳ 明朝"/>
        <family val="1"/>
        <charset val="128"/>
      </rPr>
      <t>生産技術課</t>
    </r>
    <r>
      <rPr>
        <sz val="10"/>
        <rFont val="Century"/>
        <family val="1"/>
      </rPr>
      <t>)</t>
    </r>
    <rPh sb="1" eb="5">
      <t>セイサンギジュツ</t>
    </rPh>
    <phoneticPr fontId="20"/>
  </si>
  <si>
    <r>
      <rPr>
        <sz val="11"/>
        <rFont val="ＭＳ 明朝"/>
        <family val="1"/>
        <charset val="128"/>
      </rPr>
      <t>・水産室</t>
    </r>
    <rPh sb="1" eb="4">
      <t>スイサンシツ</t>
    </rPh>
    <phoneticPr fontId="5"/>
  </si>
  <si>
    <r>
      <rPr>
        <sz val="11"/>
        <rFont val="ＭＳ 明朝"/>
        <family val="1"/>
        <charset val="128"/>
      </rPr>
      <t>室長補佐</t>
    </r>
    <rPh sb="0" eb="4">
      <t>シツチョウホサ</t>
    </rPh>
    <phoneticPr fontId="20"/>
  </si>
  <si>
    <r>
      <rPr>
        <sz val="11"/>
        <rFont val="ＭＳ 明朝"/>
        <family val="1"/>
        <charset val="128"/>
      </rPr>
      <t>沿岸漁業振興対策</t>
    </r>
  </si>
  <si>
    <t xml:space="preserve"> 023-630-2456</t>
    <phoneticPr fontId="20"/>
  </si>
  <si>
    <r>
      <rPr>
        <sz val="11"/>
        <rFont val="ＭＳ 明朝"/>
        <family val="1"/>
        <charset val="128"/>
      </rPr>
      <t>　</t>
    </r>
    <phoneticPr fontId="20"/>
  </si>
  <si>
    <r>
      <rPr>
        <sz val="11"/>
        <rFont val="ＭＳ 明朝"/>
        <family val="1"/>
        <charset val="128"/>
      </rPr>
      <t>内水面漁業振興対策､さけ･ます増殖対策</t>
    </r>
  </si>
  <si>
    <r>
      <rPr>
        <sz val="11"/>
        <rFont val="ＭＳ 明朝"/>
        <family val="1"/>
        <charset val="128"/>
      </rPr>
      <t>魚類防疫対策</t>
    </r>
  </si>
  <si>
    <r>
      <rPr>
        <sz val="11"/>
        <rFont val="ＭＳ 明朝"/>
        <family val="1"/>
        <charset val="128"/>
      </rPr>
      <t>漁港･漁場･海岸の整備管理</t>
    </r>
    <phoneticPr fontId="20"/>
  </si>
  <si>
    <r>
      <rPr>
        <sz val="11"/>
        <rFont val="ＭＳ 明朝"/>
        <family val="1"/>
        <charset val="128"/>
      </rPr>
      <t>総務担当</t>
    </r>
    <r>
      <rPr>
        <sz val="11"/>
        <rFont val="Century"/>
        <family val="1"/>
      </rPr>
      <t>(</t>
    </r>
    <r>
      <rPr>
        <sz val="11"/>
        <rFont val="ＭＳ 明朝"/>
        <family val="1"/>
        <charset val="128"/>
      </rPr>
      <t>総務係</t>
    </r>
    <r>
      <rPr>
        <sz val="11"/>
        <rFont val="Century"/>
        <family val="1"/>
      </rPr>
      <t>)</t>
    </r>
  </si>
  <si>
    <r>
      <rPr>
        <sz val="11"/>
        <rFont val="ＭＳ 明朝"/>
        <family val="1"/>
        <charset val="128"/>
      </rPr>
      <t>人事､予算､決算､財産､物品</t>
    </r>
    <phoneticPr fontId="20"/>
  </si>
  <si>
    <r>
      <rPr>
        <sz val="11"/>
        <rFont val="ＭＳ 明朝"/>
        <family val="1"/>
        <charset val="128"/>
      </rPr>
      <t>水産業協同組合･団体指導､水産金融､常例検査､漁港施設･漁港海岸施設の管理､国有海浜地処理</t>
    </r>
  </si>
  <si>
    <r>
      <t>(</t>
    </r>
    <r>
      <rPr>
        <sz val="10"/>
        <rFont val="ＭＳ 明朝"/>
        <family val="1"/>
        <charset val="128"/>
      </rPr>
      <t>代表</t>
    </r>
    <r>
      <rPr>
        <sz val="10"/>
        <rFont val="Century"/>
        <family val="1"/>
      </rPr>
      <t>) 0234-24-6161</t>
    </r>
    <phoneticPr fontId="20"/>
  </si>
  <si>
    <r>
      <t xml:space="preserve"> (31</t>
    </r>
    <r>
      <rPr>
        <sz val="11"/>
        <rFont val="ＭＳ 明朝"/>
        <family val="1"/>
        <charset val="128"/>
      </rPr>
      <t>名</t>
    </r>
    <r>
      <rPr>
        <sz val="11"/>
        <rFont val="Century"/>
        <family val="1"/>
      </rPr>
      <t xml:space="preserve"> [</t>
    </r>
    <r>
      <rPr>
        <sz val="11"/>
        <rFont val="ＭＳ 明朝"/>
        <family val="1"/>
        <charset val="128"/>
      </rPr>
      <t>うち併任</t>
    </r>
    <r>
      <rPr>
        <sz val="11"/>
        <rFont val="Century"/>
        <family val="1"/>
      </rPr>
      <t>1</t>
    </r>
    <r>
      <rPr>
        <sz val="11"/>
        <rFont val="ＭＳ 明朝"/>
        <family val="1"/>
        <charset val="128"/>
      </rPr>
      <t>名</t>
    </r>
    <r>
      <rPr>
        <sz val="11"/>
        <rFont val="Century"/>
        <family val="1"/>
      </rPr>
      <t>] )</t>
    </r>
    <phoneticPr fontId="5"/>
  </si>
  <si>
    <r>
      <t>(</t>
    </r>
    <r>
      <rPr>
        <sz val="10"/>
        <rFont val="ＭＳ 明朝"/>
        <family val="1"/>
        <charset val="128"/>
      </rPr>
      <t>総務担当</t>
    </r>
    <r>
      <rPr>
        <sz val="10"/>
        <rFont val="Century"/>
        <family val="1"/>
      </rPr>
      <t>)6161</t>
    </r>
    <r>
      <rPr>
        <sz val="10"/>
        <rFont val="ＭＳ 明朝"/>
        <family val="1"/>
        <charset val="128"/>
      </rPr>
      <t>･</t>
    </r>
    <r>
      <rPr>
        <sz val="10"/>
        <rFont val="Century"/>
        <family val="1"/>
      </rPr>
      <t>6041</t>
    </r>
    <phoneticPr fontId="20"/>
  </si>
  <si>
    <r>
      <rPr>
        <sz val="11"/>
        <rFont val="ＭＳ 明朝"/>
        <family val="1"/>
        <charset val="128"/>
      </rPr>
      <t>振興普及担当</t>
    </r>
  </si>
  <si>
    <r>
      <rPr>
        <sz val="11"/>
        <rFont val="ＭＳ 明朝"/>
        <family val="1"/>
        <charset val="128"/>
      </rPr>
      <t>課長</t>
    </r>
    <rPh sb="0" eb="2">
      <t>カチョウ</t>
    </rPh>
    <phoneticPr fontId="20"/>
  </si>
  <si>
    <r>
      <t>(</t>
    </r>
    <r>
      <rPr>
        <sz val="10"/>
        <rFont val="ＭＳ 明朝"/>
        <family val="1"/>
        <charset val="128"/>
      </rPr>
      <t>振興普及</t>
    </r>
    <r>
      <rPr>
        <sz val="10"/>
        <rFont val="Century"/>
        <family val="1"/>
      </rPr>
      <t>) 6045</t>
    </r>
    <phoneticPr fontId="20"/>
  </si>
  <si>
    <r>
      <rPr>
        <sz val="11"/>
        <rFont val="ＭＳ 明朝"/>
        <family val="1"/>
        <charset val="128"/>
      </rPr>
      <t>漁港整備主幹</t>
    </r>
    <rPh sb="0" eb="2">
      <t>ギョコウ</t>
    </rPh>
    <rPh sb="2" eb="4">
      <t>セイビ</t>
    </rPh>
    <rPh sb="4" eb="6">
      <t>シュカン</t>
    </rPh>
    <phoneticPr fontId="20"/>
  </si>
  <si>
    <r>
      <t>(</t>
    </r>
    <r>
      <rPr>
        <sz val="10"/>
        <rFont val="ＭＳ 明朝"/>
        <family val="1"/>
        <charset val="128"/>
      </rPr>
      <t>漁港整備</t>
    </r>
    <r>
      <rPr>
        <sz val="10"/>
        <rFont val="Century"/>
        <family val="1"/>
      </rPr>
      <t>) 6044</t>
    </r>
    <phoneticPr fontId="20"/>
  </si>
  <si>
    <r>
      <rPr>
        <sz val="11"/>
        <rFont val="ＭＳ 明朝"/>
        <family val="1"/>
        <charset val="128"/>
      </rPr>
      <t>漁港整備担当</t>
    </r>
  </si>
  <si>
    <r>
      <rPr>
        <sz val="11"/>
        <rFont val="ＭＳ 明朝"/>
        <family val="1"/>
        <charset val="128"/>
      </rPr>
      <t>水産基盤</t>
    </r>
    <r>
      <rPr>
        <sz val="11"/>
        <rFont val="Century"/>
        <family val="1"/>
      </rPr>
      <t>(</t>
    </r>
    <r>
      <rPr>
        <sz val="11"/>
        <rFont val="ＭＳ 明朝"/>
        <family val="1"/>
        <charset val="128"/>
      </rPr>
      <t>漁港､漁場</t>
    </r>
    <r>
      <rPr>
        <sz val="11"/>
        <rFont val="Century"/>
        <family val="1"/>
      </rPr>
      <t>)</t>
    </r>
    <r>
      <rPr>
        <sz val="11"/>
        <rFont val="ＭＳ 明朝"/>
        <family val="1"/>
        <charset val="128"/>
      </rPr>
      <t>整備･海岸施設整備</t>
    </r>
  </si>
  <si>
    <r>
      <rPr>
        <sz val="11"/>
        <rFont val="ＭＳ 明朝"/>
        <family val="1"/>
        <charset val="128"/>
      </rPr>
      <t>課長補佐</t>
    </r>
    <rPh sb="0" eb="4">
      <t>カチョウホサ</t>
    </rPh>
    <phoneticPr fontId="5"/>
  </si>
  <si>
    <r>
      <t>(</t>
    </r>
    <r>
      <rPr>
        <sz val="10"/>
        <rFont val="ＭＳ 明朝"/>
        <family val="1"/>
        <charset val="128"/>
      </rPr>
      <t>漁業調整</t>
    </r>
    <r>
      <rPr>
        <sz val="10"/>
        <rFont val="Century"/>
        <family val="1"/>
      </rPr>
      <t>) 6046</t>
    </r>
    <phoneticPr fontId="20"/>
  </si>
  <si>
    <r>
      <rPr>
        <sz val="11"/>
        <rFont val="ＭＳ 明朝"/>
        <family val="1"/>
        <charset val="128"/>
      </rPr>
      <t>課長補佐（振興普及担当）</t>
    </r>
    <rPh sb="0" eb="4">
      <t>カチョウホサ</t>
    </rPh>
    <rPh sb="5" eb="11">
      <t>シンコウフキュウタントウ</t>
    </rPh>
    <phoneticPr fontId="5"/>
  </si>
  <si>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</si>
  <si>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</si>
  <si>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課長補佐（漁港整備担当）</t>
    </r>
    <rPh sb="0" eb="4">
      <t>カチョウホサ</t>
    </rPh>
    <rPh sb="5" eb="11">
      <t>ギョコウセイビタントウ</t>
    </rPh>
    <phoneticPr fontId="5"/>
  </si>
  <si>
    <r>
      <rPr>
        <sz val="11"/>
        <rFont val="ＭＳ 明朝"/>
        <family val="1"/>
        <charset val="128"/>
      </rPr>
      <t>漁業監視調査船月峯</t>
    </r>
    <r>
      <rPr>
        <sz val="11"/>
        <rFont val="Century"/>
        <family val="1"/>
      </rPr>
      <t>(52</t>
    </r>
    <r>
      <rPr>
        <sz val="11"/>
        <rFont val="ＭＳ 明朝"/>
        <family val="1"/>
        <charset val="128"/>
      </rPr>
      <t>ﾄﾝ､馬力</t>
    </r>
    <r>
      <rPr>
        <sz val="11"/>
        <rFont val="Century"/>
        <family val="1"/>
      </rPr>
      <t>1,854kW×2)</t>
    </r>
    <phoneticPr fontId="20"/>
  </si>
  <si>
    <t xml:space="preserve"> Fax 0234-24-6164</t>
    <phoneticPr fontId="5"/>
  </si>
  <si>
    <r>
      <rPr>
        <sz val="11"/>
        <rFont val="ＭＳ 明朝"/>
        <family val="1"/>
        <charset val="128"/>
      </rPr>
      <t>課長補佐（漁業調整担当）</t>
    </r>
    <rPh sb="0" eb="4">
      <t>カチョウホサ</t>
    </rPh>
    <rPh sb="5" eb="11">
      <t>ギョギョウチョウセイタントウ</t>
    </rPh>
    <phoneticPr fontId="5"/>
  </si>
  <si>
    <r>
      <rPr>
        <sz val="11"/>
        <rFont val="ＭＳ 明朝"/>
        <family val="1"/>
        <charset val="128"/>
      </rPr>
      <t>漁業指導監督通信､漁業無線通信､海上気象に関する通信</t>
    </r>
  </si>
  <si>
    <r>
      <rPr>
        <sz val="11"/>
        <rFont val="ＭＳ 明朝"/>
        <family val="1"/>
        <charset val="128"/>
      </rPr>
      <t>水産試験場</t>
    </r>
    <r>
      <rPr>
        <sz val="11"/>
        <rFont val="Century"/>
        <family val="1"/>
      </rPr>
      <t>(23</t>
    </r>
    <r>
      <rPr>
        <sz val="11"/>
        <rFont val="ＭＳ 明朝"/>
        <family val="1"/>
        <charset val="128"/>
      </rPr>
      <t>名</t>
    </r>
    <r>
      <rPr>
        <sz val="11"/>
        <rFont val="Century"/>
        <family val="1"/>
      </rPr>
      <t>)</t>
    </r>
    <phoneticPr fontId="20"/>
  </si>
  <si>
    <r>
      <rPr>
        <sz val="11"/>
        <rFont val="ＭＳ 明朝"/>
        <family val="1"/>
        <charset val="128"/>
      </rPr>
      <t>総務課</t>
    </r>
    <r>
      <rPr>
        <sz val="11"/>
        <rFont val="Century"/>
        <family val="1"/>
      </rPr>
      <t>(</t>
    </r>
    <r>
      <rPr>
        <sz val="11"/>
        <rFont val="ＭＳ 明朝"/>
        <family val="1"/>
        <charset val="128"/>
      </rPr>
      <t>庶務係</t>
    </r>
    <r>
      <rPr>
        <sz val="11"/>
        <rFont val="Century"/>
        <family val="1"/>
      </rPr>
      <t>)</t>
    </r>
    <phoneticPr fontId="5"/>
  </si>
  <si>
    <r>
      <rPr>
        <sz val="11"/>
        <rFont val="ＭＳ 明朝"/>
        <family val="1"/>
        <charset val="128"/>
      </rPr>
      <t>人事､予算､決算､財産､物品</t>
    </r>
    <phoneticPr fontId="5"/>
  </si>
  <si>
    <t>0235-33-3150</t>
    <phoneticPr fontId="20"/>
  </si>
  <si>
    <r>
      <rPr>
        <sz val="11"/>
        <rFont val="ＭＳ 明朝"/>
        <family val="1"/>
        <charset val="128"/>
      </rPr>
      <t>場長</t>
    </r>
  </si>
  <si>
    <r>
      <rPr>
        <sz val="11"/>
        <rFont val="ＭＳ 明朝"/>
        <family val="1"/>
        <charset val="128"/>
      </rPr>
      <t>海洋資源部</t>
    </r>
    <rPh sb="0" eb="2">
      <t>カイヨウ</t>
    </rPh>
    <rPh sb="2" eb="5">
      <t>シゲンブ</t>
    </rPh>
    <phoneticPr fontId="20"/>
  </si>
  <si>
    <r>
      <rPr>
        <sz val="11"/>
        <rFont val="ＭＳ 明朝"/>
        <family val="1"/>
        <charset val="128"/>
      </rPr>
      <t>漁海況予報､漁場調査､資源評価･管理研究､漁業試験調査船最上丸</t>
    </r>
    <r>
      <rPr>
        <sz val="11"/>
        <rFont val="Century"/>
        <family val="1"/>
      </rPr>
      <t>(98</t>
    </r>
    <r>
      <rPr>
        <sz val="11"/>
        <rFont val="ＭＳ 明朝"/>
        <family val="1"/>
        <charset val="128"/>
      </rPr>
      <t>ﾄﾝ､</t>
    </r>
    <r>
      <rPr>
        <sz val="11"/>
        <rFont val="Century"/>
        <family val="1"/>
      </rPr>
      <t>900</t>
    </r>
    <r>
      <rPr>
        <sz val="11"/>
        <rFont val="ＭＳ 明朝"/>
        <family val="1"/>
        <charset val="128"/>
      </rPr>
      <t>馬力</t>
    </r>
    <r>
      <rPr>
        <sz val="11"/>
        <rFont val="Century"/>
        <family val="1"/>
      </rPr>
      <t>)</t>
    </r>
    <phoneticPr fontId="20"/>
  </si>
  <si>
    <r>
      <rPr>
        <sz val="11"/>
        <rFont val="ＭＳ 明朝"/>
        <family val="1"/>
        <charset val="128"/>
      </rPr>
      <t>副場長</t>
    </r>
  </si>
  <si>
    <t xml:space="preserve"> Fax 0235-33-0379</t>
    <phoneticPr fontId="5"/>
  </si>
  <si>
    <r>
      <rPr>
        <sz val="11"/>
        <rFont val="ＭＳ 明朝"/>
        <family val="1"/>
        <charset val="128"/>
      </rPr>
      <t>浅海増殖部</t>
    </r>
  </si>
  <si>
    <r>
      <rPr>
        <sz val="11"/>
        <rFont val="ＭＳ 明朝"/>
        <family val="1"/>
        <charset val="128"/>
      </rPr>
      <t>種苗生産技術開発研究､放流効果調査､増養殖研究､沿岸漁場整備関係調査</t>
    </r>
  </si>
  <si>
    <r>
      <rPr>
        <sz val="11"/>
        <rFont val="ＭＳ 明朝"/>
        <family val="1"/>
        <charset val="128"/>
      </rPr>
      <t>内水面水産試験場</t>
    </r>
    <r>
      <rPr>
        <sz val="11"/>
        <rFont val="Century"/>
        <family val="1"/>
      </rPr>
      <t>(8</t>
    </r>
    <r>
      <rPr>
        <sz val="11"/>
        <rFont val="ＭＳ 明朝"/>
        <family val="1"/>
        <charset val="128"/>
      </rPr>
      <t>名</t>
    </r>
    <r>
      <rPr>
        <sz val="11"/>
        <rFont val="Century"/>
        <family val="1"/>
      </rPr>
      <t xml:space="preserve">)  </t>
    </r>
    <phoneticPr fontId="20"/>
  </si>
  <si>
    <r>
      <rPr>
        <sz val="11"/>
        <rFont val="ＭＳ 明朝"/>
        <family val="1"/>
        <charset val="128"/>
      </rPr>
      <t>庶務係</t>
    </r>
  </si>
  <si>
    <r>
      <rPr>
        <sz val="11"/>
        <rFont val="ＭＳ 明朝"/>
        <family val="1"/>
        <charset val="128"/>
      </rPr>
      <t>人事､予算､決算､財産､物品</t>
    </r>
  </si>
  <si>
    <t xml:space="preserve"> 0238-38-3214</t>
  </si>
  <si>
    <r>
      <rPr>
        <sz val="11"/>
        <rFont val="ＭＳ 明朝"/>
        <family val="1"/>
        <charset val="128"/>
      </rPr>
      <t>資源調査部</t>
    </r>
  </si>
  <si>
    <r>
      <rPr>
        <sz val="11"/>
        <rFont val="ＭＳ 明朝"/>
        <family val="1"/>
        <charset val="128"/>
      </rPr>
      <t>水産資源の増殖､生態･環境調査研究</t>
    </r>
    <phoneticPr fontId="5"/>
  </si>
  <si>
    <t xml:space="preserve"> Fax 0238-38-3216</t>
    <phoneticPr fontId="5"/>
  </si>
  <si>
    <r>
      <t xml:space="preserve">     </t>
    </r>
    <r>
      <rPr>
        <sz val="11"/>
        <rFont val="ＭＳ 明朝"/>
        <family val="1"/>
        <charset val="128"/>
      </rPr>
      <t>　　　　　　　　　</t>
    </r>
    <r>
      <rPr>
        <sz val="11"/>
        <rFont val="Century"/>
        <family val="1"/>
      </rPr>
      <t xml:space="preserve"> </t>
    </r>
    <phoneticPr fontId="20"/>
  </si>
  <si>
    <r>
      <rPr>
        <sz val="11"/>
        <rFont val="ＭＳ 明朝"/>
        <family val="1"/>
        <charset val="128"/>
      </rPr>
      <t>生産開発部</t>
    </r>
  </si>
  <si>
    <r>
      <rPr>
        <sz val="11"/>
        <rFont val="ＭＳ 明朝"/>
        <family val="1"/>
        <charset val="128"/>
      </rPr>
      <t>増養殖技術開発､魚病･防疫研究､普及指導</t>
    </r>
  </si>
  <si>
    <r>
      <rPr>
        <sz val="11"/>
        <rFont val="ＭＳ 明朝"/>
        <family val="1"/>
        <charset val="128"/>
      </rPr>
      <t>山形海区漁業調整委員会</t>
    </r>
    <phoneticPr fontId="20"/>
  </si>
  <si>
    <r>
      <rPr>
        <sz val="11"/>
        <rFont val="ＭＳ 明朝"/>
        <family val="1"/>
        <charset val="128"/>
      </rPr>
      <t>事務局長</t>
    </r>
  </si>
  <si>
    <r>
      <rPr>
        <sz val="11"/>
        <rFont val="ＭＳ 明朝"/>
        <family val="1"/>
        <charset val="128"/>
      </rPr>
      <t>海面漁業の調整</t>
    </r>
  </si>
  <si>
    <t xml:space="preserve"> 0234-24-6046</t>
  </si>
  <si>
    <r>
      <t>(4</t>
    </r>
    <r>
      <rPr>
        <sz val="11"/>
        <rFont val="ＭＳ 明朝"/>
        <family val="1"/>
        <charset val="128"/>
      </rPr>
      <t>名</t>
    </r>
    <r>
      <rPr>
        <sz val="11"/>
        <rFont val="Century"/>
        <family val="1"/>
      </rPr>
      <t xml:space="preserve"> [</t>
    </r>
    <r>
      <rPr>
        <sz val="11"/>
        <rFont val="ＭＳ 明朝"/>
        <family val="1"/>
        <charset val="128"/>
      </rPr>
      <t>うち併任</t>
    </r>
    <r>
      <rPr>
        <sz val="11"/>
        <rFont val="Century"/>
        <family val="1"/>
      </rPr>
      <t>3</t>
    </r>
    <r>
      <rPr>
        <sz val="11"/>
        <rFont val="ＭＳ 明朝"/>
        <family val="1"/>
        <charset val="128"/>
      </rPr>
      <t>名</t>
    </r>
    <r>
      <rPr>
        <sz val="11"/>
        <rFont val="Century"/>
        <family val="1"/>
      </rPr>
      <t>] )</t>
    </r>
    <phoneticPr fontId="5"/>
  </si>
  <si>
    <r>
      <rPr>
        <sz val="11"/>
        <rFont val="ＭＳ 明朝"/>
        <family val="1"/>
        <charset val="128"/>
      </rPr>
      <t>山形県内水面漁場管理委員会</t>
    </r>
    <phoneticPr fontId="20"/>
  </si>
  <si>
    <r>
      <rPr>
        <sz val="11"/>
        <rFont val="ＭＳ 明朝"/>
        <family val="1"/>
        <charset val="128"/>
      </rPr>
      <t>内水面漁業の調整</t>
    </r>
  </si>
  <si>
    <t xml:space="preserve"> 023-630-3071</t>
    <phoneticPr fontId="20"/>
  </si>
  <si>
    <r>
      <t>(5</t>
    </r>
    <r>
      <rPr>
        <sz val="11"/>
        <rFont val="ＭＳ 明朝"/>
        <family val="1"/>
        <charset val="128"/>
      </rPr>
      <t>名</t>
    </r>
    <r>
      <rPr>
        <sz val="11"/>
        <rFont val="Century"/>
        <family val="1"/>
      </rPr>
      <t xml:space="preserve"> [</t>
    </r>
    <r>
      <rPr>
        <sz val="11"/>
        <rFont val="ＭＳ 明朝"/>
        <family val="1"/>
        <charset val="128"/>
      </rPr>
      <t>うち併任</t>
    </r>
    <r>
      <rPr>
        <sz val="11"/>
        <rFont val="Century"/>
        <family val="1"/>
      </rPr>
      <t>5</t>
    </r>
    <r>
      <rPr>
        <sz val="11"/>
        <rFont val="ＭＳ 明朝"/>
        <family val="1"/>
        <charset val="128"/>
      </rPr>
      <t>名</t>
    </r>
    <r>
      <rPr>
        <sz val="11"/>
        <rFont val="Century"/>
        <family val="1"/>
      </rPr>
      <t>] )</t>
    </r>
    <phoneticPr fontId="20"/>
  </si>
  <si>
    <t xml:space="preserve"> Fax 023-630-2456</t>
    <phoneticPr fontId="20"/>
  </si>
  <si>
    <r>
      <rPr>
        <sz val="12"/>
        <color theme="1"/>
        <rFont val="ＭＳ 明朝"/>
        <family val="1"/>
        <charset val="128"/>
      </rPr>
      <t>３　委員会･附属機関等</t>
    </r>
    <r>
      <rPr>
        <sz val="11"/>
        <color theme="1"/>
        <rFont val="Century"/>
        <family val="1"/>
      </rPr>
      <t/>
    </r>
    <phoneticPr fontId="5"/>
  </si>
  <si>
    <r>
      <rPr>
        <sz val="11"/>
        <color theme="1"/>
        <rFont val="ＭＳ 明朝"/>
        <family val="1"/>
        <charset val="128"/>
      </rPr>
      <t>名　　　　称</t>
    </r>
    <phoneticPr fontId="5"/>
  </si>
  <si>
    <r>
      <rPr>
        <sz val="11"/>
        <color theme="1"/>
        <rFont val="ＭＳ 明朝"/>
        <family val="1"/>
        <charset val="128"/>
      </rPr>
      <t>事　務　所　所　在　地</t>
    </r>
    <phoneticPr fontId="5"/>
  </si>
  <si>
    <r>
      <rPr>
        <sz val="11"/>
        <color theme="1"/>
        <rFont val="ＭＳ 明朝"/>
        <family val="1"/>
        <charset val="128"/>
      </rPr>
      <t>任　　　期</t>
    </r>
    <phoneticPr fontId="5"/>
  </si>
  <si>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</si>
  <si>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</si>
  <si>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</si>
  <si>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山形海区漁業調整委員会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</si>
  <si>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5"/>
  </si>
  <si>
    <r>
      <rPr>
        <sz val="11"/>
        <color theme="1"/>
        <rFont val="ＭＳ 明朝"/>
        <family val="1"/>
        <charset val="128"/>
      </rPr>
      <t>齋藤辰男</t>
    </r>
    <rPh sb="0" eb="2">
      <t>サイトウ</t>
    </rPh>
    <rPh sb="2" eb="4">
      <t>タツオ</t>
    </rPh>
    <phoneticPr fontId="5"/>
  </si>
  <si>
    <r>
      <rPr>
        <sz val="11"/>
        <color theme="1"/>
        <rFont val="ＭＳ 明朝"/>
        <family val="1"/>
        <charset val="128"/>
      </rPr>
      <t>平</t>
    </r>
    <r>
      <rPr>
        <sz val="11"/>
        <color theme="1"/>
        <rFont val="Century"/>
        <family val="1"/>
      </rPr>
      <t>20.8</t>
    </r>
    <r>
      <rPr>
        <sz val="11"/>
        <color theme="1"/>
        <rFont val="ＭＳ 明朝"/>
        <family val="1"/>
        <charset val="128"/>
      </rPr>
      <t>～平</t>
    </r>
    <r>
      <rPr>
        <sz val="11"/>
        <color theme="1"/>
        <rFont val="Century"/>
        <family val="1"/>
      </rPr>
      <t>24.8</t>
    </r>
    <phoneticPr fontId="5"/>
  </si>
  <si>
    <r>
      <t>10</t>
    </r>
    <r>
      <rPr>
        <sz val="11"/>
        <color theme="1"/>
        <rFont val="ＭＳ 明朝"/>
        <family val="1"/>
        <charset val="128"/>
      </rPr>
      <t>名</t>
    </r>
  </si>
  <si>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phoneticPr fontId="5"/>
  </si>
  <si>
    <r>
      <t>6</t>
    </r>
    <r>
      <rPr>
        <sz val="11"/>
        <color theme="1"/>
        <rFont val="ＭＳ 明朝"/>
        <family val="1"/>
        <charset val="128"/>
      </rPr>
      <t>名</t>
    </r>
  </si>
  <si>
    <r>
      <rPr>
        <sz val="11"/>
        <color theme="1"/>
        <rFont val="ＭＳ 明朝"/>
        <family val="1"/>
        <charset val="128"/>
      </rPr>
      <t>漁業法</t>
    </r>
  </si>
  <si>
    <r>
      <rPr>
        <sz val="11"/>
        <color theme="1"/>
        <rFont val="ＭＳ 明朝"/>
        <family val="1"/>
        <charset val="128"/>
      </rPr>
      <t>山形県庄内総合支庁産業経済部水産課内</t>
    </r>
    <phoneticPr fontId="5"/>
  </si>
  <si>
    <r>
      <t>(4</t>
    </r>
    <r>
      <rPr>
        <sz val="11"/>
        <color theme="1"/>
        <rFont val="ＭＳ 明朝"/>
        <family val="1"/>
        <charset val="128"/>
      </rPr>
      <t>年</t>
    </r>
    <r>
      <rPr>
        <sz val="11"/>
        <color theme="1"/>
        <rFont val="Century"/>
        <family val="1"/>
      </rPr>
      <t>)</t>
    </r>
  </si>
  <si>
    <r>
      <rPr>
        <sz val="11"/>
        <color theme="1"/>
        <rFont val="ＭＳ 明朝"/>
        <family val="1"/>
        <charset val="128"/>
      </rPr>
      <t>知事選任</t>
    </r>
    <phoneticPr fontId="5"/>
  </si>
  <si>
    <r>
      <t>4</t>
    </r>
    <r>
      <rPr>
        <sz val="11"/>
        <color theme="1"/>
        <rFont val="ＭＳ 明朝"/>
        <family val="1"/>
        <charset val="128"/>
      </rPr>
      <t>名</t>
    </r>
    <phoneticPr fontId="5"/>
  </si>
  <si>
    <r>
      <rPr>
        <sz val="11"/>
        <color theme="1"/>
        <rFont val="ＭＳ 明朝"/>
        <family val="1"/>
        <charset val="128"/>
      </rPr>
      <t>山形県内水面漁場管理委員会</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</si>
  <si>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</si>
  <si>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伊藤健雄</t>
    </r>
    <rPh sb="0" eb="2">
      <t>イトウ</t>
    </rPh>
    <rPh sb="2" eb="3">
      <t>ケン</t>
    </rPh>
    <rPh sb="3" eb="4">
      <t>ユウ</t>
    </rPh>
    <phoneticPr fontId="5"/>
  </si>
  <si>
    <r>
      <rPr>
        <sz val="11"/>
        <color theme="1"/>
        <rFont val="ＭＳ 明朝"/>
        <family val="1"/>
        <charset val="128"/>
      </rPr>
      <t>平</t>
    </r>
    <r>
      <rPr>
        <sz val="11"/>
        <color theme="1"/>
        <rFont val="Century"/>
        <family val="1"/>
      </rPr>
      <t>20.12</t>
    </r>
    <r>
      <rPr>
        <sz val="11"/>
        <color theme="1"/>
        <rFont val="ＭＳ 明朝"/>
        <family val="1"/>
        <charset val="128"/>
      </rPr>
      <t>～平</t>
    </r>
    <r>
      <rPr>
        <sz val="11"/>
        <color theme="1"/>
        <rFont val="Century"/>
        <family val="1"/>
      </rPr>
      <t>24.11</t>
    </r>
    <phoneticPr fontId="5"/>
  </si>
  <si>
    <r>
      <t>10</t>
    </r>
    <r>
      <rPr>
        <sz val="11"/>
        <color theme="1"/>
        <rFont val="ＭＳ 明朝"/>
        <family val="1"/>
        <charset val="128"/>
      </rPr>
      <t>名</t>
    </r>
    <phoneticPr fontId="5"/>
  </si>
  <si>
    <r>
      <rPr>
        <sz val="11"/>
        <color theme="1"/>
        <rFont val="ＭＳ 明朝"/>
        <family val="1"/>
        <charset val="128"/>
      </rPr>
      <t>〃</t>
    </r>
  </si>
  <si>
    <r>
      <rPr>
        <sz val="11"/>
        <color theme="1"/>
        <rFont val="ＭＳ 明朝"/>
        <family val="1"/>
        <charset val="128"/>
      </rPr>
      <t>山形県農林水産部生産技術課水産室内</t>
    </r>
    <rPh sb="8" eb="13">
      <t>セイサンギジュツカ</t>
    </rPh>
    <rPh sb="13" eb="17">
      <t>スイサンシツナイ</t>
    </rPh>
    <phoneticPr fontId="5"/>
  </si>
  <si>
    <r>
      <rPr>
        <sz val="11"/>
        <color theme="1"/>
        <rFont val="ＭＳ 明朝"/>
        <family val="1"/>
        <charset val="128"/>
      </rPr>
      <t>山形県海面利用協議会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</si>
  <si>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</si>
  <si>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rPr>
        <sz val="11"/>
        <color theme="1"/>
        <rFont val="ＭＳ 明朝"/>
        <family val="1"/>
        <charset val="128"/>
      </rPr>
      <t>堀田堅志</t>
    </r>
    <rPh sb="0" eb="2">
      <t>ホリタ</t>
    </rPh>
    <rPh sb="2" eb="3">
      <t>カタ</t>
    </rPh>
    <rPh sb="3" eb="4">
      <t>ココロザシ</t>
    </rPh>
    <phoneticPr fontId="5"/>
  </si>
  <si>
    <r>
      <rPr>
        <sz val="11"/>
        <color theme="1"/>
        <rFont val="ＭＳ 明朝"/>
        <family val="1"/>
        <charset val="128"/>
      </rPr>
      <t>平</t>
    </r>
    <r>
      <rPr>
        <sz val="11"/>
        <color theme="1"/>
        <rFont val="Century"/>
        <family val="1"/>
      </rPr>
      <t>22.4.22</t>
    </r>
    <r>
      <rPr>
        <sz val="11"/>
        <color theme="1"/>
        <rFont val="ＭＳ 明朝"/>
        <family val="1"/>
        <charset val="128"/>
      </rPr>
      <t>～平</t>
    </r>
    <r>
      <rPr>
        <sz val="11"/>
        <color theme="1"/>
        <rFont val="Century"/>
        <family val="1"/>
      </rPr>
      <t>24.4.21</t>
    </r>
    <phoneticPr fontId="5"/>
  </si>
  <si>
    <r>
      <t>19</t>
    </r>
    <r>
      <rPr>
        <sz val="11"/>
        <color theme="1"/>
        <rFont val="ＭＳ 明朝"/>
        <family val="1"/>
        <charset val="128"/>
      </rPr>
      <t>名</t>
    </r>
  </si>
  <si>
    <r>
      <t>19</t>
    </r>
    <r>
      <rPr>
        <sz val="11"/>
        <color theme="1"/>
        <rFont val="ＭＳ 明朝"/>
        <family val="1"/>
        <charset val="128"/>
      </rPr>
      <t>名</t>
    </r>
    <phoneticPr fontId="5"/>
  </si>
  <si>
    <r>
      <rPr>
        <sz val="11"/>
        <color theme="1"/>
        <rFont val="ＭＳ 明朝"/>
        <family val="1"/>
        <charset val="128"/>
      </rPr>
      <t>規約</t>
    </r>
  </si>
  <si>
    <r>
      <rPr>
        <sz val="12"/>
        <color theme="1"/>
        <rFont val="ＭＳ 明朝"/>
        <family val="1"/>
        <charset val="128"/>
      </rPr>
      <t>４　水産関係歳出決算の概要</t>
    </r>
    <r>
      <rPr>
        <sz val="12"/>
        <color theme="1"/>
        <rFont val="Century"/>
        <family val="1"/>
      </rPr>
      <t>(</t>
    </r>
    <r>
      <rPr>
        <sz val="12"/>
        <color theme="1"/>
        <rFont val="ＭＳ 明朝"/>
        <family val="1"/>
        <charset val="128"/>
      </rPr>
      <t>一般会計</t>
    </r>
    <r>
      <rPr>
        <sz val="12"/>
        <color theme="1"/>
        <rFont val="Century"/>
        <family val="1"/>
      </rPr>
      <t xml:space="preserve">) </t>
    </r>
  </si>
  <si>
    <r>
      <rPr>
        <sz val="12"/>
        <color theme="1"/>
        <rFont val="ＭＳ 明朝"/>
        <family val="1"/>
        <charset val="128"/>
      </rPr>
      <t>平成</t>
    </r>
    <r>
      <rPr>
        <sz val="12"/>
        <color theme="1"/>
        <rFont val="Century"/>
        <family val="1"/>
      </rPr>
      <t>22</t>
    </r>
    <r>
      <rPr>
        <sz val="12"/>
        <color theme="1"/>
        <rFont val="ＭＳ 明朝"/>
        <family val="1"/>
        <charset val="128"/>
      </rPr>
      <t>年度</t>
    </r>
    <r>
      <rPr>
        <sz val="12"/>
        <color theme="1"/>
        <rFont val="Century"/>
        <family val="1"/>
      </rPr>
      <t>(</t>
    </r>
    <r>
      <rPr>
        <sz val="12"/>
        <color theme="1"/>
        <rFont val="ＭＳ 明朝"/>
        <family val="1"/>
        <charset val="128"/>
      </rPr>
      <t>単位：千円</t>
    </r>
    <r>
      <rPr>
        <sz val="12"/>
        <color theme="1"/>
        <rFont val="Century"/>
        <family val="1"/>
      </rPr>
      <t>)</t>
    </r>
    <phoneticPr fontId="5"/>
  </si>
  <si>
    <r>
      <rPr>
        <sz val="11"/>
        <color theme="1"/>
        <rFont val="ＭＳ 明朝"/>
        <family val="1"/>
        <charset val="128"/>
      </rPr>
      <t>性　質　別</t>
    </r>
    <phoneticPr fontId="5"/>
  </si>
  <si>
    <r>
      <rPr>
        <sz val="11"/>
        <color theme="1"/>
        <rFont val="ＭＳ 明朝"/>
        <family val="1"/>
        <charset val="128"/>
      </rPr>
      <t>金　額</t>
    </r>
    <phoneticPr fontId="5"/>
  </si>
  <si>
    <r>
      <rPr>
        <sz val="11"/>
        <color theme="1"/>
        <rFont val="ＭＳ 明朝"/>
        <family val="1"/>
        <charset val="128"/>
      </rPr>
      <t>主　要　事　業　等</t>
    </r>
    <phoneticPr fontId="5"/>
  </si>
  <si>
    <r>
      <rPr>
        <sz val="11"/>
        <color theme="1"/>
        <rFont val="ＭＳ 明朝"/>
        <family val="1"/>
        <charset val="128"/>
      </rPr>
      <t>事　業　等　主　要</t>
    </r>
    <phoneticPr fontId="5"/>
  </si>
  <si>
    <r>
      <rPr>
        <sz val="11"/>
        <color theme="1"/>
        <rFont val="ＭＳ 明朝"/>
        <family val="1"/>
        <charset val="128"/>
      </rPr>
      <t>人　件　費</t>
    </r>
    <phoneticPr fontId="5"/>
  </si>
  <si>
    <r>
      <rPr>
        <sz val="11"/>
        <color theme="1"/>
        <rFont val="ＭＳ 明朝"/>
        <family val="1"/>
        <charset val="128"/>
      </rPr>
      <t>報酬等</t>
    </r>
  </si>
  <si>
    <r>
      <rPr>
        <sz val="11"/>
        <color theme="1"/>
        <rFont val="ＭＳ 明朝"/>
        <family val="1"/>
        <charset val="128"/>
      </rPr>
      <t>投　資　的　経　費</t>
    </r>
  </si>
  <si>
    <r>
      <rPr>
        <sz val="11"/>
        <color theme="1"/>
        <rFont val="ＭＳ 明朝"/>
        <family val="1"/>
        <charset val="128"/>
      </rPr>
      <t>開</t>
    </r>
    <r>
      <rPr>
        <sz val="11"/>
        <color theme="1"/>
        <rFont val="Century"/>
        <family val="1"/>
      </rPr>
      <t xml:space="preserve"> </t>
    </r>
    <r>
      <rPr>
        <sz val="11"/>
        <color theme="1"/>
        <rFont val="ＭＳ 明朝"/>
        <family val="1"/>
        <charset val="128"/>
      </rPr>
      <t>発</t>
    </r>
    <r>
      <rPr>
        <sz val="11"/>
        <color theme="1"/>
        <rFont val="Century"/>
        <family val="1"/>
      </rPr>
      <t xml:space="preserve"> </t>
    </r>
    <r>
      <rPr>
        <sz val="11"/>
        <color theme="1"/>
        <rFont val="ＭＳ 明朝"/>
        <family val="1"/>
        <charset val="128"/>
      </rPr>
      <t>事</t>
    </r>
    <r>
      <rPr>
        <sz val="11"/>
        <color theme="1"/>
        <rFont val="Century"/>
        <family val="1"/>
      </rPr>
      <t xml:space="preserve"> </t>
    </r>
    <r>
      <rPr>
        <sz val="11"/>
        <color theme="1"/>
        <rFont val="ＭＳ 明朝"/>
        <family val="1"/>
        <charset val="128"/>
      </rPr>
      <t>業</t>
    </r>
    <rPh sb="0" eb="1">
      <t>カイ</t>
    </rPh>
    <rPh sb="2" eb="3">
      <t>ハッ</t>
    </rPh>
    <rPh sb="4" eb="5">
      <t>コト</t>
    </rPh>
    <rPh sb="6" eb="7">
      <t>ギョウ</t>
    </rPh>
    <phoneticPr fontId="5"/>
  </si>
  <si>
    <r>
      <rPr>
        <sz val="11"/>
        <color theme="1"/>
        <rFont val="ＭＳ 明朝"/>
        <family val="1"/>
        <charset val="128"/>
      </rPr>
      <t>海岸環境・保全施設整備事業費</t>
    </r>
    <rPh sb="0" eb="4">
      <t>カイガンカンキョウ</t>
    </rPh>
    <rPh sb="5" eb="7">
      <t>ホゼン</t>
    </rPh>
    <rPh sb="7" eb="9">
      <t>シセツ</t>
    </rPh>
    <rPh sb="9" eb="14">
      <t>セイビジギョウヒ</t>
    </rPh>
    <phoneticPr fontId="5"/>
  </si>
  <si>
    <r>
      <rPr>
        <sz val="11"/>
        <color theme="1"/>
        <rFont val="ＭＳ 明朝"/>
        <family val="1"/>
        <charset val="128"/>
      </rPr>
      <t>給　与　等</t>
    </r>
    <rPh sb="0" eb="1">
      <t>キュウ</t>
    </rPh>
    <rPh sb="2" eb="3">
      <t>ヨ</t>
    </rPh>
    <rPh sb="4" eb="5">
      <t>トウ</t>
    </rPh>
    <phoneticPr fontId="5"/>
  </si>
  <si>
    <r>
      <rPr>
        <sz val="11"/>
        <color theme="1"/>
        <rFont val="ＭＳ 明朝"/>
        <family val="1"/>
        <charset val="128"/>
      </rPr>
      <t>漁港・漁場整備事業費</t>
    </r>
  </si>
  <si>
    <r>
      <rPr>
        <sz val="11"/>
        <color theme="1"/>
        <rFont val="ＭＳ 明朝"/>
        <family val="1"/>
        <charset val="128"/>
      </rPr>
      <t>一　般　行　政　費</t>
    </r>
    <rPh sb="0" eb="1">
      <t>イチ</t>
    </rPh>
    <rPh sb="2" eb="3">
      <t>ハン</t>
    </rPh>
    <rPh sb="4" eb="5">
      <t>ギョウ</t>
    </rPh>
    <rPh sb="6" eb="7">
      <t>セイ</t>
    </rPh>
    <rPh sb="8" eb="9">
      <t>ヒ</t>
    </rPh>
    <phoneticPr fontId="5"/>
  </si>
  <si>
    <r>
      <rPr>
        <sz val="11"/>
        <color theme="1"/>
        <rFont val="ＭＳ 明朝"/>
        <family val="1"/>
        <charset val="128"/>
      </rPr>
      <t>貸　付　金</t>
    </r>
    <rPh sb="0" eb="1">
      <t>カシ</t>
    </rPh>
    <rPh sb="2" eb="3">
      <t>ツキ</t>
    </rPh>
    <rPh sb="4" eb="5">
      <t>キン</t>
    </rPh>
    <phoneticPr fontId="5"/>
  </si>
  <si>
    <r>
      <rPr>
        <sz val="11"/>
        <color theme="1"/>
        <rFont val="ＭＳ 明朝"/>
        <family val="1"/>
        <charset val="128"/>
      </rPr>
      <t>信用事業等育成強化事業費</t>
    </r>
    <rPh sb="0" eb="2">
      <t>シンヨウ</t>
    </rPh>
    <rPh sb="2" eb="4">
      <t>ジギョウ</t>
    </rPh>
    <rPh sb="4" eb="5">
      <t>ナド</t>
    </rPh>
    <rPh sb="5" eb="7">
      <t>イクセイ</t>
    </rPh>
    <rPh sb="7" eb="9">
      <t>キョウカ</t>
    </rPh>
    <rPh sb="9" eb="12">
      <t>ジギョウヒ</t>
    </rPh>
    <phoneticPr fontId="5"/>
  </si>
  <si>
    <r>
      <rPr>
        <sz val="11"/>
        <color theme="1"/>
        <rFont val="ＭＳ 明朝"/>
        <family val="1"/>
        <charset val="128"/>
      </rPr>
      <t>補</t>
    </r>
    <r>
      <rPr>
        <sz val="11"/>
        <color theme="1"/>
        <rFont val="Century"/>
        <family val="1"/>
      </rPr>
      <t xml:space="preserve"> </t>
    </r>
    <r>
      <rPr>
        <sz val="11"/>
        <color theme="1"/>
        <rFont val="ＭＳ 明朝"/>
        <family val="1"/>
        <charset val="128"/>
      </rPr>
      <t>助</t>
    </r>
    <r>
      <rPr>
        <sz val="11"/>
        <color theme="1"/>
        <rFont val="Century"/>
        <family val="1"/>
      </rPr>
      <t xml:space="preserve"> </t>
    </r>
    <r>
      <rPr>
        <sz val="11"/>
        <color theme="1"/>
        <rFont val="ＭＳ 明朝"/>
        <family val="1"/>
        <charset val="128"/>
      </rPr>
      <t>費</t>
    </r>
    <r>
      <rPr>
        <sz val="11"/>
        <color theme="1"/>
        <rFont val="Century"/>
        <family val="1"/>
      </rPr>
      <t xml:space="preserve"> </t>
    </r>
    <r>
      <rPr>
        <sz val="11"/>
        <color theme="1"/>
        <rFont val="ＭＳ 明朝"/>
        <family val="1"/>
        <charset val="128"/>
      </rPr>
      <t>等</t>
    </r>
    <phoneticPr fontId="5"/>
  </si>
  <si>
    <r>
      <rPr>
        <sz val="11"/>
        <color theme="1"/>
        <rFont val="ＭＳ 明朝"/>
        <family val="1"/>
        <charset val="128"/>
      </rPr>
      <t>水産行政振興費</t>
    </r>
    <rPh sb="0" eb="2">
      <t>スイサン</t>
    </rPh>
    <rPh sb="2" eb="4">
      <t>ギョウセイ</t>
    </rPh>
    <rPh sb="4" eb="7">
      <t>シンコウヒ</t>
    </rPh>
    <phoneticPr fontId="5"/>
  </si>
  <si>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5"/>
  </si>
  <si>
    <r>
      <rPr>
        <sz val="11"/>
        <color theme="1"/>
        <rFont val="ＭＳ 明朝"/>
        <family val="1"/>
        <charset val="128"/>
      </rPr>
      <t>漁業生産体制強化対策事業費</t>
    </r>
    <rPh sb="0" eb="6">
      <t>ギョギョウセイサンタイセイ</t>
    </rPh>
    <rPh sb="6" eb="10">
      <t>キョウカタイサク</t>
    </rPh>
    <rPh sb="10" eb="13">
      <t>ジギョウヒ</t>
    </rPh>
    <phoneticPr fontId="5"/>
  </si>
  <si>
    <r>
      <rPr>
        <sz val="11"/>
        <color theme="1"/>
        <rFont val="ＭＳ 明朝"/>
        <family val="1"/>
        <charset val="128"/>
      </rPr>
      <t>水産総合振興費</t>
    </r>
    <rPh sb="0" eb="2">
      <t>スイサン</t>
    </rPh>
    <rPh sb="2" eb="4">
      <t>ソウゴウ</t>
    </rPh>
    <rPh sb="4" eb="7">
      <t>シンコウヒ</t>
    </rPh>
    <phoneticPr fontId="5"/>
  </si>
  <si>
    <r>
      <rPr>
        <sz val="11"/>
        <color theme="1"/>
        <rFont val="ＭＳ 明朝"/>
        <family val="1"/>
        <charset val="128"/>
      </rPr>
      <t>沿岸漁業振興調査事業費</t>
    </r>
    <rPh sb="0" eb="2">
      <t>エンガン</t>
    </rPh>
    <rPh sb="2" eb="4">
      <t>ギョギョウ</t>
    </rPh>
    <rPh sb="4" eb="6">
      <t>シンコウ</t>
    </rPh>
    <rPh sb="6" eb="8">
      <t>チョウサ</t>
    </rPh>
    <rPh sb="8" eb="11">
      <t>ジギョウヒ</t>
    </rPh>
    <phoneticPr fontId="5"/>
  </si>
  <si>
    <r>
      <rPr>
        <sz val="11"/>
        <color theme="1"/>
        <rFont val="ＭＳ 明朝"/>
        <family val="1"/>
        <charset val="128"/>
      </rPr>
      <t>漁業生産体制強化対策事業費</t>
    </r>
    <rPh sb="0" eb="6">
      <t>ギョギョウセイサンタイセイ</t>
    </rPh>
    <rPh sb="6" eb="13">
      <t>キョウカタイサクジギョウヒ</t>
    </rPh>
    <phoneticPr fontId="5"/>
  </si>
  <si>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5"/>
  </si>
  <si>
    <r>
      <rPr>
        <sz val="11"/>
        <color theme="1"/>
        <rFont val="ＭＳ 明朝"/>
        <family val="1"/>
        <charset val="128"/>
      </rPr>
      <t>漁港調査費</t>
    </r>
    <rPh sb="0" eb="5">
      <t>ギョコウチョウサヒ</t>
    </rPh>
    <phoneticPr fontId="5"/>
  </si>
  <si>
    <r>
      <rPr>
        <sz val="11"/>
        <color theme="1"/>
        <rFont val="ＭＳ 明朝"/>
        <family val="1"/>
        <charset val="128"/>
      </rPr>
      <t>庄内浜トップブランド水産物創出事業費</t>
    </r>
    <rPh sb="0" eb="2">
      <t>ショウナイ</t>
    </rPh>
    <rPh sb="2" eb="3">
      <t>ハマ</t>
    </rPh>
    <rPh sb="10" eb="13">
      <t>スイサンブツ</t>
    </rPh>
    <rPh sb="13" eb="15">
      <t>ソウシュツ</t>
    </rPh>
    <rPh sb="15" eb="18">
      <t>ジギョウヒ</t>
    </rPh>
    <phoneticPr fontId="5"/>
  </si>
  <si>
    <r>
      <rPr>
        <sz val="11"/>
        <color theme="1"/>
        <rFont val="ＭＳ 明朝"/>
        <family val="1"/>
        <charset val="128"/>
      </rPr>
      <t>サケ・マス振興事業費</t>
    </r>
    <rPh sb="5" eb="10">
      <t>シンコウジギョウヒ</t>
    </rPh>
    <phoneticPr fontId="5"/>
  </si>
  <si>
    <r>
      <rPr>
        <sz val="11"/>
        <color theme="1"/>
        <rFont val="ＭＳ 明朝"/>
        <family val="1"/>
        <charset val="128"/>
      </rPr>
      <t>資源管理型漁業推進総合対策事業費</t>
    </r>
    <rPh sb="0" eb="5">
      <t>シゲンカンリガタ</t>
    </rPh>
    <rPh sb="5" eb="9">
      <t>ギョギョウスイシン</t>
    </rPh>
    <rPh sb="9" eb="13">
      <t>ソウゴウタイサク</t>
    </rPh>
    <rPh sb="13" eb="16">
      <t>ジギョウヒ</t>
    </rPh>
    <phoneticPr fontId="5"/>
  </si>
  <si>
    <r>
      <rPr>
        <sz val="11"/>
        <color theme="1"/>
        <rFont val="ＭＳ 明朝"/>
        <family val="1"/>
        <charset val="128"/>
      </rPr>
      <t>最上丸維持管理費</t>
    </r>
    <rPh sb="0" eb="3">
      <t>モガミマル</t>
    </rPh>
    <rPh sb="3" eb="8">
      <t>イジカンリヒ</t>
    </rPh>
    <phoneticPr fontId="5"/>
  </si>
  <si>
    <r>
      <rPr>
        <sz val="11"/>
        <color theme="1"/>
        <rFont val="ＭＳ 明朝"/>
        <family val="1"/>
        <charset val="128"/>
      </rPr>
      <t>栽培漁業振興事業費</t>
    </r>
  </si>
  <si>
    <r>
      <rPr>
        <sz val="11"/>
        <color theme="1"/>
        <rFont val="ＭＳ 明朝"/>
        <family val="1"/>
        <charset val="128"/>
      </rPr>
      <t>計</t>
    </r>
  </si>
  <si>
    <r>
      <rPr>
        <sz val="11"/>
        <color theme="1"/>
        <rFont val="ＭＳ 明朝"/>
        <family val="1"/>
        <charset val="128"/>
      </rPr>
      <t>環境・生態系保全活動支援事業費</t>
    </r>
    <rPh sb="0" eb="2">
      <t>カンキョウ</t>
    </rPh>
    <rPh sb="3" eb="5">
      <t>セイタイ</t>
    </rPh>
    <rPh sb="5" eb="6">
      <t>ケイ</t>
    </rPh>
    <rPh sb="6" eb="8">
      <t>ホゼン</t>
    </rPh>
    <rPh sb="8" eb="12">
      <t>カツドウシエン</t>
    </rPh>
    <rPh sb="12" eb="15">
      <t>ジギョウヒ</t>
    </rPh>
    <phoneticPr fontId="5"/>
  </si>
  <si>
    <r>
      <rPr>
        <sz val="11"/>
        <color theme="1"/>
        <rFont val="ＭＳ 明朝"/>
        <family val="1"/>
        <charset val="128"/>
      </rPr>
      <t>そ　の　他</t>
    </r>
    <phoneticPr fontId="5"/>
  </si>
  <si>
    <r>
      <rPr>
        <sz val="11"/>
        <color theme="1"/>
        <rFont val="ＭＳ 明朝"/>
        <family val="1"/>
        <charset val="128"/>
      </rPr>
      <t>さくらます増殖施設管理運営費</t>
    </r>
    <rPh sb="5" eb="7">
      <t>ゾウショク</t>
    </rPh>
    <rPh sb="7" eb="11">
      <t>シセツカンリ</t>
    </rPh>
    <rPh sb="11" eb="14">
      <t>ウンエイヒ</t>
    </rPh>
    <phoneticPr fontId="5"/>
  </si>
  <si>
    <r>
      <rPr>
        <sz val="11"/>
        <color theme="1"/>
        <rFont val="ＭＳ 明朝"/>
        <family val="1"/>
        <charset val="128"/>
      </rPr>
      <t>合　　計</t>
    </r>
    <phoneticPr fontId="5"/>
  </si>
  <si>
    <r>
      <rPr>
        <sz val="11"/>
        <color theme="1"/>
        <rFont val="ＭＳ 明朝"/>
        <family val="1"/>
        <charset val="128"/>
      </rPr>
      <t>魚類生息環境保全対策事業費</t>
    </r>
  </si>
  <si>
    <r>
      <rPr>
        <sz val="11"/>
        <color theme="1"/>
        <rFont val="ＭＳ 明朝"/>
        <family val="1"/>
        <charset val="128"/>
      </rPr>
      <t>など</t>
    </r>
  </si>
  <si>
    <r>
      <rPr>
        <sz val="11"/>
        <color theme="1"/>
        <rFont val="ＭＳ 明朝"/>
        <family val="1"/>
        <charset val="128"/>
      </rPr>
      <t>維持補修費</t>
    </r>
  </si>
  <si>
    <r>
      <rPr>
        <sz val="11"/>
        <color theme="1"/>
        <rFont val="ＭＳ 明朝"/>
        <family val="1"/>
        <charset val="128"/>
      </rPr>
      <t>最上丸維持管理費</t>
    </r>
  </si>
  <si>
    <r>
      <rPr>
        <sz val="11"/>
        <color theme="1"/>
        <rFont val="ＭＳ 明朝"/>
        <family val="1"/>
        <charset val="128"/>
      </rPr>
      <t>物　件　費</t>
    </r>
    <phoneticPr fontId="5"/>
  </si>
  <si>
    <r>
      <rPr>
        <sz val="11"/>
        <color theme="1"/>
        <rFont val="ＭＳ 明朝"/>
        <family val="1"/>
        <charset val="128"/>
      </rPr>
      <t>漁業公害等対策事業費</t>
    </r>
    <rPh sb="0" eb="2">
      <t>ギョギョウ</t>
    </rPh>
    <rPh sb="2" eb="4">
      <t>コウガイ</t>
    </rPh>
    <rPh sb="4" eb="5">
      <t>トウ</t>
    </rPh>
    <rPh sb="5" eb="7">
      <t>タイサク</t>
    </rPh>
    <rPh sb="7" eb="10">
      <t>ジギョウヒ</t>
    </rPh>
    <phoneticPr fontId="5"/>
  </si>
  <si>
    <r>
      <rPr>
        <sz val="11"/>
        <color theme="1"/>
        <rFont val="ＭＳ 明朝"/>
        <family val="1"/>
        <charset val="128"/>
      </rPr>
      <t>沖合漁場パトロール強化事業費</t>
    </r>
    <rPh sb="0" eb="4">
      <t>オキアイギョジョウ</t>
    </rPh>
    <rPh sb="9" eb="14">
      <t>キョウカジギョウヒ</t>
    </rPh>
    <phoneticPr fontId="5"/>
  </si>
  <si>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5"/>
  </si>
  <si>
    <r>
      <rPr>
        <sz val="11"/>
        <color theme="1"/>
        <rFont val="ＭＳ 明朝"/>
        <family val="1"/>
        <charset val="128"/>
      </rPr>
      <t>水産物研究情報データベース化事業費</t>
    </r>
    <rPh sb="0" eb="3">
      <t>スイサンブツ</t>
    </rPh>
    <rPh sb="3" eb="7">
      <t>ケンキュウジョウホウ</t>
    </rPh>
    <rPh sb="13" eb="14">
      <t>カ</t>
    </rPh>
    <rPh sb="14" eb="17">
      <t>ジギョウヒ</t>
    </rPh>
    <phoneticPr fontId="5"/>
  </si>
  <si>
    <r>
      <rPr>
        <sz val="11"/>
        <color theme="1"/>
        <rFont val="ＭＳ 明朝"/>
        <family val="1"/>
        <charset val="128"/>
      </rPr>
      <t>カニ類養殖技術実証事業費</t>
    </r>
    <rPh sb="2" eb="3">
      <t>ルイ</t>
    </rPh>
    <rPh sb="3" eb="7">
      <t>ヨウショクギジュツ</t>
    </rPh>
    <rPh sb="7" eb="9">
      <t>ジッショウ</t>
    </rPh>
    <rPh sb="9" eb="12">
      <t>ジギョウヒ</t>
    </rPh>
    <phoneticPr fontId="5"/>
  </si>
  <si>
    <r>
      <rPr>
        <sz val="11"/>
        <color theme="1"/>
        <rFont val="ＭＳ 明朝"/>
        <family val="1"/>
        <charset val="128"/>
      </rPr>
      <t>コイヘルペスまん延防止対策事業費</t>
    </r>
    <rPh sb="8" eb="9">
      <t>エン</t>
    </rPh>
    <rPh sb="9" eb="16">
      <t>ボウシタイサクジギョウヒ</t>
    </rPh>
    <phoneticPr fontId="5"/>
  </si>
  <si>
    <r>
      <rPr>
        <sz val="11"/>
        <color theme="1"/>
        <rFont val="ＭＳ 明朝"/>
        <family val="1"/>
        <charset val="128"/>
      </rPr>
      <t>特別会計</t>
    </r>
    <rPh sb="0" eb="4">
      <t>トクベツカイケイ</t>
    </rPh>
    <phoneticPr fontId="5"/>
  </si>
  <si>
    <r>
      <rPr>
        <sz val="11"/>
        <color theme="1"/>
        <rFont val="ＭＳ 明朝"/>
        <family val="1"/>
        <charset val="128"/>
      </rPr>
      <t>貸　付　勘　定</t>
    </r>
    <phoneticPr fontId="5"/>
  </si>
  <si>
    <r>
      <rPr>
        <sz val="11"/>
        <color theme="1"/>
        <rFont val="ＭＳ 明朝"/>
        <family val="1"/>
        <charset val="128"/>
      </rPr>
      <t>資金貸付</t>
    </r>
    <phoneticPr fontId="5"/>
  </si>
  <si>
    <r>
      <rPr>
        <sz val="11"/>
        <color theme="1"/>
        <rFont val="ＭＳ 明朝"/>
        <family val="1"/>
        <charset val="128"/>
      </rPr>
      <t>魚類増殖環境保全事業費</t>
    </r>
    <rPh sb="0" eb="2">
      <t>ギョルイ</t>
    </rPh>
    <rPh sb="2" eb="4">
      <t>ゾウショク</t>
    </rPh>
    <rPh sb="4" eb="6">
      <t>カンキョウ</t>
    </rPh>
    <rPh sb="6" eb="8">
      <t>ホゼン</t>
    </rPh>
    <rPh sb="8" eb="11">
      <t>ジギョウヒ</t>
    </rPh>
    <phoneticPr fontId="5"/>
  </si>
  <si>
    <r>
      <rPr>
        <sz val="11"/>
        <color theme="1"/>
        <rFont val="ＭＳ 明朝"/>
        <family val="1"/>
        <charset val="128"/>
      </rPr>
      <t>国庫補助金の自主返納等</t>
    </r>
    <phoneticPr fontId="5"/>
  </si>
  <si>
    <r>
      <rPr>
        <sz val="11"/>
        <color theme="1"/>
        <rFont val="ＭＳ 明朝"/>
        <family val="1"/>
        <charset val="128"/>
      </rPr>
      <t>業　務　勘　定</t>
    </r>
    <phoneticPr fontId="5"/>
  </si>
  <si>
    <r>
      <rPr>
        <sz val="11"/>
        <color theme="1"/>
        <rFont val="ＭＳ 明朝"/>
        <family val="1"/>
        <charset val="128"/>
      </rPr>
      <t>指導・委託・運用益の繰出</t>
    </r>
  </si>
  <si>
    <r>
      <rPr>
        <sz val="11"/>
        <color theme="1"/>
        <rFont val="ＭＳ 明朝"/>
        <family val="1"/>
        <charset val="128"/>
      </rPr>
      <t>積　立　金</t>
    </r>
    <rPh sb="0" eb="1">
      <t>セキ</t>
    </rPh>
    <rPh sb="2" eb="3">
      <t>タチ</t>
    </rPh>
    <rPh sb="4" eb="5">
      <t>キン</t>
    </rPh>
    <phoneticPr fontId="5"/>
  </si>
  <si>
    <r>
      <rPr>
        <sz val="11"/>
        <color theme="1"/>
        <rFont val="ＭＳ 明朝"/>
        <family val="1"/>
        <charset val="128"/>
      </rPr>
      <t>離島漁業再生支援事業費</t>
    </r>
    <rPh sb="0" eb="2">
      <t>リトウ</t>
    </rPh>
    <rPh sb="2" eb="4">
      <t>ギョギョウ</t>
    </rPh>
    <rPh sb="4" eb="8">
      <t>サイセイシエン</t>
    </rPh>
    <rPh sb="8" eb="11">
      <t>ジギョウヒ</t>
    </rPh>
    <phoneticPr fontId="5"/>
  </si>
  <si>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</si>
  <si>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</si>
  <si>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</si>
  <si>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</si>
  <si>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主な漁場</t>
    </r>
    <r>
      <rPr>
        <sz val="11"/>
        <color indexed="8"/>
        <rFont val="Century"/>
        <family val="1"/>
      </rPr>
      <t>(</t>
    </r>
    <r>
      <rPr>
        <sz val="11"/>
        <color indexed="8"/>
        <rFont val="ＭＳ 明朝"/>
        <family val="1"/>
        <charset val="128"/>
      </rPr>
      <t>水深</t>
    </r>
    <r>
      <rPr>
        <sz val="11"/>
        <color indexed="8"/>
        <rFont val="Century"/>
        <family val="1"/>
      </rPr>
      <t>m)</t>
    </r>
  </si>
  <si>
    <r>
      <rPr>
        <sz val="11"/>
        <color indexed="8"/>
        <rFont val="ＭＳ 明朝"/>
        <family val="1"/>
        <charset val="128"/>
      </rPr>
      <t>ほっけ</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</si>
  <si>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</si>
  <si>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</si>
  <si>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</si>
  <si>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</si>
  <si>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20"/>
  </si>
  <si>
    <r>
      <rPr>
        <sz val="11"/>
        <color indexed="8"/>
        <rFont val="ＭＳ 明朝"/>
        <family val="1"/>
        <charset val="128"/>
      </rPr>
      <t>小型定置</t>
    </r>
  </si>
  <si>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</si>
  <si>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</si>
  <si>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</si>
  <si>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</si>
  <si>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rPr>
        <sz val="11"/>
        <color indexed="8"/>
        <rFont val="ＭＳ 明朝"/>
        <family val="1"/>
        <charset val="128"/>
      </rPr>
      <t>ぶり･いなだ</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</si>
  <si>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</si>
  <si>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</si>
  <si>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rPr>
        <sz val="11"/>
        <color indexed="8"/>
        <rFont val="ＭＳ 明朝"/>
        <family val="1"/>
        <charset val="128"/>
      </rPr>
      <t>はたはた</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</si>
  <si>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</si>
  <si>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</si>
  <si>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</si>
  <si>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一本釣り</t>
    </r>
    <r>
      <rPr>
        <sz val="11"/>
        <color indexed="8"/>
        <rFont val="Century"/>
        <family val="1"/>
      </rPr>
      <t>(</t>
    </r>
    <r>
      <rPr>
        <sz val="11"/>
        <color indexed="8"/>
        <rFont val="ＭＳ 明朝"/>
        <family val="1"/>
        <charset val="128"/>
      </rPr>
      <t>火光利用</t>
    </r>
    <r>
      <rPr>
        <sz val="11"/>
        <color indexed="8"/>
        <rFont val="Century"/>
        <family val="1"/>
      </rPr>
      <t>)</t>
    </r>
  </si>
  <si>
    <r>
      <rPr>
        <sz val="11"/>
        <color indexed="8"/>
        <rFont val="ＭＳ 明朝"/>
        <family val="1"/>
        <charset val="128"/>
      </rPr>
      <t>沿岸天然礁･人工魚礁</t>
    </r>
  </si>
  <si>
    <r>
      <rPr>
        <sz val="11"/>
        <color indexed="8"/>
        <rFont val="ＭＳ 明朝"/>
        <family val="1"/>
        <charset val="128"/>
      </rPr>
      <t>あんこう</t>
    </r>
  </si>
  <si>
    <r>
      <t>80</t>
    </r>
    <r>
      <rPr>
        <sz val="11"/>
        <color indexed="8"/>
        <rFont val="ＭＳ 明朝"/>
        <family val="1"/>
        <charset val="128"/>
      </rPr>
      <t>～</t>
    </r>
    <r>
      <rPr>
        <sz val="11"/>
        <color indexed="8"/>
        <rFont val="Century"/>
        <family val="1"/>
      </rPr>
      <t>200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</si>
  <si>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</si>
  <si>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</si>
  <si>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</si>
  <si>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</si>
  <si>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</si>
  <si>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</si>
  <si>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</si>
  <si>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</si>
  <si>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</si>
  <si>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</si>
  <si>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</si>
  <si>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</si>
  <si>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</si>
  <si>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</si>
  <si>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</si>
  <si>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rPr>
        <sz val="11"/>
        <color indexed="8"/>
        <rFont val="ＭＳ 明朝"/>
        <family val="1"/>
        <charset val="128"/>
      </rPr>
      <t>さけ</t>
    </r>
  </si>
  <si>
    <r>
      <t>10</t>
    </r>
    <r>
      <rPr>
        <sz val="11"/>
        <color indexed="8"/>
        <rFont val="ＭＳ 明朝"/>
        <family val="1"/>
        <charset val="128"/>
      </rPr>
      <t>～</t>
    </r>
    <r>
      <rPr>
        <sz val="11"/>
        <color indexed="8"/>
        <rFont val="Century"/>
        <family val="1"/>
      </rPr>
      <t>12</t>
    </r>
    <r>
      <rPr>
        <sz val="11"/>
        <color indexed="8"/>
        <rFont val="ＭＳ 明朝"/>
        <family val="1"/>
        <charset val="128"/>
      </rPr>
      <t>月</t>
    </r>
  </si>
  <si>
    <r>
      <t>9</t>
    </r>
    <r>
      <rPr>
        <sz val="11"/>
        <color indexed="8"/>
        <rFont val="ＭＳ 明朝"/>
        <family val="1"/>
        <charset val="128"/>
      </rPr>
      <t>～</t>
    </r>
    <r>
      <rPr>
        <sz val="11"/>
        <color indexed="8"/>
        <rFont val="Century"/>
        <family val="1"/>
      </rPr>
      <t>5</t>
    </r>
    <r>
      <rPr>
        <sz val="11"/>
        <color indexed="8"/>
        <rFont val="ＭＳ 明朝"/>
        <family val="1"/>
        <charset val="128"/>
      </rPr>
      <t>月</t>
    </r>
  </si>
  <si>
    <r>
      <t>50</t>
    </r>
    <r>
      <rPr>
        <sz val="11"/>
        <color indexed="8"/>
        <rFont val="ＭＳ 明朝"/>
        <family val="1"/>
        <charset val="128"/>
      </rPr>
      <t>～</t>
    </r>
    <r>
      <rPr>
        <sz val="11"/>
        <color indexed="8"/>
        <rFont val="Century"/>
        <family val="1"/>
      </rPr>
      <t>100</t>
    </r>
  </si>
  <si>
    <r>
      <rPr>
        <sz val="11"/>
        <color indexed="8"/>
        <rFont val="ＭＳ 明朝"/>
        <family val="1"/>
        <charset val="128"/>
      </rPr>
      <t>ます</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</si>
  <si>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</si>
  <si>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</si>
  <si>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最上川</t>
    </r>
    <r>
      <rPr>
        <sz val="11"/>
        <color indexed="8"/>
        <rFont val="Century"/>
        <family val="1"/>
      </rPr>
      <t>(</t>
    </r>
    <r>
      <rPr>
        <sz val="11"/>
        <color indexed="8"/>
        <rFont val="ＭＳ 明朝"/>
        <family val="1"/>
        <charset val="128"/>
      </rPr>
      <t>河口部</t>
    </r>
    <r>
      <rPr>
        <sz val="11"/>
        <color indexed="8"/>
        <rFont val="Century"/>
        <family val="1"/>
      </rPr>
      <t>)</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</si>
  <si>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</si>
  <si>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</si>
  <si>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</si>
  <si>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</si>
  <si>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</si>
  <si>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</si>
  <si>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</si>
  <si>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6</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</si>
  <si>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一本釣り</t>
    </r>
  </si>
  <si>
    <r>
      <t>20</t>
    </r>
    <r>
      <rPr>
        <sz val="11"/>
        <color indexed="8"/>
        <rFont val="ＭＳ 明朝"/>
        <family val="1"/>
        <charset val="128"/>
      </rPr>
      <t>～</t>
    </r>
    <r>
      <rPr>
        <sz val="11"/>
        <color indexed="8"/>
        <rFont val="Century"/>
        <family val="1"/>
      </rPr>
      <t>50</t>
    </r>
  </si>
  <si>
    <r>
      <rPr>
        <sz val="11"/>
        <color indexed="8"/>
        <rFont val="ＭＳ 明朝"/>
        <family val="1"/>
        <charset val="128"/>
      </rPr>
      <t>するめいか</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</si>
  <si>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</si>
  <si>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ﾀﾗ場･飛島周辺･沖合天然礁</t>
    </r>
  </si>
  <si>
    <r>
      <t>5</t>
    </r>
    <r>
      <rPr>
        <sz val="11"/>
        <color indexed="8"/>
        <rFont val="ＭＳ 明朝"/>
        <family val="1"/>
        <charset val="128"/>
      </rPr>
      <t>～</t>
    </r>
    <r>
      <rPr>
        <sz val="11"/>
        <color indexed="8"/>
        <rFont val="Century"/>
        <family val="1"/>
      </rPr>
      <t>7</t>
    </r>
    <r>
      <rPr>
        <sz val="11"/>
        <color indexed="8"/>
        <rFont val="ＭＳ 明朝"/>
        <family val="1"/>
        <charset val="128"/>
      </rPr>
      <t>月</t>
    </r>
  </si>
  <si>
    <r>
      <rPr>
        <sz val="11"/>
        <color indexed="8"/>
        <rFont val="ＭＳ 明朝"/>
        <family val="1"/>
        <charset val="128"/>
      </rPr>
      <t>やりいか</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</si>
  <si>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</si>
  <si>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</si>
  <si>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</si>
  <si>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</si>
  <si>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</si>
  <si>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</si>
  <si>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</si>
  <si>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きす</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</si>
  <si>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</si>
  <si>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</si>
  <si>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rPr>
        <sz val="11"/>
        <color indexed="8"/>
        <rFont val="ＭＳ 明朝"/>
        <family val="1"/>
        <charset val="128"/>
      </rPr>
      <t>飛島周辺</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</si>
  <si>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</si>
  <si>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</si>
  <si>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</si>
  <si>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t>10</t>
    </r>
    <r>
      <rPr>
        <sz val="11"/>
        <color indexed="8"/>
        <rFont val="ＭＳ 明朝"/>
        <family val="1"/>
        <charset val="128"/>
      </rPr>
      <t>～</t>
    </r>
    <r>
      <rPr>
        <sz val="11"/>
        <color indexed="8"/>
        <rFont val="Century"/>
        <family val="1"/>
      </rPr>
      <t>4</t>
    </r>
    <r>
      <rPr>
        <sz val="11"/>
        <color indexed="8"/>
        <rFont val="ＭＳ 明朝"/>
        <family val="1"/>
        <charset val="128"/>
      </rPr>
      <t>月</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</si>
  <si>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</si>
  <si>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</si>
  <si>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</si>
  <si>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</si>
  <si>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rPr>
        <sz val="11"/>
        <color indexed="8"/>
        <rFont val="ＭＳ 明朝"/>
        <family val="1"/>
        <charset val="128"/>
      </rPr>
      <t>ほっこくあかえび</t>
    </r>
    <phoneticPr fontId="20"/>
  </si>
  <si>
    <r>
      <t>250</t>
    </r>
    <r>
      <rPr>
        <sz val="11"/>
        <color indexed="8"/>
        <rFont val="ＭＳ 明朝"/>
        <family val="1"/>
        <charset val="128"/>
      </rPr>
      <t>～</t>
    </r>
    <r>
      <rPr>
        <sz val="11"/>
        <color indexed="8"/>
        <rFont val="Century"/>
        <family val="1"/>
      </rPr>
      <t>600</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</si>
  <si>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</si>
  <si>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</si>
  <si>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くるまえび</t>
    </r>
  </si>
  <si>
    <r>
      <t>6</t>
    </r>
    <r>
      <rPr>
        <sz val="11"/>
        <color indexed="8"/>
        <rFont val="ＭＳ 明朝"/>
        <family val="1"/>
        <charset val="128"/>
      </rPr>
      <t>～</t>
    </r>
    <r>
      <rPr>
        <sz val="11"/>
        <color indexed="8"/>
        <rFont val="Century"/>
        <family val="1"/>
      </rPr>
      <t>9</t>
    </r>
    <r>
      <rPr>
        <sz val="11"/>
        <color indexed="8"/>
        <rFont val="ＭＳ 明朝"/>
        <family val="1"/>
        <charset val="128"/>
      </rPr>
      <t>月</t>
    </r>
  </si>
  <si>
    <r>
      <t>10</t>
    </r>
    <r>
      <rPr>
        <sz val="11"/>
        <color indexed="8"/>
        <rFont val="ＭＳ 明朝"/>
        <family val="1"/>
        <charset val="128"/>
      </rPr>
      <t>～</t>
    </r>
    <r>
      <rPr>
        <sz val="11"/>
        <color indexed="8"/>
        <rFont val="Century"/>
        <family val="1"/>
      </rPr>
      <t>50</t>
    </r>
  </si>
  <si>
    <r>
      <rPr>
        <sz val="11"/>
        <color indexed="8"/>
        <rFont val="ＭＳ 明朝"/>
        <family val="1"/>
        <charset val="128"/>
      </rPr>
      <t>一本釣り</t>
    </r>
    <r>
      <rPr>
        <sz val="11"/>
        <color indexed="8"/>
        <rFont val="Century"/>
        <family val="1"/>
      </rPr>
      <t>(</t>
    </r>
    <r>
      <rPr>
        <sz val="11"/>
        <color indexed="8"/>
        <rFont val="ＭＳ 明朝"/>
        <family val="1"/>
        <charset val="128"/>
      </rPr>
      <t>ひらめ</t>
    </r>
    <r>
      <rPr>
        <sz val="11"/>
        <color indexed="8"/>
        <rFont val="Century"/>
        <family val="1"/>
      </rPr>
      <t>)</t>
    </r>
  </si>
  <si>
    <r>
      <rPr>
        <sz val="11"/>
        <color indexed="8"/>
        <rFont val="ＭＳ 明朝"/>
        <family val="1"/>
        <charset val="128"/>
      </rPr>
      <t>ずわいがに</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</si>
  <si>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</si>
  <si>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</si>
  <si>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rPr>
        <sz val="11"/>
        <color indexed="8"/>
        <rFont val="ＭＳ 明朝"/>
        <family val="1"/>
        <charset val="128"/>
      </rPr>
      <t>べにずわい</t>
    </r>
  </si>
  <si>
    <r>
      <rPr>
        <sz val="11"/>
        <color indexed="8"/>
        <rFont val="ＭＳ 明朝"/>
        <family val="1"/>
        <charset val="128"/>
      </rPr>
      <t>かご</t>
    </r>
  </si>
  <si>
    <r>
      <t>800</t>
    </r>
    <r>
      <rPr>
        <sz val="11"/>
        <color indexed="8"/>
        <rFont val="ＭＳ 明朝"/>
        <family val="1"/>
        <charset val="128"/>
      </rPr>
      <t>以深</t>
    </r>
  </si>
  <si>
    <r>
      <t>10</t>
    </r>
    <r>
      <rPr>
        <sz val="11"/>
        <color indexed="8"/>
        <rFont val="ＭＳ 明朝"/>
        <family val="1"/>
        <charset val="128"/>
      </rPr>
      <t>～</t>
    </r>
    <r>
      <rPr>
        <sz val="11"/>
        <color indexed="8"/>
        <rFont val="Century"/>
        <family val="1"/>
      </rPr>
      <t>1</t>
    </r>
    <r>
      <rPr>
        <sz val="11"/>
        <color indexed="8"/>
        <rFont val="ＭＳ 明朝"/>
        <family val="1"/>
        <charset val="128"/>
      </rPr>
      <t>月</t>
    </r>
  </si>
  <si>
    <r>
      <rPr>
        <sz val="11"/>
        <color indexed="8"/>
        <rFont val="ＭＳ 明朝"/>
        <family val="1"/>
        <charset val="128"/>
      </rPr>
      <t>がざみ</t>
    </r>
  </si>
  <si>
    <r>
      <t>10</t>
    </r>
    <r>
      <rPr>
        <sz val="11"/>
        <color indexed="8"/>
        <rFont val="ＭＳ 明朝"/>
        <family val="1"/>
        <charset val="128"/>
      </rPr>
      <t>～</t>
    </r>
    <r>
      <rPr>
        <sz val="11"/>
        <color indexed="8"/>
        <rFont val="Century"/>
        <family val="1"/>
      </rPr>
      <t>30</t>
    </r>
  </si>
  <si>
    <r>
      <t>12</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</si>
  <si>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飛島西側</t>
    </r>
    <r>
      <rPr>
        <sz val="11"/>
        <color indexed="8"/>
        <rFont val="Century"/>
        <family val="1"/>
      </rPr>
      <t>500</t>
    </r>
    <r>
      <rPr>
        <sz val="11"/>
        <color indexed="8"/>
        <rFont val="ＭＳ 明朝"/>
        <family val="1"/>
        <charset val="128"/>
      </rPr>
      <t>以浅</t>
    </r>
    <r>
      <rPr>
        <sz val="11"/>
        <color indexed="8"/>
        <rFont val="Century"/>
        <family val="1"/>
      </rPr>
      <t>(</t>
    </r>
    <r>
      <rPr>
        <sz val="11"/>
        <color indexed="8"/>
        <rFont val="ＭＳ 明朝"/>
        <family val="1"/>
        <charset val="128"/>
      </rPr>
      <t>許可漁場</t>
    </r>
    <r>
      <rPr>
        <sz val="11"/>
        <color indexed="8"/>
        <rFont val="Century"/>
        <family val="1"/>
      </rPr>
      <t>)</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</si>
  <si>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</si>
  <si>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</si>
  <si>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</si>
  <si>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rPr>
        <sz val="11"/>
        <color indexed="8"/>
        <rFont val="ＭＳ 明朝"/>
        <family val="1"/>
        <charset val="128"/>
      </rPr>
      <t>すけとうだら</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</si>
  <si>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</si>
  <si>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</si>
  <si>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rPr>
        <sz val="11"/>
        <color indexed="8"/>
        <rFont val="ＭＳ 明朝"/>
        <family val="1"/>
        <charset val="128"/>
      </rPr>
      <t>いわがき</t>
    </r>
  </si>
  <si>
    <r>
      <rPr>
        <sz val="11"/>
        <color indexed="8"/>
        <rFont val="ＭＳ 明朝"/>
        <family val="1"/>
        <charset val="128"/>
      </rPr>
      <t>採貝藻</t>
    </r>
  </si>
  <si>
    <r>
      <rPr>
        <sz val="12"/>
        <color indexed="8"/>
        <rFont val="ＭＳ 明朝"/>
        <family val="1"/>
        <charset val="128"/>
      </rPr>
      <t>６　漁業経営体数</t>
    </r>
    <phoneticPr fontId="20"/>
  </si>
  <si>
    <r>
      <rPr>
        <sz val="11"/>
        <color indexed="8"/>
        <rFont val="ＭＳ 明朝"/>
        <family val="1"/>
        <charset val="128"/>
      </rPr>
      <t>※総経営体数は</t>
    </r>
    <r>
      <rPr>
        <sz val="11"/>
        <color indexed="8"/>
        <rFont val="Century"/>
        <family val="1"/>
      </rPr>
      <t>416</t>
    </r>
    <r>
      <rPr>
        <sz val="11"/>
        <color indexed="8"/>
        <rFont val="ＭＳ 明朝"/>
        <family val="1"/>
        <charset val="128"/>
      </rPr>
      <t>経営体で､前回調査</t>
    </r>
    <r>
      <rPr>
        <sz val="11"/>
        <color indexed="8"/>
        <rFont val="Century"/>
        <family val="1"/>
      </rPr>
      <t>(H18)</t>
    </r>
    <r>
      <rPr>
        <sz val="11"/>
        <color indexed="8"/>
        <rFont val="ＭＳ 明朝"/>
        <family val="1"/>
        <charset val="128"/>
      </rPr>
      <t>前年より</t>
    </r>
    <r>
      <rPr>
        <sz val="11"/>
        <color indexed="8"/>
        <rFont val="Century"/>
        <family val="1"/>
      </rPr>
      <t>12</t>
    </r>
    <r>
      <rPr>
        <sz val="11"/>
        <color indexed="8"/>
        <rFont val="ＭＳ 明朝"/>
        <family val="1"/>
        <charset val="128"/>
      </rPr>
      <t>経営体減少した｡</t>
    </r>
    <r>
      <rPr>
        <sz val="11"/>
        <color indexed="8"/>
        <rFont val="Century"/>
        <family val="1"/>
      </rPr>
      <t xml:space="preserve"> </t>
    </r>
    <r>
      <rPr>
        <sz val="11"/>
        <color indexed="8"/>
        <rFont val="ＭＳ 明朝"/>
        <family val="1"/>
        <charset val="128"/>
      </rPr>
      <t>　</t>
    </r>
    <phoneticPr fontId="20"/>
  </si>
  <si>
    <r>
      <rPr>
        <sz val="11"/>
        <color indexed="8"/>
        <rFont val="ＭＳ 明朝"/>
        <family val="1"/>
        <charset val="128"/>
      </rPr>
      <t>平成</t>
    </r>
    <r>
      <rPr>
        <sz val="11"/>
        <color indexed="8"/>
        <rFont val="Century"/>
        <family val="1"/>
      </rPr>
      <t>20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20"/>
  </si>
  <si>
    <r>
      <rPr>
        <sz val="11"/>
        <color indexed="8"/>
        <rFont val="ＭＳ 明朝"/>
        <family val="1"/>
        <charset val="128"/>
      </rPr>
      <t>漁業地区専兼別</t>
    </r>
  </si>
  <si>
    <r>
      <rPr>
        <sz val="11"/>
        <color indexed="8"/>
        <rFont val="ＭＳ 明朝"/>
        <family val="1"/>
        <charset val="128"/>
      </rPr>
      <t>総数</t>
    </r>
    <phoneticPr fontId="20"/>
  </si>
  <si>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</si>
  <si>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</si>
  <si>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</si>
  <si>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</si>
  <si>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</si>
  <si>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</si>
  <si>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</si>
  <si>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</si>
  <si>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</si>
  <si>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</si>
  <si>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</si>
  <si>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</si>
  <si>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</si>
  <si>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</si>
  <si>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t>―</t>
  </si>
  <si>
    <r>
      <rPr>
        <sz val="11"/>
        <color indexed="8"/>
        <rFont val="ＭＳ 明朝"/>
        <family val="1"/>
        <charset val="128"/>
      </rPr>
      <t>遊佐</t>
    </r>
  </si>
  <si>
    <r>
      <rPr>
        <sz val="11"/>
        <color indexed="8"/>
        <rFont val="ＭＳ 明朝"/>
        <family val="1"/>
        <charset val="128"/>
      </rPr>
      <t>酒田</t>
    </r>
    <phoneticPr fontId="20"/>
  </si>
  <si>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</si>
  <si>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</si>
  <si>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</si>
  <si>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</si>
  <si>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</si>
  <si>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</si>
  <si>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t>(</t>
    </r>
    <r>
      <rPr>
        <sz val="11"/>
        <color indexed="8"/>
        <rFont val="ＭＳ 明朝"/>
        <family val="1"/>
        <charset val="128"/>
      </rPr>
      <t>平成</t>
    </r>
    <r>
      <rPr>
        <sz val="11"/>
        <color indexed="8"/>
        <rFont val="Century"/>
        <family val="1"/>
      </rPr>
      <t>20</t>
    </r>
    <r>
      <rPr>
        <sz val="11"/>
        <color indexed="8"/>
        <rFont val="ＭＳ 明朝"/>
        <family val="1"/>
        <charset val="128"/>
      </rPr>
      <t>年漁業ｾﾝｻｽ</t>
    </r>
    <r>
      <rPr>
        <sz val="11"/>
        <color indexed="8"/>
        <rFont val="Century"/>
        <family val="1"/>
      </rPr>
      <t>)</t>
    </r>
    <phoneticPr fontId="20"/>
  </si>
  <si>
    <r>
      <rPr>
        <sz val="12"/>
        <color indexed="8"/>
        <rFont val="ＭＳ 明朝"/>
        <family val="1"/>
        <charset val="128"/>
      </rPr>
      <t>７　海面漁業就業者数</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</si>
  <si>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</si>
  <si>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</si>
  <si>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</si>
  <si>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</si>
  <si>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</si>
  <si>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</si>
  <si>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</si>
  <si>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</si>
  <si>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</si>
  <si>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</si>
  <si>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r>
      <rPr>
        <sz val="11"/>
        <color indexed="8"/>
        <rFont val="ＭＳ 明朝"/>
        <family val="1"/>
        <charset val="128"/>
      </rPr>
      <t>自営漁業就業者
及び
漁業雇われ就業者</t>
    </r>
    <phoneticPr fontId="20"/>
  </si>
  <si>
    <r>
      <rPr>
        <sz val="11"/>
        <color rgb="FF000000"/>
        <rFont val="ＭＳ 明朝"/>
        <family val="1"/>
        <charset val="128"/>
      </rPr>
      <t>（注）ラウンドの為、計と内訳とは必ずしも一致しない場合がある。</t>
    </r>
    <rPh sb="1" eb="2">
      <t>チュウ</t>
    </rPh>
    <rPh sb="8" eb="9">
      <t>タメ</t>
    </rPh>
    <rPh sb="10" eb="11">
      <t>ケイ</t>
    </rPh>
    <rPh sb="12" eb="14">
      <t>ウチワケ</t>
    </rPh>
    <rPh sb="16" eb="17">
      <t>カナラ</t>
    </rPh>
    <rPh sb="20" eb="22">
      <t>イッチ</t>
    </rPh>
    <rPh sb="25" eb="27">
      <t>バアイ</t>
    </rPh>
    <phoneticPr fontId="5"/>
  </si>
  <si>
    <r>
      <rPr>
        <sz val="11"/>
        <color indexed="8"/>
        <rFont val="ＭＳ 明朝"/>
        <family val="1"/>
        <charset val="128"/>
      </rPr>
      <t>（農林水産統計）</t>
    </r>
    <rPh sb="1" eb="3">
      <t>ノウリン</t>
    </rPh>
    <rPh sb="3" eb="5">
      <t>スイサン</t>
    </rPh>
    <rPh sb="5" eb="7">
      <t>トウケイ</t>
    </rPh>
    <phoneticPr fontId="20"/>
  </si>
  <si>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</si>
  <si>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</si>
  <si>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899</t>
    </r>
    <r>
      <rPr>
        <sz val="11"/>
        <rFont val="ＭＳ 明朝"/>
        <family val="1"/>
        <charset val="128"/>
      </rPr>
      <t>隻で前年より</t>
    </r>
    <r>
      <rPr>
        <sz val="11"/>
        <rFont val="Century"/>
        <family val="1"/>
      </rPr>
      <t>28</t>
    </r>
    <r>
      <rPr>
        <sz val="11"/>
        <rFont val="ＭＳ 明朝"/>
        <family val="1"/>
        <charset val="128"/>
      </rPr>
      <t>隻減少した｡船質別にみると､木船が</t>
    </r>
    <r>
      <rPr>
        <sz val="11"/>
        <rFont val="Century"/>
        <family val="1"/>
      </rPr>
      <t>1</t>
    </r>
    <r>
      <rPr>
        <sz val="11"/>
        <rFont val="ＭＳ 明朝"/>
        <family val="1"/>
        <charset val="128"/>
      </rPr>
      <t>隻増加、鋼船が</t>
    </r>
    <r>
      <rPr>
        <sz val="11"/>
        <rFont val="Century"/>
        <family val="1"/>
      </rPr>
      <t>1</t>
    </r>
    <r>
      <rPr>
        <sz val="11"/>
        <rFont val="ＭＳ 明朝"/>
        <family val="1"/>
        <charset val="128"/>
      </rPr>
      <t>隻、</t>
    </r>
    <r>
      <rPr>
        <sz val="11"/>
        <rFont val="Century"/>
        <family val="1"/>
      </rPr>
      <t>FRP</t>
    </r>
    <r>
      <rPr>
        <sz val="11"/>
        <rFont val="ＭＳ 明朝"/>
        <family val="1"/>
        <charset val="128"/>
      </rPr>
      <t>船が</t>
    </r>
    <r>
      <rPr>
        <sz val="11"/>
        <rFont val="Century"/>
        <family val="1"/>
      </rPr>
      <t>26</t>
    </r>
    <r>
      <rPr>
        <sz val="11"/>
        <rFont val="ＭＳ 明朝"/>
        <family val="1"/>
        <charset val="128"/>
      </rPr>
      <t>隻減少している。ﾄﾝ数階層別にみると､</t>
    </r>
    <r>
      <rPr>
        <sz val="11"/>
        <rFont val="Century"/>
        <family val="1"/>
      </rPr>
      <t>5</t>
    </r>
    <r>
      <rPr>
        <sz val="11"/>
        <rFont val="ＭＳ 明朝"/>
        <family val="1"/>
        <charset val="128"/>
      </rPr>
      <t>ﾄﾝ未満船が、</t>
    </r>
    <rPh sb="32" eb="34">
      <t>モクセン</t>
    </rPh>
    <rPh sb="36" eb="39">
      <t>セキゾウカ</t>
    </rPh>
    <rPh sb="40" eb="42">
      <t>ハガネセン</t>
    </rPh>
    <rPh sb="44" eb="45">
      <t>セキ</t>
    </rPh>
    <rPh sb="54" eb="56">
      <t>ゲンショウ</t>
    </rPh>
    <phoneticPr fontId="20"/>
  </si>
  <si>
    <r>
      <t>28</t>
    </r>
    <r>
      <rPr>
        <sz val="11"/>
        <rFont val="ＭＳ 明朝"/>
        <family val="1"/>
        <charset val="128"/>
      </rPr>
      <t>隻減少し、</t>
    </r>
    <r>
      <rPr>
        <sz val="11"/>
        <rFont val="Century"/>
        <family val="1"/>
      </rPr>
      <t>5</t>
    </r>
    <r>
      <rPr>
        <sz val="11"/>
        <rFont val="ＭＳ 明朝"/>
        <family val="1"/>
        <charset val="128"/>
      </rPr>
      <t>ﾄﾝ以上船に増減はなかった。</t>
    </r>
    <rPh sb="10" eb="12">
      <t>イジョウ</t>
    </rPh>
    <rPh sb="12" eb="13">
      <t>フネ</t>
    </rPh>
    <rPh sb="14" eb="16">
      <t>ゾウゲン</t>
    </rPh>
    <phoneticPr fontId="20"/>
  </si>
  <si>
    <r>
      <rPr>
        <sz val="11"/>
        <rFont val="ＭＳ 明朝"/>
        <family val="1"/>
        <charset val="128"/>
      </rPr>
      <t>　内水面漁船の動力船は、木船が</t>
    </r>
    <r>
      <rPr>
        <sz val="11"/>
        <rFont val="Century"/>
        <family val="1"/>
      </rPr>
      <t>12</t>
    </r>
    <r>
      <rPr>
        <sz val="11"/>
        <rFont val="ＭＳ 明朝"/>
        <family val="1"/>
        <charset val="128"/>
      </rPr>
      <t>隻、</t>
    </r>
    <r>
      <rPr>
        <sz val="11"/>
        <rFont val="Century"/>
        <family val="1"/>
      </rPr>
      <t>FRP</t>
    </r>
    <r>
      <rPr>
        <sz val="11"/>
        <rFont val="ＭＳ 明朝"/>
        <family val="1"/>
        <charset val="128"/>
      </rPr>
      <t>船が</t>
    </r>
    <r>
      <rPr>
        <sz val="11"/>
        <rFont val="Century"/>
        <family val="1"/>
      </rPr>
      <t>2</t>
    </r>
    <r>
      <rPr>
        <sz val="11"/>
        <rFont val="ＭＳ 明朝"/>
        <family val="1"/>
        <charset val="128"/>
      </rPr>
      <t>隻の計</t>
    </r>
    <r>
      <rPr>
        <sz val="11"/>
        <rFont val="Century"/>
        <family val="1"/>
      </rPr>
      <t>14</t>
    </r>
    <r>
      <rPr>
        <sz val="11"/>
        <rFont val="ＭＳ 明朝"/>
        <family val="1"/>
        <charset val="128"/>
      </rPr>
      <t>隻が増加した。</t>
    </r>
    <rPh sb="1" eb="4">
      <t>ナイスイメン</t>
    </rPh>
    <rPh sb="4" eb="6">
      <t>ギョセン</t>
    </rPh>
    <rPh sb="7" eb="10">
      <t>ドウリョクセン</t>
    </rPh>
    <rPh sb="12" eb="14">
      <t>モクセン</t>
    </rPh>
    <rPh sb="17" eb="18">
      <t>セキ</t>
    </rPh>
    <rPh sb="22" eb="23">
      <t>フネ</t>
    </rPh>
    <rPh sb="25" eb="26">
      <t>セキ</t>
    </rPh>
    <rPh sb="27" eb="28">
      <t>ケイ</t>
    </rPh>
    <rPh sb="30" eb="31">
      <t>セキ</t>
    </rPh>
    <rPh sb="32" eb="34">
      <t>ゾウカ</t>
    </rPh>
    <phoneticPr fontId="38"/>
  </si>
  <si>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</si>
  <si>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3.26</t>
    </r>
    <r>
      <rPr>
        <sz val="11"/>
        <rFont val="ＭＳ 明朝"/>
        <family val="1"/>
        <charset val="128"/>
      </rPr>
      <t>ﾄﾝ､平均馬力数は</t>
    </r>
    <r>
      <rPr>
        <sz val="11"/>
        <rFont val="Century"/>
        <family val="1"/>
      </rPr>
      <t>64</t>
    </r>
    <r>
      <rPr>
        <sz val="11"/>
        <rFont val="ＭＳ 明朝"/>
        <family val="1"/>
        <charset val="128"/>
      </rPr>
      <t>馬力であった｡</t>
    </r>
    <rPh sb="32" eb="33">
      <t>スウ</t>
    </rPh>
    <rPh sb="36" eb="38">
      <t>バリキ</t>
    </rPh>
    <phoneticPr fontId="20"/>
  </si>
  <si>
    <r>
      <t xml:space="preserve"> </t>
    </r>
    <r>
      <rPr>
        <sz val="11"/>
        <rFont val="ＭＳ 明朝"/>
        <family val="1"/>
        <charset val="128"/>
      </rPr>
      <t>なお､平成</t>
    </r>
    <r>
      <rPr>
        <sz val="11"/>
        <rFont val="Century"/>
        <family val="1"/>
      </rPr>
      <t>14</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日以降に新しい推進機関を据え付けた場合は、馬力数ではなく出力の</t>
    </r>
    <r>
      <rPr>
        <sz val="11"/>
        <rFont val="Century"/>
        <family val="1"/>
      </rPr>
      <t>kW</t>
    </r>
    <r>
      <rPr>
        <sz val="11"/>
        <rFont val="ＭＳ 明朝"/>
        <family val="1"/>
        <charset val="128"/>
      </rPr>
      <t>表示となっている。</t>
    </r>
    <rPh sb="16" eb="17">
      <t>アタラ</t>
    </rPh>
    <rPh sb="19" eb="23">
      <t>スイシンキカン</t>
    </rPh>
    <rPh sb="24" eb="25">
      <t>ス</t>
    </rPh>
    <rPh sb="26" eb="27">
      <t>ツ</t>
    </rPh>
    <rPh sb="29" eb="31">
      <t>バアイ</t>
    </rPh>
    <rPh sb="33" eb="36">
      <t>バリキスウ</t>
    </rPh>
    <rPh sb="40" eb="42">
      <t>シュツリョク</t>
    </rPh>
    <rPh sb="45" eb="47">
      <t>ヒョウジ</t>
    </rPh>
    <phoneticPr fontId="20"/>
  </si>
  <si>
    <r>
      <rPr>
        <sz val="11"/>
        <rFont val="ＭＳ 明朝"/>
        <family val="1"/>
        <charset val="128"/>
      </rPr>
      <t>平成</t>
    </r>
    <r>
      <rPr>
        <sz val="11"/>
        <rFont val="Century"/>
        <family val="1"/>
      </rPr>
      <t>22</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20"/>
  </si>
  <si>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</si>
  <si>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</si>
  <si>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</si>
  <si>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</si>
  <si>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</si>
  <si>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</si>
  <si>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1~2.9</t>
    <phoneticPr fontId="5"/>
  </si>
  <si>
    <t>3~4.9</t>
  </si>
  <si>
    <r>
      <t>5</t>
    </r>
    <r>
      <rPr>
        <sz val="11"/>
        <rFont val="ＭＳ 明朝"/>
        <family val="1"/>
        <charset val="128"/>
      </rPr>
      <t>ﾄﾝ
未満計</t>
    </r>
    <phoneticPr fontId="20"/>
  </si>
  <si>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</si>
  <si>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</si>
  <si>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</si>
  <si>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</si>
  <si>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</si>
  <si>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</si>
  <si>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</si>
  <si>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</si>
  <si>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</si>
  <si>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</si>
  <si>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</si>
  <si>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</si>
  <si>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</si>
  <si>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</si>
  <si>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</si>
  <si>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</si>
  <si>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20"/>
  </si>
  <si>
    <r>
      <rPr>
        <sz val="12"/>
        <rFont val="ＭＳ 明朝"/>
        <family val="1"/>
        <charset val="128"/>
      </rPr>
      <t>　ア　魚種別漁獲量</t>
    </r>
    <r>
      <rPr>
        <sz val="12"/>
        <rFont val="Century"/>
        <family val="1"/>
      </rPr>
      <t xml:space="preserve"> </t>
    </r>
    <phoneticPr fontId="20"/>
  </si>
  <si>
    <r>
      <rPr>
        <sz val="11"/>
        <rFont val="ＭＳ 明朝"/>
        <family val="1"/>
        <charset val="128"/>
      </rPr>
      <t>　県内の漁獲量は全体で前年より</t>
    </r>
    <r>
      <rPr>
        <sz val="11"/>
        <rFont val="Century"/>
        <family val="1"/>
      </rPr>
      <t>220</t>
    </r>
    <r>
      <rPr>
        <sz val="11"/>
        <rFont val="ＭＳ 明朝"/>
        <family val="1"/>
        <charset val="128"/>
      </rPr>
      <t>トン減の</t>
    </r>
    <r>
      <rPr>
        <sz val="11"/>
        <rFont val="Century"/>
        <family val="1"/>
      </rPr>
      <t>7,033</t>
    </r>
    <r>
      <rPr>
        <sz val="11"/>
        <rFont val="ＭＳ 明朝"/>
        <family val="1"/>
        <charset val="128"/>
      </rPr>
      <t>トン、前年比</t>
    </r>
    <r>
      <rPr>
        <sz val="11"/>
        <rFont val="Century"/>
        <family val="1"/>
      </rPr>
      <t>97%</t>
    </r>
    <r>
      <rPr>
        <sz val="11"/>
        <rFont val="ＭＳ 明朝"/>
        <family val="1"/>
        <charset val="128"/>
      </rPr>
      <t>となった。</t>
    </r>
    <phoneticPr fontId="38"/>
  </si>
  <si>
    <r>
      <rPr>
        <sz val="11"/>
        <rFont val="ＭＳ 明朝"/>
        <family val="1"/>
        <charset val="128"/>
      </rPr>
      <t>平成</t>
    </r>
    <r>
      <rPr>
        <sz val="11"/>
        <rFont val="Century"/>
        <family val="1"/>
      </rPr>
      <t>22</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20"/>
  </si>
  <si>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20"/>
  </si>
  <si>
    <r>
      <t xml:space="preserve">1  </t>
    </r>
    <r>
      <rPr>
        <sz val="11"/>
        <color indexed="8"/>
        <rFont val="ＭＳ 明朝"/>
        <family val="1"/>
        <charset val="128"/>
      </rPr>
      <t>月</t>
    </r>
    <phoneticPr fontId="20"/>
  </si>
  <si>
    <r>
      <t xml:space="preserve">2  </t>
    </r>
    <r>
      <rPr>
        <sz val="11"/>
        <color indexed="8"/>
        <rFont val="ＭＳ 明朝"/>
        <family val="1"/>
        <charset val="128"/>
      </rPr>
      <t>月</t>
    </r>
    <phoneticPr fontId="20"/>
  </si>
  <si>
    <r>
      <t xml:space="preserve">3  </t>
    </r>
    <r>
      <rPr>
        <sz val="11"/>
        <color indexed="8"/>
        <rFont val="ＭＳ 明朝"/>
        <family val="1"/>
        <charset val="128"/>
      </rPr>
      <t>月</t>
    </r>
    <phoneticPr fontId="20"/>
  </si>
  <si>
    <r>
      <t xml:space="preserve">4  </t>
    </r>
    <r>
      <rPr>
        <sz val="11"/>
        <color indexed="8"/>
        <rFont val="ＭＳ 明朝"/>
        <family val="1"/>
        <charset val="128"/>
      </rPr>
      <t>月</t>
    </r>
    <phoneticPr fontId="20"/>
  </si>
  <si>
    <r>
      <t xml:space="preserve">5  </t>
    </r>
    <r>
      <rPr>
        <sz val="11"/>
        <color indexed="8"/>
        <rFont val="ＭＳ 明朝"/>
        <family val="1"/>
        <charset val="128"/>
      </rPr>
      <t>月</t>
    </r>
    <phoneticPr fontId="20"/>
  </si>
  <si>
    <r>
      <t xml:space="preserve">6  </t>
    </r>
    <r>
      <rPr>
        <sz val="11"/>
        <color indexed="8"/>
        <rFont val="ＭＳ 明朝"/>
        <family val="1"/>
        <charset val="128"/>
      </rPr>
      <t>月</t>
    </r>
    <phoneticPr fontId="20"/>
  </si>
  <si>
    <r>
      <t xml:space="preserve">7  </t>
    </r>
    <r>
      <rPr>
        <sz val="11"/>
        <color indexed="8"/>
        <rFont val="ＭＳ 明朝"/>
        <family val="1"/>
        <charset val="128"/>
      </rPr>
      <t>月</t>
    </r>
    <phoneticPr fontId="20"/>
  </si>
  <si>
    <r>
      <t xml:space="preserve">8  </t>
    </r>
    <r>
      <rPr>
        <sz val="11"/>
        <color indexed="8"/>
        <rFont val="ＭＳ 明朝"/>
        <family val="1"/>
        <charset val="128"/>
      </rPr>
      <t>月</t>
    </r>
    <phoneticPr fontId="20"/>
  </si>
  <si>
    <r>
      <t xml:space="preserve">9  </t>
    </r>
    <r>
      <rPr>
        <sz val="11"/>
        <color indexed="8"/>
        <rFont val="ＭＳ 明朝"/>
        <family val="1"/>
        <charset val="128"/>
      </rPr>
      <t>月</t>
    </r>
    <phoneticPr fontId="20"/>
  </si>
  <si>
    <r>
      <t xml:space="preserve">10  </t>
    </r>
    <r>
      <rPr>
        <sz val="11"/>
        <color indexed="8"/>
        <rFont val="ＭＳ 明朝"/>
        <family val="1"/>
        <charset val="128"/>
      </rPr>
      <t>月</t>
    </r>
    <phoneticPr fontId="20"/>
  </si>
  <si>
    <r>
      <t xml:space="preserve">11  </t>
    </r>
    <r>
      <rPr>
        <sz val="11"/>
        <color indexed="8"/>
        <rFont val="ＭＳ 明朝"/>
        <family val="1"/>
        <charset val="128"/>
      </rPr>
      <t>月</t>
    </r>
    <phoneticPr fontId="20"/>
  </si>
  <si>
    <r>
      <t xml:space="preserve">12  </t>
    </r>
    <r>
      <rPr>
        <sz val="11"/>
        <color indexed="8"/>
        <rFont val="ＭＳ 明朝"/>
        <family val="1"/>
        <charset val="128"/>
      </rPr>
      <t>月</t>
    </r>
    <phoneticPr fontId="20"/>
  </si>
  <si>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</si>
  <si>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t xml:space="preserve">21 </t>
    </r>
    <r>
      <rPr>
        <sz val="11"/>
        <rFont val="ＭＳ 明朝"/>
        <family val="1"/>
        <charset val="128"/>
      </rPr>
      <t>年</t>
    </r>
    <phoneticPr fontId="20"/>
  </si>
  <si>
    <r>
      <rPr>
        <sz val="11"/>
        <color indexed="8"/>
        <rFont val="ＭＳ 明朝"/>
        <family val="1"/>
        <charset val="128"/>
      </rPr>
      <t>前年比</t>
    </r>
  </si>
  <si>
    <t>1</t>
  </si>
  <si>
    <t>2</t>
  </si>
  <si>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</si>
  <si>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</si>
  <si>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</si>
  <si>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</si>
  <si>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</si>
  <si>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</si>
  <si>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</si>
  <si>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</si>
  <si>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</si>
  <si>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</si>
  <si>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</si>
  <si>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</si>
  <si>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</si>
  <si>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t>10</t>
  </si>
  <si>
    <t>11</t>
  </si>
  <si>
    <r>
      <rPr>
        <sz val="11"/>
        <color indexed="8"/>
        <rFont val="ＭＳ 明朝"/>
        <family val="1"/>
        <charset val="128"/>
      </rPr>
      <t>さめ</t>
    </r>
  </si>
  <si>
    <t>12</t>
  </si>
  <si>
    <t>13</t>
  </si>
  <si>
    <t>14</t>
  </si>
  <si>
    <r>
      <rPr>
        <sz val="11"/>
        <color indexed="8"/>
        <rFont val="ＭＳ 明朝"/>
        <family val="1"/>
        <charset val="128"/>
      </rPr>
      <t>いわし</t>
    </r>
  </si>
  <si>
    <t>15</t>
  </si>
  <si>
    <t>16</t>
  </si>
  <si>
    <r>
      <rPr>
        <sz val="11"/>
        <color indexed="8"/>
        <rFont val="ＭＳ 明朝"/>
        <family val="1"/>
        <charset val="128"/>
      </rPr>
      <t>めばる類</t>
    </r>
  </si>
  <si>
    <t>17</t>
  </si>
  <si>
    <r>
      <t xml:space="preserve">    </t>
    </r>
    <r>
      <rPr>
        <sz val="11"/>
        <rFont val="ＭＳ 明朝"/>
        <family val="1"/>
        <charset val="128"/>
      </rPr>
      <t>平成</t>
    </r>
    <r>
      <rPr>
        <sz val="11"/>
        <rFont val="Century"/>
        <family val="1"/>
      </rPr>
      <t>22</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20"/>
  </si>
  <si>
    <r>
      <rPr>
        <sz val="11"/>
        <color indexed="8"/>
        <rFont val="ＭＳ 明朝"/>
        <family val="1"/>
        <charset val="128"/>
      </rPr>
      <t>魚種</t>
    </r>
    <r>
      <rPr>
        <sz val="11"/>
        <color indexed="8"/>
        <rFont val="Century"/>
        <family val="1"/>
      </rPr>
      <t xml:space="preserve">    </t>
    </r>
    <r>
      <rPr>
        <sz val="11"/>
        <color rgb="FF000000"/>
        <rFont val="Yu Gothic"/>
        <family val="1"/>
        <charset val="128"/>
      </rPr>
      <t>　</t>
    </r>
    <r>
      <rPr>
        <sz val="11"/>
        <color indexed="8"/>
        <rFont val="Century"/>
        <family val="1"/>
      </rPr>
      <t xml:space="preserve">                         </t>
    </r>
    <r>
      <rPr>
        <sz val="11"/>
        <color indexed="8"/>
        <rFont val="ＭＳ 明朝"/>
        <family val="1"/>
        <charset val="128"/>
      </rPr>
      <t>月</t>
    </r>
    <phoneticPr fontId="20"/>
  </si>
  <si>
    <r>
      <t xml:space="preserve">21  </t>
    </r>
    <r>
      <rPr>
        <sz val="11"/>
        <rFont val="ＭＳ 明朝"/>
        <family val="1"/>
        <charset val="128"/>
      </rPr>
      <t>年</t>
    </r>
    <phoneticPr fontId="5"/>
  </si>
  <si>
    <t>18</t>
    <phoneticPr fontId="20"/>
  </si>
  <si>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</si>
  <si>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</si>
  <si>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</si>
  <si>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</si>
  <si>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その他の魚類</t>
    </r>
  </si>
  <si>
    <t>21</t>
  </si>
  <si>
    <t>22</t>
  </si>
  <si>
    <t>23</t>
  </si>
  <si>
    <r>
      <rPr>
        <sz val="11"/>
        <color indexed="8"/>
        <rFont val="ＭＳ 明朝"/>
        <family val="1"/>
        <charset val="128"/>
      </rPr>
      <t>その他のいか類</t>
    </r>
  </si>
  <si>
    <t>24</t>
  </si>
  <si>
    <t>25</t>
  </si>
  <si>
    <r>
      <rPr>
        <sz val="11"/>
        <color indexed="8"/>
        <rFont val="ＭＳ 明朝"/>
        <family val="1"/>
        <charset val="128"/>
      </rPr>
      <t>ほっこくあかえび</t>
    </r>
  </si>
  <si>
    <t>26</t>
  </si>
  <si>
    <r>
      <rPr>
        <sz val="11"/>
        <color indexed="8"/>
        <rFont val="ＭＳ 明朝"/>
        <family val="1"/>
        <charset val="128"/>
      </rPr>
      <t>その他のえび</t>
    </r>
  </si>
  <si>
    <t>27</t>
  </si>
  <si>
    <t>28</t>
  </si>
  <si>
    <t>29</t>
  </si>
  <si>
    <t>30</t>
  </si>
  <si>
    <r>
      <rPr>
        <sz val="11"/>
        <color indexed="8"/>
        <rFont val="ＭＳ 明朝"/>
        <family val="1"/>
        <charset val="128"/>
      </rPr>
      <t>その他の水産動物</t>
    </r>
  </si>
  <si>
    <t>31</t>
  </si>
  <si>
    <r>
      <rPr>
        <sz val="11"/>
        <color indexed="8"/>
        <rFont val="ＭＳ 明朝"/>
        <family val="1"/>
        <charset val="128"/>
      </rPr>
      <t>あわび</t>
    </r>
  </si>
  <si>
    <t>32</t>
  </si>
  <si>
    <r>
      <rPr>
        <sz val="11"/>
        <color indexed="8"/>
        <rFont val="ＭＳ 明朝"/>
        <family val="1"/>
        <charset val="128"/>
      </rPr>
      <t>さざえ</t>
    </r>
  </si>
  <si>
    <t>33</t>
  </si>
  <si>
    <t>34</t>
  </si>
  <si>
    <r>
      <rPr>
        <sz val="11"/>
        <color indexed="8"/>
        <rFont val="ＭＳ 明朝"/>
        <family val="1"/>
        <charset val="128"/>
      </rPr>
      <t>こだまがい</t>
    </r>
  </si>
  <si>
    <t>35</t>
  </si>
  <si>
    <r>
      <rPr>
        <sz val="11"/>
        <color indexed="8"/>
        <rFont val="ＭＳ 明朝"/>
        <family val="1"/>
        <charset val="128"/>
      </rPr>
      <t>その他の貝類</t>
    </r>
  </si>
  <si>
    <t>36</t>
  </si>
  <si>
    <r>
      <rPr>
        <sz val="11"/>
        <color indexed="8"/>
        <rFont val="ＭＳ 明朝"/>
        <family val="1"/>
        <charset val="128"/>
      </rPr>
      <t>わかめ</t>
    </r>
  </si>
  <si>
    <t>37</t>
  </si>
  <si>
    <r>
      <rPr>
        <sz val="11"/>
        <color indexed="8"/>
        <rFont val="ＭＳ 明朝"/>
        <family val="1"/>
        <charset val="128"/>
      </rPr>
      <t>のり</t>
    </r>
  </si>
  <si>
    <t>38</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</si>
  <si>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</si>
  <si>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</si>
  <si>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</si>
  <si>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t>(</t>
    </r>
    <r>
      <rPr>
        <sz val="11"/>
        <color indexed="8"/>
        <rFont val="ＭＳ 明朝"/>
        <family val="1"/>
        <charset val="128"/>
      </rPr>
      <t>漁協統計</t>
    </r>
    <r>
      <rPr>
        <sz val="11"/>
        <color indexed="8"/>
        <rFont val="Century"/>
        <family val="1"/>
      </rPr>
      <t>)</t>
    </r>
  </si>
  <si>
    <r>
      <rPr>
        <sz val="12"/>
        <color indexed="8"/>
        <rFont val="ＭＳ 明朝"/>
        <family val="1"/>
        <charset val="128"/>
      </rPr>
      <t>イ　魚種別生産額</t>
    </r>
  </si>
  <si>
    <r>
      <rPr>
        <sz val="11"/>
        <rFont val="ＭＳ 明朝"/>
        <family val="1"/>
        <charset val="128"/>
      </rPr>
      <t>　県内の生産額は全体で前年より</t>
    </r>
    <r>
      <rPr>
        <sz val="11"/>
        <rFont val="Century"/>
        <family val="1"/>
      </rPr>
      <t>46</t>
    </r>
    <r>
      <rPr>
        <sz val="11"/>
        <rFont val="ＭＳ 明朝"/>
        <family val="1"/>
        <charset val="128"/>
      </rPr>
      <t>百万円減の</t>
    </r>
    <r>
      <rPr>
        <sz val="11"/>
        <rFont val="Century"/>
        <family val="1"/>
      </rPr>
      <t>27</t>
    </r>
    <r>
      <rPr>
        <sz val="11"/>
        <rFont val="ＭＳ 明朝"/>
        <family val="1"/>
        <charset val="128"/>
      </rPr>
      <t>億</t>
    </r>
    <r>
      <rPr>
        <sz val="11"/>
        <rFont val="Century"/>
        <family val="1"/>
      </rPr>
      <t>40</t>
    </r>
    <r>
      <rPr>
        <sz val="11"/>
        <rFont val="ＭＳ 明朝"/>
        <family val="1"/>
        <charset val="128"/>
      </rPr>
      <t>百万円、前年比</t>
    </r>
    <r>
      <rPr>
        <sz val="11"/>
        <rFont val="Century"/>
        <family val="1"/>
      </rPr>
      <t>98%</t>
    </r>
    <r>
      <rPr>
        <sz val="11"/>
        <rFont val="ＭＳ 明朝"/>
        <family val="1"/>
        <charset val="128"/>
      </rPr>
      <t>となった。</t>
    </r>
    <phoneticPr fontId="38"/>
  </si>
  <si>
    <r>
      <rPr>
        <sz val="11"/>
        <rFont val="ＭＳ 明朝"/>
        <family val="1"/>
        <charset val="128"/>
      </rPr>
      <t>平成</t>
    </r>
    <r>
      <rPr>
        <sz val="11"/>
        <rFont val="Century"/>
        <family val="1"/>
      </rPr>
      <t>22</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20"/>
  </si>
  <si>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20"/>
  </si>
  <si>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</si>
  <si>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</si>
  <si>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</si>
  <si>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</si>
  <si>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</si>
  <si>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</si>
  <si>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</si>
  <si>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</si>
  <si>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</si>
  <si>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</si>
  <si>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</si>
  <si>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</si>
  <si>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r>
      <t xml:space="preserve">    </t>
    </r>
    <r>
      <rPr>
        <sz val="11"/>
        <rFont val="ＭＳ 明朝"/>
        <family val="1"/>
        <charset val="128"/>
      </rPr>
      <t>平成</t>
    </r>
    <r>
      <rPr>
        <sz val="11"/>
        <rFont val="Century"/>
        <family val="1"/>
      </rPr>
      <t>22</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20"/>
  </si>
  <si>
    <t>18</t>
  </si>
  <si>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20"/>
  </si>
  <si>
    <r>
      <rPr>
        <sz val="11"/>
        <rFont val="ＭＳ 明朝"/>
        <family val="1"/>
        <charset val="128"/>
      </rPr>
      <t>　これを魚種別に多い物から見ていくと、</t>
    </r>
    <r>
      <rPr>
        <sz val="11"/>
        <rFont val="Century"/>
        <family val="1"/>
      </rPr>
      <t>1</t>
    </r>
    <r>
      <rPr>
        <sz val="11"/>
        <rFont val="ＭＳ 明朝"/>
        <family val="1"/>
        <charset val="128"/>
      </rPr>
      <t>位するめいか</t>
    </r>
    <r>
      <rPr>
        <sz val="11"/>
        <rFont val="Century"/>
        <family val="1"/>
      </rPr>
      <t>(</t>
    </r>
    <r>
      <rPr>
        <sz val="11"/>
        <rFont val="ＭＳ 明朝"/>
        <family val="1"/>
        <charset val="128"/>
      </rPr>
      <t>全生産額に占める割合</t>
    </r>
    <r>
      <rPr>
        <sz val="11"/>
        <rFont val="Century"/>
        <family val="1"/>
      </rPr>
      <t xml:space="preserve"> 660</t>
    </r>
    <r>
      <rPr>
        <sz val="11"/>
        <rFont val="ＭＳ 明朝"/>
        <family val="1"/>
        <charset val="128"/>
      </rPr>
      <t>百万円、</t>
    </r>
    <r>
      <rPr>
        <sz val="11"/>
        <rFont val="Century"/>
        <family val="1"/>
      </rPr>
      <t>24.1%)</t>
    </r>
    <r>
      <rPr>
        <sz val="11"/>
        <rFont val="ＭＳ 明朝"/>
        <family val="1"/>
        <charset val="128"/>
      </rPr>
      <t>、</t>
    </r>
    <r>
      <rPr>
        <sz val="11"/>
        <rFont val="Century"/>
        <family val="1"/>
      </rPr>
      <t>2</t>
    </r>
    <r>
      <rPr>
        <sz val="11"/>
        <rFont val="ＭＳ 明朝"/>
        <family val="1"/>
        <charset val="128"/>
      </rPr>
      <t>位たい類</t>
    </r>
    <r>
      <rPr>
        <sz val="11"/>
        <rFont val="Century"/>
        <family val="1"/>
      </rPr>
      <t>(266</t>
    </r>
    <r>
      <rPr>
        <sz val="11"/>
        <rFont val="ＭＳ 明朝"/>
        <family val="1"/>
        <charset val="128"/>
      </rPr>
      <t>百万円、</t>
    </r>
    <r>
      <rPr>
        <sz val="11"/>
        <rFont val="Century"/>
        <family val="1"/>
      </rPr>
      <t>9.7%)</t>
    </r>
    <r>
      <rPr>
        <sz val="11"/>
        <rFont val="ＭＳ 明朝"/>
        <family val="1"/>
        <charset val="128"/>
      </rPr>
      <t>、</t>
    </r>
    <phoneticPr fontId="38"/>
  </si>
  <si>
    <r>
      <rPr>
        <sz val="12"/>
        <rFont val="ＭＳ 明朝"/>
        <family val="1"/>
        <charset val="128"/>
      </rPr>
      <t>　</t>
    </r>
    <r>
      <rPr>
        <sz val="12"/>
        <rFont val="Century"/>
        <family val="1"/>
      </rPr>
      <t>(1)</t>
    </r>
    <r>
      <rPr>
        <sz val="12"/>
        <rFont val="ＭＳ 明朝"/>
        <family val="1"/>
        <charset val="128"/>
      </rPr>
      <t>　海面生産高</t>
    </r>
    <rPh sb="5" eb="7">
      <t>カイメン</t>
    </rPh>
    <rPh sb="7" eb="9">
      <t>セイサン</t>
    </rPh>
    <rPh sb="9" eb="10">
      <t>タカ</t>
    </rPh>
    <phoneticPr fontId="20"/>
  </si>
  <si>
    <r>
      <rPr>
        <sz val="11"/>
        <rFont val="ＭＳ 明朝"/>
        <family val="1"/>
        <charset val="128"/>
      </rPr>
      <t>　これを魚種別に見ていくと、</t>
    </r>
    <r>
      <rPr>
        <sz val="11"/>
        <rFont val="Century"/>
        <family val="1"/>
      </rPr>
      <t>1</t>
    </r>
    <r>
      <rPr>
        <sz val="11"/>
        <rFont val="ＭＳ 明朝"/>
        <family val="1"/>
        <charset val="128"/>
      </rPr>
      <t>位するめいか</t>
    </r>
    <r>
      <rPr>
        <sz val="11"/>
        <rFont val="Century"/>
        <family val="1"/>
      </rPr>
      <t>(</t>
    </r>
    <r>
      <rPr>
        <sz val="11"/>
        <rFont val="ＭＳ 明朝"/>
        <family val="1"/>
        <charset val="128"/>
      </rPr>
      <t>全漁獲量に占める割合</t>
    </r>
    <r>
      <rPr>
        <sz val="11"/>
        <rFont val="Century"/>
        <family val="1"/>
      </rPr>
      <t xml:space="preserve"> 2,522</t>
    </r>
    <r>
      <rPr>
        <sz val="11"/>
        <rFont val="ＭＳ 明朝"/>
        <family val="1"/>
        <charset val="128"/>
      </rPr>
      <t>トン、</t>
    </r>
    <r>
      <rPr>
        <sz val="11"/>
        <rFont val="Century"/>
        <family val="1"/>
      </rPr>
      <t>35.9%)</t>
    </r>
    <r>
      <rPr>
        <sz val="11"/>
        <rFont val="ＭＳ 明朝"/>
        <family val="1"/>
        <charset val="128"/>
      </rPr>
      <t>、</t>
    </r>
    <r>
      <rPr>
        <sz val="11"/>
        <rFont val="Century"/>
        <family val="1"/>
      </rPr>
      <t>2</t>
    </r>
    <r>
      <rPr>
        <sz val="11"/>
        <rFont val="ＭＳ 明朝"/>
        <family val="1"/>
        <charset val="128"/>
      </rPr>
      <t>位べにずわい</t>
    </r>
    <r>
      <rPr>
        <sz val="11"/>
        <rFont val="Century"/>
        <family val="1"/>
      </rPr>
      <t>(456</t>
    </r>
    <r>
      <rPr>
        <sz val="11"/>
        <rFont val="ＭＳ 明朝"/>
        <family val="1"/>
        <charset val="128"/>
      </rPr>
      <t>トン、</t>
    </r>
    <r>
      <rPr>
        <sz val="11"/>
        <rFont val="Century"/>
        <family val="1"/>
      </rPr>
      <t>6.5%)</t>
    </r>
    <r>
      <rPr>
        <sz val="11"/>
        <rFont val="ＭＳ 明朝"/>
        <family val="1"/>
        <charset val="128"/>
      </rPr>
      <t>、</t>
    </r>
    <r>
      <rPr>
        <sz val="11"/>
        <rFont val="Century"/>
        <family val="1"/>
      </rPr>
      <t>3</t>
    </r>
    <r>
      <rPr>
        <sz val="11"/>
        <rFont val="ＭＳ 明朝"/>
        <family val="1"/>
        <charset val="128"/>
      </rPr>
      <t>位はたはた</t>
    </r>
    <r>
      <rPr>
        <sz val="11"/>
        <rFont val="Century"/>
        <family val="1"/>
      </rPr>
      <t>(410</t>
    </r>
    <r>
      <rPr>
        <sz val="11"/>
        <rFont val="ＭＳ 明朝"/>
        <family val="1"/>
        <charset val="128"/>
      </rPr>
      <t>トン、</t>
    </r>
    <r>
      <rPr>
        <sz val="11"/>
        <rFont val="Century"/>
        <family val="1"/>
      </rPr>
      <t>5.8%)</t>
    </r>
    <r>
      <rPr>
        <sz val="11"/>
        <rFont val="ＭＳ 明朝"/>
        <family val="1"/>
        <charset val="128"/>
      </rPr>
      <t>、</t>
    </r>
    <phoneticPr fontId="38"/>
  </si>
  <si>
    <r>
      <t>4</t>
    </r>
    <r>
      <rPr>
        <sz val="11"/>
        <rFont val="Yu Gothic"/>
        <family val="1"/>
        <charset val="128"/>
      </rPr>
      <t>位たい類</t>
    </r>
    <r>
      <rPr>
        <sz val="11"/>
        <rFont val="Century"/>
        <family val="1"/>
      </rPr>
      <t>(405</t>
    </r>
    <r>
      <rPr>
        <sz val="11"/>
        <rFont val="Yu Gothic"/>
        <family val="1"/>
        <charset val="128"/>
      </rPr>
      <t>トン、</t>
    </r>
    <r>
      <rPr>
        <sz val="11"/>
        <rFont val="Century"/>
        <family val="1"/>
      </rPr>
      <t>5.8%)</t>
    </r>
    <r>
      <rPr>
        <sz val="11"/>
        <rFont val="Yu Gothic"/>
        <family val="1"/>
        <charset val="128"/>
      </rPr>
      <t>、</t>
    </r>
    <r>
      <rPr>
        <sz val="11"/>
        <rFont val="Century"/>
        <family val="1"/>
      </rPr>
      <t>5</t>
    </r>
    <r>
      <rPr>
        <sz val="11"/>
        <rFont val="ＭＳ 明朝"/>
        <family val="1"/>
        <charset val="128"/>
      </rPr>
      <t>位たら</t>
    </r>
    <r>
      <rPr>
        <sz val="11"/>
        <rFont val="Century"/>
        <family val="1"/>
      </rPr>
      <t>(394</t>
    </r>
    <r>
      <rPr>
        <sz val="11"/>
        <rFont val="ＭＳ 明朝"/>
        <family val="1"/>
        <charset val="128"/>
      </rPr>
      <t>トン、</t>
    </r>
    <r>
      <rPr>
        <sz val="11"/>
        <rFont val="Century"/>
        <family val="1"/>
      </rPr>
      <t>5.6%)</t>
    </r>
    <r>
      <rPr>
        <sz val="11"/>
        <rFont val="ＭＳ 明朝"/>
        <family val="1"/>
        <charset val="128"/>
      </rPr>
      <t>であった。</t>
    </r>
    <phoneticPr fontId="38"/>
  </si>
  <si>
    <r>
      <rPr>
        <sz val="12"/>
        <rFont val="ＭＳ 明朝"/>
        <family val="1"/>
        <charset val="128"/>
      </rPr>
      <t>ウ　漁業種類別漁獲量</t>
    </r>
    <phoneticPr fontId="20"/>
  </si>
  <si>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</si>
  <si>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</si>
  <si>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</si>
  <si>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</si>
  <si>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</si>
  <si>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</si>
  <si>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</si>
  <si>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</si>
  <si>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</si>
  <si>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</si>
  <si>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</si>
  <si>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</si>
  <si>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</si>
  <si>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</si>
  <si>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</si>
  <si>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</si>
  <si>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</si>
  <si>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</si>
  <si>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</si>
  <si>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</si>
  <si>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</si>
  <si>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</si>
  <si>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</si>
  <si>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</si>
  <si>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</si>
  <si>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</si>
  <si>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</si>
  <si>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</si>
  <si>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</si>
  <si>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t xml:space="preserve">   (</t>
    </r>
    <r>
      <rPr>
        <sz val="11"/>
        <rFont val="ＭＳ 明朝"/>
        <family val="1"/>
        <charset val="128"/>
      </rPr>
      <t>漁協統計</t>
    </r>
    <r>
      <rPr>
        <sz val="11"/>
        <rFont val="Century"/>
        <family val="1"/>
      </rPr>
      <t>)</t>
    </r>
  </si>
  <si>
    <r>
      <rPr>
        <sz val="11"/>
        <color theme="1"/>
        <rFont val="ＭＳ 明朝"/>
        <family val="1"/>
        <charset val="128"/>
      </rPr>
      <t>　　漁獲量について、漁業種別に多い物から見ていくと、</t>
    </r>
    <r>
      <rPr>
        <sz val="11"/>
        <color theme="1"/>
        <rFont val="Century"/>
        <family val="1"/>
      </rPr>
      <t>1</t>
    </r>
    <r>
      <rPr>
        <sz val="11"/>
        <color theme="1"/>
        <rFont val="ＭＳ 明朝"/>
        <family val="1"/>
        <charset val="128"/>
      </rPr>
      <t>位　いか一本釣漁業</t>
    </r>
    <r>
      <rPr>
        <sz val="11"/>
        <color theme="1"/>
        <rFont val="Century"/>
        <family val="1"/>
      </rPr>
      <t>(</t>
    </r>
    <r>
      <rPr>
        <sz val="11"/>
        <color theme="1"/>
        <rFont val="ＭＳ 明朝"/>
        <family val="1"/>
        <charset val="128"/>
      </rPr>
      <t>全漁獲量に占める割合</t>
    </r>
    <r>
      <rPr>
        <sz val="11"/>
        <color theme="1"/>
        <rFont val="Century"/>
        <family val="1"/>
      </rPr>
      <t xml:space="preserve"> 2,516</t>
    </r>
    <r>
      <rPr>
        <sz val="11"/>
        <color theme="1"/>
        <rFont val="ＭＳ 明朝"/>
        <family val="1"/>
        <charset val="128"/>
      </rPr>
      <t>トン、</t>
    </r>
    <r>
      <rPr>
        <sz val="11"/>
        <color theme="1"/>
        <rFont val="Century"/>
        <family val="1"/>
      </rPr>
      <t>35.8%)</t>
    </r>
    <r>
      <rPr>
        <sz val="11"/>
        <color theme="1"/>
        <rFont val="ＭＳ 明朝"/>
        <family val="1"/>
        <charset val="128"/>
      </rPr>
      <t>、</t>
    </r>
    <r>
      <rPr>
        <sz val="11"/>
        <color theme="1"/>
        <rFont val="Century"/>
        <family val="1"/>
      </rPr>
      <t>2</t>
    </r>
    <r>
      <rPr>
        <sz val="11"/>
        <color theme="1"/>
        <rFont val="ＭＳ 明朝"/>
        <family val="1"/>
        <charset val="128"/>
      </rPr>
      <t>位　底びき網漁業</t>
    </r>
    <r>
      <rPr>
        <sz val="11"/>
        <color theme="1"/>
        <rFont val="Century"/>
        <family val="1"/>
      </rPr>
      <t>(2,191</t>
    </r>
    <r>
      <rPr>
        <sz val="11"/>
        <color theme="1"/>
        <rFont val="ＭＳ 明朝"/>
        <family val="1"/>
        <charset val="128"/>
      </rPr>
      <t>トン、</t>
    </r>
    <r>
      <rPr>
        <sz val="11"/>
        <color theme="1"/>
        <rFont val="Century"/>
        <family val="1"/>
      </rPr>
      <t>31.2%)</t>
    </r>
    <r>
      <rPr>
        <sz val="11"/>
        <color theme="1"/>
        <rFont val="ＭＳ 明朝"/>
        <family val="1"/>
        <charset val="128"/>
      </rPr>
      <t>、</t>
    </r>
    <phoneticPr fontId="38"/>
  </si>
  <si>
    <r>
      <t>3</t>
    </r>
    <r>
      <rPr>
        <sz val="11"/>
        <color theme="1"/>
        <rFont val="ＭＳ 明朝"/>
        <family val="1"/>
        <charset val="128"/>
      </rPr>
      <t>位　さけます定置網漁業</t>
    </r>
    <r>
      <rPr>
        <sz val="11"/>
        <color theme="1"/>
        <rFont val="Century"/>
        <family val="1"/>
      </rPr>
      <t>(593</t>
    </r>
    <r>
      <rPr>
        <sz val="11"/>
        <color theme="1"/>
        <rFont val="ＭＳ 明朝"/>
        <family val="1"/>
        <charset val="128"/>
      </rPr>
      <t>トン、</t>
    </r>
    <r>
      <rPr>
        <sz val="11"/>
        <color theme="1"/>
        <rFont val="Century"/>
        <family val="1"/>
      </rPr>
      <t>8.4%)</t>
    </r>
    <r>
      <rPr>
        <sz val="11"/>
        <color theme="1"/>
        <rFont val="ＭＳ 明朝"/>
        <family val="1"/>
        <charset val="128"/>
      </rPr>
      <t>、</t>
    </r>
    <r>
      <rPr>
        <sz val="11"/>
        <color theme="1"/>
        <rFont val="Century"/>
        <family val="1"/>
      </rPr>
      <t>4</t>
    </r>
    <r>
      <rPr>
        <sz val="11"/>
        <color theme="1"/>
        <rFont val="ＭＳ 明朝"/>
        <family val="1"/>
        <charset val="128"/>
      </rPr>
      <t>位　かご漁業</t>
    </r>
    <r>
      <rPr>
        <sz val="11"/>
        <color theme="1"/>
        <rFont val="Century"/>
        <family val="1"/>
      </rPr>
      <t>(528</t>
    </r>
    <r>
      <rPr>
        <sz val="11"/>
        <color theme="1"/>
        <rFont val="ＭＳ 明朝"/>
        <family val="1"/>
        <charset val="128"/>
      </rPr>
      <t>トン、</t>
    </r>
    <r>
      <rPr>
        <sz val="11"/>
        <color theme="1"/>
        <rFont val="Century"/>
        <family val="1"/>
      </rPr>
      <t>7.5%)</t>
    </r>
    <r>
      <rPr>
        <sz val="11"/>
        <color theme="1"/>
        <rFont val="ＭＳ 明朝"/>
        <family val="1"/>
        <charset val="128"/>
      </rPr>
      <t>、</t>
    </r>
    <r>
      <rPr>
        <sz val="11"/>
        <color theme="1"/>
        <rFont val="Century"/>
        <family val="1"/>
      </rPr>
      <t>5</t>
    </r>
    <r>
      <rPr>
        <sz val="11"/>
        <color theme="1"/>
        <rFont val="ＭＳ 明朝"/>
        <family val="1"/>
        <charset val="128"/>
      </rPr>
      <t>位　採貝藻漁業</t>
    </r>
    <r>
      <rPr>
        <sz val="11"/>
        <color theme="1"/>
        <rFont val="Century"/>
        <family val="1"/>
      </rPr>
      <t>(353</t>
    </r>
    <r>
      <rPr>
        <sz val="11"/>
        <color theme="1"/>
        <rFont val="ＭＳ 明朝"/>
        <family val="1"/>
        <charset val="128"/>
      </rPr>
      <t>トン、</t>
    </r>
    <r>
      <rPr>
        <sz val="11"/>
        <color theme="1"/>
        <rFont val="Century"/>
        <family val="1"/>
      </rPr>
      <t>4.6%)</t>
    </r>
    <r>
      <rPr>
        <sz val="11"/>
        <color theme="1"/>
        <rFont val="ＭＳ 明朝"/>
        <family val="1"/>
        <charset val="128"/>
      </rPr>
      <t>であった。</t>
    </r>
    <phoneticPr fontId="38"/>
  </si>
  <si>
    <r>
      <rPr>
        <sz val="11"/>
        <rFont val="ＭＳ 明朝"/>
        <family val="1"/>
        <charset val="128"/>
      </rPr>
      <t>平成</t>
    </r>
    <r>
      <rPr>
        <sz val="11"/>
        <rFont val="Century"/>
        <family val="1"/>
      </rPr>
      <t>22</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4" eb="5">
      <t>ネン</t>
    </rPh>
    <phoneticPr fontId="20"/>
  </si>
  <si>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20"/>
  </si>
  <si>
    <r>
      <t xml:space="preserve">21  </t>
    </r>
    <r>
      <rPr>
        <sz val="11"/>
        <rFont val="ＭＳ 明朝"/>
        <family val="1"/>
        <charset val="128"/>
      </rPr>
      <t>年</t>
    </r>
  </si>
  <si>
    <r>
      <rPr>
        <sz val="12"/>
        <rFont val="ＭＳ 明朝"/>
        <family val="1"/>
        <charset val="128"/>
      </rPr>
      <t>エ　漁業種類別生産額</t>
    </r>
  </si>
  <si>
    <r>
      <rPr>
        <sz val="11"/>
        <color theme="1"/>
        <rFont val="ＭＳ 明朝"/>
        <family val="1"/>
        <charset val="128"/>
      </rPr>
      <t>　生産額について、漁業種別に多い物から見ていくと、</t>
    </r>
    <r>
      <rPr>
        <sz val="11"/>
        <color theme="1"/>
        <rFont val="Century"/>
        <family val="1"/>
      </rPr>
      <t>1</t>
    </r>
    <r>
      <rPr>
        <sz val="11"/>
        <color theme="1"/>
        <rFont val="ＭＳ 明朝"/>
        <family val="1"/>
        <charset val="128"/>
      </rPr>
      <t>位　底びき網漁業</t>
    </r>
    <r>
      <rPr>
        <sz val="11"/>
        <color theme="1"/>
        <rFont val="Century"/>
        <family val="1"/>
      </rPr>
      <t>(</t>
    </r>
    <r>
      <rPr>
        <sz val="11"/>
        <color theme="1"/>
        <rFont val="ＭＳ 明朝"/>
        <family val="1"/>
        <charset val="128"/>
      </rPr>
      <t>全生産額に占める割合</t>
    </r>
    <r>
      <rPr>
        <sz val="11"/>
        <color theme="1"/>
        <rFont val="Century"/>
        <family val="1"/>
      </rPr>
      <t xml:space="preserve"> 979</t>
    </r>
    <r>
      <rPr>
        <sz val="11"/>
        <color theme="1"/>
        <rFont val="ＭＳ 明朝"/>
        <family val="1"/>
        <charset val="128"/>
      </rPr>
      <t>百万円、</t>
    </r>
    <r>
      <rPr>
        <sz val="11"/>
        <color theme="1"/>
        <rFont val="Century"/>
        <family val="1"/>
      </rPr>
      <t>35.7%)</t>
    </r>
    <r>
      <rPr>
        <sz val="11"/>
        <color theme="1"/>
        <rFont val="ＭＳ 明朝"/>
        <family val="1"/>
        <charset val="128"/>
      </rPr>
      <t>、</t>
    </r>
    <r>
      <rPr>
        <sz val="11"/>
        <color theme="1"/>
        <rFont val="Century"/>
        <family val="1"/>
      </rPr>
      <t>2</t>
    </r>
    <r>
      <rPr>
        <sz val="11"/>
        <color theme="1"/>
        <rFont val="ＭＳ 明朝"/>
        <family val="1"/>
        <charset val="128"/>
      </rPr>
      <t>位　いか一本釣漁業</t>
    </r>
    <r>
      <rPr>
        <sz val="11"/>
        <color theme="1"/>
        <rFont val="Century"/>
        <family val="1"/>
      </rPr>
      <t>(659</t>
    </r>
    <r>
      <rPr>
        <sz val="11"/>
        <color theme="1"/>
        <rFont val="ＭＳ 明朝"/>
        <family val="1"/>
        <charset val="128"/>
      </rPr>
      <t>百万円、</t>
    </r>
    <r>
      <rPr>
        <sz val="11"/>
        <color theme="1"/>
        <rFont val="Century"/>
        <family val="1"/>
      </rPr>
      <t>24.0%)</t>
    </r>
    <r>
      <rPr>
        <sz val="11"/>
        <color theme="1"/>
        <rFont val="ＭＳ 明朝"/>
        <family val="1"/>
        <charset val="128"/>
      </rPr>
      <t>、</t>
    </r>
    <phoneticPr fontId="38"/>
  </si>
  <si>
    <r>
      <t>3</t>
    </r>
    <r>
      <rPr>
        <sz val="11"/>
        <color theme="1"/>
        <rFont val="ＭＳ 明朝"/>
        <family val="1"/>
        <charset val="128"/>
      </rPr>
      <t>位　その他のはえなわ漁業</t>
    </r>
    <r>
      <rPr>
        <sz val="11"/>
        <color theme="1"/>
        <rFont val="Century"/>
        <family val="1"/>
      </rPr>
      <t>(225</t>
    </r>
    <r>
      <rPr>
        <sz val="11"/>
        <color theme="1"/>
        <rFont val="ＭＳ 明朝"/>
        <family val="1"/>
        <charset val="128"/>
      </rPr>
      <t>百万円、</t>
    </r>
    <r>
      <rPr>
        <sz val="11"/>
        <color theme="1"/>
        <rFont val="Century"/>
        <family val="1"/>
      </rPr>
      <t>8.2%)</t>
    </r>
    <r>
      <rPr>
        <sz val="11"/>
        <color theme="1"/>
        <rFont val="ＭＳ 明朝"/>
        <family val="1"/>
        <charset val="128"/>
      </rPr>
      <t>、</t>
    </r>
    <r>
      <rPr>
        <sz val="11"/>
        <color theme="1"/>
        <rFont val="Century"/>
        <family val="1"/>
      </rPr>
      <t>4</t>
    </r>
    <r>
      <rPr>
        <sz val="11"/>
        <color theme="1"/>
        <rFont val="ＭＳ 明朝"/>
        <family val="1"/>
        <charset val="128"/>
      </rPr>
      <t>位　採貝藻漁業</t>
    </r>
    <r>
      <rPr>
        <sz val="11"/>
        <color theme="1"/>
        <rFont val="Century"/>
        <family val="1"/>
      </rPr>
      <t>(204</t>
    </r>
    <r>
      <rPr>
        <sz val="11"/>
        <color theme="1"/>
        <rFont val="ＭＳ 明朝"/>
        <family val="1"/>
        <charset val="128"/>
      </rPr>
      <t>百万円、</t>
    </r>
    <r>
      <rPr>
        <sz val="11"/>
        <color theme="1"/>
        <rFont val="Century"/>
        <family val="1"/>
      </rPr>
      <t>7.4%)</t>
    </r>
    <r>
      <rPr>
        <sz val="11"/>
        <color theme="1"/>
        <rFont val="ＭＳ 明朝"/>
        <family val="1"/>
        <charset val="128"/>
      </rPr>
      <t>、</t>
    </r>
    <r>
      <rPr>
        <sz val="11"/>
        <color theme="1"/>
        <rFont val="Century"/>
        <family val="1"/>
      </rPr>
      <t>5</t>
    </r>
    <r>
      <rPr>
        <sz val="11"/>
        <color theme="1"/>
        <rFont val="ＭＳ 明朝"/>
        <family val="1"/>
        <charset val="128"/>
      </rPr>
      <t>位　さけます定置網漁業</t>
    </r>
    <r>
      <rPr>
        <sz val="11"/>
        <color theme="1"/>
        <rFont val="Century"/>
        <family val="1"/>
      </rPr>
      <t>(199</t>
    </r>
    <r>
      <rPr>
        <sz val="11"/>
        <color theme="1"/>
        <rFont val="ＭＳ 明朝"/>
        <family val="1"/>
        <charset val="128"/>
      </rPr>
      <t>百万円、</t>
    </r>
    <r>
      <rPr>
        <sz val="11"/>
        <color theme="1"/>
        <rFont val="Century"/>
        <family val="1"/>
      </rPr>
      <t>7.2%)</t>
    </r>
    <r>
      <rPr>
        <sz val="11"/>
        <color theme="1"/>
        <rFont val="ＭＳ 明朝"/>
        <family val="1"/>
        <charset val="128"/>
      </rPr>
      <t>であった。</t>
    </r>
    <phoneticPr fontId="38"/>
  </si>
  <si>
    <r>
      <rPr>
        <sz val="11"/>
        <rFont val="ＭＳ 明朝"/>
        <family val="1"/>
        <charset val="128"/>
      </rPr>
      <t>漁業種</t>
    </r>
    <r>
      <rPr>
        <sz val="11"/>
        <rFont val="Century"/>
        <family val="1"/>
      </rPr>
      <t xml:space="preserve">                               </t>
    </r>
    <r>
      <rPr>
        <sz val="11"/>
        <rFont val="ＭＳ 明朝"/>
        <family val="1"/>
        <charset val="128"/>
      </rPr>
      <t>月</t>
    </r>
    <phoneticPr fontId="20"/>
  </si>
  <si>
    <r>
      <t xml:space="preserve">21  </t>
    </r>
    <r>
      <rPr>
        <sz val="11"/>
        <rFont val="ＭＳ 明朝"/>
        <family val="1"/>
        <charset val="128"/>
      </rPr>
      <t>年</t>
    </r>
    <phoneticPr fontId="20"/>
  </si>
  <si>
    <r>
      <t xml:space="preserve">21  </t>
    </r>
    <r>
      <rPr>
        <sz val="11"/>
        <rFont val="ＭＳ 明朝"/>
        <family val="1"/>
        <charset val="128"/>
      </rPr>
      <t>年</t>
    </r>
    <phoneticPr fontId="38"/>
  </si>
  <si>
    <r>
      <t xml:space="preserve"> </t>
    </r>
    <r>
      <rPr>
        <sz val="12"/>
        <rFont val="ＭＳ 明朝"/>
        <family val="1"/>
        <charset val="128"/>
      </rPr>
      <t>オ　地区別漁獲量</t>
    </r>
  </si>
  <si>
    <r>
      <rPr>
        <sz val="11"/>
        <rFont val="ＭＳ 明朝"/>
        <family val="1"/>
        <charset val="128"/>
      </rPr>
      <t>平成</t>
    </r>
    <r>
      <rPr>
        <sz val="11"/>
        <rFont val="Century"/>
        <family val="1"/>
      </rPr>
      <t>22</t>
    </r>
    <r>
      <rPr>
        <sz val="11"/>
        <rFont val="ＭＳ 明朝"/>
        <family val="1"/>
        <charset val="128"/>
      </rPr>
      <t>年　単位：㎏</t>
    </r>
    <rPh sb="4" eb="5">
      <t>ネン</t>
    </rPh>
    <phoneticPr fontId="20"/>
  </si>
  <si>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</si>
  <si>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</si>
  <si>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</si>
  <si>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</si>
  <si>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由良</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</si>
  <si>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</si>
  <si>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</si>
  <si>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</si>
  <si>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t>
    </r>
    <r>
      <rPr>
        <sz val="11"/>
        <rFont val="Century"/>
        <family val="1"/>
      </rPr>
      <t xml:space="preserve"> </t>
    </r>
    <r>
      <rPr>
        <sz val="11"/>
        <rFont val="ＭＳ 明朝"/>
        <family val="1"/>
        <charset val="128"/>
      </rPr>
      <t>計</t>
    </r>
    <phoneticPr fontId="38"/>
  </si>
  <si>
    <r>
      <t>(</t>
    </r>
    <r>
      <rPr>
        <sz val="11"/>
        <rFont val="ＭＳ 明朝"/>
        <family val="1"/>
        <charset val="128"/>
      </rPr>
      <t>漁協統計</t>
    </r>
    <r>
      <rPr>
        <sz val="11"/>
        <rFont val="Century"/>
        <family val="1"/>
      </rPr>
      <t>)</t>
    </r>
    <phoneticPr fontId="38"/>
  </si>
  <si>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5"/>
  </si>
  <si>
    <t>合 計</t>
    <phoneticPr fontId="38"/>
  </si>
  <si>
    <t>合 計</t>
    <phoneticPr fontId="5"/>
  </si>
  <si>
    <r>
      <t xml:space="preserve"> </t>
    </r>
    <r>
      <rPr>
        <sz val="12"/>
        <rFont val="ＭＳ 明朝"/>
        <family val="1"/>
        <charset val="128"/>
      </rPr>
      <t>カ　地区別生産額</t>
    </r>
  </si>
  <si>
    <r>
      <rPr>
        <sz val="11"/>
        <rFont val="ＭＳ 明朝"/>
        <family val="1"/>
        <charset val="128"/>
      </rPr>
      <t>平成</t>
    </r>
    <r>
      <rPr>
        <sz val="11"/>
        <rFont val="Century"/>
        <family val="1"/>
      </rPr>
      <t>23</t>
    </r>
    <r>
      <rPr>
        <sz val="11"/>
        <rFont val="ＭＳ 明朝"/>
        <family val="1"/>
        <charset val="128"/>
      </rPr>
      <t>年　単位：千円</t>
    </r>
    <phoneticPr fontId="20"/>
  </si>
  <si>
    <r>
      <rPr>
        <sz val="11"/>
        <rFont val="ＭＳ 明朝"/>
        <family val="1"/>
        <charset val="128"/>
      </rPr>
      <t>月</t>
    </r>
    <r>
      <rPr>
        <sz val="11"/>
        <rFont val="Century"/>
        <family val="1"/>
      </rPr>
      <t xml:space="preserve">       </t>
    </r>
    <r>
      <rPr>
        <sz val="11"/>
        <rFont val="ＭＳ 明朝"/>
        <family val="1"/>
        <charset val="128"/>
      </rPr>
      <t>地区</t>
    </r>
    <phoneticPr fontId="5"/>
  </si>
  <si>
    <r>
      <rPr>
        <sz val="11"/>
        <rFont val="ＭＳ 明朝"/>
        <family val="1"/>
        <charset val="128"/>
      </rPr>
      <t>合</t>
    </r>
    <r>
      <rPr>
        <sz val="11"/>
        <rFont val="Century"/>
        <family val="1"/>
      </rPr>
      <t xml:space="preserve"> </t>
    </r>
    <r>
      <rPr>
        <sz val="11"/>
        <rFont val="ＭＳ 明朝"/>
        <family val="1"/>
        <charset val="128"/>
      </rPr>
      <t>計</t>
    </r>
    <phoneticPr fontId="5"/>
  </si>
  <si>
    <r>
      <t xml:space="preserve">21  </t>
    </r>
    <r>
      <rPr>
        <sz val="11"/>
        <color indexed="8"/>
        <rFont val="ＭＳ 明朝"/>
        <family val="1"/>
        <charset val="128"/>
      </rPr>
      <t>年</t>
    </r>
    <phoneticPr fontId="20"/>
  </si>
  <si>
    <r>
      <t xml:space="preserve"> (2)</t>
    </r>
    <r>
      <rPr>
        <sz val="11"/>
        <rFont val="ＭＳ 明朝"/>
        <family val="1"/>
        <charset val="128"/>
      </rPr>
      <t>内水面生産高</t>
    </r>
  </si>
  <si>
    <r>
      <rPr>
        <sz val="11"/>
        <rFont val="ＭＳ 明朝"/>
        <family val="1"/>
        <charset val="128"/>
      </rPr>
      <t>　ア　漁業協同組合別、河川別漁獲量</t>
    </r>
    <phoneticPr fontId="20"/>
  </si>
  <si>
    <r>
      <rPr>
        <sz val="11"/>
        <rFont val="ＭＳ 明朝"/>
        <family val="1"/>
        <charset val="128"/>
      </rPr>
      <t>平成</t>
    </r>
    <r>
      <rPr>
        <sz val="11"/>
        <rFont val="Century"/>
        <family val="1"/>
      </rPr>
      <t>22</t>
    </r>
    <r>
      <rPr>
        <sz val="11"/>
        <rFont val="ＭＳ 明朝"/>
        <family val="1"/>
        <charset val="128"/>
      </rPr>
      <t>年　単位：</t>
    </r>
    <r>
      <rPr>
        <sz val="11"/>
        <rFont val="Century"/>
        <family val="1"/>
      </rPr>
      <t>kg</t>
    </r>
    <phoneticPr fontId="20"/>
  </si>
  <si>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</si>
  <si>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</si>
  <si>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t>
    </r>
    <r>
      <rPr>
        <sz val="11"/>
        <rFont val="Century"/>
        <family val="1"/>
      </rPr>
      <t xml:space="preserve">     </t>
    </r>
    <r>
      <rPr>
        <sz val="11"/>
        <rFont val="ＭＳ 明朝"/>
        <family val="1"/>
        <charset val="128"/>
      </rPr>
      <t xml:space="preserve">   </t>
    </r>
    <r>
      <rPr>
        <sz val="11"/>
        <rFont val="Century"/>
        <family val="1"/>
      </rPr>
      <t xml:space="preserve">  </t>
    </r>
    <r>
      <rPr>
        <sz val="11"/>
        <rFont val="ＭＳ 明朝"/>
        <family val="1"/>
        <charset val="128"/>
      </rPr>
      <t>　魚種
河川名</t>
    </r>
    <phoneticPr fontId="5"/>
  </si>
  <si>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</si>
  <si>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</si>
  <si>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</si>
  <si>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</si>
  <si>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</si>
  <si>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</si>
  <si>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</si>
  <si>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</si>
  <si>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</si>
  <si>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</si>
  <si>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</si>
  <si>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</si>
  <si>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</si>
  <si>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</si>
  <si>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</si>
  <si>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</si>
  <si>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</si>
  <si>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</si>
  <si>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</si>
  <si>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</si>
  <si>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</si>
  <si>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</si>
  <si>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</si>
  <si>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</si>
  <si>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</si>
  <si>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</si>
  <si>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</si>
  <si>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</si>
  <si>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</si>
  <si>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</si>
  <si>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</si>
  <si>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</si>
  <si>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</si>
  <si>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</si>
  <si>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</si>
  <si>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</si>
  <si>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</si>
  <si>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</si>
  <si>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</si>
  <si>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</si>
  <si>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</si>
  <si>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</si>
  <si>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</si>
  <si>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</si>
  <si>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</si>
  <si>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</si>
  <si>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</si>
  <si>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</si>
  <si>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</si>
  <si>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</si>
  <si>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</si>
  <si>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</si>
  <si>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</si>
  <si>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</si>
  <si>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</si>
  <si>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</si>
  <si>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</si>
  <si>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</si>
  <si>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</si>
  <si>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</si>
  <si>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</si>
  <si>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</si>
  <si>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</si>
  <si>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</si>
  <si>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</si>
  <si>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平成</t>
    </r>
    <r>
      <rPr>
        <sz val="11"/>
        <rFont val="Century"/>
        <family val="1"/>
      </rPr>
      <t>22</t>
    </r>
    <r>
      <rPr>
        <sz val="11"/>
        <rFont val="ＭＳ 明朝"/>
        <family val="1"/>
        <charset val="128"/>
      </rPr>
      <t>年　単位：千円</t>
    </r>
    <phoneticPr fontId="20"/>
  </si>
  <si>
    <r>
      <rPr>
        <sz val="11"/>
        <rFont val="ＭＳ 明朝"/>
        <family val="1"/>
        <charset val="128"/>
      </rPr>
      <t>漁協名</t>
    </r>
  </si>
  <si>
    <r>
      <rPr>
        <sz val="11"/>
        <rFont val="ＭＳ 明朝"/>
        <family val="1"/>
        <charset val="128"/>
      </rPr>
      <t>　</t>
    </r>
    <r>
      <rPr>
        <sz val="11"/>
        <rFont val="Century"/>
        <family val="1"/>
      </rPr>
      <t xml:space="preserve">    </t>
    </r>
    <r>
      <rPr>
        <sz val="11"/>
        <rFont val="Yu Gothic"/>
        <family val="1"/>
        <charset val="128"/>
      </rPr>
      <t>　</t>
    </r>
    <r>
      <rPr>
        <sz val="11"/>
        <rFont val="Century"/>
        <family val="1"/>
      </rPr>
      <t xml:space="preserve">   </t>
    </r>
    <r>
      <rPr>
        <sz val="11"/>
        <rFont val="ＭＳ 明朝"/>
        <family val="1"/>
        <charset val="128"/>
      </rPr>
      <t>　　魚種
河川名</t>
    </r>
    <phoneticPr fontId="5"/>
  </si>
  <si>
    <t>やまめ</t>
  </si>
  <si>
    <r>
      <rPr>
        <sz val="14"/>
        <rFont val="ＭＳ 明朝"/>
        <family val="1"/>
        <charset val="128"/>
      </rPr>
      <t>１０　免許・許可漁業</t>
    </r>
  </si>
  <si>
    <r>
      <rPr>
        <sz val="10"/>
        <rFont val="ＭＳ 明朝"/>
        <family val="1"/>
        <charset val="128"/>
      </rPr>
      <t>　漁業権の免許件数は、増減なしであった。</t>
    </r>
    <rPh sb="1" eb="4">
      <t>ギョギョウケン</t>
    </rPh>
    <rPh sb="5" eb="7">
      <t>メンキョ</t>
    </rPh>
    <rPh sb="7" eb="9">
      <t>ケンスウ</t>
    </rPh>
    <rPh sb="11" eb="13">
      <t>ゾウゲン</t>
    </rPh>
    <phoneticPr fontId="5"/>
  </si>
  <si>
    <r>
      <rPr>
        <sz val="10"/>
        <rFont val="ＭＳ 明朝"/>
        <family val="1"/>
        <charset val="128"/>
      </rPr>
      <t>入会許可漁業、大臣許可漁業については、増減はなかった。</t>
    </r>
    <rPh sb="0" eb="6">
      <t>ニュウカイキョカギョギョウ</t>
    </rPh>
    <rPh sb="7" eb="13">
      <t>ダイジンキョカギョギョウ</t>
    </rPh>
    <rPh sb="19" eb="21">
      <t>ゾウゲン</t>
    </rPh>
    <phoneticPr fontId="5"/>
  </si>
  <si>
    <r>
      <t xml:space="preserve">(1)  </t>
    </r>
    <r>
      <rPr>
        <sz val="10"/>
        <rFont val="ＭＳ 明朝"/>
        <family val="1"/>
        <charset val="128"/>
      </rPr>
      <t>漁業権免許件数</t>
    </r>
    <phoneticPr fontId="5"/>
  </si>
  <si>
    <r>
      <rPr>
        <sz val="10"/>
        <rFont val="ＭＳ 明朝"/>
        <family val="1"/>
        <charset val="128"/>
      </rPr>
      <t>平成</t>
    </r>
    <r>
      <rPr>
        <sz val="10"/>
        <rFont val="Century"/>
        <family val="1"/>
      </rPr>
      <t>23</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ヘイセイ</t>
    </rPh>
    <rPh sb="4" eb="5">
      <t>ネン</t>
    </rPh>
    <phoneticPr fontId="5"/>
  </si>
  <si>
    <r>
      <rPr>
        <sz val="10"/>
        <rFont val="ＭＳ 明朝"/>
        <family val="1"/>
        <charset val="128"/>
      </rPr>
      <t>区</t>
    </r>
    <r>
      <rPr>
        <sz val="10"/>
        <rFont val="Century"/>
        <family val="1"/>
      </rPr>
      <t xml:space="preserve">      </t>
    </r>
    <r>
      <rPr>
        <sz val="10"/>
        <rFont val="ＭＳ 明朝"/>
        <family val="1"/>
        <charset val="128"/>
      </rPr>
      <t>分</t>
    </r>
    <phoneticPr fontId="5"/>
  </si>
  <si>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</si>
  <si>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</si>
  <si>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5"/>
  </si>
  <si>
    <r>
      <rPr>
        <sz val="10"/>
        <rFont val="ＭＳ 明朝"/>
        <family val="1"/>
        <charset val="128"/>
      </rPr>
      <t>共　同　漁　業　権</t>
    </r>
    <phoneticPr fontId="5"/>
  </si>
  <si>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</si>
  <si>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</si>
  <si>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</si>
  <si>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</si>
  <si>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5"/>
  </si>
  <si>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</si>
  <si>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</si>
  <si>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</si>
  <si>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</si>
  <si>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</si>
  <si>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</si>
  <si>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</si>
  <si>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</si>
  <si>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5"/>
  </si>
  <si>
    <r>
      <rPr>
        <sz val="10"/>
        <rFont val="ＭＳ 明朝"/>
        <family val="1"/>
        <charset val="128"/>
      </rPr>
      <t>（</t>
    </r>
    <r>
      <rPr>
        <sz val="10"/>
        <rFont val="Century"/>
        <family val="1"/>
      </rPr>
      <t>2</t>
    </r>
    <r>
      <rPr>
        <sz val="10"/>
        <rFont val="ＭＳ 明朝"/>
        <family val="1"/>
        <charset val="128"/>
      </rPr>
      <t>）</t>
    </r>
    <r>
      <rPr>
        <sz val="10"/>
        <rFont val="Century"/>
        <family val="1"/>
      </rPr>
      <t xml:space="preserve"> </t>
    </r>
    <r>
      <rPr>
        <sz val="10"/>
        <rFont val="ＭＳ 明朝"/>
        <family val="1"/>
        <charset val="128"/>
      </rPr>
      <t>漁業種類別､地区別､知事許可隻数</t>
    </r>
    <r>
      <rPr>
        <sz val="10"/>
        <rFont val="Century"/>
        <family val="1"/>
      </rPr>
      <t xml:space="preserve">                                                                     </t>
    </r>
    <r>
      <rPr>
        <sz val="10"/>
        <rFont val="ＭＳ 明朝"/>
        <family val="1"/>
        <charset val="128"/>
      </rPr>
      <t>　　</t>
    </r>
    <r>
      <rPr>
        <sz val="10"/>
        <rFont val="Century"/>
        <family val="1"/>
      </rPr>
      <t xml:space="preserve">       </t>
    </r>
    <phoneticPr fontId="5"/>
  </si>
  <si>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</si>
  <si>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</si>
  <si>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5"/>
  </si>
  <si>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</si>
  <si>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</si>
  <si>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</si>
  <si>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</si>
  <si>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</si>
  <si>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</si>
  <si>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</si>
  <si>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</si>
  <si>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</si>
  <si>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</si>
  <si>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</si>
  <si>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</si>
  <si>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t>21.7.1</t>
    <phoneticPr fontId="5"/>
  </si>
  <si>
    <r>
      <rPr>
        <sz val="10"/>
        <rFont val="ＭＳ 明朝"/>
        <family val="1"/>
        <charset val="128"/>
      </rPr>
      <t>～</t>
    </r>
  </si>
  <si>
    <t>24.6.30</t>
    <phoneticPr fontId="5"/>
  </si>
  <si>
    <r>
      <rPr>
        <sz val="10"/>
        <rFont val="ＭＳ 明朝"/>
        <family val="1"/>
        <charset val="128"/>
      </rPr>
      <t>翌年</t>
    </r>
    <r>
      <rPr>
        <sz val="10"/>
        <rFont val="Century"/>
        <family val="1"/>
      </rPr>
      <t>6.30</t>
    </r>
  </si>
  <si>
    <r>
      <t>10</t>
    </r>
    <r>
      <rPr>
        <sz val="10"/>
        <rFont val="ＭＳ 明朝"/>
        <family val="1"/>
        <charset val="128"/>
      </rPr>
      <t>トン以上</t>
    </r>
    <rPh sb="4" eb="6">
      <t>イジョウ</t>
    </rPh>
    <phoneticPr fontId="5"/>
  </si>
  <si>
    <r>
      <rPr>
        <sz val="10"/>
        <rFont val="ＭＳ 明朝"/>
        <family val="1"/>
        <charset val="128"/>
      </rPr>
      <t>〃</t>
    </r>
    <phoneticPr fontId="5"/>
  </si>
  <si>
    <r>
      <t>10</t>
    </r>
    <r>
      <rPr>
        <sz val="10"/>
        <rFont val="ＭＳ 明朝"/>
        <family val="1"/>
        <charset val="128"/>
      </rPr>
      <t>トン未満</t>
    </r>
    <rPh sb="4" eb="6">
      <t>ミマン</t>
    </rPh>
    <phoneticPr fontId="5"/>
  </si>
  <si>
    <r>
      <rPr>
        <sz val="10"/>
        <rFont val="ＭＳ 明朝"/>
        <family val="1"/>
        <charset val="128"/>
      </rPr>
      <t>手繰第三種</t>
    </r>
  </si>
  <si>
    <t>20.4.1</t>
    <phoneticPr fontId="5"/>
  </si>
  <si>
    <t>23.3.31</t>
    <phoneticPr fontId="5"/>
  </si>
  <si>
    <r>
      <rPr>
        <sz val="10"/>
        <rFont val="ＭＳ 明朝"/>
        <family val="1"/>
        <charset val="128"/>
      </rPr>
      <t>貝けた</t>
    </r>
  </si>
  <si>
    <r>
      <rPr>
        <sz val="10"/>
        <rFont val="ＭＳ 明朝"/>
        <family val="1"/>
        <charset val="128"/>
      </rPr>
      <t>その他の小型機船底びき網</t>
    </r>
  </si>
  <si>
    <t>4.30</t>
    <phoneticPr fontId="5"/>
  </si>
  <si>
    <r>
      <rPr>
        <sz val="10"/>
        <rFont val="ＭＳ 明朝"/>
        <family val="1"/>
        <charset val="128"/>
      </rPr>
      <t>こあみ､くろえび</t>
    </r>
  </si>
  <si>
    <r>
      <rPr>
        <sz val="10"/>
        <rFont val="ＭＳ 明朝"/>
        <family val="1"/>
        <charset val="128"/>
      </rPr>
      <t>〃</t>
    </r>
  </si>
  <si>
    <t>21.5.1</t>
  </si>
  <si>
    <t>24.4.30</t>
  </si>
  <si>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</si>
  <si>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</si>
  <si>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</si>
  <si>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22.5.15</t>
    <phoneticPr fontId="5"/>
  </si>
  <si>
    <t>23.5.14</t>
    <phoneticPr fontId="5"/>
  </si>
  <si>
    <t>11.30</t>
    <phoneticPr fontId="5"/>
  </si>
  <si>
    <r>
      <rPr>
        <sz val="10"/>
        <rFont val="ＭＳ 明朝"/>
        <family val="1"/>
        <charset val="128"/>
      </rPr>
      <t>きすさし網</t>
    </r>
    <phoneticPr fontId="5"/>
  </si>
  <si>
    <t>21.9.1</t>
  </si>
  <si>
    <t>24.8.31</t>
  </si>
  <si>
    <r>
      <rPr>
        <sz val="10"/>
        <rFont val="ＭＳ 明朝"/>
        <family val="1"/>
        <charset val="128"/>
      </rPr>
      <t>あまだいさし網</t>
    </r>
    <phoneticPr fontId="5"/>
  </si>
  <si>
    <t>22.7.1</t>
    <phoneticPr fontId="5"/>
  </si>
  <si>
    <t>25.6.30</t>
    <phoneticPr fontId="5"/>
  </si>
  <si>
    <r>
      <rPr>
        <sz val="10"/>
        <rFont val="ＭＳ 明朝"/>
        <family val="1"/>
        <charset val="128"/>
      </rPr>
      <t>いわし流し網</t>
    </r>
  </si>
  <si>
    <t>6.30</t>
    <phoneticPr fontId="5"/>
  </si>
  <si>
    <r>
      <rPr>
        <sz val="10"/>
        <rFont val="ＭＳ 明朝"/>
        <family val="1"/>
        <charset val="128"/>
      </rPr>
      <t>めじまぐろ流し網</t>
    </r>
    <rPh sb="5" eb="6">
      <t>ナガ</t>
    </rPh>
    <rPh sb="7" eb="8">
      <t>アミ</t>
    </rPh>
    <phoneticPr fontId="5"/>
  </si>
  <si>
    <t>20.6.15</t>
    <phoneticPr fontId="5"/>
  </si>
  <si>
    <t>23.6.14</t>
    <phoneticPr fontId="5"/>
  </si>
  <si>
    <t>6.15</t>
    <phoneticPr fontId="5"/>
  </si>
  <si>
    <r>
      <rPr>
        <sz val="10"/>
        <rFont val="ＭＳ 明朝"/>
        <family val="1"/>
        <charset val="128"/>
      </rPr>
      <t>たらはえ縄</t>
    </r>
    <rPh sb="4" eb="5">
      <t>ナワ</t>
    </rPh>
    <phoneticPr fontId="5"/>
  </si>
  <si>
    <t>22.12.1</t>
    <phoneticPr fontId="5"/>
  </si>
  <si>
    <t>25.11.30</t>
    <phoneticPr fontId="5"/>
  </si>
  <si>
    <r>
      <rPr>
        <sz val="10"/>
        <rFont val="ＭＳ 明朝"/>
        <family val="1"/>
        <charset val="128"/>
      </rPr>
      <t>ばいかご</t>
    </r>
  </si>
  <si>
    <t>22.6.1</t>
    <phoneticPr fontId="5"/>
  </si>
  <si>
    <t>25.5.31</t>
    <phoneticPr fontId="5"/>
  </si>
  <si>
    <r>
      <rPr>
        <sz val="10"/>
        <rFont val="ＭＳ 明朝"/>
        <family val="1"/>
        <charset val="128"/>
      </rPr>
      <t>べにずわいがにかご</t>
    </r>
  </si>
  <si>
    <t>22.1.1</t>
    <phoneticPr fontId="5"/>
  </si>
  <si>
    <t>24.12.31</t>
  </si>
  <si>
    <t>5.1</t>
    <phoneticPr fontId="5"/>
  </si>
  <si>
    <r>
      <rPr>
        <sz val="10"/>
        <rFont val="ＭＳ 明朝"/>
        <family val="1"/>
        <charset val="128"/>
      </rPr>
      <t>翌年</t>
    </r>
    <r>
      <rPr>
        <sz val="10"/>
        <rFont val="Century"/>
        <family val="1"/>
      </rPr>
      <t>1.31</t>
    </r>
  </si>
  <si>
    <r>
      <rPr>
        <sz val="10"/>
        <rFont val="ＭＳ 明朝"/>
        <family val="1"/>
        <charset val="128"/>
      </rPr>
      <t>かれいさし網</t>
    </r>
    <phoneticPr fontId="5"/>
  </si>
  <si>
    <t>22.3.1</t>
    <phoneticPr fontId="5"/>
  </si>
  <si>
    <t>25.2.28</t>
    <phoneticPr fontId="5"/>
  </si>
  <si>
    <r>
      <rPr>
        <sz val="10"/>
        <rFont val="ＭＳ 明朝"/>
        <family val="1"/>
        <charset val="128"/>
      </rPr>
      <t>たらさし網</t>
    </r>
    <phoneticPr fontId="5"/>
  </si>
  <si>
    <t>21.12.1</t>
  </si>
  <si>
    <t>24.11.30</t>
  </si>
  <si>
    <t>12.20</t>
    <phoneticPr fontId="5"/>
  </si>
  <si>
    <r>
      <rPr>
        <sz val="10"/>
        <rFont val="ＭＳ 明朝"/>
        <family val="1"/>
        <charset val="128"/>
      </rPr>
      <t>さめさし網</t>
    </r>
    <phoneticPr fontId="5"/>
  </si>
  <si>
    <t>22.2.20</t>
    <phoneticPr fontId="5"/>
  </si>
  <si>
    <t>25.2.19</t>
    <phoneticPr fontId="5"/>
  </si>
  <si>
    <t>2.20</t>
    <phoneticPr fontId="5"/>
  </si>
  <si>
    <r>
      <rPr>
        <sz val="10"/>
        <rFont val="ＭＳ 明朝"/>
        <family val="1"/>
        <charset val="128"/>
      </rPr>
      <t>小型いか釣り</t>
    </r>
    <rPh sb="4" eb="5">
      <t>ツ</t>
    </rPh>
    <phoneticPr fontId="5"/>
  </si>
  <si>
    <r>
      <rPr>
        <sz val="10"/>
        <rFont val="ＭＳ 明朝"/>
        <family val="1"/>
        <charset val="128"/>
      </rPr>
      <t>張網</t>
    </r>
  </si>
  <si>
    <r>
      <rPr>
        <sz val="10"/>
        <rFont val="ＭＳ 明朝"/>
        <family val="1"/>
        <charset val="128"/>
      </rPr>
      <t>翌年</t>
    </r>
    <r>
      <rPr>
        <sz val="10"/>
        <rFont val="Century"/>
        <family val="1"/>
      </rPr>
      <t>8.31</t>
    </r>
  </si>
  <si>
    <r>
      <rPr>
        <sz val="10"/>
        <rFont val="ＭＳ 明朝"/>
        <family val="1"/>
        <charset val="128"/>
      </rPr>
      <t>めばるさし網</t>
    </r>
    <phoneticPr fontId="5"/>
  </si>
  <si>
    <t>9.1</t>
    <phoneticPr fontId="5"/>
  </si>
  <si>
    <t>9.30</t>
    <phoneticPr fontId="5"/>
  </si>
  <si>
    <r>
      <rPr>
        <sz val="10"/>
        <rFont val="ＭＳ 明朝"/>
        <family val="1"/>
        <charset val="128"/>
      </rPr>
      <t>　知事許可漁業の許可件数は</t>
    </r>
    <r>
      <rPr>
        <sz val="10"/>
        <rFont val="Century"/>
        <family val="1"/>
      </rPr>
      <t>396</t>
    </r>
    <r>
      <rPr>
        <sz val="10"/>
        <rFont val="ＭＳ 明朝"/>
        <family val="1"/>
        <charset val="128"/>
      </rPr>
      <t>件で前年より</t>
    </r>
    <r>
      <rPr>
        <sz val="10"/>
        <rFont val="Century"/>
        <family val="1"/>
      </rPr>
      <t>15</t>
    </r>
    <r>
      <rPr>
        <sz val="10"/>
        <rFont val="ＭＳ 明朝"/>
        <family val="1"/>
        <charset val="128"/>
      </rPr>
      <t>件減少となった。</t>
    </r>
    <r>
      <rPr>
        <sz val="10"/>
        <rFont val="Century"/>
        <family val="1"/>
      </rPr>
      <t>8</t>
    </r>
    <r>
      <rPr>
        <sz val="10"/>
        <rFont val="ＭＳ 明朝"/>
        <family val="1"/>
        <charset val="128"/>
      </rPr>
      <t>つの漁業種類でが減少あり、地区別では酒田の</t>
    </r>
    <r>
      <rPr>
        <sz val="10"/>
        <rFont val="Century"/>
        <family val="1"/>
      </rPr>
      <t>10</t>
    </r>
    <r>
      <rPr>
        <sz val="10"/>
        <rFont val="ＭＳ 明朝"/>
        <family val="1"/>
        <charset val="128"/>
      </rPr>
      <t>隻減が目立った。</t>
    </r>
    <rPh sb="1" eb="7">
      <t>チジキョカギョギョウ</t>
    </rPh>
    <rPh sb="8" eb="12">
      <t>キョカケンスウ</t>
    </rPh>
    <rPh sb="16" eb="17">
      <t>ケン</t>
    </rPh>
    <rPh sb="18" eb="20">
      <t>ゼンネン</t>
    </rPh>
    <rPh sb="24" eb="25">
      <t>ケン</t>
    </rPh>
    <rPh sb="25" eb="27">
      <t>ゲンショウ</t>
    </rPh>
    <rPh sb="35" eb="39">
      <t>ギョギョウシュルイ</t>
    </rPh>
    <rPh sb="41" eb="43">
      <t>ゲンショウ</t>
    </rPh>
    <rPh sb="46" eb="49">
      <t>チクベツ</t>
    </rPh>
    <rPh sb="51" eb="53">
      <t>サカタ</t>
    </rPh>
    <rPh sb="56" eb="57">
      <t>セキ</t>
    </rPh>
    <rPh sb="57" eb="58">
      <t>ゲン</t>
    </rPh>
    <rPh sb="59" eb="61">
      <t>メダ</t>
    </rPh>
    <phoneticPr fontId="5"/>
  </si>
  <si>
    <r>
      <t xml:space="preserve">(3) </t>
    </r>
    <r>
      <rPr>
        <sz val="12"/>
        <color rgb="FF000000"/>
        <rFont val="ＭＳ 明朝"/>
        <family val="1"/>
        <charset val="128"/>
      </rPr>
      <t>入会許可漁業</t>
    </r>
  </si>
  <si>
    <r>
      <rPr>
        <sz val="12"/>
        <color rgb="FF000000"/>
        <rFont val="ＭＳ 明朝"/>
        <family val="1"/>
        <charset val="128"/>
      </rPr>
      <t>平成</t>
    </r>
    <r>
      <rPr>
        <sz val="12"/>
        <color rgb="FF000000"/>
        <rFont val="Century"/>
        <family val="1"/>
      </rPr>
      <t>23</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5"/>
  </si>
  <si>
    <r>
      <rPr>
        <sz val="11"/>
        <rFont val="ＭＳ 明朝"/>
        <family val="1"/>
        <charset val="128"/>
      </rPr>
      <t>業種類</t>
    </r>
  </si>
  <si>
    <r>
      <rPr>
        <sz val="11"/>
        <rFont val="ＭＳ 明朝"/>
        <family val="1"/>
        <charset val="128"/>
      </rPr>
      <t>許可の有効期間</t>
    </r>
  </si>
  <si>
    <r>
      <rPr>
        <sz val="11"/>
        <rFont val="ＭＳ 明朝"/>
        <family val="1"/>
        <charset val="128"/>
      </rPr>
      <t>操　業　期　間</t>
    </r>
    <phoneticPr fontId="5"/>
  </si>
  <si>
    <r>
      <rPr>
        <sz val="11"/>
        <rFont val="ＭＳ 明朝"/>
        <family val="1"/>
        <charset val="128"/>
      </rPr>
      <t>入　会　内　容</t>
    </r>
    <phoneticPr fontId="5"/>
  </si>
  <si>
    <r>
      <rPr>
        <sz val="11"/>
        <rFont val="ＭＳ 明朝"/>
        <family val="1"/>
        <charset val="128"/>
      </rPr>
      <t>許　可　隻　数</t>
    </r>
    <rPh sb="0" eb="1">
      <t>モト</t>
    </rPh>
    <rPh sb="2" eb="3">
      <t>カ</t>
    </rPh>
    <rPh sb="4" eb="5">
      <t>セキ</t>
    </rPh>
    <rPh sb="6" eb="7">
      <t>スウ</t>
    </rPh>
    <phoneticPr fontId="5"/>
  </si>
  <si>
    <r>
      <rPr>
        <sz val="11"/>
        <rFont val="ＭＳ 明朝"/>
        <family val="1"/>
        <charset val="128"/>
      </rPr>
      <t>手繰第一種</t>
    </r>
  </si>
  <si>
    <r>
      <t>22. 9. 1</t>
    </r>
    <r>
      <rPr>
        <sz val="11"/>
        <rFont val="ＭＳ 明朝"/>
        <family val="1"/>
        <charset val="128"/>
      </rPr>
      <t>～</t>
    </r>
    <r>
      <rPr>
        <sz val="11"/>
        <rFont val="Century"/>
        <family val="1"/>
      </rPr>
      <t>23. 6.30</t>
    </r>
    <phoneticPr fontId="5"/>
  </si>
  <si>
    <r>
      <t>9. 1</t>
    </r>
    <r>
      <rPr>
        <sz val="11"/>
        <rFont val="ＭＳ 明朝"/>
        <family val="1"/>
        <charset val="128"/>
      </rPr>
      <t>～翌年</t>
    </r>
    <r>
      <rPr>
        <sz val="11"/>
        <rFont val="Century"/>
        <family val="1"/>
      </rPr>
      <t>6.30</t>
    </r>
    <phoneticPr fontId="5"/>
  </si>
  <si>
    <r>
      <rPr>
        <sz val="11"/>
        <rFont val="ＭＳ 明朝"/>
        <family val="1"/>
        <charset val="128"/>
      </rPr>
      <t>新潟県との知事協定</t>
    </r>
  </si>
  <si>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5"/>
  </si>
  <si>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5"/>
  </si>
  <si>
    <r>
      <rPr>
        <sz val="11"/>
        <rFont val="ＭＳ 明朝"/>
        <family val="1"/>
        <charset val="128"/>
      </rPr>
      <t>〃</t>
    </r>
  </si>
  <si>
    <r>
      <rPr>
        <sz val="11"/>
        <rFont val="ＭＳ 明朝"/>
        <family val="1"/>
        <charset val="128"/>
      </rPr>
      <t>〃</t>
    </r>
    <phoneticPr fontId="5"/>
  </si>
  <si>
    <r>
      <rPr>
        <sz val="11"/>
        <rFont val="ＭＳ 明朝"/>
        <family val="1"/>
        <charset val="128"/>
      </rPr>
      <t>新潟海区との委員会協定</t>
    </r>
    <r>
      <rPr>
        <sz val="11"/>
        <rFont val="Century"/>
        <family val="1"/>
      </rPr>
      <t>(</t>
    </r>
    <r>
      <rPr>
        <sz val="11"/>
        <rFont val="ＭＳ 明朝"/>
        <family val="1"/>
        <charset val="128"/>
      </rPr>
      <t>甲区域</t>
    </r>
    <r>
      <rPr>
        <sz val="11"/>
        <rFont val="Century"/>
        <family val="1"/>
      </rPr>
      <t>)</t>
    </r>
  </si>
  <si>
    <r>
      <rPr>
        <sz val="11"/>
        <rFont val="ＭＳ 明朝"/>
        <family val="1"/>
        <charset val="128"/>
      </rPr>
      <t>新潟海区との委員会協定</t>
    </r>
    <r>
      <rPr>
        <sz val="11"/>
        <rFont val="Century"/>
        <family val="1"/>
      </rPr>
      <t>(</t>
    </r>
    <r>
      <rPr>
        <sz val="11"/>
        <rFont val="ＭＳ 明朝"/>
        <family val="1"/>
        <charset val="128"/>
      </rPr>
      <t>乙区域</t>
    </r>
    <r>
      <rPr>
        <sz val="11"/>
        <rFont val="Century"/>
        <family val="1"/>
      </rPr>
      <t>)</t>
    </r>
  </si>
  <si>
    <t xml:space="preserve">  0</t>
    <phoneticPr fontId="5"/>
  </si>
  <si>
    <r>
      <rPr>
        <sz val="11"/>
        <rFont val="ＭＳ 明朝"/>
        <family val="1"/>
        <charset val="128"/>
      </rPr>
      <t>えびかご</t>
    </r>
    <phoneticPr fontId="5"/>
  </si>
  <si>
    <r>
      <t>22. 5.10</t>
    </r>
    <r>
      <rPr>
        <sz val="11"/>
        <rFont val="ＭＳ 明朝"/>
        <family val="1"/>
        <charset val="128"/>
      </rPr>
      <t>～</t>
    </r>
    <r>
      <rPr>
        <sz val="11"/>
        <rFont val="Century"/>
        <family val="1"/>
      </rPr>
      <t>23. 4.30</t>
    </r>
    <phoneticPr fontId="5"/>
  </si>
  <si>
    <r>
      <t>5.10</t>
    </r>
    <r>
      <rPr>
        <sz val="11"/>
        <rFont val="ＭＳ 明朝"/>
        <family val="1"/>
        <charset val="128"/>
      </rPr>
      <t>～</t>
    </r>
    <r>
      <rPr>
        <sz val="11"/>
        <rFont val="Century"/>
        <family val="1"/>
      </rPr>
      <t>6.30</t>
    </r>
    <r>
      <rPr>
        <sz val="11"/>
        <rFont val="ＭＳ 明朝"/>
        <family val="1"/>
        <charset val="128"/>
      </rPr>
      <t>､</t>
    </r>
    <r>
      <rPr>
        <sz val="11"/>
        <rFont val="Century"/>
        <family val="1"/>
      </rPr>
      <t>9.1</t>
    </r>
    <r>
      <rPr>
        <sz val="11"/>
        <rFont val="ＭＳ 明朝"/>
        <family val="1"/>
        <charset val="128"/>
      </rPr>
      <t>～</t>
    </r>
    <r>
      <rPr>
        <sz val="11"/>
        <rFont val="Century"/>
        <family val="1"/>
      </rPr>
      <t>10.31</t>
    </r>
    <phoneticPr fontId="5"/>
  </si>
  <si>
    <r>
      <rPr>
        <sz val="11"/>
        <rFont val="ＭＳ 明朝"/>
        <family val="1"/>
        <charset val="128"/>
      </rPr>
      <t>－</t>
    </r>
    <phoneticPr fontId="5"/>
  </si>
  <si>
    <r>
      <rPr>
        <sz val="11"/>
        <rFont val="ＭＳ 明朝"/>
        <family val="1"/>
        <charset val="128"/>
      </rPr>
      <t>ごち網</t>
    </r>
    <phoneticPr fontId="5"/>
  </si>
  <si>
    <t>(</t>
    <phoneticPr fontId="5"/>
  </si>
  <si>
    <r>
      <t>22. 6. 1</t>
    </r>
    <r>
      <rPr>
        <sz val="11"/>
        <rFont val="ＭＳ 明朝"/>
        <family val="1"/>
        <charset val="128"/>
      </rPr>
      <t>～</t>
    </r>
    <r>
      <rPr>
        <sz val="11"/>
        <rFont val="Century"/>
        <family val="1"/>
      </rPr>
      <t>22.10.31</t>
    </r>
    <phoneticPr fontId="5"/>
  </si>
  <si>
    <t>)</t>
    <phoneticPr fontId="5"/>
  </si>
  <si>
    <r>
      <t>6. 1</t>
    </r>
    <r>
      <rPr>
        <sz val="11"/>
        <rFont val="ＭＳ 明朝"/>
        <family val="1"/>
        <charset val="128"/>
      </rPr>
      <t>～</t>
    </r>
    <r>
      <rPr>
        <sz val="11"/>
        <rFont val="Century"/>
        <family val="1"/>
      </rPr>
      <t>10.31</t>
    </r>
    <phoneticPr fontId="5"/>
  </si>
  <si>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</si>
  <si>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5"/>
  </si>
  <si>
    <t>28</t>
    <phoneticPr fontId="5"/>
  </si>
  <si>
    <r>
      <t>( )</t>
    </r>
    <r>
      <rPr>
        <sz val="11"/>
        <color rgb="FF000000"/>
        <rFont val="ＭＳ 明朝"/>
        <family val="1"/>
        <charset val="128"/>
      </rPr>
      <t>内は協定の有効期間</t>
    </r>
  </si>
  <si>
    <r>
      <t xml:space="preserve">(4) </t>
    </r>
    <r>
      <rPr>
        <sz val="12"/>
        <color rgb="FF000000"/>
        <rFont val="ＭＳ 明朝"/>
        <family val="1"/>
        <charset val="128"/>
      </rPr>
      <t>小型いかつり漁業､許可隻数</t>
    </r>
    <r>
      <rPr>
        <sz val="12"/>
        <color rgb="FF000000"/>
        <rFont val="Century"/>
        <family val="1"/>
      </rPr>
      <t>(</t>
    </r>
    <r>
      <rPr>
        <sz val="12"/>
        <color rgb="FF000000"/>
        <rFont val="ＭＳ 明朝"/>
        <family val="1"/>
        <charset val="128"/>
      </rPr>
      <t>道県別</t>
    </r>
    <r>
      <rPr>
        <sz val="12"/>
        <color rgb="FF000000"/>
        <rFont val="Century"/>
        <family val="1"/>
      </rPr>
      <t>)</t>
    </r>
  </si>
  <si>
    <r>
      <rPr>
        <sz val="12"/>
        <color rgb="FF000000"/>
        <rFont val="ＭＳ 明朝"/>
        <family val="1"/>
        <charset val="128"/>
      </rPr>
      <t>平成</t>
    </r>
    <r>
      <rPr>
        <sz val="12"/>
        <color rgb="FF000000"/>
        <rFont val="Century"/>
        <family val="1"/>
      </rPr>
      <t>22</t>
    </r>
    <r>
      <rPr>
        <sz val="12"/>
        <color rgb="FF000000"/>
        <rFont val="ＭＳ 明朝"/>
        <family val="1"/>
        <charset val="128"/>
      </rPr>
      <t>年</t>
    </r>
    <r>
      <rPr>
        <sz val="12"/>
        <color rgb="FF000000"/>
        <rFont val="Century"/>
        <family val="1"/>
      </rPr>
      <t>12</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5"/>
  </si>
  <si>
    <r>
      <rPr>
        <sz val="11"/>
        <rFont val="ＭＳ 明朝"/>
        <family val="1"/>
        <charset val="128"/>
      </rPr>
      <t>県</t>
    </r>
    <r>
      <rPr>
        <sz val="11"/>
        <rFont val="Century"/>
        <family val="1"/>
      </rPr>
      <t xml:space="preserve">  </t>
    </r>
    <r>
      <rPr>
        <sz val="11"/>
        <rFont val="ＭＳ 明朝"/>
        <family val="1"/>
        <charset val="128"/>
      </rPr>
      <t>名</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</si>
  <si>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</si>
  <si>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phoneticPr fontId="5"/>
  </si>
  <si>
    <r>
      <t>15</t>
    </r>
    <r>
      <rPr>
        <sz val="11"/>
        <rFont val="ＭＳ 明朝"/>
        <family val="1"/>
        <charset val="128"/>
      </rPr>
      <t>ﾄﾝ以上</t>
    </r>
    <r>
      <rPr>
        <sz val="11"/>
        <rFont val="Century"/>
        <family val="1"/>
      </rPr>
      <t>20</t>
    </r>
    <r>
      <rPr>
        <sz val="11"/>
        <rFont val="ＭＳ 明朝"/>
        <family val="1"/>
        <charset val="128"/>
      </rPr>
      <t>ﾄﾝ未満</t>
    </r>
    <phoneticPr fontId="5"/>
  </si>
  <si>
    <r>
      <t>20</t>
    </r>
    <r>
      <rPr>
        <sz val="11"/>
        <rFont val="ＭＳ 明朝"/>
        <family val="1"/>
        <charset val="128"/>
      </rPr>
      <t>ﾄﾝ以上</t>
    </r>
    <r>
      <rPr>
        <sz val="11"/>
        <rFont val="Century"/>
        <family val="1"/>
      </rPr>
      <t>30</t>
    </r>
    <r>
      <rPr>
        <sz val="11"/>
        <rFont val="ＭＳ 明朝"/>
        <family val="1"/>
        <charset val="128"/>
      </rPr>
      <t>ﾄﾝ未満</t>
    </r>
    <phoneticPr fontId="5"/>
  </si>
  <si>
    <r>
      <rPr>
        <sz val="11"/>
        <rFont val="ＭＳ 明朝"/>
        <family val="1"/>
        <charset val="128"/>
      </rPr>
      <t>合　　　計</t>
    </r>
    <phoneticPr fontId="5"/>
  </si>
  <si>
    <r>
      <rPr>
        <sz val="11"/>
        <rFont val="ＭＳ 明朝"/>
        <family val="1"/>
        <charset val="128"/>
      </rPr>
      <t>北</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道</t>
    </r>
  </si>
  <si>
    <r>
      <rPr>
        <sz val="11"/>
        <rFont val="ＭＳ 明朝"/>
        <family val="1"/>
        <charset val="128"/>
      </rPr>
      <t>青</t>
    </r>
    <r>
      <rPr>
        <sz val="11"/>
        <rFont val="Century"/>
        <family val="1"/>
      </rPr>
      <t xml:space="preserve"> </t>
    </r>
    <r>
      <rPr>
        <sz val="11"/>
        <rFont val="ＭＳ 明朝"/>
        <family val="1"/>
        <charset val="128"/>
      </rPr>
      <t>森</t>
    </r>
    <r>
      <rPr>
        <sz val="11"/>
        <rFont val="Century"/>
        <family val="1"/>
      </rPr>
      <t xml:space="preserve"> </t>
    </r>
    <r>
      <rPr>
        <sz val="11"/>
        <rFont val="ＭＳ 明朝"/>
        <family val="1"/>
        <charset val="128"/>
      </rPr>
      <t>県</t>
    </r>
  </si>
  <si>
    <r>
      <rPr>
        <sz val="11"/>
        <rFont val="ＭＳ 明朝"/>
        <family val="1"/>
        <charset val="128"/>
      </rPr>
      <t>秋</t>
    </r>
    <r>
      <rPr>
        <sz val="11"/>
        <rFont val="Century"/>
        <family val="1"/>
      </rPr>
      <t xml:space="preserve"> </t>
    </r>
    <r>
      <rPr>
        <sz val="11"/>
        <rFont val="ＭＳ 明朝"/>
        <family val="1"/>
        <charset val="128"/>
      </rPr>
      <t>田</t>
    </r>
    <r>
      <rPr>
        <sz val="11"/>
        <rFont val="Century"/>
        <family val="1"/>
      </rPr>
      <t xml:space="preserve"> </t>
    </r>
    <r>
      <rPr>
        <sz val="11"/>
        <rFont val="ＭＳ 明朝"/>
        <family val="1"/>
        <charset val="128"/>
      </rPr>
      <t>県</t>
    </r>
  </si>
  <si>
    <r>
      <rPr>
        <sz val="11"/>
        <rFont val="ＭＳ 明朝"/>
        <family val="1"/>
        <charset val="128"/>
      </rPr>
      <t>岩</t>
    </r>
    <r>
      <rPr>
        <sz val="11"/>
        <rFont val="Century"/>
        <family val="1"/>
      </rPr>
      <t xml:space="preserve"> </t>
    </r>
    <r>
      <rPr>
        <sz val="11"/>
        <rFont val="ＭＳ 明朝"/>
        <family val="1"/>
        <charset val="128"/>
      </rPr>
      <t>手</t>
    </r>
    <r>
      <rPr>
        <sz val="11"/>
        <rFont val="Century"/>
        <family val="1"/>
      </rPr>
      <t xml:space="preserve"> </t>
    </r>
    <r>
      <rPr>
        <sz val="11"/>
        <rFont val="ＭＳ 明朝"/>
        <family val="1"/>
        <charset val="128"/>
      </rPr>
      <t>県</t>
    </r>
  </si>
  <si>
    <r>
      <rPr>
        <sz val="11"/>
        <rFont val="ＭＳ 明朝"/>
        <family val="1"/>
        <charset val="128"/>
      </rPr>
      <t>宮</t>
    </r>
    <r>
      <rPr>
        <sz val="11"/>
        <rFont val="Century"/>
        <family val="1"/>
      </rPr>
      <t xml:space="preserve"> </t>
    </r>
    <r>
      <rPr>
        <sz val="11"/>
        <rFont val="ＭＳ 明朝"/>
        <family val="1"/>
        <charset val="128"/>
      </rPr>
      <t>城</t>
    </r>
    <r>
      <rPr>
        <sz val="11"/>
        <rFont val="Century"/>
        <family val="1"/>
      </rPr>
      <t xml:space="preserve"> </t>
    </r>
    <r>
      <rPr>
        <sz val="11"/>
        <rFont val="ＭＳ 明朝"/>
        <family val="1"/>
        <charset val="128"/>
      </rPr>
      <t>県</t>
    </r>
  </si>
  <si>
    <r>
      <rPr>
        <sz val="11"/>
        <rFont val="ＭＳ 明朝"/>
        <family val="1"/>
        <charset val="128"/>
      </rPr>
      <t>新</t>
    </r>
    <r>
      <rPr>
        <sz val="11"/>
        <rFont val="Century"/>
        <family val="1"/>
      </rPr>
      <t xml:space="preserve"> </t>
    </r>
    <r>
      <rPr>
        <sz val="11"/>
        <rFont val="ＭＳ 明朝"/>
        <family val="1"/>
        <charset val="128"/>
      </rPr>
      <t>潟</t>
    </r>
    <r>
      <rPr>
        <sz val="11"/>
        <rFont val="Century"/>
        <family val="1"/>
      </rPr>
      <t xml:space="preserve"> </t>
    </r>
    <r>
      <rPr>
        <sz val="11"/>
        <rFont val="ＭＳ 明朝"/>
        <family val="1"/>
        <charset val="128"/>
      </rPr>
      <t>県</t>
    </r>
  </si>
  <si>
    <r>
      <rPr>
        <sz val="11"/>
        <rFont val="ＭＳ 明朝"/>
        <family val="1"/>
        <charset val="128"/>
      </rPr>
      <t>富</t>
    </r>
    <r>
      <rPr>
        <sz val="11"/>
        <rFont val="Century"/>
        <family val="1"/>
      </rPr>
      <t xml:space="preserve"> </t>
    </r>
    <r>
      <rPr>
        <sz val="11"/>
        <rFont val="ＭＳ 明朝"/>
        <family val="1"/>
        <charset val="128"/>
      </rPr>
      <t>山</t>
    </r>
    <r>
      <rPr>
        <sz val="11"/>
        <rFont val="Century"/>
        <family val="1"/>
      </rPr>
      <t xml:space="preserve"> </t>
    </r>
    <r>
      <rPr>
        <sz val="11"/>
        <rFont val="ＭＳ 明朝"/>
        <family val="1"/>
        <charset val="128"/>
      </rPr>
      <t>県</t>
    </r>
  </si>
  <si>
    <r>
      <rPr>
        <sz val="11"/>
        <rFont val="ＭＳ 明朝"/>
        <family val="1"/>
        <charset val="128"/>
      </rPr>
      <t>石</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県</t>
    </r>
  </si>
  <si>
    <r>
      <rPr>
        <sz val="11"/>
        <rFont val="ＭＳ 明朝"/>
        <family val="1"/>
        <charset val="128"/>
      </rPr>
      <t>福</t>
    </r>
    <r>
      <rPr>
        <sz val="11"/>
        <rFont val="Century"/>
        <family val="1"/>
      </rPr>
      <t xml:space="preserve"> </t>
    </r>
    <r>
      <rPr>
        <sz val="11"/>
        <rFont val="ＭＳ 明朝"/>
        <family val="1"/>
        <charset val="128"/>
      </rPr>
      <t>井</t>
    </r>
    <r>
      <rPr>
        <sz val="11"/>
        <rFont val="Century"/>
        <family val="1"/>
      </rPr>
      <t xml:space="preserve"> </t>
    </r>
    <r>
      <rPr>
        <sz val="11"/>
        <rFont val="ＭＳ 明朝"/>
        <family val="1"/>
        <charset val="128"/>
      </rPr>
      <t>県</t>
    </r>
  </si>
  <si>
    <r>
      <rPr>
        <sz val="11"/>
        <rFont val="ＭＳ 明朝"/>
        <family val="1"/>
        <charset val="128"/>
      </rPr>
      <t>兵</t>
    </r>
    <r>
      <rPr>
        <sz val="11"/>
        <rFont val="Century"/>
        <family val="1"/>
      </rPr>
      <t xml:space="preserve"> </t>
    </r>
    <r>
      <rPr>
        <sz val="11"/>
        <rFont val="ＭＳ 明朝"/>
        <family val="1"/>
        <charset val="128"/>
      </rPr>
      <t>庫</t>
    </r>
    <r>
      <rPr>
        <sz val="11"/>
        <rFont val="Century"/>
        <family val="1"/>
      </rPr>
      <t xml:space="preserve"> </t>
    </r>
    <r>
      <rPr>
        <sz val="11"/>
        <rFont val="ＭＳ 明朝"/>
        <family val="1"/>
        <charset val="128"/>
      </rPr>
      <t>県</t>
    </r>
  </si>
  <si>
    <r>
      <rPr>
        <sz val="11"/>
        <rFont val="ＭＳ 明朝"/>
        <family val="1"/>
        <charset val="128"/>
      </rPr>
      <t>鳥</t>
    </r>
    <r>
      <rPr>
        <sz val="11"/>
        <rFont val="Century"/>
        <family val="1"/>
      </rPr>
      <t xml:space="preserve"> </t>
    </r>
    <r>
      <rPr>
        <sz val="11"/>
        <rFont val="ＭＳ 明朝"/>
        <family val="1"/>
        <charset val="128"/>
      </rPr>
      <t>取</t>
    </r>
    <r>
      <rPr>
        <sz val="11"/>
        <rFont val="Century"/>
        <family val="1"/>
      </rPr>
      <t xml:space="preserve"> </t>
    </r>
    <r>
      <rPr>
        <sz val="11"/>
        <rFont val="ＭＳ 明朝"/>
        <family val="1"/>
        <charset val="128"/>
      </rPr>
      <t>県</t>
    </r>
  </si>
  <si>
    <r>
      <rPr>
        <sz val="11"/>
        <rFont val="ＭＳ 明朝"/>
        <family val="1"/>
        <charset val="128"/>
      </rPr>
      <t>島</t>
    </r>
    <r>
      <rPr>
        <sz val="11"/>
        <rFont val="Century"/>
        <family val="1"/>
      </rPr>
      <t xml:space="preserve"> </t>
    </r>
    <r>
      <rPr>
        <sz val="11"/>
        <rFont val="ＭＳ 明朝"/>
        <family val="1"/>
        <charset val="128"/>
      </rPr>
      <t>根</t>
    </r>
    <r>
      <rPr>
        <sz val="11"/>
        <rFont val="Century"/>
        <family val="1"/>
      </rPr>
      <t xml:space="preserve"> </t>
    </r>
    <r>
      <rPr>
        <sz val="11"/>
        <rFont val="ＭＳ 明朝"/>
        <family val="1"/>
        <charset val="128"/>
      </rPr>
      <t>県</t>
    </r>
    <rPh sb="0" eb="1">
      <t>シマ</t>
    </rPh>
    <rPh sb="2" eb="3">
      <t>ネ</t>
    </rPh>
    <rPh sb="4" eb="5">
      <t>ケン</t>
    </rPh>
    <phoneticPr fontId="5"/>
  </si>
  <si>
    <r>
      <rPr>
        <sz val="11"/>
        <rFont val="ＭＳ 明朝"/>
        <family val="1"/>
        <charset val="128"/>
      </rPr>
      <t>佐</t>
    </r>
    <r>
      <rPr>
        <sz val="11"/>
        <rFont val="Century"/>
        <family val="1"/>
      </rPr>
      <t xml:space="preserve"> </t>
    </r>
    <r>
      <rPr>
        <sz val="11"/>
        <rFont val="ＭＳ 明朝"/>
        <family val="1"/>
        <charset val="128"/>
      </rPr>
      <t>賀</t>
    </r>
    <r>
      <rPr>
        <sz val="11"/>
        <rFont val="Century"/>
        <family val="1"/>
      </rPr>
      <t xml:space="preserve"> </t>
    </r>
    <r>
      <rPr>
        <sz val="11"/>
        <rFont val="ＭＳ 明朝"/>
        <family val="1"/>
        <charset val="128"/>
      </rPr>
      <t>県</t>
    </r>
    <rPh sb="0" eb="1">
      <t>タスク</t>
    </rPh>
    <rPh sb="2" eb="3">
      <t>ガ</t>
    </rPh>
    <rPh sb="4" eb="5">
      <t>ケン</t>
    </rPh>
    <phoneticPr fontId="5"/>
  </si>
  <si>
    <r>
      <rPr>
        <sz val="11"/>
        <rFont val="ＭＳ 明朝"/>
        <family val="1"/>
        <charset val="128"/>
      </rPr>
      <t>長</t>
    </r>
    <r>
      <rPr>
        <sz val="11"/>
        <rFont val="Century"/>
        <family val="1"/>
      </rPr>
      <t xml:space="preserve"> </t>
    </r>
    <r>
      <rPr>
        <sz val="11"/>
        <rFont val="ＭＳ 明朝"/>
        <family val="1"/>
        <charset val="128"/>
      </rPr>
      <t>崎</t>
    </r>
    <r>
      <rPr>
        <sz val="11"/>
        <rFont val="Century"/>
        <family val="1"/>
      </rPr>
      <t xml:space="preserve"> </t>
    </r>
    <r>
      <rPr>
        <sz val="11"/>
        <rFont val="ＭＳ 明朝"/>
        <family val="1"/>
        <charset val="128"/>
      </rPr>
      <t>県</t>
    </r>
    <phoneticPr fontId="5"/>
  </si>
  <si>
    <r>
      <rPr>
        <sz val="11"/>
        <rFont val="ＭＳ 明朝"/>
        <family val="1"/>
        <charset val="128"/>
      </rPr>
      <t>神奈川県</t>
    </r>
    <rPh sb="0" eb="4">
      <t>カナガワケン</t>
    </rPh>
    <phoneticPr fontId="5"/>
  </si>
  <si>
    <r>
      <rPr>
        <sz val="11"/>
        <rFont val="ＭＳ 明朝"/>
        <family val="1"/>
        <charset val="128"/>
      </rPr>
      <t>合</t>
    </r>
    <r>
      <rPr>
        <sz val="11"/>
        <rFont val="Century"/>
        <family val="1"/>
      </rPr>
      <t xml:space="preserve">   </t>
    </r>
    <r>
      <rPr>
        <sz val="11"/>
        <rFont val="ＭＳ 明朝"/>
        <family val="1"/>
        <charset val="128"/>
      </rPr>
      <t>計</t>
    </r>
  </si>
  <si>
    <r>
      <rPr>
        <sz val="11"/>
        <color rgb="FF000000"/>
        <rFont val="ＭＳ 明朝"/>
        <family val="1"/>
        <charset val="128"/>
      </rPr>
      <t>うち</t>
    </r>
    <r>
      <rPr>
        <sz val="11"/>
        <color rgb="FF000000"/>
        <rFont val="Century"/>
        <family val="1"/>
      </rPr>
      <t>( )</t>
    </r>
    <r>
      <rPr>
        <sz val="11"/>
        <color rgb="FF000000"/>
        <rFont val="ＭＳ 明朝"/>
        <family val="1"/>
        <charset val="128"/>
      </rPr>
      <t>内は本県の陸揚げなし</t>
    </r>
    <phoneticPr fontId="5"/>
  </si>
  <si>
    <r>
      <t xml:space="preserve">(5) </t>
    </r>
    <r>
      <rPr>
        <sz val="12"/>
        <color theme="1"/>
        <rFont val="ＭＳ 明朝"/>
        <family val="1"/>
        <charset val="128"/>
      </rPr>
      <t>大臣許可漁業</t>
    </r>
    <r>
      <rPr>
        <sz val="12"/>
        <color theme="1"/>
        <rFont val="Century"/>
        <family val="1"/>
      </rPr>
      <t xml:space="preserve">      </t>
    </r>
    <phoneticPr fontId="5"/>
  </si>
  <si>
    <r>
      <rPr>
        <sz val="12"/>
        <color theme="1"/>
        <rFont val="ＭＳ 明朝"/>
        <family val="1"/>
        <charset val="128"/>
      </rPr>
      <t>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phoneticPr fontId="5"/>
  </si>
  <si>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</si>
  <si>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</si>
  <si>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</si>
  <si>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</si>
  <si>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指定漁業</t>
    </r>
  </si>
  <si>
    <r>
      <rPr>
        <sz val="11"/>
        <color theme="1"/>
        <rFont val="ＭＳ 明朝"/>
        <family val="1"/>
        <charset val="128"/>
      </rPr>
      <t>沖合底びき網</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</si>
  <si>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</si>
  <si>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青森県から新潟県までの沖合</t>
    </r>
  </si>
  <si>
    <r>
      <rPr>
        <sz val="11"/>
        <color theme="1"/>
        <rFont val="ＭＳ 明朝"/>
        <family val="1"/>
        <charset val="128"/>
      </rPr>
      <t>中型さけ･ます流し網</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</si>
  <si>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</si>
  <si>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</si>
  <si>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rPr>
        <sz val="11"/>
        <color theme="1"/>
        <rFont val="ＭＳ 明朝"/>
        <family val="1"/>
        <charset val="128"/>
      </rPr>
      <t>いか釣り</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</si>
  <si>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</si>
  <si>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日本海･太平洋</t>
    </r>
  </si>
  <si>
    <r>
      <rPr>
        <sz val="11"/>
        <color theme="1"/>
        <rFont val="ＭＳ 明朝"/>
        <family val="1"/>
        <charset val="128"/>
      </rPr>
      <t>届出漁業</t>
    </r>
  </si>
  <si>
    <r>
      <rPr>
        <sz val="11"/>
        <color theme="1"/>
        <rFont val="ＭＳ 明朝"/>
        <family val="1"/>
        <charset val="128"/>
      </rPr>
      <t>小型するめいか釣り</t>
    </r>
  </si>
  <si>
    <r>
      <t xml:space="preserve">(6) </t>
    </r>
    <r>
      <rPr>
        <sz val="12"/>
        <color theme="1"/>
        <rFont val="ＭＳ 明朝"/>
        <family val="1"/>
        <charset val="128"/>
      </rPr>
      <t>遊漁船業登録件数</t>
    </r>
    <phoneticPr fontId="5"/>
  </si>
  <si>
    <r>
      <rPr>
        <sz val="11"/>
        <color theme="1"/>
        <rFont val="ＭＳ 明朝"/>
        <family val="1"/>
        <charset val="128"/>
      </rPr>
      <t>区　分</t>
    </r>
    <phoneticPr fontId="5"/>
  </si>
  <si>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5"/>
  </si>
  <si>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</si>
  <si>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</si>
  <si>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件　数</t>
    </r>
    <rPh sb="0" eb="1">
      <t>ケン</t>
    </rPh>
    <rPh sb="2" eb="3">
      <t>スウ</t>
    </rPh>
    <phoneticPr fontId="5"/>
  </si>
  <si>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</si>
  <si>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</si>
  <si>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</si>
  <si>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</si>
  <si>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</si>
  <si>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</si>
  <si>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</si>
  <si>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念珠関</t>
    </r>
  </si>
  <si>
    <r>
      <rPr>
        <sz val="11"/>
        <color theme="1"/>
        <rFont val="ＭＳ 明朝"/>
        <family val="1"/>
        <charset val="128"/>
      </rPr>
      <t>計</t>
    </r>
    <rPh sb="0" eb="1">
      <t>ケイ</t>
    </rPh>
    <phoneticPr fontId="5"/>
  </si>
  <si>
    <r>
      <rPr>
        <sz val="11"/>
        <color theme="1"/>
        <rFont val="ＭＳ 明朝"/>
        <family val="1"/>
        <charset val="128"/>
      </rPr>
      <t>業者数</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</si>
  <si>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</si>
  <si>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4"/>
        <rFont val="ＭＳ 明朝"/>
        <family val="1"/>
        <charset val="128"/>
      </rPr>
      <t>１１　漁業取締・調査</t>
    </r>
    <rPh sb="3" eb="5">
      <t>ギョギョウ</t>
    </rPh>
    <rPh sb="5" eb="7">
      <t>トリシマリ</t>
    </rPh>
    <rPh sb="8" eb="10">
      <t>チョウサ</t>
    </rPh>
    <phoneticPr fontId="20"/>
  </si>
  <si>
    <r>
      <rPr>
        <sz val="11"/>
        <rFont val="ＭＳ 明朝"/>
        <family val="1"/>
        <charset val="128"/>
      </rPr>
      <t>県　内　漁　船</t>
    </r>
    <rPh sb="0" eb="1">
      <t>ケン</t>
    </rPh>
    <rPh sb="2" eb="3">
      <t>ナイ</t>
    </rPh>
    <rPh sb="4" eb="5">
      <t>リョウ</t>
    </rPh>
    <rPh sb="6" eb="7">
      <t>セン</t>
    </rPh>
    <phoneticPr fontId="20"/>
  </si>
  <si>
    <r>
      <rPr>
        <sz val="11"/>
        <rFont val="ＭＳ 明朝"/>
        <family val="1"/>
        <charset val="128"/>
      </rPr>
      <t>県　外　漁　業</t>
    </r>
    <rPh sb="0" eb="1">
      <t>ケン</t>
    </rPh>
    <rPh sb="2" eb="3">
      <t>ソト</t>
    </rPh>
    <rPh sb="4" eb="5">
      <t>リョウ</t>
    </rPh>
    <rPh sb="6" eb="7">
      <t>ギョウ</t>
    </rPh>
    <phoneticPr fontId="20"/>
  </si>
  <si>
    <r>
      <t>2</t>
    </r>
    <r>
      <rPr>
        <sz val="11"/>
        <rFont val="ＭＳ 明朝"/>
        <family val="1"/>
        <charset val="128"/>
      </rPr>
      <t>件</t>
    </r>
    <rPh sb="1" eb="2">
      <t>ケン</t>
    </rPh>
    <phoneticPr fontId="38"/>
  </si>
  <si>
    <r>
      <t>1</t>
    </r>
    <r>
      <rPr>
        <sz val="11"/>
        <rFont val="ＭＳ 明朝"/>
        <family val="1"/>
        <charset val="128"/>
      </rPr>
      <t>件</t>
    </r>
    <rPh sb="1" eb="2">
      <t>ケン</t>
    </rPh>
    <phoneticPr fontId="5"/>
  </si>
  <si>
    <r>
      <rPr>
        <sz val="11"/>
        <rFont val="ＭＳ 明朝"/>
        <family val="1"/>
        <charset val="128"/>
      </rPr>
      <t>海区指示　</t>
    </r>
    <rPh sb="0" eb="2">
      <t>カイク</t>
    </rPh>
    <rPh sb="2" eb="4">
      <t>シジ</t>
    </rPh>
    <phoneticPr fontId="5"/>
  </si>
  <si>
    <r>
      <rPr>
        <sz val="11"/>
        <rFont val="ＭＳ 明朝"/>
        <family val="1"/>
        <charset val="128"/>
      </rPr>
      <t>第</t>
    </r>
    <r>
      <rPr>
        <sz val="11"/>
        <rFont val="Century"/>
        <family val="1"/>
      </rPr>
      <t>34</t>
    </r>
    <r>
      <rPr>
        <sz val="11"/>
        <rFont val="ＭＳ 明朝"/>
        <family val="1"/>
        <charset val="128"/>
      </rPr>
      <t>号</t>
    </r>
    <rPh sb="3" eb="4">
      <t>ゴウ</t>
    </rPh>
    <phoneticPr fontId="38"/>
  </si>
  <si>
    <r>
      <t>5</t>
    </r>
    <r>
      <rPr>
        <sz val="11"/>
        <rFont val="ＭＳ 明朝"/>
        <family val="1"/>
        <charset val="128"/>
      </rPr>
      <t>件</t>
    </r>
    <rPh sb="1" eb="2">
      <t>ケン</t>
    </rPh>
    <phoneticPr fontId="5"/>
  </si>
  <si>
    <r>
      <t>7</t>
    </r>
    <r>
      <rPr>
        <sz val="11"/>
        <rFont val="ＭＳ 明朝"/>
        <family val="1"/>
        <charset val="128"/>
      </rPr>
      <t>件</t>
    </r>
    <rPh sb="1" eb="2">
      <t>ケン</t>
    </rPh>
    <phoneticPr fontId="38"/>
  </si>
  <si>
    <r>
      <rPr>
        <sz val="11"/>
        <rFont val="ＭＳ 明朝"/>
        <family val="1"/>
        <charset val="128"/>
      </rPr>
      <t>　　　沿岸海洋観測　</t>
    </r>
    <r>
      <rPr>
        <sz val="11"/>
        <rFont val="Century"/>
        <family val="1"/>
      </rPr>
      <t>14</t>
    </r>
    <r>
      <rPr>
        <sz val="11"/>
        <rFont val="ＭＳ 明朝"/>
        <family val="1"/>
        <charset val="128"/>
      </rPr>
      <t>日　　　　漁礁関係調査　　</t>
    </r>
    <r>
      <rPr>
        <sz val="11"/>
        <rFont val="Century"/>
        <family val="1"/>
      </rPr>
      <t>0</t>
    </r>
    <r>
      <rPr>
        <sz val="11"/>
        <rFont val="ＭＳ 明朝"/>
        <family val="1"/>
        <charset val="128"/>
      </rPr>
      <t>日　　　　海底調査等　　　</t>
    </r>
    <r>
      <rPr>
        <sz val="11"/>
        <rFont val="Century"/>
        <family val="1"/>
      </rPr>
      <t>0</t>
    </r>
    <r>
      <rPr>
        <sz val="11"/>
        <rFont val="ＭＳ 明朝"/>
        <family val="1"/>
        <charset val="128"/>
      </rPr>
      <t>日　　　　その他　　</t>
    </r>
    <r>
      <rPr>
        <sz val="11"/>
        <rFont val="Century"/>
        <family val="1"/>
      </rPr>
      <t>15</t>
    </r>
    <r>
      <rPr>
        <sz val="11"/>
        <rFont val="ＭＳ 明朝"/>
        <family val="1"/>
        <charset val="128"/>
      </rPr>
      <t>日</t>
    </r>
    <rPh sb="3" eb="5">
      <t>エンガン</t>
    </rPh>
    <rPh sb="5" eb="7">
      <t>カイヨウ</t>
    </rPh>
    <rPh sb="7" eb="8">
      <t>カン</t>
    </rPh>
    <rPh sb="8" eb="9">
      <t>ソク</t>
    </rPh>
    <rPh sb="12" eb="13">
      <t>ニチ</t>
    </rPh>
    <rPh sb="17" eb="21">
      <t>ギョショウカンケイ</t>
    </rPh>
    <rPh sb="21" eb="23">
      <t>チョウサ</t>
    </rPh>
    <rPh sb="26" eb="27">
      <t>ニチ</t>
    </rPh>
    <rPh sb="31" eb="36">
      <t>カイテイチョウサトウ</t>
    </rPh>
    <rPh sb="40" eb="41">
      <t>ニチ</t>
    </rPh>
    <rPh sb="47" eb="48">
      <t>タ</t>
    </rPh>
    <rPh sb="52" eb="53">
      <t>ニチ</t>
    </rPh>
    <phoneticPr fontId="20"/>
  </si>
  <si>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</si>
  <si>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20"/>
  </si>
  <si>
    <r>
      <rPr>
        <sz val="11"/>
        <rFont val="ＭＳ 明朝"/>
        <family val="1"/>
        <charset val="128"/>
      </rPr>
      <t>性能</t>
    </r>
    <rPh sb="0" eb="2">
      <t>セイノウ</t>
    </rPh>
    <phoneticPr fontId="20"/>
  </si>
  <si>
    <r>
      <rPr>
        <sz val="11"/>
        <rFont val="ＭＳ 明朝"/>
        <family val="1"/>
        <charset val="128"/>
      </rPr>
      <t>船質</t>
    </r>
    <rPh sb="0" eb="1">
      <t>フネ</t>
    </rPh>
    <rPh sb="1" eb="2">
      <t>シツ</t>
    </rPh>
    <phoneticPr fontId="20"/>
  </si>
  <si>
    <r>
      <rPr>
        <sz val="11"/>
        <rFont val="ＭＳ 明朝"/>
        <family val="1"/>
        <charset val="128"/>
      </rPr>
      <t>　軽合金製</t>
    </r>
    <phoneticPr fontId="20"/>
  </si>
  <si>
    <r>
      <rPr>
        <sz val="11"/>
        <rFont val="ＭＳ 明朝"/>
        <family val="1"/>
        <charset val="128"/>
      </rPr>
      <t>主要寸法</t>
    </r>
    <rPh sb="0" eb="2">
      <t>シュヨウ</t>
    </rPh>
    <rPh sb="2" eb="4">
      <t>スンポウ</t>
    </rPh>
    <phoneticPr fontId="20"/>
  </si>
  <si>
    <r>
      <rPr>
        <sz val="11"/>
        <rFont val="ＭＳ 明朝"/>
        <family val="1"/>
        <charset val="128"/>
      </rPr>
      <t>　長さ</t>
    </r>
    <r>
      <rPr>
        <sz val="11"/>
        <rFont val="Century"/>
        <family val="1"/>
      </rPr>
      <t>(</t>
    </r>
    <r>
      <rPr>
        <sz val="11"/>
        <rFont val="ＭＳ 明朝"/>
        <family val="1"/>
        <charset val="128"/>
      </rPr>
      <t>全長</t>
    </r>
    <r>
      <rPr>
        <sz val="11"/>
        <rFont val="Century"/>
        <family val="1"/>
      </rPr>
      <t>) 25.90</t>
    </r>
    <r>
      <rPr>
        <sz val="11"/>
        <rFont val="ＭＳ 明朝"/>
        <family val="1"/>
        <charset val="128"/>
      </rPr>
      <t>メートル</t>
    </r>
  </si>
  <si>
    <r>
      <rPr>
        <sz val="11"/>
        <rFont val="ＭＳ 明朝"/>
        <family val="1"/>
        <charset val="128"/>
      </rPr>
      <t>設備</t>
    </r>
    <rPh sb="0" eb="2">
      <t>セツビ</t>
    </rPh>
    <phoneticPr fontId="20"/>
  </si>
  <si>
    <r>
      <t xml:space="preserve"> </t>
    </r>
    <r>
      <rPr>
        <sz val="11"/>
        <rFont val="ＭＳ 明朝"/>
        <family val="1"/>
        <charset val="128"/>
      </rPr>
      <t>　〃</t>
    </r>
    <r>
      <rPr>
        <sz val="11"/>
        <rFont val="Century"/>
        <family val="1"/>
      </rPr>
      <t xml:space="preserve"> (</t>
    </r>
    <r>
      <rPr>
        <sz val="11"/>
        <rFont val="ＭＳ 明朝"/>
        <family val="1"/>
        <charset val="128"/>
      </rPr>
      <t>登録</t>
    </r>
    <r>
      <rPr>
        <sz val="11"/>
        <rFont val="Century"/>
        <family val="1"/>
      </rPr>
      <t>)   25.45</t>
    </r>
    <r>
      <rPr>
        <sz val="11"/>
        <rFont val="ＭＳ 明朝"/>
        <family val="1"/>
        <charset val="128"/>
      </rPr>
      <t>メートル</t>
    </r>
  </si>
  <si>
    <r>
      <rPr>
        <sz val="11"/>
        <rFont val="ＭＳ 明朝"/>
        <family val="1"/>
        <charset val="128"/>
      </rPr>
      <t>　幅</t>
    </r>
    <r>
      <rPr>
        <sz val="11"/>
        <rFont val="Century"/>
        <family val="1"/>
      </rPr>
      <t xml:space="preserve">                 5.50</t>
    </r>
    <r>
      <rPr>
        <sz val="11"/>
        <rFont val="ＭＳ 明朝"/>
        <family val="1"/>
        <charset val="128"/>
      </rPr>
      <t>メートル</t>
    </r>
    <phoneticPr fontId="20"/>
  </si>
  <si>
    <r>
      <rPr>
        <sz val="11"/>
        <rFont val="ＭＳ 明朝"/>
        <family val="1"/>
        <charset val="128"/>
      </rPr>
      <t>　深さ</t>
    </r>
    <r>
      <rPr>
        <sz val="11"/>
        <rFont val="Century"/>
        <family val="1"/>
      </rPr>
      <t xml:space="preserve">             2.73</t>
    </r>
    <r>
      <rPr>
        <sz val="11"/>
        <rFont val="ＭＳ 明朝"/>
        <family val="1"/>
        <charset val="128"/>
      </rPr>
      <t>メートル</t>
    </r>
    <phoneticPr fontId="20"/>
  </si>
  <si>
    <r>
      <rPr>
        <sz val="11"/>
        <rFont val="ＭＳ 明朝"/>
        <family val="1"/>
        <charset val="128"/>
      </rPr>
      <t>総トン数</t>
    </r>
    <rPh sb="0" eb="1">
      <t>ソウ</t>
    </rPh>
    <rPh sb="3" eb="4">
      <t>スウ</t>
    </rPh>
    <phoneticPr fontId="20"/>
  </si>
  <si>
    <r>
      <rPr>
        <sz val="11"/>
        <rFont val="ＭＳ 明朝"/>
        <family val="1"/>
        <charset val="128"/>
      </rPr>
      <t>　</t>
    </r>
    <r>
      <rPr>
        <sz val="11"/>
        <rFont val="Century"/>
        <family val="1"/>
      </rPr>
      <t>52</t>
    </r>
    <r>
      <rPr>
        <sz val="11"/>
        <rFont val="ＭＳ 明朝"/>
        <family val="1"/>
        <charset val="128"/>
      </rPr>
      <t>トン</t>
    </r>
    <phoneticPr fontId="20"/>
  </si>
  <si>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</si>
  <si>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20"/>
  </si>
  <si>
    <r>
      <rPr>
        <sz val="11"/>
        <rFont val="ＭＳ 明朝"/>
        <family val="1"/>
        <charset val="128"/>
      </rPr>
      <t>補機関</t>
    </r>
  </si>
  <si>
    <r>
      <rPr>
        <sz val="14"/>
        <color rgb="FF000000"/>
        <rFont val="ＭＳ 明朝"/>
        <family val="1"/>
        <charset val="128"/>
      </rPr>
      <t>１２　漁業無線</t>
    </r>
    <phoneticPr fontId="5"/>
  </si>
  <si>
    <r>
      <t>(1)</t>
    </r>
    <r>
      <rPr>
        <sz val="12"/>
        <color rgb="FF000000"/>
        <rFont val="ＭＳ 明朝"/>
        <family val="1"/>
        <charset val="128"/>
      </rPr>
      <t>　山形県酒田漁業無線局</t>
    </r>
  </si>
  <si>
    <r>
      <rPr>
        <sz val="12"/>
        <color rgb="FF000000"/>
        <rFont val="ＭＳ 明朝"/>
        <family val="1"/>
        <charset val="128"/>
      </rPr>
      <t>　　　ア、開局年月日</t>
    </r>
    <phoneticPr fontId="5"/>
  </si>
  <si>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5"/>
  </si>
  <si>
    <r>
      <rPr>
        <sz val="12"/>
        <color rgb="FF000000"/>
        <rFont val="ＭＳ 明朝"/>
        <family val="1"/>
        <charset val="128"/>
      </rPr>
      <t>　　　イ、呼出名称</t>
    </r>
    <phoneticPr fontId="5"/>
  </si>
  <si>
    <r>
      <rPr>
        <sz val="12"/>
        <color rgb="FF000000"/>
        <rFont val="ＭＳ 明朝"/>
        <family val="1"/>
        <charset val="128"/>
      </rPr>
      <t>　「さかたぎょぎょう」</t>
    </r>
    <phoneticPr fontId="5"/>
  </si>
  <si>
    <r>
      <rPr>
        <sz val="12"/>
        <color rgb="FF000000"/>
        <rFont val="ＭＳ 明朝"/>
        <family val="1"/>
        <charset val="128"/>
      </rPr>
      <t>　　　ウ、電波の型式</t>
    </r>
    <phoneticPr fontId="5"/>
  </si>
  <si>
    <r>
      <rPr>
        <sz val="12"/>
        <color rgb="FF000000"/>
        <rFont val="ＭＳ 明朝"/>
        <family val="1"/>
        <charset val="128"/>
      </rPr>
      <t>　周波数、空中線電力</t>
    </r>
    <phoneticPr fontId="5"/>
  </si>
  <si>
    <r>
      <rPr>
        <sz val="12"/>
        <color rgb="FF000000"/>
        <rFont val="ＭＳ 明朝"/>
        <family val="1"/>
        <charset val="128"/>
      </rPr>
      <t>電波型式</t>
    </r>
  </si>
  <si>
    <r>
      <rPr>
        <sz val="12"/>
        <color rgb="FF000000"/>
        <rFont val="ＭＳ 明朝"/>
        <family val="1"/>
        <charset val="128"/>
      </rPr>
      <t>周波数</t>
    </r>
    <r>
      <rPr>
        <sz val="12"/>
        <color rgb="FF000000"/>
        <rFont val="Century"/>
        <family val="1"/>
      </rPr>
      <t>(kHz)</t>
    </r>
  </si>
  <si>
    <r>
      <rPr>
        <sz val="12"/>
        <color rgb="FF000000"/>
        <rFont val="ＭＳ 明朝"/>
        <family val="1"/>
        <charset val="128"/>
      </rPr>
      <t>空中線電力</t>
    </r>
  </si>
  <si>
    <t>J3E</t>
    <phoneticPr fontId="5"/>
  </si>
  <si>
    <t>1738.5</t>
    <phoneticPr fontId="5"/>
  </si>
  <si>
    <t>2394.5</t>
    <phoneticPr fontId="5"/>
  </si>
  <si>
    <t>50W</t>
    <phoneticPr fontId="5"/>
  </si>
  <si>
    <r>
      <rPr>
        <sz val="12"/>
        <color rgb="FF000000"/>
        <rFont val="ＭＳ 明朝"/>
        <family val="1"/>
        <charset val="128"/>
      </rPr>
      <t>エ、無線機器</t>
    </r>
  </si>
  <si>
    <r>
      <rPr>
        <sz val="12"/>
        <color rgb="FF000000"/>
        <rFont val="ＭＳ 明朝"/>
        <family val="1"/>
        <charset val="128"/>
      </rPr>
      <t>送</t>
    </r>
    <r>
      <rPr>
        <sz val="12"/>
        <color rgb="FF000000"/>
        <rFont val="Century"/>
        <family val="1"/>
      </rPr>
      <t xml:space="preserve"> </t>
    </r>
    <r>
      <rPr>
        <sz val="12"/>
        <color rgb="FF000000"/>
        <rFont val="ＭＳ 明朝"/>
        <family val="1"/>
        <charset val="128"/>
      </rPr>
      <t>　信</t>
    </r>
    <r>
      <rPr>
        <sz val="12"/>
        <color rgb="FF000000"/>
        <rFont val="Century"/>
        <family val="1"/>
      </rPr>
      <t xml:space="preserve"> </t>
    </r>
    <r>
      <rPr>
        <sz val="12"/>
        <color rgb="FF000000"/>
        <rFont val="ＭＳ 明朝"/>
        <family val="1"/>
        <charset val="128"/>
      </rPr>
      <t>　機</t>
    </r>
    <phoneticPr fontId="5"/>
  </si>
  <si>
    <r>
      <rPr>
        <sz val="12"/>
        <color rgb="FF000000"/>
        <rFont val="ＭＳ 明朝"/>
        <family val="1"/>
        <charset val="128"/>
      </rPr>
      <t>主送信機</t>
    </r>
    <r>
      <rPr>
        <sz val="12"/>
        <color rgb="FF000000"/>
        <rFont val="Century"/>
        <family val="1"/>
      </rPr>
      <t>(J3E50W)</t>
    </r>
  </si>
  <si>
    <r>
      <t>1</t>
    </r>
    <r>
      <rPr>
        <sz val="12"/>
        <color theme="1"/>
        <rFont val="ＭＳ 明朝"/>
        <family val="1"/>
        <charset val="128"/>
      </rPr>
      <t>台</t>
    </r>
  </si>
  <si>
    <r>
      <rPr>
        <sz val="12"/>
        <color rgb="FF000000"/>
        <rFont val="ＭＳ 明朝"/>
        <family val="1"/>
        <charset val="128"/>
      </rPr>
      <t>送受信機</t>
    </r>
    <r>
      <rPr>
        <sz val="12"/>
        <color rgb="FF000000"/>
        <rFont val="Century"/>
        <family val="1"/>
      </rPr>
      <t>(J3E50W)</t>
    </r>
  </si>
  <si>
    <r>
      <t xml:space="preserve"> 1</t>
    </r>
    <r>
      <rPr>
        <sz val="12"/>
        <color theme="1"/>
        <rFont val="ＭＳ 明朝"/>
        <family val="1"/>
        <charset val="128"/>
      </rPr>
      <t>台</t>
    </r>
  </si>
  <si>
    <r>
      <rPr>
        <sz val="12"/>
        <color rgb="FF000000"/>
        <rFont val="ＭＳ 明朝"/>
        <family val="1"/>
        <charset val="128"/>
      </rPr>
      <t>受　</t>
    </r>
    <r>
      <rPr>
        <sz val="12"/>
        <color rgb="FF000000"/>
        <rFont val="Century"/>
        <family val="1"/>
      </rPr>
      <t xml:space="preserve"> </t>
    </r>
    <r>
      <rPr>
        <sz val="12"/>
        <color rgb="FF000000"/>
        <rFont val="ＭＳ 明朝"/>
        <family val="1"/>
        <charset val="128"/>
      </rPr>
      <t>信　</t>
    </r>
    <r>
      <rPr>
        <sz val="12"/>
        <color rgb="FF000000"/>
        <rFont val="Century"/>
        <family val="1"/>
      </rPr>
      <t xml:space="preserve"> </t>
    </r>
    <r>
      <rPr>
        <sz val="12"/>
        <color rgb="FF000000"/>
        <rFont val="ＭＳ 明朝"/>
        <family val="1"/>
        <charset val="128"/>
      </rPr>
      <t>機</t>
    </r>
    <phoneticPr fontId="5"/>
  </si>
  <si>
    <r>
      <rPr>
        <sz val="12"/>
        <color rgb="FF000000"/>
        <rFont val="ＭＳ 明朝"/>
        <family val="1"/>
        <charset val="128"/>
      </rPr>
      <t>シンセサイザー受信機</t>
    </r>
    <phoneticPr fontId="5"/>
  </si>
  <si>
    <r>
      <t>3</t>
    </r>
    <r>
      <rPr>
        <sz val="12"/>
        <color theme="1"/>
        <rFont val="ＭＳ 明朝"/>
        <family val="1"/>
        <charset val="128"/>
      </rPr>
      <t>台</t>
    </r>
    <phoneticPr fontId="5"/>
  </si>
  <si>
    <r>
      <rPr>
        <sz val="12"/>
        <color rgb="FF000000"/>
        <rFont val="ＭＳ 明朝"/>
        <family val="1"/>
        <charset val="128"/>
      </rPr>
      <t>セルコール受信機</t>
    </r>
    <phoneticPr fontId="5"/>
  </si>
  <si>
    <r>
      <rPr>
        <sz val="12"/>
        <color rgb="FF000000"/>
        <rFont val="ＭＳ 明朝"/>
        <family val="1"/>
        <charset val="128"/>
      </rPr>
      <t>選択呼出装置</t>
    </r>
  </si>
  <si>
    <r>
      <rPr>
        <sz val="12"/>
        <color rgb="FF000000"/>
        <rFont val="ＭＳ 明朝"/>
        <family val="1"/>
        <charset val="128"/>
      </rPr>
      <t>セルコール信号発生器</t>
    </r>
    <phoneticPr fontId="5"/>
  </si>
  <si>
    <r>
      <t>1</t>
    </r>
    <r>
      <rPr>
        <sz val="12"/>
        <color theme="1"/>
        <rFont val="ＭＳ 明朝"/>
        <family val="1"/>
        <charset val="128"/>
      </rPr>
      <t>台</t>
    </r>
    <phoneticPr fontId="5"/>
  </si>
  <si>
    <r>
      <t xml:space="preserve">   (</t>
    </r>
    <r>
      <rPr>
        <sz val="12"/>
        <color theme="1"/>
        <rFont val="ＭＳ 明朝"/>
        <family val="1"/>
        <charset val="128"/>
      </rPr>
      <t>個別番号</t>
    </r>
    <r>
      <rPr>
        <sz val="12"/>
        <color theme="1"/>
        <rFont val="Century"/>
        <family val="1"/>
      </rPr>
      <t>0030)</t>
    </r>
  </si>
  <si>
    <r>
      <rPr>
        <sz val="12"/>
        <color theme="1"/>
        <rFont val="ＭＳ 明朝"/>
        <family val="1"/>
        <charset val="128"/>
      </rPr>
      <t>オ、所属船舶数</t>
    </r>
    <r>
      <rPr>
        <sz val="12"/>
        <color theme="1"/>
        <rFont val="Century"/>
        <family val="1"/>
      </rPr>
      <t>14</t>
    </r>
    <r>
      <rPr>
        <sz val="12"/>
        <color theme="1"/>
        <rFont val="ＭＳ 明朝"/>
        <family val="1"/>
        <charset val="128"/>
      </rPr>
      <t>隻</t>
    </r>
    <phoneticPr fontId="5"/>
  </si>
  <si>
    <r>
      <rPr>
        <sz val="12"/>
        <color theme="1"/>
        <rFont val="ＭＳ 明朝"/>
        <family val="1"/>
        <charset val="128"/>
      </rPr>
      <t>カ、平成</t>
    </r>
    <r>
      <rPr>
        <sz val="12"/>
        <color theme="1"/>
        <rFont val="Century"/>
        <family val="1"/>
      </rPr>
      <t>22</t>
    </r>
    <r>
      <rPr>
        <sz val="12"/>
        <color theme="1"/>
        <rFont val="ＭＳ 明朝"/>
        <family val="1"/>
        <charset val="128"/>
      </rPr>
      <t>年度無線通信実績</t>
    </r>
    <phoneticPr fontId="5"/>
  </si>
  <si>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</si>
  <si>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</si>
  <si>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</si>
  <si>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漁業監督指導通信</t>
    </r>
    <phoneticPr fontId="5"/>
  </si>
  <si>
    <r>
      <rPr>
        <sz val="12"/>
        <color theme="1"/>
        <rFont val="ＭＳ 明朝"/>
        <family val="1"/>
        <charset val="128"/>
      </rPr>
      <t>漁業指導監督通信</t>
    </r>
  </si>
  <si>
    <r>
      <rPr>
        <sz val="12"/>
        <color theme="1"/>
        <rFont val="ＭＳ 明朝"/>
        <family val="1"/>
        <charset val="128"/>
      </rPr>
      <t>時間</t>
    </r>
    <rPh sb="0" eb="2">
      <t>ジカン</t>
    </rPh>
    <phoneticPr fontId="5"/>
  </si>
  <si>
    <t>14</t>
    <phoneticPr fontId="5"/>
  </si>
  <si>
    <r>
      <rPr>
        <sz val="12"/>
        <color theme="1"/>
        <rFont val="ＭＳ 明朝"/>
        <family val="1"/>
        <charset val="128"/>
      </rPr>
      <t>分</t>
    </r>
    <rPh sb="0" eb="1">
      <t>フン</t>
    </rPh>
    <phoneticPr fontId="5"/>
  </si>
  <si>
    <r>
      <rPr>
        <sz val="12"/>
        <color theme="1"/>
        <rFont val="ＭＳ 明朝"/>
        <family val="1"/>
        <charset val="128"/>
      </rPr>
      <t>漁海況周知通信</t>
    </r>
    <rPh sb="0" eb="7">
      <t>ギョカイキョウシュウチツウシン</t>
    </rPh>
    <phoneticPr fontId="5"/>
  </si>
  <si>
    <t>46</t>
    <phoneticPr fontId="5"/>
  </si>
  <si>
    <r>
      <rPr>
        <sz val="12"/>
        <color theme="1"/>
        <rFont val="ＭＳ 明朝"/>
        <family val="1"/>
        <charset val="128"/>
      </rPr>
      <t>定時連絡通信</t>
    </r>
  </si>
  <si>
    <t>56</t>
    <phoneticPr fontId="5"/>
  </si>
  <si>
    <r>
      <rPr>
        <sz val="12"/>
        <color theme="1"/>
        <rFont val="ＭＳ 明朝"/>
        <family val="1"/>
        <charset val="128"/>
      </rPr>
      <t>海上安全情報</t>
    </r>
  </si>
  <si>
    <t>00</t>
    <phoneticPr fontId="5"/>
  </si>
  <si>
    <r>
      <rPr>
        <sz val="12"/>
        <color theme="1"/>
        <rFont val="ＭＳ 明朝"/>
        <family val="1"/>
        <charset val="128"/>
      </rPr>
      <t>海上気象周知通信</t>
    </r>
  </si>
  <si>
    <t>45</t>
    <phoneticPr fontId="5"/>
  </si>
  <si>
    <r>
      <rPr>
        <sz val="12"/>
        <color theme="1"/>
        <rFont val="ＭＳ 明朝"/>
        <family val="1"/>
        <charset val="128"/>
      </rPr>
      <t>その他</t>
    </r>
  </si>
  <si>
    <t>4</t>
    <phoneticPr fontId="5"/>
  </si>
  <si>
    <r>
      <rPr>
        <sz val="12"/>
        <color theme="1"/>
        <rFont val="ＭＳ 明朝"/>
        <family val="1"/>
        <charset val="128"/>
      </rPr>
      <t>計</t>
    </r>
  </si>
  <si>
    <r>
      <rPr>
        <sz val="12"/>
        <color theme="1"/>
        <rFont val="ＭＳ 明朝"/>
        <family val="1"/>
        <charset val="128"/>
      </rPr>
      <t>漁　業　通　信</t>
    </r>
    <phoneticPr fontId="5"/>
  </si>
  <si>
    <t>43</t>
    <phoneticPr fontId="5"/>
  </si>
  <si>
    <r>
      <rPr>
        <sz val="12"/>
        <color theme="1"/>
        <rFont val="ＭＳ 明朝"/>
        <family val="1"/>
        <charset val="128"/>
      </rPr>
      <t>総　　　　　計</t>
    </r>
    <phoneticPr fontId="5"/>
  </si>
  <si>
    <r>
      <t>(2)</t>
    </r>
    <r>
      <rPr>
        <sz val="10.5"/>
        <color rgb="FF000000"/>
        <rFont val="ＭＳ 明朝"/>
        <family val="1"/>
        <charset val="128"/>
      </rPr>
      <t>　山形県漁業協同組合漁業無線局</t>
    </r>
    <phoneticPr fontId="5"/>
  </si>
  <si>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5"/>
  </si>
  <si>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</si>
  <si>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</si>
  <si>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</si>
  <si>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</si>
  <si>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</si>
  <si>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5"/>
  </si>
  <si>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5"/>
  </si>
  <si>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</si>
  <si>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</si>
  <si>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</si>
  <si>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</si>
  <si>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</si>
  <si>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5"/>
  </si>
  <si>
    <t>A3E</t>
  </si>
  <si>
    <r>
      <rPr>
        <sz val="11"/>
        <color theme="1"/>
        <rFont val="ＭＳ 明朝"/>
        <family val="1"/>
        <charset val="128"/>
      </rPr>
      <t>周波数</t>
    </r>
    <r>
      <rPr>
        <sz val="11"/>
        <color theme="1"/>
        <rFont val="Century"/>
        <family val="1"/>
      </rPr>
      <t>(KHz)</t>
    </r>
    <phoneticPr fontId="5"/>
  </si>
  <si>
    <t>27524  27892</t>
  </si>
  <si>
    <t>27524  27740</t>
  </si>
  <si>
    <t>27524  27932</t>
  </si>
  <si>
    <t>27524  27836</t>
  </si>
  <si>
    <r>
      <rPr>
        <sz val="11"/>
        <color theme="1"/>
        <rFont val="ＭＳ 明朝"/>
        <family val="1"/>
        <charset val="128"/>
      </rPr>
      <t>空中線電力</t>
    </r>
    <phoneticPr fontId="5"/>
  </si>
  <si>
    <t>1W</t>
  </si>
  <si>
    <r>
      <rPr>
        <sz val="11"/>
        <color theme="1"/>
        <rFont val="ＭＳ 明朝"/>
        <family val="1"/>
        <charset val="128"/>
      </rPr>
      <t>所属船舶数</t>
    </r>
    <phoneticPr fontId="5"/>
  </si>
  <si>
    <r>
      <rPr>
        <sz val="11"/>
        <color theme="1"/>
        <rFont val="ＭＳ 明朝"/>
        <family val="1"/>
        <charset val="128"/>
      </rPr>
      <t>所在地</t>
    </r>
    <phoneticPr fontId="5"/>
  </si>
  <si>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5"/>
  </si>
  <si>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5"/>
  </si>
  <si>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</si>
  <si>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</si>
  <si>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5"/>
  </si>
  <si>
    <r>
      <rPr>
        <sz val="11"/>
        <color theme="1"/>
        <rFont val="ＭＳ 明朝"/>
        <family val="1"/>
        <charset val="128"/>
      </rPr>
      <t>通信の種類</t>
    </r>
    <phoneticPr fontId="5"/>
  </si>
  <si>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</si>
  <si>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</si>
  <si>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5"/>
  </si>
  <si>
    <r>
      <rPr>
        <sz val="11"/>
        <color theme="1"/>
        <rFont val="ＭＳ 明朝"/>
        <family val="1"/>
        <charset val="128"/>
      </rPr>
      <t>時間</t>
    </r>
    <phoneticPr fontId="5"/>
  </si>
  <si>
    <r>
      <rPr>
        <sz val="11"/>
        <color theme="1"/>
        <rFont val="ＭＳ 明朝"/>
        <family val="1"/>
        <charset val="128"/>
      </rPr>
      <t>漁　業　通　信</t>
    </r>
    <phoneticPr fontId="5"/>
  </si>
  <si>
    <r>
      <rPr>
        <sz val="11"/>
        <color theme="1"/>
        <rFont val="ＭＳ 明朝"/>
        <family val="1"/>
        <charset val="128"/>
      </rPr>
      <t>時間</t>
    </r>
  </si>
  <si>
    <r>
      <rPr>
        <sz val="11"/>
        <color theme="1"/>
        <rFont val="ＭＳ 明朝"/>
        <family val="1"/>
        <charset val="128"/>
      </rPr>
      <t>計</t>
    </r>
    <phoneticPr fontId="5"/>
  </si>
  <si>
    <r>
      <rPr>
        <sz val="12"/>
        <rFont val="ＭＳ 明朝"/>
        <family val="1"/>
        <charset val="128"/>
      </rPr>
      <t>１３　水産基盤整備事業</t>
    </r>
  </si>
  <si>
    <r>
      <t>(1)</t>
    </r>
    <r>
      <rPr>
        <sz val="11"/>
        <rFont val="ＭＳ 明朝"/>
        <family val="1"/>
        <charset val="128"/>
      </rPr>
      <t>漁港及び漁港海岸整備事業等</t>
    </r>
    <rPh sb="15" eb="16">
      <t>トウ</t>
    </rPh>
    <phoneticPr fontId="20"/>
  </si>
  <si>
    <r>
      <t xml:space="preserve"> </t>
    </r>
    <r>
      <rPr>
        <sz val="11"/>
        <rFont val="ＭＳ 明朝"/>
        <family val="1"/>
        <charset val="128"/>
      </rPr>
      <t>　山形県が事業主体となり､漁港内の静穏度と安全な航路を確保するため､飛島漁港、吹浦漁港及び米子漁港を整備した。</t>
    </r>
    <rPh sb="44" eb="45">
      <t>オヨ</t>
    </rPh>
    <rPh sb="46" eb="48">
      <t>ヨナゴ</t>
    </rPh>
    <rPh sb="48" eb="50">
      <t>ギョコウ</t>
    </rPh>
    <rPh sb="51" eb="53">
      <t>セイビ</t>
    </rPh>
    <phoneticPr fontId="5"/>
  </si>
  <si>
    <r>
      <rPr>
        <sz val="11"/>
        <color rgb="FF000000"/>
        <rFont val="ＭＳ 明朝"/>
        <family val="1"/>
        <charset val="128"/>
      </rPr>
      <t>また、地震等の津波による被害から地域住民の生命と財産を守るため、飛島漁港海岸に津波対策を行った。</t>
    </r>
    <rPh sb="3" eb="6">
      <t>ジシントウ</t>
    </rPh>
    <rPh sb="7" eb="9">
      <t>ツナミ</t>
    </rPh>
    <rPh sb="12" eb="14">
      <t>ヒガイ</t>
    </rPh>
    <rPh sb="16" eb="20">
      <t>チイキジュウミン</t>
    </rPh>
    <rPh sb="21" eb="23">
      <t>セイメイ</t>
    </rPh>
    <rPh sb="24" eb="26">
      <t>ザイサン</t>
    </rPh>
    <rPh sb="27" eb="28">
      <t>マモ</t>
    </rPh>
    <rPh sb="32" eb="38">
      <t>トビシマギョコウカイガン</t>
    </rPh>
    <rPh sb="39" eb="43">
      <t>ツナミタイサク</t>
    </rPh>
    <rPh sb="44" eb="45">
      <t>オコナ</t>
    </rPh>
    <phoneticPr fontId="38"/>
  </si>
  <si>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</si>
  <si>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</si>
  <si>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</si>
  <si>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</si>
  <si>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</si>
  <si>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</si>
  <si>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</si>
  <si>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国庫補助金</t>
    </r>
    <r>
      <rPr>
        <sz val="11"/>
        <rFont val="Century"/>
        <family val="1"/>
      </rPr>
      <t>(</t>
    </r>
    <r>
      <rPr>
        <sz val="11"/>
        <rFont val="ＭＳ 明朝"/>
        <family val="1"/>
        <charset val="128"/>
      </rPr>
      <t>補助率</t>
    </r>
    <r>
      <rPr>
        <sz val="11"/>
        <rFont val="Century"/>
        <family val="1"/>
      </rPr>
      <t>)</t>
    </r>
  </si>
  <si>
    <r>
      <rPr>
        <sz val="11"/>
        <rFont val="ＭＳ 明朝"/>
        <family val="1"/>
        <charset val="128"/>
      </rPr>
      <t>県･市町負担金</t>
    </r>
  </si>
  <si>
    <r>
      <rPr>
        <sz val="11"/>
        <rFont val="ＭＳ 明朝"/>
        <family val="1"/>
        <charset val="128"/>
      </rPr>
      <t>山形県</t>
    </r>
  </si>
  <si>
    <r>
      <rPr>
        <sz val="11"/>
        <rFont val="ＭＳ 明朝"/>
        <family val="1"/>
        <charset val="128"/>
      </rPr>
      <t>飛島漁港</t>
    </r>
    <phoneticPr fontId="5"/>
  </si>
  <si>
    <r>
      <rPr>
        <sz val="11"/>
        <rFont val="ＭＳ 明朝"/>
        <family val="1"/>
        <charset val="128"/>
      </rPr>
      <t>南防波堤ケーソン据付</t>
    </r>
    <r>
      <rPr>
        <sz val="11"/>
        <rFont val="Century"/>
        <family val="1"/>
      </rPr>
      <t xml:space="preserve">   </t>
    </r>
    <r>
      <rPr>
        <sz val="11"/>
        <rFont val="Yu Gothic"/>
        <family val="1"/>
        <charset val="128"/>
      </rPr>
      <t>　　　　</t>
    </r>
    <r>
      <rPr>
        <sz val="11"/>
        <rFont val="Century"/>
        <family val="1"/>
      </rPr>
      <t xml:space="preserve">   (B23.0m×L20.2m×H13.2m)</t>
    </r>
    <rPh sb="0" eb="1">
      <t>ミナミ</t>
    </rPh>
    <rPh sb="1" eb="2">
      <t>ボウ</t>
    </rPh>
    <rPh sb="3" eb="4">
      <t>ツツミ</t>
    </rPh>
    <rPh sb="8" eb="10">
      <t>スエツケ</t>
    </rPh>
    <phoneticPr fontId="20"/>
  </si>
  <si>
    <r>
      <t>N=1</t>
    </r>
    <r>
      <rPr>
        <sz val="11"/>
        <rFont val="ＭＳ 明朝"/>
        <family val="1"/>
        <charset val="128"/>
      </rPr>
      <t>函</t>
    </r>
    <phoneticPr fontId="5"/>
  </si>
  <si>
    <t>(8/10)</t>
    <phoneticPr fontId="5"/>
  </si>
  <si>
    <t>(2/10)</t>
    <phoneticPr fontId="20"/>
  </si>
  <si>
    <r>
      <rPr>
        <sz val="11"/>
        <rFont val="ＭＳ 明朝"/>
        <family val="1"/>
        <charset val="128"/>
      </rPr>
      <t>繰越</t>
    </r>
    <rPh sb="0" eb="2">
      <t>クリコ</t>
    </rPh>
    <phoneticPr fontId="5"/>
  </si>
  <si>
    <r>
      <rPr>
        <sz val="11"/>
        <rFont val="ＭＳ 明朝"/>
        <family val="1"/>
        <charset val="128"/>
      </rPr>
      <t>吹浦漁港</t>
    </r>
    <rPh sb="0" eb="2">
      <t>フクラ</t>
    </rPh>
    <phoneticPr fontId="20"/>
  </si>
  <si>
    <r>
      <rPr>
        <sz val="11"/>
        <rFont val="ＭＳ 明朝"/>
        <family val="1"/>
        <charset val="128"/>
      </rPr>
      <t>サンドポケット浚渫</t>
    </r>
    <rPh sb="7" eb="9">
      <t>シュンセツ</t>
    </rPh>
    <phoneticPr fontId="20"/>
  </si>
  <si>
    <r>
      <t>V=6,796</t>
    </r>
    <r>
      <rPr>
        <sz val="11"/>
        <rFont val="ＭＳ 明朝"/>
        <family val="1"/>
        <charset val="128"/>
      </rPr>
      <t>㎥</t>
    </r>
    <phoneticPr fontId="5"/>
  </si>
  <si>
    <t>(5/10)</t>
  </si>
  <si>
    <r>
      <rPr>
        <sz val="11"/>
        <rFont val="ＭＳ 明朝"/>
        <family val="1"/>
        <charset val="128"/>
      </rPr>
      <t>機能保全計画策定</t>
    </r>
    <rPh sb="0" eb="4">
      <t>キノウホゼン</t>
    </rPh>
    <rPh sb="4" eb="8">
      <t>ケイカクサクテイ</t>
    </rPh>
    <phoneticPr fontId="5"/>
  </si>
  <si>
    <r>
      <t>1</t>
    </r>
    <r>
      <rPr>
        <sz val="11"/>
        <rFont val="ＭＳ 明朝"/>
        <family val="1"/>
        <charset val="128"/>
      </rPr>
      <t>式</t>
    </r>
    <rPh sb="1" eb="2">
      <t>シキ</t>
    </rPh>
    <phoneticPr fontId="20"/>
  </si>
  <si>
    <t>(1/2)</t>
    <phoneticPr fontId="5"/>
  </si>
  <si>
    <t>(1/2)</t>
  </si>
  <si>
    <r>
      <rPr>
        <sz val="11"/>
        <rFont val="ＭＳ 明朝"/>
        <family val="1"/>
        <charset val="128"/>
      </rPr>
      <t>飛島漁港海岸</t>
    </r>
    <rPh sb="0" eb="6">
      <t>トビシマギョコウカイガン</t>
    </rPh>
    <phoneticPr fontId="20"/>
  </si>
  <si>
    <r>
      <rPr>
        <sz val="11"/>
        <rFont val="ＭＳ 明朝"/>
        <family val="1"/>
        <charset val="128"/>
      </rPr>
      <t>胸壁工</t>
    </r>
    <rPh sb="0" eb="2">
      <t>キョウヘキ</t>
    </rPh>
    <rPh sb="2" eb="3">
      <t>コウ</t>
    </rPh>
    <phoneticPr fontId="20"/>
  </si>
  <si>
    <t>L=16m</t>
    <phoneticPr fontId="20"/>
  </si>
  <si>
    <t>(11/20)</t>
    <phoneticPr fontId="38"/>
  </si>
  <si>
    <t>(9/20)</t>
    <phoneticPr fontId="38"/>
  </si>
  <si>
    <r>
      <t>(</t>
    </r>
    <r>
      <rPr>
        <sz val="11"/>
        <rFont val="ＭＳ 明朝"/>
        <family val="1"/>
        <charset val="128"/>
      </rPr>
      <t>勝浦地区</t>
    </r>
    <r>
      <rPr>
        <sz val="11"/>
        <rFont val="Century"/>
        <family val="1"/>
      </rPr>
      <t>)</t>
    </r>
    <rPh sb="1" eb="5">
      <t>カツウラチク</t>
    </rPh>
    <phoneticPr fontId="38"/>
  </si>
  <si>
    <r>
      <rPr>
        <sz val="11"/>
        <rFont val="ＭＳ 明朝"/>
        <family val="1"/>
        <charset val="128"/>
      </rPr>
      <t>陸閘製作・据付</t>
    </r>
    <rPh sb="0" eb="1">
      <t>リク</t>
    </rPh>
    <rPh sb="2" eb="4">
      <t>セイサク</t>
    </rPh>
    <rPh sb="5" eb="7">
      <t>スエツケ</t>
    </rPh>
    <phoneticPr fontId="20"/>
  </si>
  <si>
    <r>
      <t>N=3</t>
    </r>
    <r>
      <rPr>
        <sz val="11"/>
        <rFont val="ＭＳ 明朝"/>
        <family val="1"/>
        <charset val="128"/>
      </rPr>
      <t>基</t>
    </r>
    <rPh sb="3" eb="4">
      <t>キ</t>
    </rPh>
    <phoneticPr fontId="20"/>
  </si>
  <si>
    <r>
      <rPr>
        <sz val="11"/>
        <rFont val="ＭＳ 明朝"/>
        <family val="1"/>
        <charset val="128"/>
      </rPr>
      <t>米子漁港</t>
    </r>
    <rPh sb="0" eb="4">
      <t>ヨナゴギョコウ</t>
    </rPh>
    <phoneticPr fontId="5"/>
  </si>
  <si>
    <r>
      <rPr>
        <sz val="11"/>
        <rFont val="ＭＳ 明朝"/>
        <family val="1"/>
        <charset val="128"/>
      </rPr>
      <t>潜堤工</t>
    </r>
    <rPh sb="0" eb="2">
      <t>センテイ</t>
    </rPh>
    <rPh sb="2" eb="3">
      <t>コウ</t>
    </rPh>
    <phoneticPr fontId="5"/>
  </si>
  <si>
    <t>L=61m</t>
    <phoneticPr fontId="20"/>
  </si>
  <si>
    <r>
      <rPr>
        <sz val="11"/>
        <rFont val="ＭＳ 明朝"/>
        <family val="1"/>
        <charset val="128"/>
      </rPr>
      <t>被覆ブロック製作</t>
    </r>
    <rPh sb="0" eb="2">
      <t>ヒフク</t>
    </rPh>
    <rPh sb="6" eb="8">
      <t>セイサク</t>
    </rPh>
    <phoneticPr fontId="5"/>
  </si>
  <si>
    <r>
      <t>N=188</t>
    </r>
    <r>
      <rPr>
        <sz val="11"/>
        <rFont val="ＭＳ 明朝"/>
        <family val="1"/>
        <charset val="128"/>
      </rPr>
      <t>個</t>
    </r>
    <rPh sb="5" eb="6">
      <t>コ</t>
    </rPh>
    <phoneticPr fontId="5"/>
  </si>
  <si>
    <r>
      <rPr>
        <sz val="11"/>
        <rFont val="ＭＳ 明朝"/>
        <family val="1"/>
        <charset val="128"/>
      </rPr>
      <t>被覆ブロック据付</t>
    </r>
    <rPh sb="0" eb="2">
      <t>ヒフク</t>
    </rPh>
    <rPh sb="6" eb="8">
      <t>スエツケ</t>
    </rPh>
    <phoneticPr fontId="5"/>
  </si>
  <si>
    <r>
      <t>N=326</t>
    </r>
    <r>
      <rPr>
        <sz val="11"/>
        <rFont val="ＭＳ 明朝"/>
        <family val="1"/>
        <charset val="128"/>
      </rPr>
      <t>個</t>
    </r>
    <rPh sb="5" eb="6">
      <t>コ</t>
    </rPh>
    <phoneticPr fontId="5"/>
  </si>
  <si>
    <r>
      <rPr>
        <sz val="11"/>
        <rFont val="ＭＳ 明朝"/>
        <family val="1"/>
        <charset val="128"/>
      </rPr>
      <t>西防波堤嵩上工</t>
    </r>
    <rPh sb="0" eb="4">
      <t>ニシボウハテイ</t>
    </rPh>
    <rPh sb="4" eb="6">
      <t>タカア</t>
    </rPh>
    <rPh sb="6" eb="7">
      <t>コウ</t>
    </rPh>
    <phoneticPr fontId="5"/>
  </si>
  <si>
    <t>L=180m</t>
    <phoneticPr fontId="5"/>
  </si>
  <si>
    <r>
      <t>(2)</t>
    </r>
    <r>
      <rPr>
        <sz val="11"/>
        <color rgb="FF000000"/>
        <rFont val="ＭＳ 明朝"/>
        <family val="1"/>
        <charset val="128"/>
      </rPr>
      <t>漁礁及び増殖施設設置事業</t>
    </r>
    <rPh sb="3" eb="5">
      <t>ギョショウ</t>
    </rPh>
    <rPh sb="5" eb="6">
      <t>オヨ</t>
    </rPh>
    <rPh sb="7" eb="9">
      <t>ゾウショク</t>
    </rPh>
    <rPh sb="9" eb="11">
      <t>シセツ</t>
    </rPh>
    <rPh sb="11" eb="15">
      <t>セッチジギョウ</t>
    </rPh>
    <phoneticPr fontId="5"/>
  </si>
  <si>
    <t>山形県が事業主体となり、水産資源の維持増大を図るため、加茂沖と小波渡沖にイワガキ礁を設置した。</t>
    <rPh sb="0" eb="2">
      <t>ヤマガタ</t>
    </rPh>
    <rPh sb="2" eb="3">
      <t>ケン</t>
    </rPh>
    <rPh sb="4" eb="6">
      <t>ジギョウ</t>
    </rPh>
    <rPh sb="6" eb="8">
      <t>シュタイ</t>
    </rPh>
    <rPh sb="12" eb="16">
      <t>スイサンシゲン</t>
    </rPh>
    <rPh sb="17" eb="19">
      <t>イジ</t>
    </rPh>
    <rPh sb="19" eb="21">
      <t>ゾウダイ</t>
    </rPh>
    <rPh sb="22" eb="23">
      <t>ハカ</t>
    </rPh>
    <rPh sb="27" eb="30">
      <t>カモオキ</t>
    </rPh>
    <rPh sb="31" eb="34">
      <t>コバト</t>
    </rPh>
    <rPh sb="34" eb="35">
      <t>オキ</t>
    </rPh>
    <rPh sb="40" eb="41">
      <t>ショウ</t>
    </rPh>
    <rPh sb="42" eb="44">
      <t>セッチ</t>
    </rPh>
    <phoneticPr fontId="5"/>
  </si>
  <si>
    <r>
      <rPr>
        <sz val="11"/>
        <rFont val="ＭＳ 明朝"/>
        <family val="1"/>
        <charset val="128"/>
      </rPr>
      <t>鶴岡漁場</t>
    </r>
    <rPh sb="0" eb="2">
      <t>ツルオカ</t>
    </rPh>
    <rPh sb="2" eb="4">
      <t>ギョジョウ</t>
    </rPh>
    <phoneticPr fontId="5"/>
  </si>
  <si>
    <r>
      <rPr>
        <sz val="11"/>
        <rFont val="ＭＳ 明朝"/>
        <family val="1"/>
        <charset val="128"/>
      </rPr>
      <t>加茂沖</t>
    </r>
    <rPh sb="0" eb="3">
      <t>カモオキ</t>
    </rPh>
    <phoneticPr fontId="5"/>
  </si>
  <si>
    <r>
      <rPr>
        <sz val="11"/>
        <rFont val="ＭＳ 明朝"/>
        <family val="1"/>
        <charset val="128"/>
      </rPr>
      <t>イワガキ礁</t>
    </r>
    <phoneticPr fontId="38"/>
  </si>
  <si>
    <r>
      <t>N=70</t>
    </r>
    <r>
      <rPr>
        <sz val="11"/>
        <rFont val="ＭＳ 明朝"/>
        <family val="1"/>
        <charset val="128"/>
      </rPr>
      <t>基</t>
    </r>
    <rPh sb="4" eb="5">
      <t>キ</t>
    </rPh>
    <phoneticPr fontId="5"/>
  </si>
  <si>
    <r>
      <rPr>
        <sz val="11"/>
        <rFont val="ＭＳ 明朝"/>
        <family val="1"/>
        <charset val="128"/>
      </rPr>
      <t>小波渡沖繰越</t>
    </r>
    <rPh sb="0" eb="6">
      <t>コバトオキクリコシ</t>
    </rPh>
    <phoneticPr fontId="38"/>
  </si>
  <si>
    <r>
      <rPr>
        <sz val="11"/>
        <rFont val="ＭＳ 明朝"/>
        <family val="1"/>
        <charset val="128"/>
      </rPr>
      <t>小波渡沖</t>
    </r>
    <rPh sb="0" eb="4">
      <t>コバトオキ</t>
    </rPh>
    <phoneticPr fontId="38"/>
  </si>
  <si>
    <r>
      <t>N=113</t>
    </r>
    <r>
      <rPr>
        <sz val="11"/>
        <rFont val="ＭＳ 明朝"/>
        <family val="1"/>
        <charset val="128"/>
      </rPr>
      <t>基</t>
    </r>
    <rPh sb="5" eb="6">
      <t>キ</t>
    </rPh>
    <phoneticPr fontId="5"/>
  </si>
  <si>
    <r>
      <t>(3)</t>
    </r>
    <r>
      <rPr>
        <sz val="11"/>
        <color rgb="FF000000"/>
        <rFont val="ＭＳ 明朝"/>
        <family val="1"/>
        <charset val="128"/>
      </rPr>
      <t>強い水産業づくり交付金事業</t>
    </r>
    <rPh sb="3" eb="4">
      <t>ツヨ</t>
    </rPh>
    <rPh sb="5" eb="7">
      <t>スイサン</t>
    </rPh>
    <rPh sb="7" eb="8">
      <t>ギョウ</t>
    </rPh>
    <rPh sb="11" eb="16">
      <t>コウフキンジギョウ</t>
    </rPh>
    <phoneticPr fontId="5"/>
  </si>
  <si>
    <r>
      <rPr>
        <sz val="11"/>
        <color rgb="FF000000"/>
        <rFont val="ＭＳ 明朝"/>
        <family val="1"/>
        <charset val="128"/>
      </rPr>
      <t>山形県漁業協同組合が事業主体となり、産地市場の衛生管理対策強化のため、鼠ヶ関地区の荷さばき施設を整備した</t>
    </r>
    <rPh sb="0" eb="3">
      <t>ヤマガタケン</t>
    </rPh>
    <rPh sb="3" eb="9">
      <t>ギョギョウキョウドウクミアイ</t>
    </rPh>
    <rPh sb="10" eb="14">
      <t>ジギョウシュタイ</t>
    </rPh>
    <rPh sb="18" eb="22">
      <t>サンチイチバ</t>
    </rPh>
    <rPh sb="23" eb="27">
      <t>エイセイカンリ</t>
    </rPh>
    <rPh sb="27" eb="31">
      <t>タイサクキョウカ</t>
    </rPh>
    <rPh sb="35" eb="40">
      <t>ネズガセキチク</t>
    </rPh>
    <rPh sb="41" eb="42">
      <t>ニ</t>
    </rPh>
    <rPh sb="45" eb="47">
      <t>シセツ</t>
    </rPh>
    <rPh sb="48" eb="50">
      <t>セイビ</t>
    </rPh>
    <phoneticPr fontId="5"/>
  </si>
  <si>
    <r>
      <rPr>
        <sz val="11"/>
        <color rgb="FF000000"/>
        <rFont val="ＭＳ 明朝"/>
        <family val="1"/>
        <charset val="128"/>
      </rPr>
      <t>山戸漁業協同組合が事業主体となり、効率的なさけ・ますふ化放流事業を実施するため、山戸ふ化場に畜養池と人道橋を整備した</t>
    </r>
    <rPh sb="0" eb="8">
      <t>ヤマトギョギョウキョウドウクミアイ</t>
    </rPh>
    <rPh sb="9" eb="13">
      <t>ジギョウシュタイ</t>
    </rPh>
    <rPh sb="17" eb="20">
      <t>コウリツテキ</t>
    </rPh>
    <rPh sb="27" eb="32">
      <t>カホウリュウジギョウ</t>
    </rPh>
    <rPh sb="33" eb="35">
      <t>ジッシ</t>
    </rPh>
    <rPh sb="40" eb="42">
      <t>ヤマト</t>
    </rPh>
    <rPh sb="43" eb="45">
      <t>カジョウ</t>
    </rPh>
    <rPh sb="46" eb="49">
      <t>チクヨウイケ</t>
    </rPh>
    <rPh sb="50" eb="53">
      <t>ジンドウバシ</t>
    </rPh>
    <rPh sb="54" eb="56">
      <t>セイビ</t>
    </rPh>
    <phoneticPr fontId="5"/>
  </si>
  <si>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rPh sb="0" eb="1">
      <t>コト</t>
    </rPh>
    <rPh sb="2" eb="3">
      <t>ギョウ</t>
    </rPh>
    <rPh sb="4" eb="5">
      <t>リョウ</t>
    </rPh>
    <phoneticPr fontId="38"/>
  </si>
  <si>
    <r>
      <rPr>
        <sz val="11"/>
        <rFont val="ＭＳ 明朝"/>
        <family val="1"/>
        <charset val="128"/>
      </rPr>
      <t>山形県漁業協同組合</t>
    </r>
    <rPh sb="0" eb="9">
      <t>ヤマガタケンギョギョウキョウドウクミアイ</t>
    </rPh>
    <phoneticPr fontId="38"/>
  </si>
  <si>
    <r>
      <rPr>
        <sz val="11"/>
        <rFont val="ＭＳ 明朝"/>
        <family val="1"/>
        <charset val="128"/>
      </rPr>
      <t>鶴岡市鼠ヶ関</t>
    </r>
    <rPh sb="0" eb="6">
      <t>ツルオカシネズガセキ</t>
    </rPh>
    <phoneticPr fontId="5"/>
  </si>
  <si>
    <r>
      <rPr>
        <sz val="11"/>
        <rFont val="ＭＳ 明朝"/>
        <family val="1"/>
        <charset val="128"/>
      </rPr>
      <t>水産物流荷さばき施設　　　　　鉄骨造一部</t>
    </r>
    <r>
      <rPr>
        <sz val="11"/>
        <rFont val="Century"/>
        <family val="1"/>
      </rPr>
      <t>2</t>
    </r>
    <r>
      <rPr>
        <sz val="11"/>
        <rFont val="ＭＳ 明朝"/>
        <family val="1"/>
        <charset val="128"/>
      </rPr>
      <t>階建</t>
    </r>
    <r>
      <rPr>
        <sz val="11"/>
        <rFont val="Century"/>
        <family val="1"/>
      </rPr>
      <t>1,282.91</t>
    </r>
    <r>
      <rPr>
        <sz val="11"/>
        <rFont val="ＭＳ 明朝"/>
        <family val="1"/>
        <charset val="128"/>
      </rPr>
      <t>㎡</t>
    </r>
    <rPh sb="0" eb="4">
      <t>スイサンブツリュウ</t>
    </rPh>
    <rPh sb="4" eb="5">
      <t>ニ</t>
    </rPh>
    <rPh sb="8" eb="10">
      <t>シセツ</t>
    </rPh>
    <rPh sb="15" eb="17">
      <t>テッコツ</t>
    </rPh>
    <rPh sb="17" eb="18">
      <t>ツク</t>
    </rPh>
    <rPh sb="18" eb="20">
      <t>イチブ</t>
    </rPh>
    <rPh sb="21" eb="23">
      <t>カイダ</t>
    </rPh>
    <phoneticPr fontId="38"/>
  </si>
  <si>
    <r>
      <rPr>
        <sz val="11"/>
        <rFont val="ＭＳ 明朝"/>
        <family val="1"/>
        <charset val="128"/>
      </rPr>
      <t>震災により一部繰り越し</t>
    </r>
    <rPh sb="0" eb="2">
      <t>シンサイ</t>
    </rPh>
    <rPh sb="5" eb="8">
      <t>イチブク</t>
    </rPh>
    <rPh sb="9" eb="10">
      <t>コ</t>
    </rPh>
    <phoneticPr fontId="38"/>
  </si>
  <si>
    <r>
      <rPr>
        <sz val="11"/>
        <rFont val="ＭＳ 明朝"/>
        <family val="1"/>
        <charset val="128"/>
      </rPr>
      <t>山戸漁業協同組合</t>
    </r>
    <rPh sb="0" eb="4">
      <t>ヤマトギョギョウ</t>
    </rPh>
    <rPh sb="4" eb="8">
      <t>キョウドウクミアイ</t>
    </rPh>
    <phoneticPr fontId="38"/>
  </si>
  <si>
    <r>
      <rPr>
        <sz val="11"/>
        <rFont val="ＭＳ 明朝"/>
        <family val="1"/>
        <charset val="128"/>
      </rPr>
      <t>鶴岡市山五十川</t>
    </r>
    <rPh sb="0" eb="7">
      <t>ツルオカシヤマイラガワ</t>
    </rPh>
    <phoneticPr fontId="38"/>
  </si>
  <si>
    <r>
      <rPr>
        <sz val="11"/>
        <rFont val="ＭＳ 明朝"/>
        <family val="1"/>
        <charset val="128"/>
      </rPr>
      <t>さけます増殖施設　　　　　　　　畜養池、人道橋</t>
    </r>
    <rPh sb="4" eb="8">
      <t>ゾウショクシセツ</t>
    </rPh>
    <rPh sb="16" eb="19">
      <t>チクヨウイケ</t>
    </rPh>
    <rPh sb="20" eb="23">
      <t>ジンドウバシ</t>
    </rPh>
    <phoneticPr fontId="5"/>
  </si>
  <si>
    <r>
      <rPr>
        <sz val="12"/>
        <rFont val="ＭＳ 明朝"/>
        <family val="1"/>
        <charset val="128"/>
      </rPr>
      <t>１４　増　養　殖　事　業</t>
    </r>
  </si>
  <si>
    <r>
      <rPr>
        <sz val="11"/>
        <rFont val="ＭＳ 明朝"/>
        <family val="1"/>
        <charset val="128"/>
      </rPr>
      <t>水系</t>
    </r>
  </si>
  <si>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</si>
  <si>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</si>
  <si>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</si>
  <si>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</si>
  <si>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</si>
  <si>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</si>
  <si>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</si>
  <si>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</si>
  <si>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</si>
  <si>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</si>
  <si>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</si>
  <si>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</si>
  <si>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t>80</t>
    </r>
    <r>
      <rPr>
        <sz val="11"/>
        <rFont val="ＭＳ 明朝"/>
        <family val="1"/>
        <charset val="128"/>
      </rPr>
      <t>千尾の稚魚を海中飼育へ供給</t>
    </r>
    <rPh sb="2" eb="4">
      <t>センビ</t>
    </rPh>
    <rPh sb="5" eb="7">
      <t>チギョ</t>
    </rPh>
    <rPh sb="8" eb="12">
      <t>カイチュウシイク</t>
    </rPh>
    <rPh sb="13" eb="15">
      <t>キョウキュウ</t>
    </rPh>
    <phoneticPr fontId="20"/>
  </si>
  <si>
    <r>
      <rPr>
        <sz val="11"/>
        <rFont val="ＭＳ 明朝"/>
        <family val="1"/>
        <charset val="128"/>
      </rPr>
      <t>滝渕川</t>
    </r>
  </si>
  <si>
    <r>
      <t>80</t>
    </r>
    <r>
      <rPr>
        <sz val="11"/>
        <rFont val="ＭＳ 明朝"/>
        <family val="1"/>
        <charset val="128"/>
      </rPr>
      <t>千尾の稚魚を海中飼育へ供給</t>
    </r>
  </si>
  <si>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</si>
  <si>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</si>
  <si>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</si>
  <si>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</si>
  <si>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</si>
  <si>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t>80</t>
    </r>
    <r>
      <rPr>
        <sz val="11"/>
        <rFont val="ＭＳ 明朝"/>
        <family val="1"/>
        <charset val="128"/>
      </rPr>
      <t>千尾の稚魚を海中飼育へ供給。その他、震災時停電により、</t>
    </r>
    <r>
      <rPr>
        <sz val="11"/>
        <rFont val="Century"/>
        <family val="1"/>
      </rPr>
      <t>0.6g</t>
    </r>
    <r>
      <rPr>
        <sz val="11"/>
        <rFont val="ＭＳ 明朝"/>
        <family val="1"/>
        <charset val="128"/>
      </rPr>
      <t>以下の稚魚</t>
    </r>
    <r>
      <rPr>
        <sz val="11"/>
        <rFont val="Century"/>
        <family val="1"/>
      </rPr>
      <t>1,237</t>
    </r>
    <r>
      <rPr>
        <sz val="11"/>
        <rFont val="ＭＳ 明朝"/>
        <family val="1"/>
        <charset val="128"/>
      </rPr>
      <t>千尾放流</t>
    </r>
    <rPh sb="2" eb="4">
      <t>センビ</t>
    </rPh>
    <rPh sb="5" eb="7">
      <t>チギョ</t>
    </rPh>
    <rPh sb="8" eb="12">
      <t>カイチュウシイク</t>
    </rPh>
    <rPh sb="13" eb="15">
      <t>キョウキュウ</t>
    </rPh>
    <rPh sb="18" eb="19">
      <t>ホカ</t>
    </rPh>
    <rPh sb="20" eb="25">
      <t>シンサイジテイデン</t>
    </rPh>
    <rPh sb="33" eb="35">
      <t>イカ</t>
    </rPh>
    <rPh sb="36" eb="38">
      <t>チギョ</t>
    </rPh>
    <rPh sb="43" eb="45">
      <t>センビ</t>
    </rPh>
    <rPh sb="45" eb="47">
      <t>ホウリュウ</t>
    </rPh>
    <phoneticPr fontId="20"/>
  </si>
  <si>
    <r>
      <rPr>
        <sz val="11"/>
        <rFont val="ＭＳ 明朝"/>
        <family val="1"/>
        <charset val="128"/>
      </rPr>
      <t>小計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</si>
  <si>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</si>
  <si>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</si>
  <si>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</si>
  <si>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</si>
  <si>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</si>
  <si>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</si>
  <si>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</si>
  <si>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</si>
  <si>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</si>
  <si>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</si>
  <si>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丹生川漁業協同組合</t>
    </r>
    <rPh sb="0" eb="3">
      <t>ニュウガワ</t>
    </rPh>
    <rPh sb="2" eb="3">
      <t>カワ</t>
    </rPh>
    <phoneticPr fontId="5"/>
  </si>
  <si>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</si>
  <si>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</si>
  <si>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</si>
  <si>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</si>
  <si>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</si>
  <si>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赤川鮭漁業生産組合</t>
    </r>
  </si>
  <si>
    <r>
      <rPr>
        <sz val="11"/>
        <rFont val="ＭＳ 明朝"/>
        <family val="1"/>
        <charset val="128"/>
      </rPr>
      <t>※サクラマススモルト幼魚</t>
    </r>
    <r>
      <rPr>
        <sz val="11"/>
        <rFont val="Century"/>
        <family val="1"/>
      </rPr>
      <t>60</t>
    </r>
    <r>
      <rPr>
        <sz val="11"/>
        <rFont val="ＭＳ 明朝"/>
        <family val="1"/>
        <charset val="128"/>
      </rPr>
      <t>千尾　　　　　　　県外移植</t>
    </r>
    <r>
      <rPr>
        <sz val="11"/>
        <rFont val="Century"/>
        <family val="1"/>
      </rPr>
      <t>100</t>
    </r>
    <r>
      <rPr>
        <sz val="11"/>
        <rFont val="ＭＳ 明朝"/>
        <family val="1"/>
        <charset val="128"/>
      </rPr>
      <t>千粒を含む</t>
    </r>
    <rPh sb="10" eb="12">
      <t>ヨウギョ</t>
    </rPh>
    <rPh sb="14" eb="16">
      <t>センビ</t>
    </rPh>
    <rPh sb="23" eb="27">
      <t>ケンガイイショク</t>
    </rPh>
    <rPh sb="30" eb="32">
      <t>センツブ</t>
    </rPh>
    <rPh sb="33" eb="34">
      <t>フク</t>
    </rPh>
    <phoneticPr fontId="5"/>
  </si>
  <si>
    <r>
      <rPr>
        <sz val="11"/>
        <rFont val="ＭＳ 明朝"/>
        <family val="1"/>
        <charset val="128"/>
      </rPr>
      <t>山戸漁業協同組合</t>
    </r>
  </si>
  <si>
    <r>
      <rPr>
        <sz val="11"/>
        <rFont val="ＭＳ 明朝"/>
        <family val="1"/>
        <charset val="128"/>
      </rPr>
      <t>※サクラマススモルト幼魚</t>
    </r>
    <r>
      <rPr>
        <sz val="11"/>
        <rFont val="Century"/>
        <family val="1"/>
      </rPr>
      <t>44</t>
    </r>
    <r>
      <rPr>
        <sz val="11"/>
        <rFont val="ＭＳ 明朝"/>
        <family val="1"/>
        <charset val="128"/>
      </rPr>
      <t>千尾</t>
    </r>
    <rPh sb="10" eb="12">
      <t>ヨウギョ</t>
    </rPh>
    <rPh sb="14" eb="16">
      <t>センビ</t>
    </rPh>
    <phoneticPr fontId="5"/>
  </si>
  <si>
    <r>
      <rPr>
        <sz val="11"/>
        <rFont val="ＭＳ 明朝"/>
        <family val="1"/>
        <charset val="128"/>
      </rPr>
      <t>庄内小国川漁業生産組合</t>
    </r>
  </si>
  <si>
    <r>
      <rPr>
        <sz val="11"/>
        <rFont val="ＭＳ 明朝"/>
        <family val="1"/>
        <charset val="128"/>
      </rPr>
      <t>庄内</t>
    </r>
    <phoneticPr fontId="5"/>
  </si>
  <si>
    <r>
      <rPr>
        <sz val="11"/>
        <rFont val="ＭＳ 明朝"/>
        <family val="1"/>
        <charset val="128"/>
      </rPr>
      <t>小国川</t>
    </r>
    <phoneticPr fontId="5"/>
  </si>
  <si>
    <r>
      <rPr>
        <sz val="11"/>
        <rFont val="ＭＳ 明朝"/>
        <family val="1"/>
        <charset val="128"/>
      </rPr>
      <t>合計</t>
    </r>
  </si>
  <si>
    <r>
      <t>240</t>
    </r>
    <r>
      <rPr>
        <sz val="11"/>
        <rFont val="ＭＳ 明朝"/>
        <family val="1"/>
        <charset val="128"/>
      </rPr>
      <t>千尾の稚魚を海中飼育へ供給</t>
    </r>
    <phoneticPr fontId="20"/>
  </si>
  <si>
    <r>
      <rPr>
        <sz val="11"/>
        <rFont val="ＭＳ 明朝"/>
        <family val="1"/>
        <charset val="128"/>
      </rPr>
      <t>注</t>
    </r>
    <r>
      <rPr>
        <sz val="11"/>
        <rFont val="Century"/>
        <family val="1"/>
      </rPr>
      <t xml:space="preserve"> : </t>
    </r>
    <r>
      <rPr>
        <sz val="11"/>
        <rFont val="ＭＳ 明朝"/>
        <family val="1"/>
        <charset val="128"/>
      </rPr>
      <t>海中飼育供給数の</t>
    </r>
    <r>
      <rPr>
        <sz val="11"/>
        <rFont val="Century"/>
        <family val="1"/>
      </rPr>
      <t>240</t>
    </r>
    <r>
      <rPr>
        <sz val="11"/>
        <rFont val="ＭＳ 明朝"/>
        <family val="1"/>
        <charset val="128"/>
      </rPr>
      <t>千尾は放流数合計</t>
    </r>
    <r>
      <rPr>
        <sz val="11"/>
        <rFont val="Century"/>
        <family val="1"/>
      </rPr>
      <t>30,459</t>
    </r>
    <r>
      <rPr>
        <sz val="11"/>
        <rFont val="ＭＳ 明朝"/>
        <family val="1"/>
        <charset val="128"/>
      </rPr>
      <t>千尾の外数</t>
    </r>
    <rPh sb="18" eb="20">
      <t>ホウリュウ</t>
    </rPh>
    <phoneticPr fontId="20"/>
  </si>
  <si>
    <t>(2)</t>
    <phoneticPr fontId="20"/>
  </si>
  <si>
    <r>
      <rPr>
        <sz val="12"/>
        <rFont val="ＭＳ 明朝"/>
        <family val="1"/>
        <charset val="128"/>
      </rPr>
      <t>さけ海中飼育放流事業</t>
    </r>
    <phoneticPr fontId="20"/>
  </si>
  <si>
    <r>
      <rPr>
        <sz val="11"/>
        <rFont val="ＭＳ 明朝"/>
        <family val="1"/>
        <charset val="128"/>
      </rPr>
      <t>単位：千尾</t>
    </r>
    <rPh sb="0" eb="2">
      <t>タンイ</t>
    </rPh>
    <rPh sb="3" eb="4">
      <t>セン</t>
    </rPh>
    <rPh sb="4" eb="5">
      <t>ビ</t>
    </rPh>
    <phoneticPr fontId="5"/>
  </si>
  <si>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</si>
  <si>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</si>
  <si>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</si>
  <si>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</si>
  <si>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</si>
  <si>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</si>
  <si>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</si>
  <si>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　良</t>
    </r>
    <phoneticPr fontId="5"/>
  </si>
  <si>
    <r>
      <t>23.3.8</t>
    </r>
    <r>
      <rPr>
        <sz val="11"/>
        <rFont val="ＭＳ 明朝"/>
        <family val="1"/>
        <charset val="128"/>
      </rPr>
      <t>～</t>
    </r>
    <r>
      <rPr>
        <sz val="11"/>
        <rFont val="Century"/>
        <family val="1"/>
      </rPr>
      <t xml:space="preserve"> 23.4.19</t>
    </r>
    <phoneticPr fontId="20"/>
  </si>
  <si>
    <r>
      <rPr>
        <sz val="11"/>
        <rFont val="ＭＳ 明朝"/>
        <family val="1"/>
        <charset val="128"/>
      </rPr>
      <t>放流稚魚サイズ　平均体重</t>
    </r>
    <r>
      <rPr>
        <sz val="11"/>
        <rFont val="Century"/>
        <family val="1"/>
      </rPr>
      <t>2.12g</t>
    </r>
    <phoneticPr fontId="20"/>
  </si>
  <si>
    <t xml:space="preserve">(3)  </t>
    <phoneticPr fontId="20"/>
  </si>
  <si>
    <r>
      <rPr>
        <sz val="12"/>
        <rFont val="ＭＳ 明朝"/>
        <family val="1"/>
        <charset val="128"/>
      </rPr>
      <t>あわび放流事業</t>
    </r>
  </si>
  <si>
    <r>
      <rPr>
        <sz val="11"/>
        <rFont val="ＭＳ 明朝"/>
        <family val="1"/>
        <charset val="128"/>
      </rPr>
      <t>単位：千個</t>
    </r>
    <rPh sb="0" eb="2">
      <t>タンイ</t>
    </rPh>
    <rPh sb="3" eb="5">
      <t>センコ</t>
    </rPh>
    <phoneticPr fontId="5"/>
  </si>
  <si>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</si>
  <si>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</si>
  <si>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</si>
  <si>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</si>
  <si>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</si>
  <si>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</si>
  <si>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</si>
  <si>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</si>
  <si>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</si>
  <si>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</si>
  <si>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</si>
  <si>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1"/>
        <rFont val="ＭＳ 明朝"/>
        <family val="1"/>
        <charset val="128"/>
      </rPr>
      <t>漁協・市・県放流</t>
    </r>
    <r>
      <rPr>
        <sz val="11"/>
        <rFont val="Century"/>
        <family val="1"/>
      </rPr>
      <t>(</t>
    </r>
    <r>
      <rPr>
        <sz val="11"/>
        <rFont val="ＭＳ 明朝"/>
        <family val="1"/>
        <charset val="128"/>
      </rPr>
      <t>試験</t>
    </r>
    <r>
      <rPr>
        <sz val="11"/>
        <rFont val="Century"/>
        <family val="1"/>
      </rPr>
      <t>)</t>
    </r>
    <r>
      <rPr>
        <sz val="11"/>
        <rFont val="ＭＳ 明朝"/>
        <family val="1"/>
        <charset val="128"/>
      </rPr>
      <t>放流</t>
    </r>
    <r>
      <rPr>
        <sz val="11"/>
        <rFont val="Century"/>
        <family val="1"/>
      </rPr>
      <t xml:space="preserve">  </t>
    </r>
    <r>
      <rPr>
        <sz val="11"/>
        <rFont val="ＭＳ 明朝"/>
        <family val="1"/>
        <charset val="128"/>
      </rPr>
      <t>　　</t>
    </r>
    <rPh sb="5" eb="6">
      <t>ケン</t>
    </rPh>
    <rPh sb="6" eb="8">
      <t>ホウリュウ</t>
    </rPh>
    <rPh sb="9" eb="11">
      <t>シケン</t>
    </rPh>
    <rPh sb="12" eb="14">
      <t>ホウリュウ</t>
    </rPh>
    <phoneticPr fontId="20"/>
  </si>
  <si>
    <r>
      <t>186.6</t>
    </r>
    <r>
      <rPr>
        <sz val="11"/>
        <rFont val="ＭＳ 明朝"/>
        <family val="1"/>
        <charset val="128"/>
      </rPr>
      <t>千個</t>
    </r>
    <phoneticPr fontId="5"/>
  </si>
  <si>
    <r>
      <t>(</t>
    </r>
    <r>
      <rPr>
        <sz val="11"/>
        <rFont val="ＭＳ 明朝"/>
        <family val="1"/>
        <charset val="128"/>
      </rPr>
      <t>殻長</t>
    </r>
    <r>
      <rPr>
        <sz val="11"/>
        <rFont val="Century"/>
        <family val="1"/>
      </rPr>
      <t>25mm</t>
    </r>
    <r>
      <rPr>
        <sz val="11"/>
        <rFont val="ＭＳ 明朝"/>
        <family val="1"/>
        <charset val="128"/>
      </rPr>
      <t>以上</t>
    </r>
    <r>
      <rPr>
        <sz val="11"/>
        <rFont val="Century"/>
        <family val="1"/>
      </rPr>
      <t>)</t>
    </r>
    <phoneticPr fontId="5"/>
  </si>
  <si>
    <r>
      <rPr>
        <sz val="11"/>
        <rFont val="ＭＳ 明朝"/>
        <family val="1"/>
        <charset val="128"/>
      </rPr>
      <t>自主放流</t>
    </r>
    <rPh sb="0" eb="4">
      <t>ジシュホウリュウ</t>
    </rPh>
    <phoneticPr fontId="20"/>
  </si>
  <si>
    <r>
      <t>81.2</t>
    </r>
    <r>
      <rPr>
        <sz val="11"/>
        <rFont val="ＭＳ 明朝"/>
        <family val="1"/>
        <charset val="128"/>
      </rPr>
      <t>千個</t>
    </r>
    <phoneticPr fontId="5"/>
  </si>
  <si>
    <t xml:space="preserve">(4) </t>
    <phoneticPr fontId="20"/>
  </si>
  <si>
    <r>
      <rPr>
        <sz val="12"/>
        <rFont val="ＭＳ 明朝"/>
        <family val="1"/>
        <charset val="128"/>
      </rPr>
      <t>くるまえび放流事業</t>
    </r>
    <phoneticPr fontId="38"/>
  </si>
  <si>
    <r>
      <rPr>
        <sz val="10"/>
        <rFont val="ＭＳ 明朝"/>
        <family val="1"/>
        <charset val="128"/>
      </rPr>
      <t>市町名</t>
    </r>
  </si>
  <si>
    <r>
      <rPr>
        <sz val="11"/>
        <rFont val="ＭＳ 明朝"/>
        <family val="1"/>
        <charset val="128"/>
      </rPr>
      <t>遊佐町</t>
    </r>
  </si>
  <si>
    <r>
      <rPr>
        <sz val="11"/>
        <rFont val="ＭＳ 明朝"/>
        <family val="1"/>
        <charset val="128"/>
      </rPr>
      <t>酒田市</t>
    </r>
  </si>
  <si>
    <r>
      <rPr>
        <sz val="11"/>
        <rFont val="ＭＳ 明朝"/>
        <family val="1"/>
        <charset val="128"/>
      </rPr>
      <t>鶴岡市</t>
    </r>
  </si>
  <si>
    <r>
      <t xml:space="preserve"> </t>
    </r>
    <r>
      <rPr>
        <sz val="11"/>
        <rFont val="ＭＳ 明朝"/>
        <family val="1"/>
        <charset val="128"/>
      </rPr>
      <t>鶴岡市</t>
    </r>
    <r>
      <rPr>
        <sz val="11"/>
        <rFont val="Century"/>
        <family val="1"/>
      </rPr>
      <t xml:space="preserve"> (</t>
    </r>
    <r>
      <rPr>
        <sz val="11"/>
        <rFont val="ＭＳ 明朝"/>
        <family val="1"/>
        <charset val="128"/>
      </rPr>
      <t>旧温海町</t>
    </r>
    <r>
      <rPr>
        <sz val="11"/>
        <rFont val="Century"/>
        <family val="1"/>
      </rPr>
      <t>)</t>
    </r>
    <phoneticPr fontId="20"/>
  </si>
  <si>
    <r>
      <rPr>
        <sz val="11"/>
        <rFont val="ＭＳ 明朝"/>
        <family val="1"/>
        <charset val="128"/>
      </rPr>
      <t>備　　　　　　　　　　考</t>
    </r>
    <phoneticPr fontId="5"/>
  </si>
  <si>
    <r>
      <rPr>
        <sz val="10"/>
        <rFont val="ＭＳ 明朝"/>
        <family val="1"/>
        <charset val="128"/>
      </rPr>
      <t>年度</t>
    </r>
    <phoneticPr fontId="20"/>
  </si>
  <si>
    <r>
      <rPr>
        <sz val="11"/>
        <rFont val="ＭＳ 明朝"/>
        <family val="1"/>
        <charset val="128"/>
      </rPr>
      <t>平均全長　</t>
    </r>
    <r>
      <rPr>
        <sz val="11"/>
        <rFont val="Century"/>
        <family val="1"/>
      </rPr>
      <t>20mm</t>
    </r>
    <rPh sb="0" eb="2">
      <t>ヘイキン</t>
    </rPh>
    <rPh sb="2" eb="4">
      <t>ゼンチョウ</t>
    </rPh>
    <phoneticPr fontId="5"/>
  </si>
  <si>
    <t xml:space="preserve">(5) </t>
    <phoneticPr fontId="20"/>
  </si>
  <si>
    <r>
      <t xml:space="preserve"> </t>
    </r>
    <r>
      <rPr>
        <sz val="12"/>
        <rFont val="ＭＳ 明朝"/>
        <family val="1"/>
        <charset val="128"/>
      </rPr>
      <t>ひらめ放流事業</t>
    </r>
  </si>
  <si>
    <r>
      <rPr>
        <sz val="11"/>
        <rFont val="ＭＳ 明朝"/>
        <family val="1"/>
        <charset val="128"/>
      </rPr>
      <t>平均全長　</t>
    </r>
    <r>
      <rPr>
        <sz val="11"/>
        <rFont val="Century"/>
        <family val="1"/>
      </rPr>
      <t>88.8mm</t>
    </r>
    <rPh sb="0" eb="2">
      <t>ヘイキン</t>
    </rPh>
    <rPh sb="2" eb="4">
      <t>ゼンチョウ</t>
    </rPh>
    <phoneticPr fontId="5"/>
  </si>
  <si>
    <r>
      <rPr>
        <sz val="12"/>
        <rFont val="ＭＳ 明朝"/>
        <family val="1"/>
        <charset val="128"/>
      </rPr>
      <t>１５　漁　業　後　継　者　育　成</t>
    </r>
  </si>
  <si>
    <r>
      <t>(</t>
    </r>
    <r>
      <rPr>
        <sz val="11"/>
        <rFont val="ＭＳ 明朝"/>
        <family val="1"/>
        <charset val="128"/>
      </rPr>
      <t>１</t>
    </r>
    <r>
      <rPr>
        <sz val="11"/>
        <rFont val="Century"/>
        <family val="1"/>
      </rPr>
      <t>)</t>
    </r>
    <r>
      <rPr>
        <sz val="11"/>
        <rFont val="ＭＳ 明朝"/>
        <family val="1"/>
        <charset val="128"/>
      </rPr>
      <t>新規就業者数</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</si>
  <si>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</si>
  <si>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</si>
  <si>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</si>
  <si>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</si>
  <si>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</si>
  <si>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</si>
  <si>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</si>
  <si>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</si>
  <si>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</si>
  <si>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</si>
  <si>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</si>
  <si>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</si>
  <si>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t>(</t>
    </r>
    <r>
      <rPr>
        <sz val="11"/>
        <rFont val="ＭＳ 明朝"/>
        <family val="1"/>
        <charset val="128"/>
      </rPr>
      <t>２</t>
    </r>
    <r>
      <rPr>
        <sz val="11"/>
        <rFont val="Century"/>
        <family val="1"/>
      </rPr>
      <t>)</t>
    </r>
    <r>
      <rPr>
        <sz val="11"/>
        <rFont val="ＭＳ 明朝"/>
        <family val="1"/>
        <charset val="128"/>
      </rPr>
      <t>短期研修</t>
    </r>
  </si>
  <si>
    <r>
      <rPr>
        <sz val="11"/>
        <rFont val="ＭＳ 明朝"/>
        <family val="1"/>
        <charset val="128"/>
      </rPr>
      <t>体験者年齢</t>
    </r>
    <rPh sb="0" eb="3">
      <t>タイケンシャ</t>
    </rPh>
    <rPh sb="3" eb="5">
      <t>ネンレイ</t>
    </rPh>
    <phoneticPr fontId="5"/>
  </si>
  <si>
    <r>
      <rPr>
        <sz val="11"/>
        <rFont val="ＭＳ 明朝"/>
        <family val="1"/>
        <charset val="128"/>
      </rPr>
      <t>職業</t>
    </r>
    <rPh sb="0" eb="2">
      <t>ショクギョウ</t>
    </rPh>
    <phoneticPr fontId="5"/>
  </si>
  <si>
    <r>
      <rPr>
        <sz val="11"/>
        <rFont val="ＭＳ 明朝"/>
        <family val="1"/>
        <charset val="128"/>
      </rPr>
      <t>実施日</t>
    </r>
    <rPh sb="0" eb="3">
      <t>ジッシビ</t>
    </rPh>
    <phoneticPr fontId="5"/>
  </si>
  <si>
    <r>
      <rPr>
        <sz val="11"/>
        <rFont val="ＭＳ 明朝"/>
        <family val="1"/>
        <charset val="128"/>
      </rPr>
      <t>実施場所</t>
    </r>
    <rPh sb="0" eb="2">
      <t>ジッシ</t>
    </rPh>
    <rPh sb="2" eb="4">
      <t>バショ</t>
    </rPh>
    <phoneticPr fontId="5"/>
  </si>
  <si>
    <r>
      <rPr>
        <sz val="11"/>
        <rFont val="ＭＳ 明朝"/>
        <family val="1"/>
        <charset val="128"/>
      </rPr>
      <t>受入先</t>
    </r>
    <rPh sb="0" eb="2">
      <t>ウケイレ</t>
    </rPh>
    <rPh sb="2" eb="3">
      <t>サキ</t>
    </rPh>
    <phoneticPr fontId="5"/>
  </si>
  <si>
    <r>
      <rPr>
        <sz val="11"/>
        <rFont val="ＭＳ 明朝"/>
        <family val="1"/>
        <charset val="128"/>
      </rPr>
      <t>高校生</t>
    </r>
    <rPh sb="0" eb="3">
      <t>コウコウセイ</t>
    </rPh>
    <phoneticPr fontId="5"/>
  </si>
  <si>
    <r>
      <t>6</t>
    </r>
    <r>
      <rPr>
        <sz val="11"/>
        <rFont val="ＭＳ 明朝"/>
        <family val="1"/>
        <charset val="128"/>
      </rPr>
      <t>月</t>
    </r>
    <r>
      <rPr>
        <sz val="11"/>
        <rFont val="Century"/>
        <family val="1"/>
      </rPr>
      <t>22</t>
    </r>
    <r>
      <rPr>
        <sz val="11"/>
        <rFont val="ＭＳ 明朝"/>
        <family val="1"/>
        <charset val="128"/>
      </rPr>
      <t>日</t>
    </r>
    <phoneticPr fontId="5"/>
  </si>
  <si>
    <r>
      <rPr>
        <sz val="11"/>
        <rFont val="ＭＳ 明朝"/>
        <family val="1"/>
        <charset val="128"/>
      </rPr>
      <t>由良地区</t>
    </r>
    <rPh sb="0" eb="4">
      <t>ユラチク</t>
    </rPh>
    <phoneticPr fontId="5"/>
  </si>
  <si>
    <r>
      <rPr>
        <sz val="11"/>
        <rFont val="ＭＳ 明朝"/>
        <family val="1"/>
        <charset val="128"/>
      </rPr>
      <t>底びき網漁船</t>
    </r>
    <rPh sb="0" eb="1">
      <t>ソコ</t>
    </rPh>
    <rPh sb="3" eb="6">
      <t>アミギョセン</t>
    </rPh>
    <phoneticPr fontId="5"/>
  </si>
  <si>
    <r>
      <t>6</t>
    </r>
    <r>
      <rPr>
        <sz val="11"/>
        <rFont val="ＭＳ 明朝"/>
        <family val="1"/>
        <charset val="128"/>
      </rPr>
      <t>月</t>
    </r>
    <r>
      <rPr>
        <sz val="11"/>
        <rFont val="Century"/>
        <family val="1"/>
      </rPr>
      <t>23</t>
    </r>
    <r>
      <rPr>
        <sz val="11"/>
        <rFont val="ＭＳ 明朝"/>
        <family val="1"/>
        <charset val="128"/>
      </rPr>
      <t>日</t>
    </r>
    <rPh sb="1" eb="2">
      <t>ガツ</t>
    </rPh>
    <rPh sb="4" eb="5">
      <t>ニチ</t>
    </rPh>
    <phoneticPr fontId="5"/>
  </si>
  <si>
    <r>
      <rPr>
        <sz val="11"/>
        <rFont val="ＭＳ 明朝"/>
        <family val="1"/>
        <charset val="128"/>
      </rPr>
      <t>定置網漁船</t>
    </r>
    <rPh sb="0" eb="5">
      <t>テイチアミギョセン</t>
    </rPh>
    <phoneticPr fontId="5"/>
  </si>
  <si>
    <r>
      <rPr>
        <sz val="11"/>
        <rFont val="ＭＳ 明朝"/>
        <family val="1"/>
        <charset val="128"/>
      </rPr>
      <t>定置網乗組員</t>
    </r>
    <rPh sb="0" eb="6">
      <t>テイチアミノリクミイン</t>
    </rPh>
    <phoneticPr fontId="5"/>
  </si>
  <si>
    <r>
      <t>6</t>
    </r>
    <r>
      <rPr>
        <sz val="11"/>
        <rFont val="ＭＳ 明朝"/>
        <family val="1"/>
        <charset val="128"/>
      </rPr>
      <t>月</t>
    </r>
    <r>
      <rPr>
        <sz val="11"/>
        <rFont val="Century"/>
        <family val="1"/>
      </rPr>
      <t>23</t>
    </r>
    <r>
      <rPr>
        <sz val="11"/>
        <rFont val="ＭＳ 明朝"/>
        <family val="1"/>
        <charset val="128"/>
      </rPr>
      <t>日～</t>
    </r>
    <r>
      <rPr>
        <sz val="11"/>
        <rFont val="Century"/>
        <family val="1"/>
      </rPr>
      <t>25</t>
    </r>
    <r>
      <rPr>
        <sz val="11"/>
        <rFont val="ＭＳ 明朝"/>
        <family val="1"/>
        <charset val="128"/>
      </rPr>
      <t>日</t>
    </r>
    <rPh sb="1" eb="2">
      <t>ガツ</t>
    </rPh>
    <rPh sb="4" eb="5">
      <t>ニチ</t>
    </rPh>
    <rPh sb="8" eb="9">
      <t>ニチ</t>
    </rPh>
    <phoneticPr fontId="5"/>
  </si>
  <si>
    <r>
      <rPr>
        <sz val="11"/>
        <rFont val="ＭＳ 明朝"/>
        <family val="1"/>
        <charset val="128"/>
      </rPr>
      <t>酒田地区</t>
    </r>
    <rPh sb="0" eb="4">
      <t>サカタチク</t>
    </rPh>
    <phoneticPr fontId="5"/>
  </si>
  <si>
    <r>
      <rPr>
        <sz val="11"/>
        <rFont val="ＭＳ 明朝"/>
        <family val="1"/>
        <charset val="128"/>
      </rPr>
      <t>会社員</t>
    </r>
    <rPh sb="0" eb="3">
      <t>カイシャイン</t>
    </rPh>
    <phoneticPr fontId="5"/>
  </si>
  <si>
    <r>
      <t>7</t>
    </r>
    <r>
      <rPr>
        <sz val="11"/>
        <rFont val="ＭＳ 明朝"/>
        <family val="1"/>
        <charset val="128"/>
      </rPr>
      <t>月</t>
    </r>
    <r>
      <rPr>
        <sz val="11"/>
        <rFont val="Century"/>
        <family val="1"/>
      </rPr>
      <t>22</t>
    </r>
    <r>
      <rPr>
        <sz val="11"/>
        <rFont val="ＭＳ 明朝"/>
        <family val="1"/>
        <charset val="128"/>
      </rPr>
      <t>日</t>
    </r>
    <phoneticPr fontId="5"/>
  </si>
  <si>
    <r>
      <rPr>
        <sz val="11"/>
        <rFont val="ＭＳ 明朝"/>
        <family val="1"/>
        <charset val="128"/>
      </rPr>
      <t>はえ縄漁船</t>
    </r>
    <rPh sb="2" eb="3">
      <t>ナワ</t>
    </rPh>
    <rPh sb="3" eb="5">
      <t>ギョセン</t>
    </rPh>
    <phoneticPr fontId="5"/>
  </si>
  <si>
    <r>
      <t>2</t>
    </r>
    <r>
      <rPr>
        <sz val="11"/>
        <rFont val="ＭＳ 明朝"/>
        <family val="1"/>
        <charset val="128"/>
      </rPr>
      <t>月</t>
    </r>
    <r>
      <rPr>
        <sz val="11"/>
        <rFont val="Century"/>
        <family val="1"/>
      </rPr>
      <t>9</t>
    </r>
    <r>
      <rPr>
        <sz val="11"/>
        <rFont val="ＭＳ 明朝"/>
        <family val="1"/>
        <charset val="128"/>
      </rPr>
      <t>日</t>
    </r>
    <rPh sb="1" eb="2">
      <t>ガツ</t>
    </rPh>
    <rPh sb="3" eb="4">
      <t>ニチ</t>
    </rPh>
    <phoneticPr fontId="5"/>
  </si>
  <si>
    <r>
      <rPr>
        <sz val="11"/>
        <rFont val="ＭＳ 明朝"/>
        <family val="1"/>
        <charset val="128"/>
      </rPr>
      <t>豊浦地区</t>
    </r>
    <rPh sb="0" eb="4">
      <t>トヨウラチク</t>
    </rPh>
    <phoneticPr fontId="5"/>
  </si>
  <si>
    <r>
      <t>(</t>
    </r>
    <r>
      <rPr>
        <sz val="11"/>
        <rFont val="ＭＳ 明朝"/>
        <family val="1"/>
        <charset val="128"/>
      </rPr>
      <t>３</t>
    </r>
    <r>
      <rPr>
        <sz val="11"/>
        <rFont val="Century"/>
        <family val="1"/>
      </rPr>
      <t>)</t>
    </r>
    <r>
      <rPr>
        <sz val="11"/>
        <rFont val="ＭＳ 明朝"/>
        <family val="1"/>
        <charset val="128"/>
      </rPr>
      <t>長期研修</t>
    </r>
    <rPh sb="3" eb="5">
      <t>チョウキ</t>
    </rPh>
    <rPh sb="5" eb="7">
      <t>ケンシュウ</t>
    </rPh>
    <phoneticPr fontId="20"/>
  </si>
  <si>
    <r>
      <rPr>
        <sz val="11"/>
        <rFont val="ＭＳ 明朝"/>
        <family val="1"/>
        <charset val="128"/>
      </rPr>
      <t>研修者年齢</t>
    </r>
    <r>
      <rPr>
        <sz val="11"/>
        <rFont val="Century"/>
        <family val="1"/>
      </rPr>
      <t xml:space="preserve"> </t>
    </r>
  </si>
  <si>
    <r>
      <rPr>
        <sz val="11"/>
        <rFont val="ＭＳ 明朝"/>
        <family val="1"/>
        <charset val="128"/>
      </rPr>
      <t>実　施　日</t>
    </r>
  </si>
  <si>
    <r>
      <t>1</t>
    </r>
    <r>
      <rPr>
        <sz val="11"/>
        <rFont val="ＭＳ 明朝"/>
        <family val="1"/>
        <charset val="128"/>
      </rPr>
      <t>月</t>
    </r>
    <r>
      <rPr>
        <sz val="11"/>
        <rFont val="Century"/>
        <family val="1"/>
      </rPr>
      <t>4</t>
    </r>
    <r>
      <rPr>
        <sz val="11"/>
        <rFont val="ＭＳ 明朝"/>
        <family val="1"/>
        <charset val="128"/>
      </rPr>
      <t>日～</t>
    </r>
    <r>
      <rPr>
        <sz val="11"/>
        <rFont val="Century"/>
        <family val="1"/>
      </rPr>
      <t>3</t>
    </r>
    <r>
      <rPr>
        <sz val="11"/>
        <rFont val="ＭＳ 明朝"/>
        <family val="1"/>
        <charset val="128"/>
      </rPr>
      <t>月</t>
    </r>
    <r>
      <rPr>
        <sz val="11"/>
        <rFont val="Century"/>
        <family val="1"/>
      </rPr>
      <t>25</t>
    </r>
    <r>
      <rPr>
        <sz val="11"/>
        <rFont val="ＭＳ 明朝"/>
        <family val="1"/>
        <charset val="128"/>
      </rPr>
      <t>日</t>
    </r>
    <rPh sb="1" eb="2">
      <t>ガツ</t>
    </rPh>
    <rPh sb="3" eb="4">
      <t>ニチ</t>
    </rPh>
    <rPh sb="6" eb="7">
      <t>ガツ</t>
    </rPh>
    <rPh sb="9" eb="10">
      <t>ニチ</t>
    </rPh>
    <phoneticPr fontId="20"/>
  </si>
  <si>
    <r>
      <rPr>
        <sz val="11"/>
        <rFont val="ＭＳ 明朝"/>
        <family val="1"/>
        <charset val="128"/>
      </rPr>
      <t>ます類海水養殖</t>
    </r>
    <rPh sb="2" eb="3">
      <t>ルイ</t>
    </rPh>
    <rPh sb="3" eb="7">
      <t>カイスイヨウショク</t>
    </rPh>
    <phoneticPr fontId="5"/>
  </si>
  <si>
    <r>
      <t>(4)</t>
    </r>
    <r>
      <rPr>
        <sz val="11"/>
        <rFont val="ＭＳ 明朝"/>
        <family val="1"/>
        <charset val="128"/>
      </rPr>
      <t>地域人材育成事業</t>
    </r>
    <r>
      <rPr>
        <sz val="11"/>
        <rFont val="Century"/>
        <family val="1"/>
      </rPr>
      <t>(</t>
    </r>
    <r>
      <rPr>
        <sz val="11"/>
        <rFont val="ＭＳ 明朝"/>
        <family val="1"/>
        <charset val="128"/>
      </rPr>
      <t>緊急雇用創出事業</t>
    </r>
    <r>
      <rPr>
        <sz val="11"/>
        <rFont val="Century"/>
        <family val="1"/>
      </rPr>
      <t>)</t>
    </r>
    <rPh sb="3" eb="7">
      <t>チイキジンザイ</t>
    </rPh>
    <rPh sb="7" eb="11">
      <t>イクセイジギョウ</t>
    </rPh>
    <rPh sb="12" eb="16">
      <t>キンキュウコヨウ</t>
    </rPh>
    <rPh sb="16" eb="18">
      <t>ソウシュツ</t>
    </rPh>
    <rPh sb="18" eb="20">
      <t>ジギョウ</t>
    </rPh>
    <phoneticPr fontId="5"/>
  </si>
  <si>
    <t>研修者年齢</t>
    <rPh sb="0" eb="3">
      <t>ケンシュウシャ</t>
    </rPh>
    <rPh sb="3" eb="5">
      <t>ネンレイ</t>
    </rPh>
    <phoneticPr fontId="5"/>
  </si>
  <si>
    <r>
      <t>9</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25</t>
    </r>
    <r>
      <rPr>
        <sz val="11"/>
        <rFont val="ＭＳ 明朝"/>
        <family val="1"/>
        <charset val="128"/>
      </rPr>
      <t>日</t>
    </r>
    <rPh sb="1" eb="2">
      <t>ガツ</t>
    </rPh>
    <rPh sb="3" eb="4">
      <t>ニチ</t>
    </rPh>
    <rPh sb="6" eb="7">
      <t>ガツ</t>
    </rPh>
    <rPh sb="9" eb="10">
      <t>ニチ</t>
    </rPh>
    <phoneticPr fontId="5"/>
  </si>
  <si>
    <r>
      <rPr>
        <sz val="11"/>
        <rFont val="ＭＳ 明朝"/>
        <family val="1"/>
        <charset val="128"/>
      </rPr>
      <t>吹浦地区</t>
    </r>
    <rPh sb="0" eb="4">
      <t>フクラチク</t>
    </rPh>
    <phoneticPr fontId="5"/>
  </si>
  <si>
    <r>
      <t>9</t>
    </r>
    <r>
      <rPr>
        <sz val="11"/>
        <rFont val="ＭＳ 明朝"/>
        <family val="1"/>
        <charset val="128"/>
      </rPr>
      <t>月</t>
    </r>
    <r>
      <rPr>
        <sz val="11"/>
        <rFont val="Century"/>
        <family val="1"/>
      </rPr>
      <t>1</t>
    </r>
    <r>
      <rPr>
        <sz val="11"/>
        <rFont val="ＭＳ 明朝"/>
        <family val="1"/>
        <charset val="128"/>
      </rPr>
      <t>日～</t>
    </r>
    <r>
      <rPr>
        <sz val="11"/>
        <rFont val="Century"/>
        <family val="1"/>
      </rPr>
      <t>12</t>
    </r>
    <r>
      <rPr>
        <sz val="11"/>
        <rFont val="ＭＳ 明朝"/>
        <family val="1"/>
        <charset val="128"/>
      </rPr>
      <t>月</t>
    </r>
    <r>
      <rPr>
        <sz val="11"/>
        <rFont val="Century"/>
        <family val="1"/>
      </rPr>
      <t>31</t>
    </r>
    <r>
      <rPr>
        <sz val="11"/>
        <rFont val="ＭＳ 明朝"/>
        <family val="1"/>
        <charset val="128"/>
      </rPr>
      <t>日</t>
    </r>
    <rPh sb="1" eb="2">
      <t>ガツ</t>
    </rPh>
    <rPh sb="3" eb="4">
      <t>ニチ</t>
    </rPh>
    <rPh sb="7" eb="8">
      <t>ガツ</t>
    </rPh>
    <rPh sb="10" eb="11">
      <t>ニチ</t>
    </rPh>
    <phoneticPr fontId="5"/>
  </si>
  <si>
    <r>
      <rPr>
        <sz val="12"/>
        <rFont val="ＭＳ 明朝"/>
        <family val="1"/>
        <charset val="128"/>
      </rPr>
      <t>１６　魚　食　普　及　・　流　通　対　策</t>
    </r>
  </si>
  <si>
    <r>
      <t>(</t>
    </r>
    <r>
      <rPr>
        <sz val="10"/>
        <rFont val="ＭＳ 明朝"/>
        <family val="1"/>
        <charset val="128"/>
      </rPr>
      <t>１</t>
    </r>
    <r>
      <rPr>
        <sz val="10"/>
        <rFont val="Century"/>
        <family val="1"/>
      </rPr>
      <t>)</t>
    </r>
    <r>
      <rPr>
        <sz val="10"/>
        <rFont val="ＭＳ 明朝"/>
        <family val="1"/>
        <charset val="128"/>
      </rPr>
      <t>地魚料理教室　（延べ</t>
    </r>
    <r>
      <rPr>
        <sz val="10"/>
        <rFont val="Century"/>
        <family val="1"/>
      </rPr>
      <t>21</t>
    </r>
    <r>
      <rPr>
        <sz val="10"/>
        <rFont val="ＭＳ 明朝"/>
        <family val="1"/>
        <charset val="128"/>
      </rPr>
      <t>回、総参加者数</t>
    </r>
    <r>
      <rPr>
        <sz val="10"/>
        <rFont val="Century"/>
        <family val="1"/>
      </rPr>
      <t xml:space="preserve"> 473</t>
    </r>
    <r>
      <rPr>
        <sz val="10"/>
        <rFont val="ＭＳ 明朝"/>
        <family val="1"/>
        <charset val="128"/>
      </rPr>
      <t>名）</t>
    </r>
    <rPh sb="3" eb="4">
      <t>ジ</t>
    </rPh>
    <rPh sb="4" eb="5">
      <t>サカナ</t>
    </rPh>
    <rPh sb="5" eb="7">
      <t>リョウリ</t>
    </rPh>
    <rPh sb="7" eb="9">
      <t>キョウシツ</t>
    </rPh>
    <rPh sb="11" eb="12">
      <t>ノ</t>
    </rPh>
    <phoneticPr fontId="20"/>
  </si>
  <si>
    <r>
      <rPr>
        <sz val="10"/>
        <rFont val="ＭＳ 明朝"/>
        <family val="1"/>
        <charset val="128"/>
      </rPr>
      <t>回数</t>
    </r>
  </si>
  <si>
    <r>
      <rPr>
        <sz val="10"/>
        <rFont val="ＭＳ 明朝"/>
        <family val="1"/>
        <charset val="128"/>
      </rPr>
      <t>場　　所</t>
    </r>
  </si>
  <si>
    <r>
      <rPr>
        <sz val="10"/>
        <rFont val="ＭＳ 明朝"/>
        <family val="1"/>
        <charset val="128"/>
      </rPr>
      <t>参　　加　　者</t>
    </r>
  </si>
  <si>
    <r>
      <rPr>
        <sz val="10"/>
        <rFont val="ＭＳ 明朝"/>
        <family val="1"/>
        <charset val="128"/>
      </rPr>
      <t>講　　師</t>
    </r>
  </si>
  <si>
    <r>
      <rPr>
        <sz val="10"/>
        <rFont val="ＭＳ 明朝"/>
        <family val="1"/>
        <charset val="128"/>
      </rPr>
      <t>参加者</t>
    </r>
    <phoneticPr fontId="5"/>
  </si>
  <si>
    <r>
      <rPr>
        <sz val="10"/>
        <rFont val="ＭＳ 明朝"/>
        <family val="1"/>
        <charset val="128"/>
      </rPr>
      <t>メ　ニ　ュ　ー</t>
    </r>
  </si>
  <si>
    <r>
      <rPr>
        <sz val="10"/>
        <rFont val="ＭＳ 明朝"/>
        <family val="1"/>
        <charset val="128"/>
      </rPr>
      <t>月</t>
    </r>
    <rPh sb="0" eb="1">
      <t>ツキ</t>
    </rPh>
    <phoneticPr fontId="5"/>
  </si>
  <si>
    <r>
      <rPr>
        <sz val="10"/>
        <rFont val="ＭＳ 明朝"/>
        <family val="1"/>
        <charset val="128"/>
      </rPr>
      <t>日</t>
    </r>
    <rPh sb="0" eb="1">
      <t>ヒ</t>
    </rPh>
    <phoneticPr fontId="5"/>
  </si>
  <si>
    <r>
      <rPr>
        <sz val="10"/>
        <rFont val="ＭＳ 明朝"/>
        <family val="1"/>
        <charset val="128"/>
      </rPr>
      <t>庄内町第一公民館</t>
    </r>
    <rPh sb="0" eb="3">
      <t>ショウナイマチ</t>
    </rPh>
    <rPh sb="3" eb="5">
      <t>ダイイチ</t>
    </rPh>
    <rPh sb="5" eb="8">
      <t>コウミンカン</t>
    </rPh>
    <phoneticPr fontId="33"/>
  </si>
  <si>
    <r>
      <rPr>
        <sz val="10"/>
        <rFont val="ＭＳ 明朝"/>
        <family val="1"/>
        <charset val="128"/>
      </rPr>
      <t>好菜会</t>
    </r>
    <rPh sb="0" eb="1">
      <t>ス</t>
    </rPh>
    <rPh sb="1" eb="3">
      <t>ナカイ</t>
    </rPh>
    <phoneticPr fontId="20"/>
  </si>
  <si>
    <r>
      <rPr>
        <sz val="10"/>
        <rFont val="ＭＳ 明朝"/>
        <family val="1"/>
        <charset val="128"/>
      </rPr>
      <t>佐藤憲三</t>
    </r>
    <rPh sb="0" eb="4">
      <t>サトウケンゾウ</t>
    </rPh>
    <phoneticPr fontId="5"/>
  </si>
  <si>
    <r>
      <rPr>
        <sz val="10"/>
        <color theme="1"/>
        <rFont val="ＭＳ 明朝"/>
        <family val="1"/>
        <charset val="128"/>
      </rPr>
      <t>サクラマス</t>
    </r>
    <r>
      <rPr>
        <sz val="10"/>
        <color theme="1"/>
        <rFont val="Century"/>
        <family val="1"/>
      </rPr>
      <t>(</t>
    </r>
    <r>
      <rPr>
        <sz val="10"/>
        <color theme="1"/>
        <rFont val="ＭＳ 明朝"/>
        <family val="1"/>
        <charset val="128"/>
      </rPr>
      <t>ホイル包み蒸し、酢味噌かけ、含め煮</t>
    </r>
    <r>
      <rPr>
        <sz val="10"/>
        <color theme="1"/>
        <rFont val="Century"/>
        <family val="1"/>
      </rPr>
      <t>)</t>
    </r>
    <r>
      <rPr>
        <sz val="10"/>
        <color theme="1"/>
        <rFont val="ＭＳ 明朝"/>
        <family val="1"/>
        <charset val="128"/>
      </rPr>
      <t>、冷汁、帆立貝柱のうめだれカルパッチョ</t>
    </r>
    <rPh sb="9" eb="10">
      <t>ツツ</t>
    </rPh>
    <rPh sb="11" eb="12">
      <t>ム</t>
    </rPh>
    <rPh sb="14" eb="17">
      <t>スミソ</t>
    </rPh>
    <rPh sb="20" eb="21">
      <t>フク</t>
    </rPh>
    <rPh sb="22" eb="23">
      <t>ニ</t>
    </rPh>
    <rPh sb="25" eb="27">
      <t>ヒヤジル</t>
    </rPh>
    <rPh sb="28" eb="32">
      <t>ホタテカイバシラ</t>
    </rPh>
    <phoneticPr fontId="5"/>
  </si>
  <si>
    <r>
      <rPr>
        <sz val="10"/>
        <rFont val="ＭＳ 明朝"/>
        <family val="1"/>
        <charset val="128"/>
      </rPr>
      <t>酒田市総合文化センター</t>
    </r>
    <rPh sb="0" eb="7">
      <t>サカタシソウゴウブンカ</t>
    </rPh>
    <phoneticPr fontId="33"/>
  </si>
  <si>
    <r>
      <rPr>
        <sz val="10"/>
        <rFont val="ＭＳ 明朝"/>
        <family val="1"/>
        <charset val="128"/>
      </rPr>
      <t>一般参加者</t>
    </r>
    <rPh sb="0" eb="5">
      <t>イッパンサンカシャ</t>
    </rPh>
    <phoneticPr fontId="5"/>
  </si>
  <si>
    <r>
      <rPr>
        <sz val="10"/>
        <rFont val="ＭＳ 明朝"/>
        <family val="1"/>
        <charset val="128"/>
      </rPr>
      <t>渡部孝太郎、相田満春</t>
    </r>
    <rPh sb="0" eb="5">
      <t>ワタナベコウタロウ</t>
    </rPh>
    <rPh sb="6" eb="10">
      <t>アイダミツハル</t>
    </rPh>
    <phoneticPr fontId="5"/>
  </si>
  <si>
    <r>
      <rPr>
        <sz val="10"/>
        <color theme="1"/>
        <rFont val="ＭＳ 明朝"/>
        <family val="1"/>
        <charset val="128"/>
      </rPr>
      <t>サクラマスとうどんの餡かけ、サクラマスのフルーツソース</t>
    </r>
    <rPh sb="10" eb="11">
      <t>アン</t>
    </rPh>
    <phoneticPr fontId="5"/>
  </si>
  <si>
    <r>
      <rPr>
        <sz val="10"/>
        <rFont val="ＭＳ 明朝"/>
        <family val="1"/>
        <charset val="128"/>
      </rPr>
      <t>渡部孝太郎</t>
    </r>
    <rPh sb="0" eb="5">
      <t>ワタナベコウタロウ</t>
    </rPh>
    <phoneticPr fontId="5"/>
  </si>
  <si>
    <r>
      <rPr>
        <sz val="10"/>
        <rFont val="ＭＳ 明朝"/>
        <family val="1"/>
        <charset val="128"/>
      </rPr>
      <t>鮭とうどんの餡かけ、鮭の和風タルタルソース、アラ汁</t>
    </r>
    <rPh sb="0" eb="1">
      <t>サケ</t>
    </rPh>
    <rPh sb="6" eb="7">
      <t>アン</t>
    </rPh>
    <rPh sb="10" eb="11">
      <t>サケ</t>
    </rPh>
    <rPh sb="12" eb="14">
      <t>ワフウ</t>
    </rPh>
    <rPh sb="24" eb="25">
      <t>ジル</t>
    </rPh>
    <phoneticPr fontId="5"/>
  </si>
  <si>
    <r>
      <rPr>
        <sz val="10"/>
        <rFont val="ＭＳ 明朝"/>
        <family val="1"/>
        <charset val="128"/>
      </rPr>
      <t>渡部孝太郎</t>
    </r>
    <rPh sb="0" eb="5">
      <t>ワタナベコウタロウ</t>
    </rPh>
    <phoneticPr fontId="33"/>
  </si>
  <si>
    <r>
      <rPr>
        <sz val="10"/>
        <rFont val="ＭＳ 明朝"/>
        <family val="1"/>
        <charset val="128"/>
      </rPr>
      <t>イナダのフルーツソース、ホッケの甘酢あん、アラ汁</t>
    </r>
    <rPh sb="16" eb="18">
      <t>アマズ</t>
    </rPh>
    <rPh sb="23" eb="24">
      <t>ジル</t>
    </rPh>
    <phoneticPr fontId="5"/>
  </si>
  <si>
    <r>
      <rPr>
        <sz val="10"/>
        <rFont val="ＭＳ 明朝"/>
        <family val="1"/>
        <charset val="128"/>
      </rPr>
      <t>イル・ケッチャーノ</t>
    </r>
    <phoneticPr fontId="33"/>
  </si>
  <si>
    <r>
      <rPr>
        <sz val="10"/>
        <rFont val="ＭＳ 明朝"/>
        <family val="1"/>
        <charset val="128"/>
      </rPr>
      <t>小学生以上の親子</t>
    </r>
    <rPh sb="0" eb="5">
      <t>ショウガクセイイジョウ</t>
    </rPh>
    <rPh sb="6" eb="8">
      <t>オヤコ</t>
    </rPh>
    <phoneticPr fontId="20"/>
  </si>
  <si>
    <r>
      <rPr>
        <sz val="10"/>
        <rFont val="ＭＳ 明朝"/>
        <family val="1"/>
        <charset val="128"/>
      </rPr>
      <t>手塚太一、奥田政行</t>
    </r>
    <rPh sb="0" eb="4">
      <t>テヅカタイチ</t>
    </rPh>
    <rPh sb="5" eb="7">
      <t>オクダ</t>
    </rPh>
    <rPh sb="7" eb="9">
      <t>マサユキ</t>
    </rPh>
    <phoneticPr fontId="5"/>
  </si>
  <si>
    <r>
      <rPr>
        <sz val="10"/>
        <color rgb="FF000000"/>
        <rFont val="ＭＳ 明朝"/>
        <family val="1"/>
        <charset val="128"/>
      </rPr>
      <t>クチボソ、スズキ他</t>
    </r>
    <r>
      <rPr>
        <sz val="10"/>
        <color rgb="FF000000"/>
        <rFont val="Century"/>
        <family val="1"/>
      </rPr>
      <t xml:space="preserve"> </t>
    </r>
    <r>
      <rPr>
        <sz val="10"/>
        <color rgb="FF000000"/>
        <rFont val="ＭＳ 明朝"/>
        <family val="1"/>
        <charset val="128"/>
      </rPr>
      <t>きゅうりとパサ付かせて焼いた口細カレイ等</t>
    </r>
    <rPh sb="8" eb="9">
      <t>ホカ</t>
    </rPh>
    <rPh sb="17" eb="18">
      <t>ツ</t>
    </rPh>
    <rPh sb="21" eb="22">
      <t>ヤ</t>
    </rPh>
    <rPh sb="24" eb="26">
      <t>クチホソ</t>
    </rPh>
    <rPh sb="29" eb="30">
      <t>トウ</t>
    </rPh>
    <phoneticPr fontId="5"/>
  </si>
  <si>
    <r>
      <rPr>
        <sz val="10"/>
        <rFont val="ＭＳ 明朝"/>
        <family val="1"/>
        <charset val="128"/>
      </rPr>
      <t>湯浜コスパ</t>
    </r>
    <rPh sb="0" eb="2">
      <t>ユノハマ</t>
    </rPh>
    <phoneticPr fontId="33"/>
  </si>
  <si>
    <r>
      <rPr>
        <sz val="10"/>
        <rFont val="ＭＳ 明朝"/>
        <family val="1"/>
        <charset val="128"/>
      </rPr>
      <t>一谷正、齊藤健一、佐藤英美、五十嵐安治</t>
    </r>
    <rPh sb="0" eb="3">
      <t>カズヤタダシ</t>
    </rPh>
    <rPh sb="4" eb="8">
      <t>サイトウケンイチ</t>
    </rPh>
    <rPh sb="9" eb="13">
      <t>サトウヒデミ</t>
    </rPh>
    <rPh sb="14" eb="19">
      <t>イガラシヤスジ</t>
    </rPh>
    <phoneticPr fontId="33"/>
  </si>
  <si>
    <r>
      <rPr>
        <sz val="10"/>
        <rFont val="ＭＳ 明朝"/>
        <family val="1"/>
        <charset val="128"/>
      </rPr>
      <t>キス</t>
    </r>
    <r>
      <rPr>
        <sz val="10"/>
        <rFont val="Century"/>
        <family val="1"/>
      </rPr>
      <t>(</t>
    </r>
    <r>
      <rPr>
        <sz val="10"/>
        <rFont val="ＭＳ 明朝"/>
        <family val="1"/>
        <charset val="128"/>
      </rPr>
      <t>ご飯、刺身、フリット</t>
    </r>
    <r>
      <rPr>
        <sz val="10"/>
        <rFont val="Century"/>
        <family val="1"/>
      </rPr>
      <t>)</t>
    </r>
    <rPh sb="4" eb="5">
      <t>ハン</t>
    </rPh>
    <rPh sb="6" eb="8">
      <t>サシミ</t>
    </rPh>
    <phoneticPr fontId="5"/>
  </si>
  <si>
    <r>
      <rPr>
        <sz val="10"/>
        <color rgb="FF000000"/>
        <rFont val="ＭＳ 明朝"/>
        <family val="1"/>
        <charset val="128"/>
      </rPr>
      <t>イワガキの食べ比べ、イワガキモロヘイヤソース等</t>
    </r>
    <rPh sb="5" eb="6">
      <t>タ</t>
    </rPh>
    <rPh sb="7" eb="8">
      <t>クラ</t>
    </rPh>
    <rPh sb="22" eb="23">
      <t>ナド</t>
    </rPh>
    <phoneticPr fontId="5"/>
  </si>
  <si>
    <r>
      <rPr>
        <sz val="10"/>
        <color rgb="FF000000"/>
        <rFont val="ＭＳ 明朝"/>
        <family val="1"/>
        <charset val="128"/>
      </rPr>
      <t>メジマグロ、マコガレイ他</t>
    </r>
    <r>
      <rPr>
        <sz val="10"/>
        <color rgb="FF000000"/>
        <rFont val="Century"/>
        <family val="1"/>
      </rPr>
      <t xml:space="preserve"> </t>
    </r>
    <r>
      <rPr>
        <sz val="10"/>
        <color rgb="FF000000"/>
        <rFont val="ＭＳ 明朝"/>
        <family val="1"/>
        <charset val="128"/>
      </rPr>
      <t>マコガレイのフリット等</t>
    </r>
    <rPh sb="11" eb="12">
      <t>ホカ</t>
    </rPh>
    <rPh sb="23" eb="24">
      <t>ナド</t>
    </rPh>
    <phoneticPr fontId="5"/>
  </si>
  <si>
    <r>
      <rPr>
        <sz val="10"/>
        <rFont val="ＭＳ 明朝"/>
        <family val="1"/>
        <charset val="128"/>
      </rPr>
      <t>酒田市民健康センター</t>
    </r>
    <rPh sb="0" eb="6">
      <t>サカタシミンケンコウ</t>
    </rPh>
    <phoneticPr fontId="33"/>
  </si>
  <si>
    <r>
      <rPr>
        <sz val="10"/>
        <rFont val="ＭＳ 明朝"/>
        <family val="1"/>
        <charset val="128"/>
      </rPr>
      <t>食生活改善推進協議会</t>
    </r>
    <rPh sb="0" eb="10">
      <t>ショクセイカツカイゼンスイシンキョウギカイ</t>
    </rPh>
    <phoneticPr fontId="5"/>
  </si>
  <si>
    <r>
      <rPr>
        <sz val="10"/>
        <rFont val="ＭＳ 明朝"/>
        <family val="1"/>
        <charset val="128"/>
      </rPr>
      <t>一谷正、加藤考、佐藤久嘉</t>
    </r>
    <rPh sb="0" eb="3">
      <t>カズヤタダシ</t>
    </rPh>
    <rPh sb="4" eb="7">
      <t>カトウコウ</t>
    </rPh>
    <rPh sb="8" eb="12">
      <t>サトウヒサヨシ</t>
    </rPh>
    <phoneticPr fontId="5"/>
  </si>
  <si>
    <r>
      <rPr>
        <sz val="10"/>
        <color rgb="FF000000"/>
        <rFont val="ＭＳ 明朝"/>
        <family val="1"/>
        <charset val="128"/>
      </rPr>
      <t>イカ飯、イナダの刺身・味噌煮</t>
    </r>
    <rPh sb="2" eb="3">
      <t>メシ</t>
    </rPh>
    <rPh sb="8" eb="10">
      <t>サシミ</t>
    </rPh>
    <rPh sb="11" eb="14">
      <t>ミソニ</t>
    </rPh>
    <phoneticPr fontId="5"/>
  </si>
  <si>
    <r>
      <rPr>
        <sz val="10"/>
        <rFont val="ＭＳ 明朝"/>
        <family val="1"/>
        <charset val="128"/>
      </rPr>
      <t>八幡タウンセンター</t>
    </r>
    <rPh sb="0" eb="2">
      <t>ヤワタ</t>
    </rPh>
    <phoneticPr fontId="33"/>
  </si>
  <si>
    <r>
      <rPr>
        <sz val="10"/>
        <rFont val="ＭＳ 明朝"/>
        <family val="1"/>
        <charset val="128"/>
      </rPr>
      <t>一谷正、佐藤英美、加藤考、佐藤久嘉</t>
    </r>
    <rPh sb="0" eb="3">
      <t>カズタニタダシ</t>
    </rPh>
    <rPh sb="4" eb="8">
      <t>サトウヒデミ</t>
    </rPh>
    <rPh sb="9" eb="12">
      <t>カトウコウ</t>
    </rPh>
    <rPh sb="13" eb="17">
      <t>サトウヒサヨシ</t>
    </rPh>
    <phoneticPr fontId="5"/>
  </si>
  <si>
    <r>
      <rPr>
        <sz val="10"/>
        <color rgb="FF000000"/>
        <rFont val="ＭＳ 明朝"/>
        <family val="1"/>
        <charset val="128"/>
      </rPr>
      <t>イナダの刺身、味噌煮、カスベの刺身・煮付け</t>
    </r>
    <rPh sb="4" eb="6">
      <t>サシミ</t>
    </rPh>
    <rPh sb="7" eb="10">
      <t>ミソニ</t>
    </rPh>
    <rPh sb="15" eb="17">
      <t>サシミ</t>
    </rPh>
    <rPh sb="18" eb="20">
      <t>ニヅ</t>
    </rPh>
    <phoneticPr fontId="5"/>
  </si>
  <si>
    <r>
      <rPr>
        <sz val="10"/>
        <rFont val="ＭＳ 明朝"/>
        <family val="1"/>
        <charset val="128"/>
      </rPr>
      <t>手塚太一</t>
    </r>
    <rPh sb="0" eb="4">
      <t>テヅカタイチ</t>
    </rPh>
    <phoneticPr fontId="33"/>
  </si>
  <si>
    <r>
      <rPr>
        <sz val="10"/>
        <color rgb="FF000000"/>
        <rFont val="ＭＳ 明朝"/>
        <family val="1"/>
        <charset val="128"/>
      </rPr>
      <t>赤ネギとハタハタの湯揚げ、ハタハタとルッコラの田楽</t>
    </r>
    <rPh sb="0" eb="1">
      <t>アカ</t>
    </rPh>
    <rPh sb="9" eb="11">
      <t>ユア</t>
    </rPh>
    <rPh sb="23" eb="25">
      <t>デンガク</t>
    </rPh>
    <phoneticPr fontId="5"/>
  </si>
  <si>
    <r>
      <rPr>
        <sz val="10"/>
        <rFont val="ＭＳ 明朝"/>
        <family val="1"/>
        <charset val="128"/>
      </rPr>
      <t>櫛引公民館</t>
    </r>
    <rPh sb="0" eb="5">
      <t>クシビキコウミンカン</t>
    </rPh>
    <phoneticPr fontId="33"/>
  </si>
  <si>
    <r>
      <rPr>
        <sz val="10"/>
        <rFont val="ＭＳ 明朝"/>
        <family val="1"/>
        <charset val="128"/>
      </rPr>
      <t>石塚孝志</t>
    </r>
    <rPh sb="0" eb="4">
      <t>イシヅカタカシ</t>
    </rPh>
    <phoneticPr fontId="33"/>
  </si>
  <si>
    <r>
      <rPr>
        <sz val="10"/>
        <rFont val="ＭＳ 明朝"/>
        <family val="1"/>
        <charset val="128"/>
      </rPr>
      <t>鮭のフライ、鮭汁、イナダ刺身、イクラ醬油</t>
    </r>
    <rPh sb="0" eb="1">
      <t>サケ</t>
    </rPh>
    <rPh sb="6" eb="8">
      <t>サケジル</t>
    </rPh>
    <rPh sb="12" eb="14">
      <t>サシミ</t>
    </rPh>
    <rPh sb="18" eb="20">
      <t>ショウユ</t>
    </rPh>
    <phoneticPr fontId="5"/>
  </si>
  <si>
    <r>
      <rPr>
        <sz val="10"/>
        <color indexed="8"/>
        <rFont val="ＭＳ 明朝"/>
        <family val="1"/>
        <charset val="128"/>
      </rPr>
      <t>酒田市民健康センター</t>
    </r>
    <rPh sb="0" eb="6">
      <t>サカタシミンケンコウ</t>
    </rPh>
    <phoneticPr fontId="33"/>
  </si>
  <si>
    <r>
      <rPr>
        <sz val="10"/>
        <color rgb="FF000000"/>
        <rFont val="ＭＳ 明朝"/>
        <family val="1"/>
        <charset val="128"/>
      </rPr>
      <t>一谷正、佐藤英美</t>
    </r>
    <rPh sb="0" eb="3">
      <t>カズタニタダシ</t>
    </rPh>
    <rPh sb="4" eb="8">
      <t>サトウヒデミ</t>
    </rPh>
    <phoneticPr fontId="33"/>
  </si>
  <si>
    <r>
      <rPr>
        <sz val="10"/>
        <rFont val="ＭＳ 明朝"/>
        <family val="1"/>
        <charset val="128"/>
      </rPr>
      <t>鮭の親子丼、番屋汁、サーモンサラダ、鮭のワイン蒸し等</t>
    </r>
    <rPh sb="0" eb="1">
      <t>サケ</t>
    </rPh>
    <rPh sb="2" eb="5">
      <t>オヤコドン</t>
    </rPh>
    <rPh sb="6" eb="9">
      <t>バンヤジル</t>
    </rPh>
    <rPh sb="18" eb="19">
      <t>サケ</t>
    </rPh>
    <rPh sb="23" eb="24">
      <t>ム</t>
    </rPh>
    <rPh sb="25" eb="26">
      <t>ナド</t>
    </rPh>
    <phoneticPr fontId="5"/>
  </si>
  <si>
    <r>
      <rPr>
        <sz val="10"/>
        <color indexed="8"/>
        <rFont val="ＭＳ 明朝"/>
        <family val="1"/>
        <charset val="128"/>
      </rPr>
      <t>鶴岡市湯田川コミセン</t>
    </r>
    <rPh sb="0" eb="6">
      <t>ツルオカシユタガワ</t>
    </rPh>
    <phoneticPr fontId="5"/>
  </si>
  <si>
    <r>
      <rPr>
        <sz val="10"/>
        <rFont val="ＭＳ 明朝"/>
        <family val="1"/>
        <charset val="128"/>
      </rPr>
      <t>湯田川地区自治振興会</t>
    </r>
    <rPh sb="0" eb="3">
      <t>ユタガワ</t>
    </rPh>
    <rPh sb="3" eb="10">
      <t>チクジチシンコウカイ</t>
    </rPh>
    <phoneticPr fontId="5"/>
  </si>
  <si>
    <r>
      <rPr>
        <sz val="10"/>
        <color indexed="8"/>
        <rFont val="ＭＳ 明朝"/>
        <family val="1"/>
        <charset val="128"/>
      </rPr>
      <t>石塚亮</t>
    </r>
    <rPh sb="0" eb="3">
      <t>イシヅカリョウ</t>
    </rPh>
    <phoneticPr fontId="5"/>
  </si>
  <si>
    <r>
      <rPr>
        <sz val="10"/>
        <color rgb="FF000000"/>
        <rFont val="ＭＳ 明朝"/>
        <family val="1"/>
        <charset val="128"/>
      </rPr>
      <t>イカの刺身、塩辛、唐揚げ、エビの味噌汁</t>
    </r>
    <rPh sb="3" eb="5">
      <t>サシミ</t>
    </rPh>
    <rPh sb="6" eb="8">
      <t>シオカラ</t>
    </rPh>
    <rPh sb="9" eb="11">
      <t>カラア</t>
    </rPh>
    <rPh sb="16" eb="19">
      <t>ミソシル</t>
    </rPh>
    <phoneticPr fontId="5"/>
  </si>
  <si>
    <r>
      <rPr>
        <sz val="10"/>
        <color rgb="FF000000"/>
        <rFont val="ＭＳ 明朝"/>
        <family val="1"/>
        <charset val="128"/>
      </rPr>
      <t>イル・ケッチャーノ</t>
    </r>
    <phoneticPr fontId="33"/>
  </si>
  <si>
    <r>
      <rPr>
        <sz val="10"/>
        <color rgb="FF000000"/>
        <rFont val="ＭＳ 明朝"/>
        <family val="1"/>
        <charset val="128"/>
      </rPr>
      <t>手塚太一、奥田政行</t>
    </r>
    <rPh sb="0" eb="4">
      <t>テヅカタイチ</t>
    </rPh>
    <rPh sb="5" eb="7">
      <t>オクダ</t>
    </rPh>
    <rPh sb="7" eb="9">
      <t>マサユキ</t>
    </rPh>
    <phoneticPr fontId="5"/>
  </si>
  <si>
    <r>
      <rPr>
        <sz val="10"/>
        <color rgb="FF000000"/>
        <rFont val="ＭＳ 明朝"/>
        <family val="1"/>
        <charset val="128"/>
      </rPr>
      <t>鮟鱇、ガサエビ他、ゆずに入った鮟鱇等</t>
    </r>
    <rPh sb="0" eb="2">
      <t>アンコウ</t>
    </rPh>
    <rPh sb="7" eb="8">
      <t>ホカ</t>
    </rPh>
    <rPh sb="12" eb="13">
      <t>ハイ</t>
    </rPh>
    <rPh sb="15" eb="18">
      <t>アンコウナド</t>
    </rPh>
    <phoneticPr fontId="5"/>
  </si>
  <si>
    <r>
      <rPr>
        <sz val="10"/>
        <color rgb="FF000000"/>
        <rFont val="ＭＳ 明朝"/>
        <family val="1"/>
        <charset val="128"/>
      </rPr>
      <t>酒田市松陵コミセン</t>
    </r>
    <rPh sb="0" eb="3">
      <t>サカタシ</t>
    </rPh>
    <rPh sb="3" eb="5">
      <t>ショウリョウ</t>
    </rPh>
    <phoneticPr fontId="33"/>
  </si>
  <si>
    <r>
      <rPr>
        <sz val="10"/>
        <rFont val="ＭＳ 明朝"/>
        <family val="1"/>
        <charset val="128"/>
      </rPr>
      <t>一谷正、佐藤英美</t>
    </r>
    <rPh sb="0" eb="3">
      <t>カズタニタダシ</t>
    </rPh>
    <rPh sb="4" eb="8">
      <t>サトウヒデミ</t>
    </rPh>
    <phoneticPr fontId="5"/>
  </si>
  <si>
    <r>
      <rPr>
        <sz val="10"/>
        <rFont val="ＭＳ 明朝"/>
        <family val="1"/>
        <charset val="128"/>
      </rPr>
      <t>イカ飯、イナダの刺身</t>
    </r>
    <rPh sb="2" eb="3">
      <t>メシ</t>
    </rPh>
    <rPh sb="8" eb="10">
      <t>サシミ</t>
    </rPh>
    <phoneticPr fontId="5"/>
  </si>
  <si>
    <r>
      <rPr>
        <sz val="10"/>
        <color rgb="FF000000"/>
        <rFont val="ＭＳ 明朝"/>
        <family val="1"/>
        <charset val="128"/>
      </rPr>
      <t>鶴岡市中央児童館</t>
    </r>
    <rPh sb="0" eb="5">
      <t>ツルオカシチュウオウ</t>
    </rPh>
    <rPh sb="5" eb="8">
      <t>ジドウカン</t>
    </rPh>
    <phoneticPr fontId="33"/>
  </si>
  <si>
    <r>
      <rPr>
        <sz val="10"/>
        <rFont val="ＭＳ 明朝"/>
        <family val="1"/>
        <charset val="128"/>
      </rPr>
      <t>親子</t>
    </r>
    <rPh sb="0" eb="2">
      <t>オヤコ</t>
    </rPh>
    <phoneticPr fontId="5"/>
  </si>
  <si>
    <r>
      <rPr>
        <sz val="10"/>
        <color rgb="FF000000"/>
        <rFont val="ＭＳ 明朝"/>
        <family val="1"/>
        <charset val="128"/>
      </rPr>
      <t>手塚太一、佐藤寛</t>
    </r>
    <rPh sb="0" eb="4">
      <t>テヅカタイチ</t>
    </rPh>
    <rPh sb="5" eb="8">
      <t>サトウカン</t>
    </rPh>
    <phoneticPr fontId="5"/>
  </si>
  <si>
    <r>
      <rPr>
        <sz val="10"/>
        <color rgb="FF000000"/>
        <rFont val="ＭＳ 明朝"/>
        <family val="1"/>
        <charset val="128"/>
      </rPr>
      <t>寒鱈汁</t>
    </r>
    <rPh sb="0" eb="3">
      <t>カンタラジル</t>
    </rPh>
    <phoneticPr fontId="38"/>
  </si>
  <si>
    <r>
      <rPr>
        <sz val="10"/>
        <color indexed="8"/>
        <rFont val="ＭＳ 明朝"/>
        <family val="1"/>
        <charset val="128"/>
      </rPr>
      <t>山形市鈴川公民館</t>
    </r>
    <rPh sb="0" eb="3">
      <t>ヤマガタシ</t>
    </rPh>
    <rPh sb="3" eb="8">
      <t>スズカワコウミンカン</t>
    </rPh>
    <phoneticPr fontId="33"/>
  </si>
  <si>
    <r>
      <rPr>
        <sz val="10"/>
        <color rgb="FF000000"/>
        <rFont val="ＭＳ 明朝"/>
        <family val="1"/>
        <charset val="128"/>
      </rPr>
      <t>須田剛史、齊藤健一、髙橋由紀、髙橋美代子</t>
    </r>
    <rPh sb="0" eb="4">
      <t>スダタカシ</t>
    </rPh>
    <rPh sb="5" eb="9">
      <t>サイトウケンイチ</t>
    </rPh>
    <rPh sb="10" eb="14">
      <t>タカハシユキ</t>
    </rPh>
    <rPh sb="15" eb="20">
      <t>タカハシミヨコ</t>
    </rPh>
    <phoneticPr fontId="5"/>
  </si>
  <si>
    <r>
      <rPr>
        <sz val="10"/>
        <color theme="1"/>
        <rFont val="ＭＳ 明朝"/>
        <family val="1"/>
        <charset val="128"/>
      </rPr>
      <t>寒鱈汁、たらの子づけ、たらこの小鉢、たらの焼き浸し、白子のポン酢がけ、たらこの梅煮入り</t>
    </r>
    <rPh sb="0" eb="3">
      <t>カンタラジル</t>
    </rPh>
    <rPh sb="7" eb="8">
      <t>コ</t>
    </rPh>
    <rPh sb="15" eb="17">
      <t>コバチ</t>
    </rPh>
    <rPh sb="21" eb="22">
      <t>ヤ</t>
    </rPh>
    <rPh sb="23" eb="24">
      <t>ヒタ</t>
    </rPh>
    <rPh sb="26" eb="28">
      <t>シラコ</t>
    </rPh>
    <rPh sb="31" eb="32">
      <t>ズ</t>
    </rPh>
    <rPh sb="39" eb="40">
      <t>ウメ</t>
    </rPh>
    <rPh sb="40" eb="41">
      <t>ニ</t>
    </rPh>
    <rPh sb="41" eb="42">
      <t>イ</t>
    </rPh>
    <phoneticPr fontId="38"/>
  </si>
  <si>
    <r>
      <rPr>
        <sz val="10"/>
        <color indexed="8"/>
        <rFont val="ＭＳ 明朝"/>
        <family val="1"/>
        <charset val="128"/>
      </rPr>
      <t>庄内町第一公民館</t>
    </r>
    <rPh sb="0" eb="3">
      <t>ショウナイマチ</t>
    </rPh>
    <rPh sb="3" eb="5">
      <t>ダイイチ</t>
    </rPh>
    <rPh sb="5" eb="8">
      <t>コウミンカン</t>
    </rPh>
    <phoneticPr fontId="33"/>
  </si>
  <si>
    <r>
      <rPr>
        <sz val="10"/>
        <color rgb="FF000000"/>
        <rFont val="ＭＳ 明朝"/>
        <family val="1"/>
        <charset val="128"/>
      </rPr>
      <t>佐藤憲三</t>
    </r>
    <rPh sb="0" eb="4">
      <t>サトウケンゾウ</t>
    </rPh>
    <phoneticPr fontId="5"/>
  </si>
  <si>
    <r>
      <rPr>
        <sz val="10"/>
        <rFont val="ＭＳ 明朝"/>
        <family val="1"/>
        <charset val="128"/>
      </rPr>
      <t>寒鱈汁、こづけ、白子の天ぷら、鱈の香草風味焼き</t>
    </r>
    <rPh sb="0" eb="3">
      <t>カンタラジル</t>
    </rPh>
    <rPh sb="8" eb="10">
      <t>シラコ</t>
    </rPh>
    <rPh sb="11" eb="12">
      <t>テン</t>
    </rPh>
    <rPh sb="15" eb="16">
      <t>タラ</t>
    </rPh>
    <rPh sb="17" eb="22">
      <t>コウソウフウミヤ</t>
    </rPh>
    <phoneticPr fontId="38"/>
  </si>
  <si>
    <r>
      <rPr>
        <sz val="10"/>
        <color rgb="FF000000"/>
        <rFont val="ＭＳ 明朝"/>
        <family val="1"/>
        <charset val="128"/>
      </rPr>
      <t>鶴岡市中組活力センター</t>
    </r>
    <rPh sb="0" eb="3">
      <t>ツルオカシ</t>
    </rPh>
    <rPh sb="3" eb="5">
      <t>ナカグミ</t>
    </rPh>
    <rPh sb="5" eb="7">
      <t>カツリョク</t>
    </rPh>
    <phoneticPr fontId="33"/>
  </si>
  <si>
    <r>
      <rPr>
        <sz val="10"/>
        <rFont val="ＭＳ 明朝"/>
        <family val="1"/>
        <charset val="128"/>
      </rPr>
      <t>田川中組住民会</t>
    </r>
    <rPh sb="0" eb="2">
      <t>タガワ</t>
    </rPh>
    <rPh sb="2" eb="4">
      <t>ナカグミ</t>
    </rPh>
    <rPh sb="4" eb="7">
      <t>ジュウミンカイ</t>
    </rPh>
    <phoneticPr fontId="5"/>
  </si>
  <si>
    <r>
      <rPr>
        <sz val="10"/>
        <color rgb="FF000000"/>
        <rFont val="ＭＳ 明朝"/>
        <family val="1"/>
        <charset val="128"/>
      </rPr>
      <t>松田陽子</t>
    </r>
    <rPh sb="0" eb="4">
      <t>マツダヨウコ</t>
    </rPh>
    <phoneticPr fontId="5"/>
  </si>
  <si>
    <r>
      <rPr>
        <sz val="10"/>
        <color theme="1"/>
        <rFont val="ＭＳ 明朝"/>
        <family val="1"/>
        <charset val="128"/>
      </rPr>
      <t>寒鱈汁、大根と人参のたらの子入り、昆布締め刺身</t>
    </r>
    <rPh sb="0" eb="3">
      <t>カンタラジル</t>
    </rPh>
    <rPh sb="4" eb="6">
      <t>ダイコン</t>
    </rPh>
    <rPh sb="7" eb="9">
      <t>ニンジン</t>
    </rPh>
    <rPh sb="13" eb="14">
      <t>コ</t>
    </rPh>
    <rPh sb="14" eb="15">
      <t>イ</t>
    </rPh>
    <rPh sb="17" eb="20">
      <t>コンブジ</t>
    </rPh>
    <rPh sb="21" eb="23">
      <t>サシミ</t>
    </rPh>
    <phoneticPr fontId="5"/>
  </si>
  <si>
    <r>
      <rPr>
        <sz val="10"/>
        <color theme="1"/>
        <rFont val="ＭＳ 明朝"/>
        <family val="1"/>
        <charset val="128"/>
      </rPr>
      <t>ミズダコ、ウマヅラ</t>
    </r>
    <phoneticPr fontId="5"/>
  </si>
  <si>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20"/>
  </si>
  <si>
    <r>
      <t xml:space="preserve"> (1) </t>
    </r>
    <r>
      <rPr>
        <sz val="12"/>
        <rFont val="ＭＳ 明朝"/>
        <family val="1"/>
        <charset val="128"/>
      </rPr>
      <t>山形県漁業協同組合</t>
    </r>
  </si>
  <si>
    <r>
      <rPr>
        <sz val="11"/>
        <rFont val="ＭＳ 明朝"/>
        <family val="1"/>
        <charset val="128"/>
      </rPr>
      <t>平成</t>
    </r>
    <r>
      <rPr>
        <sz val="11"/>
        <rFont val="Century"/>
        <family val="1"/>
      </rPr>
      <t>23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38"/>
  </si>
  <si>
    <r>
      <rPr>
        <sz val="11"/>
        <rFont val="ＭＳ 明朝"/>
        <family val="1"/>
        <charset val="128"/>
      </rPr>
      <t xml:space="preserve">組合名
</t>
    </r>
    <r>
      <rPr>
        <sz val="11"/>
        <rFont val="Century"/>
        <family val="1"/>
      </rPr>
      <t>(</t>
    </r>
    <r>
      <rPr>
        <sz val="11"/>
        <rFont val="ＭＳ 明朝"/>
        <family val="1"/>
        <charset val="128"/>
      </rPr>
      <t>設立年月日</t>
    </r>
    <r>
      <rPr>
        <sz val="11"/>
        <rFont val="Century"/>
        <family val="1"/>
      </rPr>
      <t>)</t>
    </r>
  </si>
  <si>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</si>
  <si>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</si>
  <si>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組合員数</t>
    </r>
    <r>
      <rPr>
        <sz val="11"/>
        <rFont val="Century"/>
        <family val="1"/>
      </rPr>
      <t>(</t>
    </r>
    <r>
      <rPr>
        <sz val="11"/>
        <rFont val="ＭＳ 明朝"/>
        <family val="1"/>
        <charset val="128"/>
      </rPr>
      <t>人</t>
    </r>
    <r>
      <rPr>
        <sz val="11"/>
        <rFont val="Century"/>
        <family val="1"/>
      </rPr>
      <t>)</t>
    </r>
  </si>
  <si>
    <r>
      <rPr>
        <sz val="11"/>
        <rFont val="ＭＳ 明朝"/>
        <family val="1"/>
        <charset val="128"/>
      </rPr>
      <t>役職員</t>
    </r>
    <r>
      <rPr>
        <sz val="11"/>
        <rFont val="Century"/>
        <family val="1"/>
      </rPr>
      <t>(</t>
    </r>
    <r>
      <rPr>
        <sz val="11"/>
        <rFont val="ＭＳ 明朝"/>
        <family val="1"/>
        <charset val="128"/>
      </rPr>
      <t>人</t>
    </r>
    <r>
      <rPr>
        <sz val="11"/>
        <rFont val="Century"/>
        <family val="1"/>
      </rPr>
      <t>)</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</si>
  <si>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</si>
  <si>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</si>
  <si>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</si>
  <si>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</si>
  <si>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</si>
  <si>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</si>
  <si>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</si>
  <si>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</si>
  <si>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</si>
  <si>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</si>
  <si>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</si>
  <si>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</si>
  <si>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</si>
  <si>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</si>
  <si>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</si>
  <si>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 xml:space="preserve">山形県漁業
協同組合
</t>
    </r>
    <r>
      <rPr>
        <sz val="11"/>
        <rFont val="Century"/>
        <family val="1"/>
      </rPr>
      <t>(</t>
    </r>
    <r>
      <rPr>
        <sz val="11"/>
        <rFont val="ＭＳ 明朝"/>
        <family val="1"/>
        <charset val="128"/>
      </rPr>
      <t>昭</t>
    </r>
    <r>
      <rPr>
        <sz val="11"/>
        <rFont val="Century"/>
        <family val="1"/>
      </rPr>
      <t>40.7.1)</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</si>
  <si>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五十嵐安哉</t>
    </r>
  </si>
  <si>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</si>
  <si>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</si>
  <si>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</si>
  <si>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嘱託･臨時職員
</t>
    </r>
    <r>
      <rPr>
        <sz val="9"/>
        <rFont val="Century"/>
        <family val="1"/>
      </rPr>
      <t>17</t>
    </r>
    <r>
      <rPr>
        <sz val="9"/>
        <rFont val="ＭＳ 明朝"/>
        <family val="1"/>
        <charset val="128"/>
      </rPr>
      <t>名</t>
    </r>
    <phoneticPr fontId="20"/>
  </si>
  <si>
    <r>
      <rPr>
        <sz val="11"/>
        <rFont val="ＭＳ 明朝"/>
        <family val="1"/>
        <charset val="128"/>
      </rPr>
      <t>買取販売</t>
    </r>
  </si>
  <si>
    <r>
      <t>(</t>
    </r>
    <r>
      <rPr>
        <sz val="11"/>
        <rFont val="ＭＳ 明朝"/>
        <family val="1"/>
        <charset val="128"/>
      </rPr>
      <t>県漁協</t>
    </r>
    <r>
      <rPr>
        <sz val="11"/>
        <rFont val="Century"/>
        <family val="1"/>
      </rPr>
      <t>)</t>
    </r>
  </si>
  <si>
    <r>
      <t xml:space="preserve"> </t>
    </r>
    <r>
      <rPr>
        <sz val="12"/>
        <rFont val="ＭＳ 明朝"/>
        <family val="1"/>
        <charset val="128"/>
      </rPr>
      <t>本所･支所所在地､地区､組合員数､職員数</t>
    </r>
  </si>
  <si>
    <r>
      <rPr>
        <sz val="11"/>
        <rFont val="ＭＳ 明朝"/>
        <family val="1"/>
        <charset val="128"/>
      </rPr>
      <t>平成</t>
    </r>
    <r>
      <rPr>
        <sz val="11"/>
        <rFont val="Century"/>
        <family val="1"/>
      </rPr>
      <t>23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38"/>
  </si>
  <si>
    <r>
      <rPr>
        <sz val="11"/>
        <rFont val="ＭＳ 明朝"/>
        <family val="1"/>
        <charset val="128"/>
      </rPr>
      <t>平成</t>
    </r>
    <r>
      <rPr>
        <sz val="11"/>
        <rFont val="Century"/>
        <family val="1"/>
      </rPr>
      <t>23</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phoneticPr fontId="38"/>
  </si>
  <si>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</si>
  <si>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</si>
  <si>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</si>
  <si>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</si>
  <si>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</si>
  <si>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</si>
  <si>
    <r>
      <rPr>
        <sz val="9"/>
        <rFont val="ＭＳ 明朝"/>
        <family val="1"/>
        <charset val="128"/>
      </rPr>
      <t>人</t>
    </r>
  </si>
  <si>
    <r>
      <rPr>
        <sz val="11"/>
        <rFont val="ＭＳ 明朝"/>
        <family val="1"/>
        <charset val="128"/>
      </rPr>
      <t>酒田</t>
    </r>
    <rPh sb="0" eb="2">
      <t>サカタ</t>
    </rPh>
    <phoneticPr fontId="38"/>
  </si>
  <si>
    <r>
      <t xml:space="preserve">           </t>
    </r>
    <r>
      <rPr>
        <sz val="11"/>
        <rFont val="ＭＳ 明朝"/>
        <family val="1"/>
        <charset val="128"/>
      </rPr>
      <t>〃</t>
    </r>
    <r>
      <rPr>
        <sz val="11"/>
        <rFont val="Century"/>
        <family val="1"/>
      </rPr>
      <t xml:space="preserve"> </t>
    </r>
    <phoneticPr fontId="20"/>
  </si>
  <si>
    <r>
      <rPr>
        <sz val="11"/>
        <rFont val="ＭＳ 明朝"/>
        <family val="1"/>
        <charset val="128"/>
      </rPr>
      <t>酒田市</t>
    </r>
    <r>
      <rPr>
        <sz val="11"/>
        <rFont val="Century"/>
        <family val="1"/>
      </rPr>
      <t>(</t>
    </r>
    <r>
      <rPr>
        <sz val="11"/>
        <rFont val="ＭＳ 明朝"/>
        <family val="1"/>
        <charset val="128"/>
      </rPr>
      <t>飛島を除く</t>
    </r>
    <r>
      <rPr>
        <sz val="11"/>
        <rFont val="Century"/>
        <family val="1"/>
      </rPr>
      <t>)</t>
    </r>
  </si>
  <si>
    <r>
      <rPr>
        <sz val="11"/>
        <rFont val="ＭＳ 明朝"/>
        <family val="1"/>
        <charset val="128"/>
      </rPr>
      <t>吹浦</t>
    </r>
    <phoneticPr fontId="38"/>
  </si>
  <si>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</si>
  <si>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</si>
  <si>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t>
    </r>
    <phoneticPr fontId="38"/>
  </si>
  <si>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</si>
  <si>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</si>
  <si>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t>
    </r>
    <rPh sb="0" eb="2">
      <t>カモ</t>
    </rPh>
    <phoneticPr fontId="38"/>
  </si>
  <si>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</si>
  <si>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</si>
  <si>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t>
    </r>
    <rPh sb="0" eb="2">
      <t>ユラ</t>
    </rPh>
    <phoneticPr fontId="38"/>
  </si>
  <si>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</si>
  <si>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</si>
  <si>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t>
    </r>
    <rPh sb="0" eb="2">
      <t>トヨウラ</t>
    </rPh>
    <phoneticPr fontId="38"/>
  </si>
  <si>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</si>
  <si>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</si>
  <si>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t>
    </r>
    <rPh sb="0" eb="2">
      <t>アツミ</t>
    </rPh>
    <phoneticPr fontId="38"/>
  </si>
  <si>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</si>
  <si>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</si>
  <si>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t>
    </r>
    <phoneticPr fontId="38"/>
  </si>
  <si>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</si>
  <si>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</si>
  <si>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t>(</t>
    </r>
    <r>
      <rPr>
        <sz val="11"/>
        <rFont val="ＭＳ 明朝"/>
        <family val="1"/>
        <charset val="128"/>
      </rPr>
      <t>注</t>
    </r>
    <r>
      <rPr>
        <sz val="11"/>
        <rFont val="Century"/>
        <family val="1"/>
      </rPr>
      <t>)</t>
    </r>
    <r>
      <rPr>
        <sz val="11"/>
        <rFont val="ＭＳ 明朝"/>
        <family val="1"/>
        <charset val="128"/>
      </rPr>
      <t>本所には､全漁連</t>
    </r>
    <r>
      <rPr>
        <sz val="11"/>
        <rFont val="Century"/>
        <family val="1"/>
      </rPr>
      <t>(</t>
    </r>
    <r>
      <rPr>
        <sz val="11"/>
        <rFont val="ＭＳ 明朝"/>
        <family val="1"/>
        <charset val="128"/>
      </rPr>
      <t>出向職員</t>
    </r>
    <r>
      <rPr>
        <sz val="11"/>
        <rFont val="Century"/>
        <family val="1"/>
      </rPr>
      <t>2</t>
    </r>
    <r>
      <rPr>
        <sz val="11"/>
        <rFont val="ＭＳ 明朝"/>
        <family val="1"/>
        <charset val="128"/>
      </rPr>
      <t>名</t>
    </r>
    <r>
      <rPr>
        <sz val="11"/>
        <rFont val="Century"/>
        <family val="1"/>
      </rPr>
      <t>)</t>
    </r>
    <r>
      <rPr>
        <sz val="11"/>
        <rFont val="ＭＳ 明朝"/>
        <family val="1"/>
        <charset val="128"/>
      </rPr>
      <t>製氷工場</t>
    </r>
    <r>
      <rPr>
        <sz val="11"/>
        <rFont val="Century"/>
        <family val="1"/>
      </rPr>
      <t>(2</t>
    </r>
    <r>
      <rPr>
        <sz val="11"/>
        <rFont val="ＭＳ 明朝"/>
        <family val="1"/>
        <charset val="128"/>
      </rPr>
      <t>名</t>
    </r>
    <r>
      <rPr>
        <sz val="11"/>
        <rFont val="Century"/>
        <family val="1"/>
      </rPr>
      <t>)</t>
    </r>
    <r>
      <rPr>
        <sz val="11"/>
        <rFont val="ＭＳ 明朝"/>
        <family val="1"/>
        <charset val="128"/>
      </rPr>
      <t>水産加工場</t>
    </r>
    <r>
      <rPr>
        <sz val="11"/>
        <rFont val="Century"/>
        <family val="1"/>
      </rPr>
      <t>(3</t>
    </r>
    <r>
      <rPr>
        <sz val="11"/>
        <rFont val="ＭＳ 明朝"/>
        <family val="1"/>
        <charset val="128"/>
      </rPr>
      <t>名</t>
    </r>
    <r>
      <rPr>
        <sz val="11"/>
        <rFont val="Century"/>
        <family val="1"/>
      </rPr>
      <t>)</t>
    </r>
    <r>
      <rPr>
        <sz val="11"/>
        <rFont val="ＭＳ 明朝"/>
        <family val="1"/>
        <charset val="128"/>
      </rPr>
      <t>を含む｡</t>
    </r>
    <phoneticPr fontId="20"/>
  </si>
  <si>
    <r>
      <rPr>
        <sz val="11"/>
        <rFont val="ＭＳ 明朝"/>
        <family val="1"/>
        <charset val="128"/>
      </rPr>
      <t>　</t>
    </r>
    <r>
      <rPr>
        <sz val="11"/>
        <rFont val="Century"/>
        <family val="1"/>
      </rPr>
      <t>(2)</t>
    </r>
    <r>
      <rPr>
        <sz val="11"/>
        <rFont val="ＭＳ 明朝"/>
        <family val="1"/>
        <charset val="128"/>
      </rPr>
      <t>　内水面漁業協同組合</t>
    </r>
  </si>
  <si>
    <r>
      <rPr>
        <sz val="11"/>
        <rFont val="ＭＳ 明朝"/>
        <family val="1"/>
        <charset val="128"/>
      </rPr>
      <t>平成</t>
    </r>
    <r>
      <rPr>
        <sz val="11"/>
        <rFont val="Century"/>
        <family val="1"/>
      </rPr>
      <t>23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5"/>
  </si>
  <si>
    <r>
      <rPr>
        <sz val="11"/>
        <rFont val="ＭＳ 明朝"/>
        <family val="1"/>
        <charset val="128"/>
      </rPr>
      <t>組　合　名
（設立年月日）</t>
    </r>
  </si>
  <si>
    <r>
      <rPr>
        <sz val="11"/>
        <rFont val="ＭＳ 明朝"/>
        <family val="1"/>
        <charset val="128"/>
      </rPr>
      <t>事務所所在地及び代表者氏名</t>
    </r>
  </si>
  <si>
    <r>
      <rPr>
        <sz val="11"/>
        <rFont val="ＭＳ 明朝"/>
        <family val="1"/>
        <charset val="128"/>
      </rPr>
      <t>組合人数（人）</t>
    </r>
  </si>
  <si>
    <r>
      <rPr>
        <sz val="11"/>
        <rFont val="ＭＳ 明朝"/>
        <family val="1"/>
        <charset val="128"/>
      </rPr>
      <t>役職員数（人）</t>
    </r>
  </si>
  <si>
    <r>
      <rPr>
        <sz val="11"/>
        <rFont val="ＭＳ 明朝"/>
        <family val="1"/>
        <charset val="128"/>
      </rPr>
      <t>払込済
出資金
（千円）</t>
    </r>
  </si>
  <si>
    <r>
      <rPr>
        <sz val="11"/>
        <rFont val="ＭＳ 明朝"/>
        <family val="1"/>
        <charset val="128"/>
      </rPr>
      <t>放　　　　流　　　　数　　　　量</t>
    </r>
  </si>
  <si>
    <r>
      <rPr>
        <sz val="11"/>
        <rFont val="ＭＳ 明朝"/>
        <family val="1"/>
        <charset val="128"/>
      </rPr>
      <t>あゆ
（㎏）</t>
    </r>
  </si>
  <si>
    <r>
      <rPr>
        <sz val="11"/>
        <rFont val="ＭＳ 明朝"/>
        <family val="1"/>
        <charset val="128"/>
      </rPr>
      <t>こい
（㎏）</t>
    </r>
  </si>
  <si>
    <r>
      <rPr>
        <sz val="11"/>
        <rFont val="ＭＳ 明朝"/>
        <family val="1"/>
        <charset val="128"/>
      </rPr>
      <t>ふな
（㎏）</t>
    </r>
  </si>
  <si>
    <r>
      <rPr>
        <sz val="11"/>
        <rFont val="ＭＳ 明朝"/>
        <family val="1"/>
        <charset val="128"/>
      </rPr>
      <t>うなぎ
（㎏）</t>
    </r>
  </si>
  <si>
    <r>
      <rPr>
        <sz val="11"/>
        <rFont val="ＭＳ 明朝"/>
        <family val="1"/>
        <charset val="128"/>
      </rPr>
      <t>いわな
（尾）</t>
    </r>
  </si>
  <si>
    <r>
      <rPr>
        <sz val="11"/>
        <rFont val="ＭＳ 明朝"/>
        <family val="1"/>
        <charset val="128"/>
      </rPr>
      <t>もくず
が　に
（尾）</t>
    </r>
  </si>
  <si>
    <r>
      <rPr>
        <sz val="11"/>
        <rFont val="ＭＳ 明朝"/>
        <family val="1"/>
        <charset val="128"/>
      </rPr>
      <t>その他
（㎏）</t>
    </r>
  </si>
  <si>
    <r>
      <t>(</t>
    </r>
    <r>
      <rPr>
        <sz val="11"/>
        <rFont val="ＭＳ 明朝"/>
        <family val="1"/>
        <charset val="128"/>
      </rPr>
      <t>サクラマス</t>
    </r>
    <r>
      <rPr>
        <sz val="11"/>
        <rFont val="Century"/>
        <family val="1"/>
      </rPr>
      <t>)</t>
    </r>
  </si>
  <si>
    <r>
      <rPr>
        <sz val="11"/>
        <rFont val="ＭＳ 明朝"/>
        <family val="1"/>
        <charset val="128"/>
      </rPr>
      <t>（尾）</t>
    </r>
  </si>
  <si>
    <r>
      <rPr>
        <sz val="11"/>
        <rFont val="ＭＳ 明朝"/>
        <family val="1"/>
        <charset val="128"/>
      </rPr>
      <t>東村山郡山辺町大字畑谷</t>
    </r>
    <r>
      <rPr>
        <sz val="11"/>
        <rFont val="Century"/>
        <family val="1"/>
      </rPr>
      <t>1992</t>
    </r>
    <r>
      <rPr>
        <sz val="11"/>
        <rFont val="ＭＳ 明朝"/>
        <family val="1"/>
        <charset val="128"/>
      </rPr>
      <t>－</t>
    </r>
    <r>
      <rPr>
        <sz val="11"/>
        <rFont val="Century"/>
        <family val="1"/>
      </rPr>
      <t>3</t>
    </r>
  </si>
  <si>
    <r>
      <rPr>
        <sz val="11"/>
        <rFont val="ＭＳ 明朝"/>
        <family val="1"/>
        <charset val="128"/>
      </rPr>
      <t>山辺町</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</si>
  <si>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2</t>
    </r>
    <r>
      <rPr>
        <sz val="11"/>
        <rFont val="ＭＳ 明朝"/>
        <family val="1"/>
        <charset val="128"/>
      </rPr>
      <t>．</t>
    </r>
    <r>
      <rPr>
        <sz val="11"/>
        <rFont val="Century"/>
        <family val="1"/>
      </rPr>
      <t xml:space="preserve"> 7</t>
    </r>
    <r>
      <rPr>
        <sz val="11"/>
        <rFont val="ＭＳ 明朝"/>
        <family val="1"/>
        <charset val="128"/>
      </rPr>
      <t>）</t>
    </r>
  </si>
  <si>
    <r>
      <rPr>
        <sz val="11"/>
        <rFont val="ＭＳ 明朝"/>
        <family val="1"/>
        <charset val="128"/>
      </rPr>
      <t>吉　田　憲　雄</t>
    </r>
    <phoneticPr fontId="5"/>
  </si>
  <si>
    <r>
      <rPr>
        <sz val="11"/>
        <rFont val="ＭＳ 明朝"/>
        <family val="1"/>
        <charset val="128"/>
      </rPr>
      <t>尾花沢市北町一丁目</t>
    </r>
    <r>
      <rPr>
        <sz val="11"/>
        <rFont val="Century"/>
        <family val="1"/>
      </rPr>
      <t>10</t>
    </r>
    <r>
      <rPr>
        <sz val="11"/>
        <rFont val="ＭＳ 明朝"/>
        <family val="1"/>
        <charset val="128"/>
      </rPr>
      <t>－</t>
    </r>
    <r>
      <rPr>
        <sz val="11"/>
        <rFont val="Century"/>
        <family val="1"/>
      </rPr>
      <t>5</t>
    </r>
  </si>
  <si>
    <r>
      <rPr>
        <sz val="11"/>
        <rFont val="ＭＳ 明朝"/>
        <family val="1"/>
        <charset val="128"/>
      </rPr>
      <t>尾花沢市・大石田町</t>
    </r>
  </si>
  <si>
    <r>
      <rPr>
        <sz val="11"/>
        <rFont val="ＭＳ 明朝"/>
        <family val="1"/>
        <charset val="128"/>
      </rPr>
      <t>（昭</t>
    </r>
    <r>
      <rPr>
        <sz val="11"/>
        <rFont val="Century"/>
        <family val="1"/>
      </rPr>
      <t>25</t>
    </r>
    <r>
      <rPr>
        <sz val="11"/>
        <rFont val="ＭＳ 明朝"/>
        <family val="1"/>
        <charset val="128"/>
      </rPr>
      <t>．</t>
    </r>
    <r>
      <rPr>
        <sz val="11"/>
        <rFont val="Century"/>
        <family val="1"/>
      </rPr>
      <t>11</t>
    </r>
    <r>
      <rPr>
        <sz val="11"/>
        <rFont val="ＭＳ 明朝"/>
        <family val="1"/>
        <charset val="128"/>
      </rPr>
      <t>．</t>
    </r>
    <r>
      <rPr>
        <sz val="11"/>
        <rFont val="Century"/>
        <family val="1"/>
      </rPr>
      <t xml:space="preserve"> 4</t>
    </r>
    <r>
      <rPr>
        <sz val="11"/>
        <rFont val="ＭＳ 明朝"/>
        <family val="1"/>
        <charset val="128"/>
      </rPr>
      <t>）</t>
    </r>
  </si>
  <si>
    <r>
      <rPr>
        <sz val="11"/>
        <rFont val="ＭＳ 明朝"/>
        <family val="1"/>
        <charset val="128"/>
      </rPr>
      <t>斎　藤　芳　信</t>
    </r>
    <phoneticPr fontId="5"/>
  </si>
  <si>
    <r>
      <rPr>
        <sz val="11"/>
        <rFont val="ＭＳ 明朝"/>
        <family val="1"/>
        <charset val="128"/>
      </rPr>
      <t>西村山郡朝日町大字宮宿</t>
    </r>
    <r>
      <rPr>
        <sz val="11"/>
        <rFont val="Century"/>
        <family val="1"/>
      </rPr>
      <t>1184</t>
    </r>
    <r>
      <rPr>
        <sz val="11"/>
        <rFont val="ＭＳ 明朝"/>
        <family val="1"/>
        <charset val="128"/>
      </rPr>
      <t>－</t>
    </r>
    <r>
      <rPr>
        <sz val="11"/>
        <rFont val="Century"/>
        <family val="1"/>
      </rPr>
      <t>8</t>
    </r>
  </si>
  <si>
    <r>
      <rPr>
        <sz val="11"/>
        <rFont val="ＭＳ 明朝"/>
        <family val="1"/>
        <charset val="128"/>
      </rPr>
      <t>大江町の全部
朝日町・寒河江市の一部</t>
    </r>
  </si>
  <si>
    <r>
      <rPr>
        <sz val="11"/>
        <rFont val="ＭＳ 明朝"/>
        <family val="1"/>
        <charset val="128"/>
      </rPr>
      <t>（昭</t>
    </r>
    <r>
      <rPr>
        <sz val="11"/>
        <rFont val="Century"/>
        <family val="1"/>
      </rPr>
      <t>26</t>
    </r>
    <r>
      <rPr>
        <sz val="11"/>
        <rFont val="ＭＳ 明朝"/>
        <family val="1"/>
        <charset val="128"/>
      </rPr>
      <t>．</t>
    </r>
    <r>
      <rPr>
        <sz val="11"/>
        <rFont val="Century"/>
        <family val="1"/>
      </rPr>
      <t xml:space="preserve"> 6</t>
    </r>
    <r>
      <rPr>
        <sz val="11"/>
        <rFont val="ＭＳ 明朝"/>
        <family val="1"/>
        <charset val="128"/>
      </rPr>
      <t>．</t>
    </r>
    <r>
      <rPr>
        <sz val="11"/>
        <rFont val="Century"/>
        <family val="1"/>
      </rPr>
      <t xml:space="preserve"> 4</t>
    </r>
    <r>
      <rPr>
        <sz val="11"/>
        <rFont val="ＭＳ 明朝"/>
        <family val="1"/>
        <charset val="128"/>
      </rPr>
      <t>）</t>
    </r>
  </si>
  <si>
    <r>
      <rPr>
        <sz val="11"/>
        <rFont val="ＭＳ 明朝"/>
        <family val="1"/>
        <charset val="128"/>
      </rPr>
      <t>佐　藤　利　雄</t>
    </r>
    <r>
      <rPr>
        <sz val="11"/>
        <rFont val="Century"/>
        <family val="1"/>
      </rPr>
      <t>(</t>
    </r>
    <r>
      <rPr>
        <sz val="11"/>
        <rFont val="ＭＳ 明朝"/>
        <family val="1"/>
        <charset val="128"/>
      </rPr>
      <t>朝日町商工会館内）</t>
    </r>
    <phoneticPr fontId="5"/>
  </si>
  <si>
    <r>
      <rPr>
        <sz val="11"/>
        <rFont val="ＭＳ 明朝"/>
        <family val="1"/>
        <charset val="128"/>
      </rPr>
      <t>西村山郡河北町谷地字山王</t>
    </r>
    <r>
      <rPr>
        <sz val="11"/>
        <rFont val="Century"/>
        <family val="1"/>
      </rPr>
      <t>23</t>
    </r>
    <r>
      <rPr>
        <sz val="11"/>
        <rFont val="ＭＳ 明朝"/>
        <family val="1"/>
        <charset val="128"/>
      </rPr>
      <t>－</t>
    </r>
    <r>
      <rPr>
        <sz val="11"/>
        <rFont val="Century"/>
        <family val="1"/>
      </rPr>
      <t>1</t>
    </r>
  </si>
  <si>
    <r>
      <rPr>
        <sz val="11"/>
        <rFont val="ＭＳ 明朝"/>
        <family val="1"/>
        <charset val="128"/>
      </rPr>
      <t>河北町・西川町・天童市・東根市・中山町の全部・寒河江市・　村山市の一部</t>
    </r>
    <phoneticPr fontId="5"/>
  </si>
  <si>
    <r>
      <rPr>
        <sz val="11"/>
        <rFont val="ＭＳ 明朝"/>
        <family val="1"/>
        <charset val="128"/>
      </rPr>
      <t>（昭</t>
    </r>
    <r>
      <rPr>
        <sz val="11"/>
        <rFont val="Century"/>
        <family val="1"/>
      </rPr>
      <t>27</t>
    </r>
    <r>
      <rPr>
        <sz val="11"/>
        <rFont val="ＭＳ 明朝"/>
        <family val="1"/>
        <charset val="128"/>
      </rPr>
      <t>．</t>
    </r>
    <r>
      <rPr>
        <sz val="11"/>
        <rFont val="Century"/>
        <family val="1"/>
      </rPr>
      <t xml:space="preserve"> 5</t>
    </r>
    <r>
      <rPr>
        <sz val="11"/>
        <rFont val="ＭＳ 明朝"/>
        <family val="1"/>
        <charset val="128"/>
      </rPr>
      <t>．</t>
    </r>
    <r>
      <rPr>
        <sz val="11"/>
        <rFont val="Century"/>
        <family val="1"/>
      </rPr>
      <t>23</t>
    </r>
    <r>
      <rPr>
        <sz val="11"/>
        <rFont val="ＭＳ 明朝"/>
        <family val="1"/>
        <charset val="128"/>
      </rPr>
      <t>）</t>
    </r>
  </si>
  <si>
    <r>
      <rPr>
        <sz val="11"/>
        <rFont val="ＭＳ 明朝"/>
        <family val="1"/>
        <charset val="128"/>
      </rPr>
      <t>後　藤　昭　七</t>
    </r>
    <rPh sb="0" eb="1">
      <t>アト</t>
    </rPh>
    <rPh sb="2" eb="3">
      <t>フジ</t>
    </rPh>
    <rPh sb="4" eb="5">
      <t>ショウ</t>
    </rPh>
    <rPh sb="6" eb="7">
      <t>シチ</t>
    </rPh>
    <phoneticPr fontId="5"/>
  </si>
  <si>
    <r>
      <rPr>
        <sz val="11"/>
        <rFont val="ＭＳ 明朝"/>
        <family val="1"/>
        <charset val="128"/>
      </rPr>
      <t>最上郡真室川町大字新町字天神</t>
    </r>
    <r>
      <rPr>
        <sz val="11"/>
        <rFont val="Century"/>
        <family val="1"/>
      </rPr>
      <t>460</t>
    </r>
    <phoneticPr fontId="20"/>
  </si>
  <si>
    <r>
      <rPr>
        <sz val="11"/>
        <rFont val="ＭＳ 明朝"/>
        <family val="1"/>
        <charset val="128"/>
      </rPr>
      <t>真室川町・金山町・鮭川村の全部
戸沢村の一部</t>
    </r>
  </si>
  <si>
    <r>
      <rPr>
        <sz val="11"/>
        <rFont val="ＭＳ 明朝"/>
        <family val="1"/>
        <charset val="128"/>
      </rPr>
      <t>（昭</t>
    </r>
    <r>
      <rPr>
        <sz val="11"/>
        <rFont val="Century"/>
        <family val="1"/>
      </rPr>
      <t>24</t>
    </r>
    <r>
      <rPr>
        <sz val="11"/>
        <rFont val="ＭＳ 明朝"/>
        <family val="1"/>
        <charset val="128"/>
      </rPr>
      <t>．</t>
    </r>
    <r>
      <rPr>
        <sz val="11"/>
        <rFont val="Century"/>
        <family val="1"/>
      </rPr>
      <t xml:space="preserve"> 9</t>
    </r>
    <r>
      <rPr>
        <sz val="11"/>
        <rFont val="ＭＳ 明朝"/>
        <family val="1"/>
        <charset val="128"/>
      </rPr>
      <t>．</t>
    </r>
    <r>
      <rPr>
        <sz val="11"/>
        <rFont val="Century"/>
        <family val="1"/>
      </rPr>
      <t xml:space="preserve"> 1</t>
    </r>
    <r>
      <rPr>
        <sz val="11"/>
        <rFont val="ＭＳ 明朝"/>
        <family val="1"/>
        <charset val="128"/>
      </rPr>
      <t>）</t>
    </r>
  </si>
  <si>
    <r>
      <rPr>
        <sz val="11"/>
        <rFont val="ＭＳ 明朝"/>
        <family val="1"/>
        <charset val="128"/>
      </rPr>
      <t>阿　部　武　志（真室川防災センター内）</t>
    </r>
    <phoneticPr fontId="5"/>
  </si>
  <si>
    <r>
      <rPr>
        <sz val="11"/>
        <rFont val="ＭＳ 明朝"/>
        <family val="1"/>
        <charset val="128"/>
      </rPr>
      <t>新庄市大手町</t>
    </r>
    <r>
      <rPr>
        <sz val="11"/>
        <rFont val="Century"/>
        <family val="1"/>
      </rPr>
      <t>2</t>
    </r>
    <r>
      <rPr>
        <sz val="11"/>
        <rFont val="ＭＳ 明朝"/>
        <family val="1"/>
        <charset val="128"/>
      </rPr>
      <t>－</t>
    </r>
    <r>
      <rPr>
        <sz val="11"/>
        <rFont val="Century"/>
        <family val="1"/>
      </rPr>
      <t>66</t>
    </r>
    <rPh sb="3" eb="6">
      <t>オオテマチ</t>
    </rPh>
    <phoneticPr fontId="20"/>
  </si>
  <si>
    <r>
      <rPr>
        <sz val="11"/>
        <rFont val="ＭＳ 明朝"/>
        <family val="1"/>
        <charset val="128"/>
      </rPr>
      <t>新庄市・大蔵村の全部
戸沢村の一部</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</si>
  <si>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9</t>
    </r>
    <r>
      <rPr>
        <sz val="11"/>
        <rFont val="ＭＳ 明朝"/>
        <family val="1"/>
        <charset val="128"/>
      </rPr>
      <t>．</t>
    </r>
    <r>
      <rPr>
        <sz val="11"/>
        <rFont val="Century"/>
        <family val="1"/>
      </rPr>
      <t>13</t>
    </r>
    <r>
      <rPr>
        <sz val="11"/>
        <rFont val="ＭＳ 明朝"/>
        <family val="1"/>
        <charset val="128"/>
      </rPr>
      <t>）</t>
    </r>
  </si>
  <si>
    <r>
      <rPr>
        <sz val="11"/>
        <rFont val="ＭＳ 明朝"/>
        <family val="1"/>
        <charset val="128"/>
      </rPr>
      <t>泉　谷　一　男</t>
    </r>
    <rPh sb="0" eb="1">
      <t>イズミ</t>
    </rPh>
    <rPh sb="2" eb="3">
      <t>タニ</t>
    </rPh>
    <rPh sb="4" eb="5">
      <t>イチ</t>
    </rPh>
    <rPh sb="6" eb="7">
      <t>オトコ</t>
    </rPh>
    <phoneticPr fontId="5"/>
  </si>
  <si>
    <r>
      <rPr>
        <sz val="11"/>
        <rFont val="ＭＳ 明朝"/>
        <family val="1"/>
        <charset val="128"/>
      </rPr>
      <t>最上郡舟形町舟形</t>
    </r>
    <r>
      <rPr>
        <sz val="11"/>
        <rFont val="Century"/>
        <family val="1"/>
      </rPr>
      <t>122</t>
    </r>
    <phoneticPr fontId="20"/>
  </si>
  <si>
    <r>
      <rPr>
        <sz val="11"/>
        <rFont val="ＭＳ 明朝"/>
        <family val="1"/>
        <charset val="128"/>
      </rPr>
      <t>最上町・舟形町</t>
    </r>
  </si>
  <si>
    <r>
      <rPr>
        <sz val="11"/>
        <rFont val="ＭＳ 明朝"/>
        <family val="1"/>
        <charset val="128"/>
      </rPr>
      <t>（昭</t>
    </r>
    <r>
      <rPr>
        <sz val="11"/>
        <rFont val="Century"/>
        <family val="1"/>
      </rPr>
      <t>29</t>
    </r>
    <r>
      <rPr>
        <sz val="11"/>
        <rFont val="ＭＳ 明朝"/>
        <family val="1"/>
        <charset val="128"/>
      </rPr>
      <t>．</t>
    </r>
    <r>
      <rPr>
        <sz val="11"/>
        <rFont val="Century"/>
        <family val="1"/>
      </rPr>
      <t>12</t>
    </r>
    <r>
      <rPr>
        <sz val="11"/>
        <rFont val="ＭＳ 明朝"/>
        <family val="1"/>
        <charset val="128"/>
      </rPr>
      <t>．</t>
    </r>
    <r>
      <rPr>
        <sz val="11"/>
        <rFont val="Century"/>
        <family val="1"/>
      </rPr>
      <t xml:space="preserve"> 6</t>
    </r>
    <r>
      <rPr>
        <sz val="11"/>
        <rFont val="ＭＳ 明朝"/>
        <family val="1"/>
        <charset val="128"/>
      </rPr>
      <t>）</t>
    </r>
  </si>
  <si>
    <r>
      <rPr>
        <sz val="11"/>
        <rFont val="ＭＳ 明朝"/>
        <family val="1"/>
        <charset val="128"/>
      </rPr>
      <t>沼　沢　勝　喜</t>
    </r>
    <phoneticPr fontId="5"/>
  </si>
  <si>
    <r>
      <rPr>
        <sz val="11"/>
        <rFont val="ＭＳ 明朝"/>
        <family val="1"/>
        <charset val="128"/>
      </rPr>
      <t>西置賜郡白鷹町大字荒砥乙</t>
    </r>
    <r>
      <rPr>
        <sz val="11"/>
        <rFont val="Century"/>
        <family val="1"/>
      </rPr>
      <t>555</t>
    </r>
    <r>
      <rPr>
        <sz val="11"/>
        <rFont val="ＭＳ 明朝"/>
        <family val="1"/>
        <charset val="128"/>
      </rPr>
      <t>－</t>
    </r>
    <r>
      <rPr>
        <sz val="11"/>
        <rFont val="Century"/>
        <family val="1"/>
      </rPr>
      <t>1</t>
    </r>
  </si>
  <si>
    <r>
      <rPr>
        <sz val="11"/>
        <rFont val="ＭＳ 明朝"/>
        <family val="1"/>
        <charset val="128"/>
      </rPr>
      <t>長井市・白鷹町・飯豊町の全部</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</si>
  <si>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1</t>
    </r>
    <r>
      <rPr>
        <sz val="11"/>
        <rFont val="ＭＳ 明朝"/>
        <family val="1"/>
        <charset val="128"/>
      </rPr>
      <t>．</t>
    </r>
    <r>
      <rPr>
        <sz val="11"/>
        <rFont val="Century"/>
        <family val="1"/>
      </rPr>
      <t xml:space="preserve"> 7</t>
    </r>
    <r>
      <rPr>
        <sz val="11"/>
        <rFont val="ＭＳ 明朝"/>
        <family val="1"/>
        <charset val="128"/>
      </rPr>
      <t>）</t>
    </r>
  </si>
  <si>
    <r>
      <rPr>
        <sz val="11"/>
        <rFont val="ＭＳ 明朝"/>
        <family val="1"/>
        <charset val="128"/>
      </rPr>
      <t>高　梨　幸　夫（白鷹町産業センター内）</t>
    </r>
    <phoneticPr fontId="5"/>
  </si>
  <si>
    <r>
      <rPr>
        <sz val="11"/>
        <rFont val="ＭＳ 明朝"/>
        <family val="1"/>
        <charset val="128"/>
      </rPr>
      <t>西置賜郡小国町大字北</t>
    </r>
    <r>
      <rPr>
        <sz val="11"/>
        <rFont val="Century"/>
        <family val="1"/>
      </rPr>
      <t>80</t>
    </r>
    <r>
      <rPr>
        <sz val="11"/>
        <rFont val="ＭＳ 明朝"/>
        <family val="1"/>
        <charset val="128"/>
      </rPr>
      <t>－</t>
    </r>
    <r>
      <rPr>
        <sz val="11"/>
        <rFont val="Century"/>
        <family val="1"/>
      </rPr>
      <t>15</t>
    </r>
    <rPh sb="7" eb="9">
      <t>オオアザ</t>
    </rPh>
    <rPh sb="9" eb="10">
      <t>キタ</t>
    </rPh>
    <phoneticPr fontId="20"/>
  </si>
  <si>
    <r>
      <rPr>
        <sz val="11"/>
        <rFont val="ＭＳ 明朝"/>
        <family val="1"/>
        <charset val="128"/>
      </rPr>
      <t>（昭</t>
    </r>
    <r>
      <rPr>
        <sz val="11"/>
        <rFont val="Century"/>
        <family val="1"/>
      </rPr>
      <t>28</t>
    </r>
    <r>
      <rPr>
        <sz val="11"/>
        <rFont val="ＭＳ 明朝"/>
        <family val="1"/>
        <charset val="128"/>
      </rPr>
      <t>．</t>
    </r>
    <r>
      <rPr>
        <sz val="11"/>
        <rFont val="Century"/>
        <family val="1"/>
      </rPr>
      <t xml:space="preserve"> 3</t>
    </r>
    <r>
      <rPr>
        <sz val="11"/>
        <rFont val="ＭＳ 明朝"/>
        <family val="1"/>
        <charset val="128"/>
      </rPr>
      <t>．</t>
    </r>
    <r>
      <rPr>
        <sz val="11"/>
        <rFont val="Century"/>
        <family val="1"/>
      </rPr>
      <t>25</t>
    </r>
    <r>
      <rPr>
        <sz val="11"/>
        <rFont val="ＭＳ 明朝"/>
        <family val="1"/>
        <charset val="128"/>
      </rPr>
      <t>）</t>
    </r>
  </si>
  <si>
    <r>
      <rPr>
        <sz val="11"/>
        <rFont val="ＭＳ 明朝"/>
        <family val="1"/>
        <charset val="128"/>
      </rPr>
      <t>高　橋　忠　雄</t>
    </r>
    <rPh sb="0" eb="1">
      <t>タカ</t>
    </rPh>
    <rPh sb="2" eb="3">
      <t>ハシ</t>
    </rPh>
    <rPh sb="4" eb="5">
      <t>タダシ</t>
    </rPh>
    <rPh sb="6" eb="7">
      <t>ユウ</t>
    </rPh>
    <phoneticPr fontId="5"/>
  </si>
  <si>
    <r>
      <rPr>
        <sz val="11"/>
        <rFont val="ＭＳ 明朝"/>
        <family val="1"/>
        <charset val="128"/>
      </rPr>
      <t>米沢市矢来一丁目</t>
    </r>
    <r>
      <rPr>
        <sz val="11"/>
        <rFont val="Century"/>
        <family val="1"/>
      </rPr>
      <t>1</t>
    </r>
    <r>
      <rPr>
        <sz val="11"/>
        <rFont val="ＭＳ 明朝"/>
        <family val="1"/>
        <charset val="128"/>
      </rPr>
      <t>－</t>
    </r>
    <r>
      <rPr>
        <sz val="11"/>
        <rFont val="Century"/>
        <family val="1"/>
      </rPr>
      <t>104</t>
    </r>
    <rPh sb="3" eb="5">
      <t>ヤライ</t>
    </rPh>
    <rPh sb="5" eb="6">
      <t>イッ</t>
    </rPh>
    <rPh sb="6" eb="8">
      <t>チョウメ</t>
    </rPh>
    <phoneticPr fontId="20"/>
  </si>
  <si>
    <r>
      <rPr>
        <sz val="11"/>
        <rFont val="ＭＳ 明朝"/>
        <family val="1"/>
        <charset val="128"/>
      </rPr>
      <t>米沢市・南陽市・高畠町・川西町</t>
    </r>
  </si>
  <si>
    <r>
      <rPr>
        <sz val="11"/>
        <rFont val="ＭＳ 明朝"/>
        <family val="1"/>
        <charset val="128"/>
      </rPr>
      <t>（昭</t>
    </r>
    <r>
      <rPr>
        <sz val="11"/>
        <rFont val="Century"/>
        <family val="1"/>
      </rPr>
      <t>32</t>
    </r>
    <r>
      <rPr>
        <sz val="11"/>
        <rFont val="ＭＳ 明朝"/>
        <family val="1"/>
        <charset val="128"/>
      </rPr>
      <t>．</t>
    </r>
    <r>
      <rPr>
        <sz val="11"/>
        <rFont val="Century"/>
        <family val="1"/>
      </rPr>
      <t>11</t>
    </r>
    <r>
      <rPr>
        <sz val="11"/>
        <rFont val="ＭＳ 明朝"/>
        <family val="1"/>
        <charset val="128"/>
      </rPr>
      <t>．</t>
    </r>
    <r>
      <rPr>
        <sz val="11"/>
        <rFont val="Century"/>
        <family val="1"/>
      </rPr>
      <t xml:space="preserve"> 1</t>
    </r>
    <r>
      <rPr>
        <sz val="11"/>
        <rFont val="ＭＳ 明朝"/>
        <family val="1"/>
        <charset val="128"/>
      </rPr>
      <t>）</t>
    </r>
  </si>
  <si>
    <r>
      <rPr>
        <sz val="11"/>
        <rFont val="ＭＳ 明朝"/>
        <family val="1"/>
        <charset val="128"/>
      </rPr>
      <t>島　軒　治　夫</t>
    </r>
    <phoneticPr fontId="5"/>
  </si>
  <si>
    <r>
      <rPr>
        <sz val="11"/>
        <rFont val="ＭＳ 明朝"/>
        <family val="1"/>
        <charset val="128"/>
      </rPr>
      <t>鶴岡市本町三丁目</t>
    </r>
    <r>
      <rPr>
        <sz val="11"/>
        <rFont val="Century"/>
        <family val="1"/>
      </rPr>
      <t>3</t>
    </r>
    <r>
      <rPr>
        <sz val="11"/>
        <rFont val="ＭＳ 明朝"/>
        <family val="1"/>
        <charset val="128"/>
      </rPr>
      <t>－</t>
    </r>
    <r>
      <rPr>
        <sz val="11"/>
        <rFont val="Century"/>
        <family val="1"/>
      </rPr>
      <t>20</t>
    </r>
  </si>
  <si>
    <r>
      <rPr>
        <sz val="11"/>
        <rFont val="ＭＳ 明朝"/>
        <family val="1"/>
        <charset val="128"/>
      </rPr>
      <t>鶴岡市・酒田市・三川町・庄内町の一部</t>
    </r>
    <phoneticPr fontId="5"/>
  </si>
  <si>
    <r>
      <rPr>
        <sz val="11"/>
        <rFont val="ＭＳ 明朝"/>
        <family val="1"/>
        <charset val="128"/>
      </rPr>
      <t>（昭</t>
    </r>
    <r>
      <rPr>
        <sz val="11"/>
        <rFont val="Century"/>
        <family val="1"/>
      </rPr>
      <t>24</t>
    </r>
    <r>
      <rPr>
        <sz val="11"/>
        <rFont val="ＭＳ 明朝"/>
        <family val="1"/>
        <charset val="128"/>
      </rPr>
      <t>．</t>
    </r>
    <r>
      <rPr>
        <sz val="11"/>
        <rFont val="Century"/>
        <family val="1"/>
      </rPr>
      <t>10</t>
    </r>
    <r>
      <rPr>
        <sz val="11"/>
        <rFont val="ＭＳ 明朝"/>
        <family val="1"/>
        <charset val="128"/>
      </rPr>
      <t>．</t>
    </r>
    <r>
      <rPr>
        <sz val="11"/>
        <rFont val="Century"/>
        <family val="1"/>
      </rPr>
      <t>24</t>
    </r>
    <r>
      <rPr>
        <sz val="11"/>
        <rFont val="ＭＳ 明朝"/>
        <family val="1"/>
        <charset val="128"/>
      </rPr>
      <t>）</t>
    </r>
  </si>
  <si>
    <r>
      <rPr>
        <sz val="11"/>
        <rFont val="ＭＳ 明朝"/>
        <family val="1"/>
        <charset val="128"/>
      </rPr>
      <t>黒　井　　　晃</t>
    </r>
    <phoneticPr fontId="5"/>
  </si>
  <si>
    <r>
      <rPr>
        <sz val="11"/>
        <rFont val="ＭＳ 明朝"/>
        <family val="1"/>
        <charset val="128"/>
      </rPr>
      <t>鶴岡市山五十川甲</t>
    </r>
    <r>
      <rPr>
        <sz val="11"/>
        <rFont val="Century"/>
        <family val="1"/>
      </rPr>
      <t>406</t>
    </r>
    <phoneticPr fontId="5"/>
  </si>
  <si>
    <r>
      <rPr>
        <sz val="11"/>
        <rFont val="ＭＳ 明朝"/>
        <family val="1"/>
        <charset val="128"/>
      </rPr>
      <t>鶴岡市の一部</t>
    </r>
  </si>
  <si>
    <r>
      <rPr>
        <sz val="11"/>
        <rFont val="ＭＳ 明朝"/>
        <family val="1"/>
        <charset val="128"/>
      </rPr>
      <t>（昭</t>
    </r>
    <r>
      <rPr>
        <sz val="11"/>
        <rFont val="Century"/>
        <family val="1"/>
      </rPr>
      <t>24</t>
    </r>
    <r>
      <rPr>
        <sz val="11"/>
        <rFont val="ＭＳ 明朝"/>
        <family val="1"/>
        <charset val="128"/>
      </rPr>
      <t>．</t>
    </r>
    <r>
      <rPr>
        <sz val="11"/>
        <rFont val="Century"/>
        <family val="1"/>
      </rPr>
      <t>11</t>
    </r>
    <r>
      <rPr>
        <sz val="11"/>
        <rFont val="ＭＳ 明朝"/>
        <family val="1"/>
        <charset val="128"/>
      </rPr>
      <t>．</t>
    </r>
    <r>
      <rPr>
        <sz val="11"/>
        <rFont val="Century"/>
        <family val="1"/>
      </rPr>
      <t>10</t>
    </r>
    <r>
      <rPr>
        <sz val="11"/>
        <rFont val="ＭＳ 明朝"/>
        <family val="1"/>
        <charset val="128"/>
      </rPr>
      <t>）</t>
    </r>
  </si>
  <si>
    <r>
      <rPr>
        <sz val="11"/>
        <rFont val="ＭＳ 明朝"/>
        <family val="1"/>
        <charset val="128"/>
      </rPr>
      <t>本　間　義一郎</t>
    </r>
    <phoneticPr fontId="5"/>
  </si>
  <si>
    <r>
      <rPr>
        <sz val="11"/>
        <rFont val="ＭＳ 明朝"/>
        <family val="1"/>
        <charset val="128"/>
      </rPr>
      <t>酒田市新堀字前岡</t>
    </r>
    <r>
      <rPr>
        <sz val="11"/>
        <rFont val="Century"/>
        <family val="1"/>
      </rPr>
      <t>97</t>
    </r>
    <phoneticPr fontId="5"/>
  </si>
  <si>
    <r>
      <rPr>
        <sz val="11"/>
        <rFont val="ＭＳ 明朝"/>
        <family val="1"/>
        <charset val="128"/>
      </rPr>
      <t>酒田市の一部</t>
    </r>
  </si>
  <si>
    <r>
      <rPr>
        <sz val="11"/>
        <rFont val="ＭＳ 明朝"/>
        <family val="1"/>
        <charset val="128"/>
      </rPr>
      <t>（昭</t>
    </r>
    <r>
      <rPr>
        <sz val="11"/>
        <rFont val="Century"/>
        <family val="1"/>
      </rPr>
      <t>24</t>
    </r>
    <r>
      <rPr>
        <sz val="11"/>
        <rFont val="ＭＳ 明朝"/>
        <family val="1"/>
        <charset val="128"/>
      </rPr>
      <t>．</t>
    </r>
    <r>
      <rPr>
        <sz val="11"/>
        <rFont val="Century"/>
        <family val="1"/>
      </rPr>
      <t>11</t>
    </r>
    <r>
      <rPr>
        <sz val="11"/>
        <rFont val="ＭＳ 明朝"/>
        <family val="1"/>
        <charset val="128"/>
      </rPr>
      <t>．</t>
    </r>
    <r>
      <rPr>
        <sz val="11"/>
        <rFont val="Century"/>
        <family val="1"/>
      </rPr>
      <t>21</t>
    </r>
    <r>
      <rPr>
        <sz val="11"/>
        <rFont val="ＭＳ 明朝"/>
        <family val="1"/>
        <charset val="128"/>
      </rPr>
      <t>）</t>
    </r>
  </si>
  <si>
    <r>
      <rPr>
        <sz val="11"/>
        <rFont val="ＭＳ 明朝"/>
        <family val="1"/>
        <charset val="128"/>
      </rPr>
      <t>阿　部　興　治</t>
    </r>
    <phoneticPr fontId="5"/>
  </si>
  <si>
    <r>
      <rPr>
        <sz val="11"/>
        <rFont val="ＭＳ 明朝"/>
        <family val="1"/>
        <charset val="128"/>
      </rPr>
      <t>酒田市市条字八森</t>
    </r>
    <r>
      <rPr>
        <sz val="11"/>
        <rFont val="Century"/>
        <family val="1"/>
      </rPr>
      <t>308</t>
    </r>
    <phoneticPr fontId="20"/>
  </si>
  <si>
    <r>
      <rPr>
        <sz val="11"/>
        <rFont val="ＭＳ 明朝"/>
        <family val="1"/>
        <charset val="128"/>
      </rPr>
      <t>遊佐町・酒田市の一部</t>
    </r>
  </si>
  <si>
    <r>
      <rPr>
        <sz val="11"/>
        <rFont val="ＭＳ 明朝"/>
        <family val="1"/>
        <charset val="128"/>
      </rPr>
      <t>（昭</t>
    </r>
    <r>
      <rPr>
        <sz val="11"/>
        <rFont val="Century"/>
        <family val="1"/>
      </rPr>
      <t>24</t>
    </r>
    <r>
      <rPr>
        <sz val="11"/>
        <rFont val="ＭＳ 明朝"/>
        <family val="1"/>
        <charset val="128"/>
      </rPr>
      <t>．</t>
    </r>
    <r>
      <rPr>
        <sz val="11"/>
        <rFont val="Century"/>
        <family val="1"/>
      </rPr>
      <t>12</t>
    </r>
    <r>
      <rPr>
        <sz val="11"/>
        <rFont val="ＭＳ 明朝"/>
        <family val="1"/>
        <charset val="128"/>
      </rPr>
      <t>．</t>
    </r>
    <r>
      <rPr>
        <sz val="11"/>
        <rFont val="Century"/>
        <family val="1"/>
      </rPr>
      <t>17</t>
    </r>
    <r>
      <rPr>
        <sz val="11"/>
        <rFont val="ＭＳ 明朝"/>
        <family val="1"/>
        <charset val="128"/>
      </rPr>
      <t>）</t>
    </r>
  </si>
  <si>
    <r>
      <rPr>
        <sz val="11"/>
        <rFont val="ＭＳ 明朝"/>
        <family val="1"/>
        <charset val="128"/>
      </rPr>
      <t>小笠原　康　夫（八森荘内）</t>
    </r>
    <phoneticPr fontId="5"/>
  </si>
  <si>
    <r>
      <rPr>
        <sz val="11"/>
        <rFont val="ＭＳ 明朝"/>
        <family val="1"/>
        <charset val="128"/>
      </rPr>
      <t>東田川郡庄内町肝煎字蟹沢</t>
    </r>
    <r>
      <rPr>
        <sz val="11"/>
        <rFont val="Century"/>
        <family val="1"/>
      </rPr>
      <t>52</t>
    </r>
    <phoneticPr fontId="5"/>
  </si>
  <si>
    <r>
      <rPr>
        <sz val="11"/>
        <rFont val="ＭＳ 明朝"/>
        <family val="1"/>
        <charset val="128"/>
      </rPr>
      <t>酒田市・庄内町の一部</t>
    </r>
  </si>
  <si>
    <r>
      <rPr>
        <sz val="11"/>
        <rFont val="ＭＳ 明朝"/>
        <family val="1"/>
        <charset val="128"/>
      </rPr>
      <t>（昭</t>
    </r>
    <r>
      <rPr>
        <sz val="11"/>
        <rFont val="Century"/>
        <family val="1"/>
      </rPr>
      <t>25</t>
    </r>
    <r>
      <rPr>
        <sz val="11"/>
        <rFont val="ＭＳ 明朝"/>
        <family val="1"/>
        <charset val="128"/>
      </rPr>
      <t>．</t>
    </r>
    <r>
      <rPr>
        <sz val="11"/>
        <rFont val="Century"/>
        <family val="1"/>
      </rPr>
      <t xml:space="preserve"> 1</t>
    </r>
    <r>
      <rPr>
        <sz val="11"/>
        <rFont val="ＭＳ 明朝"/>
        <family val="1"/>
        <charset val="128"/>
      </rPr>
      <t>．</t>
    </r>
    <r>
      <rPr>
        <sz val="11"/>
        <rFont val="Century"/>
        <family val="1"/>
      </rPr>
      <t>11</t>
    </r>
    <r>
      <rPr>
        <sz val="11"/>
        <rFont val="ＭＳ 明朝"/>
        <family val="1"/>
        <charset val="128"/>
      </rPr>
      <t>）</t>
    </r>
  </si>
  <si>
    <r>
      <rPr>
        <sz val="11"/>
        <rFont val="ＭＳ 明朝"/>
        <family val="1"/>
        <charset val="128"/>
      </rPr>
      <t>鈴　木　春　男</t>
    </r>
    <phoneticPr fontId="5"/>
  </si>
  <si>
    <r>
      <rPr>
        <sz val="11"/>
        <rFont val="ＭＳ 明朝"/>
        <family val="1"/>
        <charset val="128"/>
      </rPr>
      <t>飽海郡遊佐町遊佐字沖</t>
    </r>
    <r>
      <rPr>
        <sz val="11"/>
        <rFont val="Century"/>
        <family val="1"/>
      </rPr>
      <t>2</t>
    </r>
    <r>
      <rPr>
        <sz val="11"/>
        <rFont val="ＭＳ 明朝"/>
        <family val="1"/>
        <charset val="128"/>
      </rPr>
      <t>－</t>
    </r>
    <r>
      <rPr>
        <sz val="11"/>
        <rFont val="Century"/>
        <family val="1"/>
      </rPr>
      <t>27</t>
    </r>
  </si>
  <si>
    <r>
      <rPr>
        <sz val="11"/>
        <rFont val="ＭＳ 明朝"/>
        <family val="1"/>
        <charset val="128"/>
      </rPr>
      <t>（昭</t>
    </r>
    <r>
      <rPr>
        <sz val="11"/>
        <rFont val="Century"/>
        <family val="1"/>
      </rPr>
      <t>46</t>
    </r>
    <r>
      <rPr>
        <sz val="11"/>
        <rFont val="ＭＳ 明朝"/>
        <family val="1"/>
        <charset val="128"/>
      </rPr>
      <t>．</t>
    </r>
    <r>
      <rPr>
        <sz val="11"/>
        <rFont val="Century"/>
        <family val="1"/>
      </rPr>
      <t xml:space="preserve"> 3</t>
    </r>
    <r>
      <rPr>
        <sz val="11"/>
        <rFont val="ＭＳ 明朝"/>
        <family val="1"/>
        <charset val="128"/>
      </rPr>
      <t>．</t>
    </r>
    <r>
      <rPr>
        <sz val="11"/>
        <rFont val="Century"/>
        <family val="1"/>
      </rPr>
      <t xml:space="preserve"> 1</t>
    </r>
    <r>
      <rPr>
        <sz val="11"/>
        <rFont val="ＭＳ 明朝"/>
        <family val="1"/>
        <charset val="128"/>
      </rPr>
      <t>）</t>
    </r>
  </si>
  <si>
    <r>
      <rPr>
        <sz val="11"/>
        <rFont val="ＭＳ 明朝"/>
        <family val="1"/>
        <charset val="128"/>
      </rPr>
      <t>時　田　一　紀</t>
    </r>
    <phoneticPr fontId="5"/>
  </si>
  <si>
    <r>
      <rPr>
        <sz val="11"/>
        <rFont val="ＭＳ 明朝"/>
        <family val="1"/>
        <charset val="128"/>
      </rPr>
      <t>温海町内水面</t>
    </r>
  </si>
  <si>
    <r>
      <rPr>
        <sz val="11"/>
        <rFont val="ＭＳ 明朝"/>
        <family val="1"/>
        <charset val="128"/>
      </rPr>
      <t>鶴岡市小名部字千田</t>
    </r>
    <r>
      <rPr>
        <sz val="11"/>
        <rFont val="Century"/>
        <family val="1"/>
      </rPr>
      <t>98</t>
    </r>
    <r>
      <rPr>
        <sz val="11"/>
        <rFont val="ＭＳ 明朝"/>
        <family val="1"/>
        <charset val="128"/>
      </rPr>
      <t>－</t>
    </r>
    <r>
      <rPr>
        <sz val="11"/>
        <rFont val="Century"/>
        <family val="1"/>
      </rPr>
      <t>1</t>
    </r>
  </si>
  <si>
    <r>
      <rPr>
        <sz val="11"/>
        <rFont val="ＭＳ 明朝"/>
        <family val="1"/>
        <charset val="128"/>
      </rPr>
      <t>（昭</t>
    </r>
    <r>
      <rPr>
        <sz val="11"/>
        <rFont val="Century"/>
        <family val="1"/>
      </rPr>
      <t>47</t>
    </r>
    <r>
      <rPr>
        <sz val="11"/>
        <rFont val="ＭＳ 明朝"/>
        <family val="1"/>
        <charset val="128"/>
      </rPr>
      <t>．</t>
    </r>
    <r>
      <rPr>
        <sz val="11"/>
        <rFont val="Century"/>
        <family val="1"/>
      </rPr>
      <t>10</t>
    </r>
    <r>
      <rPr>
        <sz val="11"/>
        <rFont val="ＭＳ 明朝"/>
        <family val="1"/>
        <charset val="128"/>
      </rPr>
      <t>．</t>
    </r>
    <r>
      <rPr>
        <sz val="11"/>
        <rFont val="Century"/>
        <family val="1"/>
      </rPr>
      <t xml:space="preserve"> 2</t>
    </r>
    <r>
      <rPr>
        <sz val="11"/>
        <rFont val="ＭＳ 明朝"/>
        <family val="1"/>
        <charset val="128"/>
      </rPr>
      <t>）</t>
    </r>
  </si>
  <si>
    <r>
      <rPr>
        <sz val="11"/>
        <rFont val="ＭＳ 明朝"/>
        <family val="1"/>
        <charset val="128"/>
      </rPr>
      <t>富　樫　政　紀</t>
    </r>
    <phoneticPr fontId="5"/>
  </si>
  <si>
    <r>
      <t>(3)</t>
    </r>
    <r>
      <rPr>
        <sz val="11"/>
        <rFont val="ＭＳ 明朝"/>
        <family val="1"/>
        <charset val="128"/>
      </rPr>
      <t>　業種別漁業協同組合</t>
    </r>
  </si>
  <si>
    <r>
      <rPr>
        <sz val="11"/>
        <rFont val="ＭＳ 明朝"/>
        <family val="1"/>
        <charset val="128"/>
      </rPr>
      <t>平成</t>
    </r>
    <r>
      <rPr>
        <sz val="11"/>
        <rFont val="Century"/>
        <family val="1"/>
      </rPr>
      <t>22</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20"/>
  </si>
  <si>
    <r>
      <rPr>
        <sz val="11"/>
        <rFont val="ＭＳ 明朝"/>
        <family val="1"/>
        <charset val="128"/>
      </rPr>
      <t>組合名
（設立年月日）</t>
    </r>
  </si>
  <si>
    <r>
      <rPr>
        <sz val="11"/>
        <rFont val="ＭＳ 明朝"/>
        <family val="1"/>
        <charset val="128"/>
      </rPr>
      <t>組合員数</t>
    </r>
    <r>
      <rPr>
        <sz val="11"/>
        <rFont val="Century"/>
        <family val="1"/>
      </rPr>
      <t>(</t>
    </r>
    <r>
      <rPr>
        <sz val="11"/>
        <rFont val="ＭＳ 明朝"/>
        <family val="1"/>
        <charset val="128"/>
      </rPr>
      <t>人）</t>
    </r>
  </si>
  <si>
    <r>
      <rPr>
        <sz val="11"/>
        <rFont val="ＭＳ 明朝"/>
        <family val="1"/>
        <charset val="128"/>
      </rPr>
      <t>払込済
出資金</t>
    </r>
  </si>
  <si>
    <r>
      <rPr>
        <sz val="11"/>
        <rFont val="ＭＳ 明朝"/>
        <family val="1"/>
        <charset val="128"/>
      </rPr>
      <t>大　富　養　鱒</t>
    </r>
    <rPh sb="0" eb="1">
      <t>オオ</t>
    </rPh>
    <rPh sb="2" eb="3">
      <t>トミ</t>
    </rPh>
    <rPh sb="4" eb="5">
      <t>ヨウ</t>
    </rPh>
    <rPh sb="6" eb="7">
      <t>マス</t>
    </rPh>
    <phoneticPr fontId="5"/>
  </si>
  <si>
    <r>
      <rPr>
        <sz val="11"/>
        <rFont val="ＭＳ 明朝"/>
        <family val="1"/>
        <charset val="128"/>
      </rPr>
      <t>東根市荷口</t>
    </r>
    <r>
      <rPr>
        <sz val="11"/>
        <rFont val="Century"/>
        <family val="1"/>
      </rPr>
      <t>1247</t>
    </r>
    <rPh sb="0" eb="3">
      <t>ヒガシネシ</t>
    </rPh>
    <rPh sb="3" eb="5">
      <t>ニグチ</t>
    </rPh>
    <phoneticPr fontId="20"/>
  </si>
  <si>
    <r>
      <rPr>
        <sz val="11"/>
        <rFont val="ＭＳ 明朝"/>
        <family val="1"/>
        <charset val="128"/>
      </rPr>
      <t>東根市、天童市</t>
    </r>
    <rPh sb="0" eb="2">
      <t>ヒガシネ</t>
    </rPh>
    <rPh sb="2" eb="3">
      <t>シ</t>
    </rPh>
    <rPh sb="4" eb="7">
      <t>テンドウシ</t>
    </rPh>
    <phoneticPr fontId="5"/>
  </si>
  <si>
    <r>
      <rPr>
        <sz val="11"/>
        <rFont val="ＭＳ 明朝"/>
        <family val="1"/>
        <charset val="128"/>
      </rPr>
      <t>－</t>
    </r>
  </si>
  <si>
    <r>
      <rPr>
        <sz val="11"/>
        <rFont val="ＭＳ 明朝"/>
        <family val="1"/>
        <charset val="128"/>
      </rPr>
      <t>（昭</t>
    </r>
    <r>
      <rPr>
        <sz val="11"/>
        <rFont val="Century"/>
        <family val="1"/>
      </rPr>
      <t>25.1.10</t>
    </r>
    <r>
      <rPr>
        <sz val="11"/>
        <rFont val="ＭＳ 明朝"/>
        <family val="1"/>
        <charset val="128"/>
      </rPr>
      <t>）</t>
    </r>
    <phoneticPr fontId="5"/>
  </si>
  <si>
    <r>
      <rPr>
        <sz val="11"/>
        <rFont val="ＭＳ 明朝"/>
        <family val="1"/>
        <charset val="128"/>
      </rPr>
      <t>平　澤　　茂</t>
    </r>
    <rPh sb="0" eb="1">
      <t>ヘイ</t>
    </rPh>
    <rPh sb="2" eb="3">
      <t>サワ</t>
    </rPh>
    <rPh sb="5" eb="6">
      <t>シゲル</t>
    </rPh>
    <phoneticPr fontId="20"/>
  </si>
  <si>
    <r>
      <rPr>
        <sz val="11"/>
        <rFont val="ＭＳ 明朝"/>
        <family val="1"/>
        <charset val="128"/>
      </rPr>
      <t>山形県内水面総合</t>
    </r>
  </si>
  <si>
    <r>
      <rPr>
        <sz val="11"/>
        <rFont val="ＭＳ 明朝"/>
        <family val="1"/>
        <charset val="128"/>
      </rPr>
      <t>天童市大字高擶字東伊達城南</t>
    </r>
    <r>
      <rPr>
        <sz val="11"/>
        <rFont val="Century"/>
        <family val="1"/>
      </rPr>
      <t>1212</t>
    </r>
    <r>
      <rPr>
        <sz val="11"/>
        <rFont val="ＭＳ 明朝"/>
        <family val="1"/>
        <charset val="128"/>
      </rPr>
      <t>－</t>
    </r>
    <r>
      <rPr>
        <sz val="11"/>
        <rFont val="Century"/>
        <family val="1"/>
      </rPr>
      <t>1</t>
    </r>
    <rPh sb="3" eb="5">
      <t>オオアザ</t>
    </rPh>
    <rPh sb="5" eb="7">
      <t>タカタマ</t>
    </rPh>
    <rPh sb="7" eb="8">
      <t>アザ</t>
    </rPh>
    <rPh sb="8" eb="9">
      <t>ヒガシ</t>
    </rPh>
    <rPh sb="9" eb="11">
      <t>ダテ</t>
    </rPh>
    <rPh sb="11" eb="13">
      <t>ジョウナン</t>
    </rPh>
    <phoneticPr fontId="20"/>
  </si>
  <si>
    <r>
      <rPr>
        <sz val="11"/>
        <rFont val="ＭＳ 明朝"/>
        <family val="1"/>
        <charset val="128"/>
      </rPr>
      <t>県一円</t>
    </r>
  </si>
  <si>
    <r>
      <rPr>
        <sz val="11"/>
        <rFont val="ＭＳ 明朝"/>
        <family val="1"/>
        <charset val="128"/>
      </rPr>
      <t>（昭</t>
    </r>
    <r>
      <rPr>
        <sz val="11"/>
        <rFont val="Century"/>
        <family val="1"/>
      </rPr>
      <t>51.3.31</t>
    </r>
    <r>
      <rPr>
        <sz val="11"/>
        <rFont val="ＭＳ 明朝"/>
        <family val="1"/>
        <charset val="128"/>
      </rPr>
      <t>）</t>
    </r>
  </si>
  <si>
    <r>
      <rPr>
        <sz val="11"/>
        <rFont val="ＭＳ 明朝"/>
        <family val="1"/>
        <charset val="128"/>
      </rPr>
      <t>青　木　　一</t>
    </r>
    <rPh sb="0" eb="1">
      <t>アオ</t>
    </rPh>
    <rPh sb="2" eb="3">
      <t>キ</t>
    </rPh>
    <rPh sb="5" eb="6">
      <t>イチ</t>
    </rPh>
    <phoneticPr fontId="20"/>
  </si>
  <si>
    <r>
      <t>(4)</t>
    </r>
    <r>
      <rPr>
        <sz val="11"/>
        <rFont val="ＭＳ 明朝"/>
        <family val="1"/>
        <charset val="128"/>
      </rPr>
      <t>　漁業生産組合</t>
    </r>
  </si>
  <si>
    <r>
      <rPr>
        <sz val="11"/>
        <rFont val="ＭＳ 明朝"/>
        <family val="1"/>
        <charset val="128"/>
      </rPr>
      <t>平成</t>
    </r>
    <r>
      <rPr>
        <sz val="11"/>
        <rFont val="Century"/>
        <family val="1"/>
      </rPr>
      <t>23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5"/>
  </si>
  <si>
    <r>
      <rPr>
        <sz val="11"/>
        <rFont val="ＭＳ 明朝"/>
        <family val="1"/>
        <charset val="128"/>
      </rPr>
      <t>組合員数（人）</t>
    </r>
  </si>
  <si>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</si>
  <si>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</si>
  <si>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</si>
  <si>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</si>
  <si>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87</t>
    </r>
    <r>
      <rPr>
        <sz val="11"/>
        <rFont val="ＭＳ 明朝"/>
        <family val="1"/>
        <charset val="128"/>
      </rPr>
      <t>－</t>
    </r>
    <r>
      <rPr>
        <sz val="11"/>
        <rFont val="Century"/>
        <family val="1"/>
      </rPr>
      <t>1</t>
    </r>
  </si>
  <si>
    <r>
      <rPr>
        <sz val="11"/>
        <rFont val="ＭＳ 明朝"/>
        <family val="1"/>
        <charset val="128"/>
      </rPr>
      <t>（昭</t>
    </r>
    <r>
      <rPr>
        <sz val="11"/>
        <rFont val="Century"/>
        <family val="1"/>
      </rPr>
      <t>24.10.14</t>
    </r>
    <r>
      <rPr>
        <sz val="11"/>
        <rFont val="ＭＳ 明朝"/>
        <family val="1"/>
        <charset val="128"/>
      </rPr>
      <t>）</t>
    </r>
  </si>
  <si>
    <r>
      <rPr>
        <sz val="11"/>
        <rFont val="ＭＳ 明朝"/>
        <family val="1"/>
        <charset val="128"/>
      </rPr>
      <t>佐々木　良　哉</t>
    </r>
    <rPh sb="0" eb="3">
      <t>ササキ</t>
    </rPh>
    <rPh sb="4" eb="5">
      <t>ヨ</t>
    </rPh>
    <rPh sb="6" eb="7">
      <t>ヤ</t>
    </rPh>
    <phoneticPr fontId="5"/>
  </si>
  <si>
    <r>
      <rPr>
        <sz val="11"/>
        <rFont val="ＭＳ 明朝"/>
        <family val="1"/>
        <charset val="128"/>
      </rPr>
      <t>洗</t>
    </r>
    <r>
      <rPr>
        <sz val="11"/>
        <rFont val="Century"/>
        <family val="1"/>
      </rPr>
      <t xml:space="preserve"> </t>
    </r>
    <r>
      <rPr>
        <sz val="11"/>
        <rFont val="ＭＳ 明朝"/>
        <family val="1"/>
        <charset val="128"/>
      </rPr>
      <t>沢</t>
    </r>
    <r>
      <rPr>
        <sz val="11"/>
        <rFont val="Century"/>
        <family val="1"/>
      </rPr>
      <t xml:space="preserve"> </t>
    </r>
    <r>
      <rPr>
        <sz val="11"/>
        <rFont val="ＭＳ 明朝"/>
        <family val="1"/>
        <charset val="128"/>
      </rPr>
      <t>鮭</t>
    </r>
    <phoneticPr fontId="5"/>
  </si>
  <si>
    <r>
      <rPr>
        <sz val="11"/>
        <rFont val="ＭＳ 明朝"/>
        <family val="1"/>
        <charset val="128"/>
      </rPr>
      <t>飽海郡遊佐町当山字上戸</t>
    </r>
    <r>
      <rPr>
        <sz val="11"/>
        <rFont val="Century"/>
        <family val="1"/>
      </rPr>
      <t>62</t>
    </r>
    <phoneticPr fontId="20"/>
  </si>
  <si>
    <t>―</t>
    <phoneticPr fontId="20"/>
  </si>
  <si>
    <r>
      <rPr>
        <sz val="11"/>
        <rFont val="ＭＳ 明朝"/>
        <family val="1"/>
        <charset val="128"/>
      </rPr>
      <t>菅　原　勝　巳</t>
    </r>
    <rPh sb="4" eb="5">
      <t>カツ</t>
    </rPh>
    <rPh sb="6" eb="7">
      <t>ミ</t>
    </rPh>
    <phoneticPr fontId="5"/>
  </si>
  <si>
    <r>
      <rPr>
        <sz val="11"/>
        <rFont val="ＭＳ 明朝"/>
        <family val="1"/>
        <charset val="128"/>
      </rPr>
      <t>飽海郡遊佐町直世字山居</t>
    </r>
    <r>
      <rPr>
        <sz val="11"/>
        <rFont val="Century"/>
        <family val="1"/>
      </rPr>
      <t>62</t>
    </r>
    <r>
      <rPr>
        <sz val="11"/>
        <rFont val="ＭＳ 明朝"/>
        <family val="1"/>
        <charset val="128"/>
      </rPr>
      <t>－</t>
    </r>
    <r>
      <rPr>
        <sz val="11"/>
        <rFont val="Century"/>
        <family val="1"/>
      </rPr>
      <t>25</t>
    </r>
  </si>
  <si>
    <r>
      <rPr>
        <sz val="11"/>
        <rFont val="ＭＳ 明朝"/>
        <family val="1"/>
        <charset val="128"/>
      </rPr>
      <t>尾　形　修一郎</t>
    </r>
    <phoneticPr fontId="5"/>
  </si>
  <si>
    <r>
      <rPr>
        <sz val="11"/>
        <rFont val="ＭＳ 明朝"/>
        <family val="1"/>
        <charset val="128"/>
      </rPr>
      <t>箕</t>
    </r>
    <r>
      <rPr>
        <sz val="11"/>
        <rFont val="Century"/>
        <family val="1"/>
      </rPr>
      <t xml:space="preserve"> </t>
    </r>
    <r>
      <rPr>
        <sz val="11"/>
        <rFont val="ＭＳ 明朝"/>
        <family val="1"/>
        <charset val="128"/>
      </rPr>
      <t>輪</t>
    </r>
    <r>
      <rPr>
        <sz val="11"/>
        <rFont val="Century"/>
        <family val="1"/>
      </rPr>
      <t xml:space="preserve"> </t>
    </r>
    <r>
      <rPr>
        <sz val="11"/>
        <rFont val="ＭＳ 明朝"/>
        <family val="1"/>
        <charset val="128"/>
      </rPr>
      <t>鮭</t>
    </r>
    <phoneticPr fontId="5"/>
  </si>
  <si>
    <r>
      <rPr>
        <sz val="11"/>
        <rFont val="ＭＳ 明朝"/>
        <family val="1"/>
        <charset val="128"/>
      </rPr>
      <t>飽海郡遊佐町吹浦字荒川</t>
    </r>
    <r>
      <rPr>
        <sz val="11"/>
        <rFont val="Century"/>
        <family val="1"/>
      </rPr>
      <t>57</t>
    </r>
    <rPh sb="6" eb="8">
      <t>フクラ</t>
    </rPh>
    <phoneticPr fontId="20"/>
  </si>
  <si>
    <r>
      <rPr>
        <sz val="11"/>
        <rFont val="ＭＳ 明朝"/>
        <family val="1"/>
        <charset val="128"/>
      </rPr>
      <t>富　</t>
    </r>
    <r>
      <rPr>
        <sz val="11"/>
        <rFont val="Century"/>
        <family val="1"/>
      </rPr>
      <t xml:space="preserve">  </t>
    </r>
    <r>
      <rPr>
        <sz val="11"/>
        <rFont val="ＭＳ 明朝"/>
        <family val="1"/>
        <charset val="128"/>
      </rPr>
      <t>樫　</t>
    </r>
    <r>
      <rPr>
        <sz val="11"/>
        <rFont val="Century"/>
        <family val="1"/>
      </rPr>
      <t xml:space="preserve">  </t>
    </r>
    <r>
      <rPr>
        <sz val="11"/>
        <rFont val="ＭＳ 明朝"/>
        <family val="1"/>
        <charset val="128"/>
      </rPr>
      <t>和　</t>
    </r>
    <r>
      <rPr>
        <sz val="11"/>
        <rFont val="Century"/>
        <family val="1"/>
      </rPr>
      <t xml:space="preserve">  </t>
    </r>
    <r>
      <rPr>
        <sz val="11"/>
        <rFont val="ＭＳ 明朝"/>
        <family val="1"/>
        <charset val="128"/>
      </rPr>
      <t>雄</t>
    </r>
    <rPh sb="0" eb="1">
      <t>トミ</t>
    </rPh>
    <rPh sb="4" eb="5">
      <t>カシ</t>
    </rPh>
    <rPh sb="8" eb="9">
      <t>ワ</t>
    </rPh>
    <rPh sb="12" eb="13">
      <t>ユウ</t>
    </rPh>
    <phoneticPr fontId="5"/>
  </si>
  <si>
    <r>
      <rPr>
        <sz val="11"/>
        <rFont val="ＭＳ 明朝"/>
        <family val="1"/>
        <charset val="128"/>
      </rPr>
      <t>日向川鮭</t>
    </r>
  </si>
  <si>
    <r>
      <rPr>
        <sz val="11"/>
        <rFont val="ＭＳ 明朝"/>
        <family val="1"/>
        <charset val="128"/>
      </rPr>
      <t>酒田市穂積字尻地</t>
    </r>
    <r>
      <rPr>
        <sz val="11"/>
        <rFont val="Century"/>
        <family val="1"/>
      </rPr>
      <t>233</t>
    </r>
    <phoneticPr fontId="20"/>
  </si>
  <si>
    <r>
      <rPr>
        <sz val="11"/>
        <rFont val="ＭＳ 明朝"/>
        <family val="1"/>
        <charset val="128"/>
      </rPr>
      <t>（昭</t>
    </r>
    <r>
      <rPr>
        <sz val="11"/>
        <rFont val="Century"/>
        <family val="1"/>
      </rPr>
      <t>25. 3. 3</t>
    </r>
    <r>
      <rPr>
        <sz val="11"/>
        <rFont val="ＭＳ 明朝"/>
        <family val="1"/>
        <charset val="128"/>
      </rPr>
      <t>）</t>
    </r>
  </si>
  <si>
    <r>
      <rPr>
        <sz val="11"/>
        <rFont val="ＭＳ 明朝"/>
        <family val="1"/>
        <charset val="128"/>
      </rPr>
      <t>大　場　　　曻</t>
    </r>
    <phoneticPr fontId="5"/>
  </si>
  <si>
    <r>
      <rPr>
        <sz val="11"/>
        <rFont val="ＭＳ 明朝"/>
        <family val="1"/>
        <charset val="128"/>
      </rPr>
      <t>清川鮭増殖</t>
    </r>
  </si>
  <si>
    <r>
      <rPr>
        <sz val="11"/>
        <rFont val="ＭＳ 明朝"/>
        <family val="1"/>
        <charset val="128"/>
      </rPr>
      <t>東田川郡庄内町清川字花崎</t>
    </r>
    <r>
      <rPr>
        <sz val="11"/>
        <rFont val="Century"/>
        <family val="1"/>
      </rPr>
      <t>84</t>
    </r>
    <phoneticPr fontId="20"/>
  </si>
  <si>
    <r>
      <rPr>
        <sz val="11"/>
        <rFont val="ＭＳ 明朝"/>
        <family val="1"/>
        <charset val="128"/>
      </rPr>
      <t>（昭</t>
    </r>
    <r>
      <rPr>
        <sz val="11"/>
        <rFont val="Century"/>
        <family val="1"/>
      </rPr>
      <t>26. 8.24</t>
    </r>
    <r>
      <rPr>
        <sz val="11"/>
        <rFont val="ＭＳ 明朝"/>
        <family val="1"/>
        <charset val="128"/>
      </rPr>
      <t>）</t>
    </r>
  </si>
  <si>
    <r>
      <rPr>
        <sz val="11"/>
        <rFont val="ＭＳ 明朝"/>
        <family val="1"/>
        <charset val="128"/>
      </rPr>
      <t>赤</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鮭</t>
    </r>
    <phoneticPr fontId="5"/>
  </si>
  <si>
    <r>
      <rPr>
        <sz val="11"/>
        <rFont val="ＭＳ 明朝"/>
        <family val="1"/>
        <charset val="128"/>
      </rPr>
      <t>鶴岡市本町三丁目</t>
    </r>
    <r>
      <rPr>
        <sz val="11"/>
        <rFont val="Century"/>
        <family val="1"/>
      </rPr>
      <t>3</t>
    </r>
    <r>
      <rPr>
        <sz val="11"/>
        <rFont val="ＭＳ 明朝"/>
        <family val="1"/>
        <charset val="128"/>
      </rPr>
      <t>－</t>
    </r>
    <r>
      <rPr>
        <sz val="11"/>
        <rFont val="Century"/>
        <family val="1"/>
      </rPr>
      <t>20</t>
    </r>
    <rPh sb="3" eb="5">
      <t>ホンチョウ</t>
    </rPh>
    <rPh sb="5" eb="6">
      <t>3</t>
    </rPh>
    <rPh sb="6" eb="8">
      <t>チョウメ</t>
    </rPh>
    <phoneticPr fontId="20"/>
  </si>
  <si>
    <r>
      <rPr>
        <sz val="11"/>
        <rFont val="ＭＳ 明朝"/>
        <family val="1"/>
        <charset val="128"/>
      </rPr>
      <t>（昭</t>
    </r>
    <r>
      <rPr>
        <sz val="11"/>
        <rFont val="Century"/>
        <family val="1"/>
      </rPr>
      <t>51. 9. 2</t>
    </r>
    <r>
      <rPr>
        <sz val="11"/>
        <rFont val="ＭＳ 明朝"/>
        <family val="1"/>
        <charset val="128"/>
      </rPr>
      <t>）</t>
    </r>
  </si>
  <si>
    <r>
      <rPr>
        <sz val="11"/>
        <rFont val="ＭＳ 明朝"/>
        <family val="1"/>
        <charset val="128"/>
      </rPr>
      <t>阿　部　信　矢</t>
    </r>
    <phoneticPr fontId="5"/>
  </si>
  <si>
    <r>
      <rPr>
        <sz val="11"/>
        <rFont val="ＭＳ 明朝"/>
        <family val="1"/>
        <charset val="128"/>
      </rPr>
      <t>鶴岡市槇代甲</t>
    </r>
    <r>
      <rPr>
        <sz val="11"/>
        <rFont val="Century"/>
        <family val="1"/>
      </rPr>
      <t>118</t>
    </r>
    <phoneticPr fontId="20"/>
  </si>
  <si>
    <r>
      <rPr>
        <sz val="11"/>
        <rFont val="ＭＳ 明朝"/>
        <family val="1"/>
        <charset val="128"/>
      </rPr>
      <t>（昭</t>
    </r>
    <r>
      <rPr>
        <sz val="11"/>
        <rFont val="Century"/>
        <family val="1"/>
      </rPr>
      <t>53. 9.11</t>
    </r>
    <r>
      <rPr>
        <sz val="11"/>
        <rFont val="ＭＳ 明朝"/>
        <family val="1"/>
        <charset val="128"/>
      </rPr>
      <t>）</t>
    </r>
  </si>
  <si>
    <r>
      <rPr>
        <sz val="11"/>
        <rFont val="ＭＳ 明朝"/>
        <family val="1"/>
        <charset val="128"/>
      </rPr>
      <t>加　藤　義　勝</t>
    </r>
    <rPh sb="0" eb="1">
      <t>カ</t>
    </rPh>
    <rPh sb="2" eb="3">
      <t>フジ</t>
    </rPh>
    <rPh sb="4" eb="5">
      <t>タダシ</t>
    </rPh>
    <rPh sb="6" eb="7">
      <t>マサル</t>
    </rPh>
    <phoneticPr fontId="5"/>
  </si>
  <si>
    <r>
      <rPr>
        <sz val="11"/>
        <rFont val="ＭＳ 明朝"/>
        <family val="1"/>
        <charset val="128"/>
      </rPr>
      <t>※　さけ採捕の単位は尾</t>
    </r>
  </si>
  <si>
    <r>
      <t>(5)</t>
    </r>
    <r>
      <rPr>
        <sz val="11"/>
        <rFont val="ＭＳ 明朝"/>
        <family val="1"/>
        <charset val="128"/>
      </rPr>
      <t>　漁業協同組合連合会</t>
    </r>
  </si>
  <si>
    <r>
      <rPr>
        <sz val="11"/>
        <rFont val="ＭＳ 明朝"/>
        <family val="1"/>
        <charset val="128"/>
      </rPr>
      <t>組合名</t>
    </r>
  </si>
  <si>
    <r>
      <rPr>
        <sz val="11"/>
        <rFont val="ＭＳ 明朝"/>
        <family val="1"/>
        <charset val="128"/>
      </rPr>
      <t>事務所所在地</t>
    </r>
  </si>
  <si>
    <r>
      <rPr>
        <sz val="11"/>
        <rFont val="ＭＳ 明朝"/>
        <family val="1"/>
        <charset val="128"/>
      </rPr>
      <t>会員数</t>
    </r>
    <r>
      <rPr>
        <sz val="11"/>
        <rFont val="Century"/>
        <family val="1"/>
      </rPr>
      <t>(</t>
    </r>
    <r>
      <rPr>
        <sz val="11"/>
        <rFont val="ＭＳ 明朝"/>
        <family val="1"/>
        <charset val="128"/>
      </rPr>
      <t>人</t>
    </r>
    <r>
      <rPr>
        <sz val="11"/>
        <rFont val="Century"/>
        <family val="1"/>
      </rPr>
      <t>)</t>
    </r>
  </si>
  <si>
    <r>
      <rPr>
        <sz val="11"/>
        <rFont val="ＭＳ 明朝"/>
        <family val="1"/>
        <charset val="128"/>
      </rPr>
      <t>役職員数</t>
    </r>
    <r>
      <rPr>
        <sz val="11"/>
        <rFont val="Century"/>
        <family val="1"/>
      </rPr>
      <t>(</t>
    </r>
    <r>
      <rPr>
        <sz val="11"/>
        <rFont val="ＭＳ 明朝"/>
        <family val="1"/>
        <charset val="128"/>
      </rPr>
      <t>人</t>
    </r>
    <r>
      <rPr>
        <sz val="11"/>
        <rFont val="Century"/>
        <family val="1"/>
      </rPr>
      <t>)</t>
    </r>
  </si>
  <si>
    <r>
      <rPr>
        <sz val="11"/>
        <rFont val="ＭＳ 明朝"/>
        <family val="1"/>
        <charset val="128"/>
      </rPr>
      <t>払込済出資金</t>
    </r>
  </si>
  <si>
    <r>
      <t>(</t>
    </r>
    <r>
      <rPr>
        <sz val="11"/>
        <rFont val="ＭＳ 明朝"/>
        <family val="1"/>
        <charset val="128"/>
      </rPr>
      <t>設立年月日</t>
    </r>
    <r>
      <rPr>
        <sz val="11"/>
        <rFont val="Century"/>
        <family val="1"/>
      </rPr>
      <t>)</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</si>
  <si>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</si>
  <si>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</si>
  <si>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</si>
  <si>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t>―</t>
    <phoneticPr fontId="5"/>
  </si>
  <si>
    <r>
      <t>(</t>
    </r>
    <r>
      <rPr>
        <sz val="11"/>
        <rFont val="ＭＳ 明朝"/>
        <family val="1"/>
        <charset val="128"/>
      </rPr>
      <t>昭</t>
    </r>
    <r>
      <rPr>
        <sz val="11"/>
        <rFont val="Century"/>
        <family val="1"/>
      </rPr>
      <t>25. 9.22)</t>
    </r>
  </si>
  <si>
    <r>
      <rPr>
        <sz val="11"/>
        <rFont val="ＭＳ 明朝"/>
        <family val="1"/>
        <charset val="128"/>
      </rPr>
      <t>代表理事会長</t>
    </r>
    <r>
      <rPr>
        <sz val="11"/>
        <rFont val="Century"/>
        <family val="1"/>
      </rPr>
      <t xml:space="preserve">   </t>
    </r>
    <r>
      <rPr>
        <sz val="11"/>
        <rFont val="ＭＳ 明朝"/>
        <family val="1"/>
        <charset val="128"/>
      </rPr>
      <t>島軒　治夫</t>
    </r>
  </si>
  <si>
    <r>
      <t>(6)</t>
    </r>
    <r>
      <rPr>
        <sz val="11"/>
        <rFont val="ＭＳ 明朝"/>
        <family val="1"/>
        <charset val="128"/>
      </rPr>
      <t>　全国広域漁船保険組合山形県支所　</t>
    </r>
    <r>
      <rPr>
        <sz val="11"/>
        <rFont val="Century"/>
        <family val="1"/>
      </rPr>
      <t>(</t>
    </r>
    <r>
      <rPr>
        <sz val="11"/>
        <rFont val="ＭＳ 明朝"/>
        <family val="1"/>
        <charset val="128"/>
      </rPr>
      <t>旧：山形県漁船保険組合</t>
    </r>
    <r>
      <rPr>
        <sz val="11"/>
        <rFont val="Century"/>
        <family val="1"/>
      </rPr>
      <t>)</t>
    </r>
    <rPh sb="23" eb="25">
      <t>ヤマガタ</t>
    </rPh>
    <rPh sb="25" eb="26">
      <t>ケン</t>
    </rPh>
    <rPh sb="26" eb="28">
      <t>ギョセン</t>
    </rPh>
    <rPh sb="28" eb="30">
      <t>ホケン</t>
    </rPh>
    <rPh sb="30" eb="32">
      <t>クミアイ</t>
    </rPh>
    <phoneticPr fontId="20"/>
  </si>
  <si>
    <r>
      <rPr>
        <sz val="11"/>
        <rFont val="ＭＳ 明朝"/>
        <family val="1"/>
        <charset val="128"/>
      </rPr>
      <t>設立年月日</t>
    </r>
  </si>
  <si>
    <r>
      <rPr>
        <sz val="11"/>
        <rFont val="ＭＳ 明朝"/>
        <family val="1"/>
        <charset val="128"/>
      </rPr>
      <t>平成</t>
    </r>
    <r>
      <rPr>
        <sz val="11"/>
        <rFont val="Century"/>
        <family val="1"/>
      </rPr>
      <t>19</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　</t>
    </r>
    <r>
      <rPr>
        <sz val="11"/>
        <rFont val="Century"/>
        <family val="1"/>
      </rPr>
      <t>(</t>
    </r>
    <r>
      <rPr>
        <sz val="11"/>
        <rFont val="ＭＳ 明朝"/>
        <family val="1"/>
        <charset val="128"/>
      </rPr>
      <t>昭和</t>
    </r>
    <r>
      <rPr>
        <sz val="11"/>
        <rFont val="Century"/>
        <family val="1"/>
      </rPr>
      <t>20</t>
    </r>
    <r>
      <rPr>
        <sz val="11"/>
        <rFont val="ＭＳ 明朝"/>
        <family val="1"/>
        <charset val="128"/>
      </rPr>
      <t>年</t>
    </r>
    <r>
      <rPr>
        <sz val="11"/>
        <rFont val="Century"/>
        <family val="1"/>
      </rPr>
      <t>5</t>
    </r>
    <r>
      <rPr>
        <sz val="11"/>
        <rFont val="ＭＳ 明朝"/>
        <family val="1"/>
        <charset val="128"/>
      </rPr>
      <t>月</t>
    </r>
    <r>
      <rPr>
        <sz val="11"/>
        <rFont val="Century"/>
        <family val="1"/>
      </rPr>
      <t>1</t>
    </r>
    <r>
      <rPr>
        <sz val="11"/>
        <rFont val="ＭＳ 明朝"/>
        <family val="1"/>
        <charset val="128"/>
      </rPr>
      <t>日</t>
    </r>
    <r>
      <rPr>
        <sz val="11"/>
        <rFont val="Century"/>
        <family val="1"/>
      </rPr>
      <t>)</t>
    </r>
    <rPh sb="11" eb="13">
      <t>ショウワ</t>
    </rPh>
    <phoneticPr fontId="20"/>
  </si>
  <si>
    <r>
      <rPr>
        <sz val="11"/>
        <rFont val="ＭＳ 明朝"/>
        <family val="1"/>
        <charset val="128"/>
      </rPr>
      <t>会　長</t>
    </r>
    <rPh sb="0" eb="1">
      <t>カイ</t>
    </rPh>
    <rPh sb="2" eb="3">
      <t>チョウ</t>
    </rPh>
    <phoneticPr fontId="20"/>
  </si>
  <si>
    <r>
      <rPr>
        <sz val="11"/>
        <rFont val="ＭＳ 明朝"/>
        <family val="1"/>
        <charset val="128"/>
      </rPr>
      <t>影山　一夫</t>
    </r>
    <rPh sb="0" eb="2">
      <t>カゲヤマ</t>
    </rPh>
    <rPh sb="3" eb="5">
      <t>カズオ</t>
    </rPh>
    <phoneticPr fontId="20"/>
  </si>
  <si>
    <r>
      <rPr>
        <sz val="11"/>
        <rFont val="ＭＳ 明朝"/>
        <family val="1"/>
        <charset val="128"/>
      </rPr>
      <t>事業実績</t>
    </r>
  </si>
  <si>
    <r>
      <rPr>
        <sz val="11"/>
        <rFont val="ＭＳ 明朝"/>
        <family val="1"/>
        <charset val="128"/>
      </rPr>
      <t>区　　　分</t>
    </r>
  </si>
  <si>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</si>
  <si>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</si>
  <si>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</si>
  <si>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</si>
  <si>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</si>
  <si>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</si>
  <si>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</si>
  <si>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</si>
  <si>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</si>
  <si>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</si>
  <si>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</si>
  <si>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</si>
  <si>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</si>
  <si>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</si>
  <si>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</si>
  <si>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　　期</t>
    </r>
    <phoneticPr fontId="5"/>
  </si>
  <si>
    <r>
      <rPr>
        <sz val="11"/>
        <rFont val="ＭＳ 明朝"/>
        <family val="1"/>
        <charset val="128"/>
      </rPr>
      <t>特　　殊</t>
    </r>
    <phoneticPr fontId="5"/>
  </si>
  <si>
    <r>
      <rPr>
        <sz val="11"/>
        <rFont val="ＭＳ 明朝"/>
        <family val="1"/>
        <charset val="128"/>
      </rPr>
      <t>給　　与</t>
    </r>
    <phoneticPr fontId="5"/>
  </si>
  <si>
    <r>
      <rPr>
        <sz val="11"/>
        <rFont val="ＭＳ 明朝"/>
        <family val="1"/>
        <charset val="128"/>
      </rPr>
      <t>船主責任</t>
    </r>
  </si>
  <si>
    <r>
      <rPr>
        <sz val="11"/>
        <rFont val="ＭＳ 明朝"/>
        <family val="1"/>
        <charset val="128"/>
      </rPr>
      <t>基　　本</t>
    </r>
    <phoneticPr fontId="5"/>
  </si>
  <si>
    <r>
      <rPr>
        <sz val="11"/>
        <rFont val="ＭＳ 明朝"/>
        <family val="1"/>
        <charset val="128"/>
      </rPr>
      <t>人　　命</t>
    </r>
    <phoneticPr fontId="5"/>
  </si>
  <si>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</si>
  <si>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</si>
  <si>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</si>
  <si>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r>
      <rPr>
        <sz val="11"/>
        <rFont val="ＭＳ 明朝"/>
        <family val="1"/>
        <charset val="128"/>
      </rPr>
      <t>積　　荷</t>
    </r>
    <phoneticPr fontId="5"/>
  </si>
  <si>
    <r>
      <rPr>
        <sz val="11"/>
        <rFont val="ＭＳ 明朝"/>
        <family val="1"/>
        <charset val="128"/>
      </rPr>
      <t>海外操業</t>
    </r>
  </si>
  <si>
    <r>
      <t>(</t>
    </r>
    <r>
      <rPr>
        <sz val="11"/>
        <rFont val="ＭＳ 明朝"/>
        <family val="1"/>
        <charset val="128"/>
      </rPr>
      <t>漁船保険組合</t>
    </r>
    <r>
      <rPr>
        <sz val="11"/>
        <rFont val="Century"/>
        <family val="1"/>
      </rPr>
      <t>)</t>
    </r>
  </si>
  <si>
    <r>
      <t xml:space="preserve"> (7)</t>
    </r>
    <r>
      <rPr>
        <sz val="11"/>
        <rFont val="ＭＳ 明朝"/>
        <family val="1"/>
        <charset val="128"/>
      </rPr>
      <t>　山形県漁業信用基金協会</t>
    </r>
  </si>
  <si>
    <r>
      <rPr>
        <sz val="11"/>
        <rFont val="ＭＳ 明朝"/>
        <family val="1"/>
        <charset val="128"/>
      </rPr>
      <t>理事長</t>
    </r>
  </si>
  <si>
    <r>
      <rPr>
        <sz val="11"/>
        <rFont val="ＭＳ 明朝"/>
        <family val="1"/>
        <charset val="128"/>
      </rPr>
      <t>大瀧　太一</t>
    </r>
    <rPh sb="0" eb="2">
      <t>オオタキ</t>
    </rPh>
    <rPh sb="3" eb="5">
      <t>タイチ</t>
    </rPh>
    <phoneticPr fontId="20"/>
  </si>
  <si>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</si>
  <si>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</si>
  <si>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</si>
  <si>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</si>
  <si>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</si>
  <si>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</si>
  <si>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</si>
  <si>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</si>
  <si>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</si>
  <si>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</si>
  <si>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山</t>
    </r>
    <r>
      <rPr>
        <sz val="11"/>
        <rFont val="Century"/>
        <family val="1"/>
      </rPr>
      <t xml:space="preserve"> </t>
    </r>
    <r>
      <rPr>
        <sz val="11"/>
        <rFont val="ＭＳ 明朝"/>
        <family val="1"/>
        <charset val="128"/>
      </rPr>
      <t>形</t>
    </r>
    <r>
      <rPr>
        <sz val="11"/>
        <rFont val="Century"/>
        <family val="1"/>
      </rPr>
      <t xml:space="preserve"> </t>
    </r>
    <r>
      <rPr>
        <sz val="11"/>
        <rFont val="ＭＳ 明朝"/>
        <family val="1"/>
        <charset val="128"/>
      </rPr>
      <t>県</t>
    </r>
    <phoneticPr fontId="5"/>
  </si>
  <si>
    <r>
      <rPr>
        <sz val="11"/>
        <rFont val="ＭＳ 明朝"/>
        <family val="1"/>
        <charset val="128"/>
      </rPr>
      <t>件数</t>
    </r>
  </si>
  <si>
    <r>
      <rPr>
        <sz val="11"/>
        <rFont val="ＭＳ 明朝"/>
        <family val="1"/>
        <charset val="128"/>
      </rPr>
      <t>市</t>
    </r>
    <r>
      <rPr>
        <sz val="11"/>
        <rFont val="Century"/>
        <family val="1"/>
      </rPr>
      <t xml:space="preserve"> </t>
    </r>
    <r>
      <rPr>
        <sz val="11"/>
        <rFont val="ＭＳ 明朝"/>
        <family val="1"/>
        <charset val="128"/>
      </rPr>
      <t>町</t>
    </r>
    <r>
      <rPr>
        <sz val="11"/>
        <rFont val="Century"/>
        <family val="1"/>
      </rPr>
      <t xml:space="preserve"> </t>
    </r>
    <r>
      <rPr>
        <sz val="11"/>
        <rFont val="ＭＳ 明朝"/>
        <family val="1"/>
        <charset val="128"/>
      </rPr>
      <t>村</t>
    </r>
    <phoneticPr fontId="5"/>
  </si>
  <si>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</si>
  <si>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</si>
  <si>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20"/>
  </si>
  <si>
    <r>
      <rPr>
        <sz val="11"/>
        <rFont val="ＭＳ 明朝"/>
        <family val="1"/>
        <charset val="128"/>
      </rPr>
      <t>金融公庫</t>
    </r>
  </si>
  <si>
    <t xml:space="preserve"> </t>
    <phoneticPr fontId="20"/>
  </si>
  <si>
    <r>
      <rPr>
        <sz val="11"/>
        <rFont val="ＭＳ 明朝"/>
        <family val="1"/>
        <charset val="128"/>
      </rPr>
      <t>法　　人</t>
    </r>
    <phoneticPr fontId="5"/>
  </si>
  <si>
    <r>
      <rPr>
        <sz val="11"/>
        <rFont val="ＭＳ 明朝"/>
        <family val="1"/>
        <charset val="128"/>
      </rPr>
      <t>一般緊急</t>
    </r>
  </si>
  <si>
    <r>
      <rPr>
        <sz val="11"/>
        <rFont val="ＭＳ 明朝"/>
        <family val="1"/>
        <charset val="128"/>
      </rPr>
      <t>個　　人</t>
    </r>
    <phoneticPr fontId="5"/>
  </si>
  <si>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</si>
  <si>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</si>
  <si>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</si>
  <si>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</si>
  <si>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　　計</t>
    </r>
    <phoneticPr fontId="5"/>
  </si>
  <si>
    <r>
      <t>(</t>
    </r>
    <r>
      <rPr>
        <sz val="11"/>
        <rFont val="ＭＳ 明朝"/>
        <family val="1"/>
        <charset val="128"/>
      </rPr>
      <t>漁業信用基金協会</t>
    </r>
    <r>
      <rPr>
        <sz val="11"/>
        <rFont val="Century"/>
        <family val="1"/>
      </rPr>
      <t>)</t>
    </r>
  </si>
  <si>
    <r>
      <t>(8)</t>
    </r>
    <r>
      <rPr>
        <sz val="12"/>
        <rFont val="ＭＳ 明朝"/>
        <family val="1"/>
        <charset val="128"/>
      </rPr>
      <t>　全国合同漁業共済組合山形県事務所</t>
    </r>
    <r>
      <rPr>
        <sz val="12"/>
        <rFont val="Century"/>
        <family val="1"/>
      </rPr>
      <t xml:space="preserve"> (</t>
    </r>
    <r>
      <rPr>
        <sz val="12"/>
        <rFont val="ＭＳ 明朝"/>
        <family val="1"/>
        <charset val="128"/>
      </rPr>
      <t>旧：山形県漁業共済組合</t>
    </r>
    <r>
      <rPr>
        <sz val="12"/>
        <rFont val="Century"/>
        <family val="1"/>
      </rPr>
      <t>)</t>
    </r>
  </si>
  <si>
    <r>
      <rPr>
        <sz val="11"/>
        <rFont val="ＭＳ 明朝"/>
        <family val="1"/>
        <charset val="128"/>
      </rPr>
      <t>設立年月日</t>
    </r>
    <rPh sb="0" eb="5">
      <t>セツリツネンガッピ</t>
    </rPh>
    <phoneticPr fontId="5"/>
  </si>
  <si>
    <r>
      <rPr>
        <sz val="11"/>
        <rFont val="ＭＳ 明朝"/>
        <family val="1"/>
        <charset val="128"/>
      </rPr>
      <t>平成</t>
    </r>
    <r>
      <rPr>
        <sz val="11"/>
        <rFont val="Century"/>
        <family val="1"/>
      </rPr>
      <t>18</t>
    </r>
    <r>
      <rPr>
        <sz val="11"/>
        <rFont val="ＭＳ 明朝"/>
        <family val="1"/>
        <charset val="128"/>
      </rPr>
      <t>年</t>
    </r>
    <r>
      <rPr>
        <sz val="11"/>
        <rFont val="Century"/>
        <family val="1"/>
      </rPr>
      <t>10</t>
    </r>
    <r>
      <rPr>
        <sz val="11"/>
        <rFont val="ＭＳ 明朝"/>
        <family val="1"/>
        <charset val="128"/>
      </rPr>
      <t>月</t>
    </r>
    <r>
      <rPr>
        <sz val="11"/>
        <rFont val="Century"/>
        <family val="1"/>
      </rPr>
      <t>1</t>
    </r>
    <r>
      <rPr>
        <sz val="11"/>
        <rFont val="ＭＳ 明朝"/>
        <family val="1"/>
        <charset val="128"/>
      </rPr>
      <t>日　</t>
    </r>
    <r>
      <rPr>
        <sz val="11"/>
        <rFont val="Century"/>
        <family val="1"/>
      </rPr>
      <t xml:space="preserve"> (</t>
    </r>
    <r>
      <rPr>
        <sz val="11"/>
        <rFont val="ＭＳ 明朝"/>
        <family val="1"/>
        <charset val="128"/>
      </rPr>
      <t>昭和</t>
    </r>
    <r>
      <rPr>
        <sz val="11"/>
        <rFont val="Century"/>
        <family val="1"/>
      </rPr>
      <t>39</t>
    </r>
    <r>
      <rPr>
        <sz val="11"/>
        <rFont val="ＭＳ 明朝"/>
        <family val="1"/>
        <charset val="128"/>
      </rPr>
      <t>年</t>
    </r>
    <r>
      <rPr>
        <sz val="11"/>
        <rFont val="Century"/>
        <family val="1"/>
      </rPr>
      <t>12</t>
    </r>
    <r>
      <rPr>
        <sz val="11"/>
        <rFont val="ＭＳ 明朝"/>
        <family val="1"/>
        <charset val="128"/>
      </rPr>
      <t>月</t>
    </r>
    <r>
      <rPr>
        <sz val="11"/>
        <rFont val="Century"/>
        <family val="1"/>
      </rPr>
      <t>26</t>
    </r>
    <r>
      <rPr>
        <sz val="11"/>
        <rFont val="ＭＳ 明朝"/>
        <family val="1"/>
        <charset val="128"/>
      </rPr>
      <t>日</t>
    </r>
    <r>
      <rPr>
        <sz val="11"/>
        <rFont val="Century"/>
        <family val="1"/>
      </rPr>
      <t>)</t>
    </r>
  </si>
  <si>
    <r>
      <rPr>
        <sz val="11"/>
        <rFont val="ＭＳ 明朝"/>
        <family val="1"/>
        <charset val="128"/>
      </rPr>
      <t>山形県事務所</t>
    </r>
  </si>
  <si>
    <r>
      <rPr>
        <sz val="11"/>
        <rFont val="ＭＳ 明朝"/>
        <family val="1"/>
        <charset val="128"/>
      </rPr>
      <t>所長　佐藤　喜代一</t>
    </r>
    <rPh sb="3" eb="5">
      <t>サトウ</t>
    </rPh>
    <rPh sb="6" eb="9">
      <t>キヨイチ</t>
    </rPh>
    <phoneticPr fontId="20"/>
  </si>
  <si>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</si>
  <si>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平成</t>
    </r>
    <r>
      <rPr>
        <sz val="11"/>
        <rFont val="Century"/>
        <family val="1"/>
      </rPr>
      <t>23</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5"/>
  </si>
  <si>
    <r>
      <rPr>
        <sz val="11"/>
        <rFont val="ＭＳ 明朝"/>
        <family val="1"/>
        <charset val="128"/>
      </rPr>
      <t>区　　　　分</t>
    </r>
  </si>
  <si>
    <r>
      <rPr>
        <sz val="11"/>
        <rFont val="ＭＳ 明朝"/>
        <family val="1"/>
        <charset val="128"/>
      </rPr>
      <t>共　済　加　入　実　績</t>
    </r>
  </si>
  <si>
    <r>
      <rPr>
        <sz val="11"/>
        <rFont val="ＭＳ 明朝"/>
        <family val="1"/>
        <charset val="128"/>
      </rPr>
      <t>共済金支払実績</t>
    </r>
    <phoneticPr fontId="5"/>
  </si>
  <si>
    <r>
      <rPr>
        <sz val="11"/>
        <rFont val="ＭＳ 明朝"/>
        <family val="1"/>
        <charset val="128"/>
      </rPr>
      <t>積立ぷらす引受実績</t>
    </r>
    <phoneticPr fontId="5"/>
  </si>
  <si>
    <r>
      <rPr>
        <sz val="11"/>
        <rFont val="ＭＳ 明朝"/>
        <family val="1"/>
        <charset val="128"/>
      </rPr>
      <t>積立ぷらす払戻実績</t>
    </r>
  </si>
  <si>
    <r>
      <rPr>
        <sz val="11"/>
        <rFont val="ＭＳ 明朝"/>
        <family val="1"/>
        <charset val="128"/>
      </rPr>
      <t>契約件数</t>
    </r>
  </si>
  <si>
    <r>
      <rPr>
        <sz val="11"/>
        <rFont val="ＭＳ 明朝"/>
        <family val="1"/>
        <charset val="128"/>
      </rPr>
      <t>共済限度額</t>
    </r>
  </si>
  <si>
    <r>
      <rPr>
        <sz val="11"/>
        <rFont val="ＭＳ 明朝"/>
        <family val="1"/>
        <charset val="128"/>
      </rPr>
      <t>共済金額</t>
    </r>
  </si>
  <si>
    <r>
      <rPr>
        <sz val="11"/>
        <rFont val="ＭＳ 明朝"/>
        <family val="1"/>
        <charset val="128"/>
      </rPr>
      <t>支払件数</t>
    </r>
  </si>
  <si>
    <r>
      <rPr>
        <sz val="11"/>
        <rFont val="ＭＳ 明朝"/>
        <family val="1"/>
        <charset val="128"/>
      </rPr>
      <t>金　額</t>
    </r>
  </si>
  <si>
    <r>
      <rPr>
        <sz val="11"/>
        <rFont val="ＭＳ 明朝"/>
        <family val="1"/>
        <charset val="128"/>
      </rPr>
      <t>申込積立金額</t>
    </r>
  </si>
  <si>
    <r>
      <rPr>
        <sz val="11"/>
        <rFont val="ＭＳ 明朝"/>
        <family val="1"/>
        <charset val="128"/>
      </rPr>
      <t>払戻補てん金</t>
    </r>
  </si>
  <si>
    <r>
      <rPr>
        <sz val="11"/>
        <rFont val="ＭＳ 明朝"/>
        <family val="1"/>
        <charset val="128"/>
      </rPr>
      <t>漁
獲</t>
    </r>
  </si>
  <si>
    <r>
      <rPr>
        <sz val="11"/>
        <rFont val="ＭＳ 明朝"/>
        <family val="1"/>
        <charset val="128"/>
      </rPr>
      <t>中型いか釣り漁業</t>
    </r>
  </si>
  <si>
    <r>
      <rPr>
        <sz val="11"/>
        <rFont val="ＭＳ 明朝"/>
        <family val="1"/>
        <charset val="128"/>
      </rPr>
      <t>小型いか釣り漁業</t>
    </r>
  </si>
  <si>
    <r>
      <rPr>
        <sz val="11"/>
        <rFont val="ＭＳ 明朝"/>
        <family val="1"/>
        <charset val="128"/>
      </rPr>
      <t>べにずわいがにかご漁業</t>
    </r>
  </si>
  <si>
    <r>
      <rPr>
        <sz val="11"/>
        <rFont val="ＭＳ 明朝"/>
        <family val="1"/>
        <charset val="128"/>
      </rPr>
      <t>沖合、小型底曳網漁業</t>
    </r>
  </si>
  <si>
    <r>
      <rPr>
        <sz val="11"/>
        <rFont val="ＭＳ 明朝"/>
        <family val="1"/>
        <charset val="128"/>
      </rPr>
      <t>小型定置漁業</t>
    </r>
  </si>
  <si>
    <r>
      <rPr>
        <sz val="11"/>
        <rFont val="ＭＳ 明朝"/>
        <family val="1"/>
        <charset val="128"/>
      </rPr>
      <t>小型合併漁業</t>
    </r>
  </si>
  <si>
    <r>
      <rPr>
        <sz val="11"/>
        <rFont val="ＭＳ 明朝"/>
        <family val="1"/>
        <charset val="128"/>
      </rPr>
      <t>小型合併漁業</t>
    </r>
    <r>
      <rPr>
        <sz val="11"/>
        <rFont val="Century"/>
        <family val="1"/>
      </rPr>
      <t>(</t>
    </r>
    <r>
      <rPr>
        <sz val="11"/>
        <rFont val="ＭＳ 明朝"/>
        <family val="1"/>
        <charset val="128"/>
      </rPr>
      <t>特定いか</t>
    </r>
    <r>
      <rPr>
        <sz val="11"/>
        <rFont val="Century"/>
        <family val="1"/>
      </rPr>
      <t>)</t>
    </r>
  </si>
  <si>
    <r>
      <rPr>
        <sz val="11"/>
        <rFont val="ＭＳ 明朝"/>
        <family val="1"/>
        <charset val="128"/>
      </rPr>
      <t>過年度契約の変更</t>
    </r>
  </si>
  <si>
    <r>
      <rPr>
        <sz val="11"/>
        <rFont val="ＭＳ 明朝"/>
        <family val="1"/>
        <charset val="128"/>
      </rPr>
      <t>漁業施設</t>
    </r>
    <rPh sb="0" eb="4">
      <t>ギョギョウシセツ</t>
    </rPh>
    <phoneticPr fontId="5"/>
  </si>
  <si>
    <r>
      <rPr>
        <sz val="11"/>
        <rFont val="ＭＳ 明朝"/>
        <family val="1"/>
        <charset val="128"/>
      </rPr>
      <t>漁業施設</t>
    </r>
  </si>
  <si>
    <r>
      <rPr>
        <sz val="11"/>
        <rFont val="ＭＳ 明朝"/>
        <family val="1"/>
        <charset val="128"/>
      </rPr>
      <t>休漁保障</t>
    </r>
    <rPh sb="0" eb="4">
      <t>キュウリョウホショウ</t>
    </rPh>
    <phoneticPr fontId="5"/>
  </si>
  <si>
    <r>
      <rPr>
        <sz val="11"/>
        <rFont val="ＭＳ 明朝"/>
        <family val="1"/>
        <charset val="128"/>
      </rPr>
      <t>休漁補償</t>
    </r>
  </si>
  <si>
    <r>
      <rPr>
        <sz val="11"/>
        <rFont val="ＭＳ 明朝"/>
        <family val="1"/>
        <charset val="128"/>
      </rPr>
      <t>※「過年度契約の変更」は、前年度契約の本年度における失効、解除又は精算、無事故による掛金戻しの増減である。</t>
    </r>
  </si>
  <si>
    <r>
      <t>(9)</t>
    </r>
    <r>
      <rPr>
        <sz val="12"/>
        <rFont val="ＭＳ 明朝"/>
        <family val="1"/>
        <charset val="128"/>
      </rPr>
      <t>　その他の団体</t>
    </r>
  </si>
  <si>
    <r>
      <rPr>
        <sz val="12"/>
        <rFont val="ＭＳ 明朝"/>
        <family val="1"/>
        <charset val="128"/>
      </rPr>
      <t>平成</t>
    </r>
    <r>
      <rPr>
        <sz val="12"/>
        <rFont val="Century"/>
        <family val="1"/>
      </rPr>
      <t>23</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13" eb="15">
      <t>タンイ</t>
    </rPh>
    <rPh sb="16" eb="18">
      <t>センエン</t>
    </rPh>
    <phoneticPr fontId="5"/>
  </si>
  <si>
    <r>
      <rPr>
        <sz val="11"/>
        <rFont val="ＭＳ 明朝"/>
        <family val="1"/>
        <charset val="128"/>
      </rPr>
      <t>団　　　体　　　名</t>
    </r>
  </si>
  <si>
    <r>
      <rPr>
        <sz val="11"/>
        <rFont val="ＭＳ 明朝"/>
        <family val="1"/>
        <charset val="128"/>
      </rPr>
      <t>役</t>
    </r>
    <r>
      <rPr>
        <sz val="11"/>
        <rFont val="Century"/>
        <family val="1"/>
      </rPr>
      <t xml:space="preserve"> </t>
    </r>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人</t>
    </r>
    <r>
      <rPr>
        <sz val="11"/>
        <rFont val="Century"/>
        <family val="1"/>
      </rPr>
      <t>)</t>
    </r>
  </si>
  <si>
    <r>
      <rPr>
        <sz val="11"/>
        <rFont val="ＭＳ 明朝"/>
        <family val="1"/>
        <charset val="128"/>
      </rPr>
      <t xml:space="preserve">出資金
</t>
    </r>
    <r>
      <rPr>
        <sz val="11"/>
        <rFont val="Century"/>
        <family val="1"/>
      </rPr>
      <t>(</t>
    </r>
    <r>
      <rPr>
        <sz val="11"/>
        <rFont val="ＭＳ 明朝"/>
        <family val="1"/>
        <charset val="128"/>
      </rPr>
      <t>千円</t>
    </r>
    <r>
      <rPr>
        <sz val="11"/>
        <rFont val="Century"/>
        <family val="1"/>
      </rPr>
      <t>)</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</si>
  <si>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</si>
  <si>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t>(</t>
    </r>
    <r>
      <rPr>
        <sz val="11"/>
        <rFont val="ＭＳ 明朝"/>
        <family val="1"/>
        <charset val="128"/>
      </rPr>
      <t>　設　立　年　月　日　</t>
    </r>
    <r>
      <rPr>
        <sz val="11"/>
        <rFont val="Century"/>
        <family val="1"/>
      </rPr>
      <t>)</t>
    </r>
  </si>
  <si>
    <r>
      <rPr>
        <sz val="11"/>
        <rFont val="ＭＳ 明朝"/>
        <family val="1"/>
        <charset val="128"/>
      </rPr>
      <t xml:space="preserve">山形県鮭人工孵化事業連合会
</t>
    </r>
    <r>
      <rPr>
        <sz val="11"/>
        <rFont val="Century"/>
        <family val="1"/>
      </rPr>
      <t>(</t>
    </r>
    <r>
      <rPr>
        <sz val="11"/>
        <rFont val="ＭＳ 明朝"/>
        <family val="1"/>
        <charset val="128"/>
      </rPr>
      <t>昭</t>
    </r>
    <r>
      <rPr>
        <sz val="11"/>
        <rFont val="Century"/>
        <family val="1"/>
      </rPr>
      <t>27. 9.25)</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</si>
  <si>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20"/>
  </si>
  <si>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5"/>
  </si>
  <si>
    <r>
      <rPr>
        <sz val="11"/>
        <rFont val="ＭＳ 明朝"/>
        <family val="1"/>
        <charset val="128"/>
      </rPr>
      <t>・</t>
    </r>
    <phoneticPr fontId="20"/>
  </si>
  <si>
    <r>
      <rPr>
        <sz val="11"/>
        <rFont val="ＭＳ 明朝"/>
        <family val="1"/>
        <charset val="128"/>
      </rPr>
      <t>さけ人工ふ化の調査研究</t>
    </r>
  </si>
  <si>
    <r>
      <rPr>
        <sz val="11"/>
        <rFont val="ＭＳ 明朝"/>
        <family val="1"/>
        <charset val="128"/>
      </rPr>
      <t>技術の改善、施設・設備拡充指導</t>
    </r>
    <phoneticPr fontId="5"/>
  </si>
  <si>
    <r>
      <rPr>
        <sz val="11"/>
        <rFont val="ＭＳ 明朝"/>
        <family val="1"/>
        <charset val="128"/>
      </rPr>
      <t>賛助会員</t>
    </r>
    <r>
      <rPr>
        <sz val="11"/>
        <rFont val="Century"/>
        <family val="1"/>
      </rPr>
      <t xml:space="preserve">  </t>
    </r>
    <phoneticPr fontId="5"/>
  </si>
  <si>
    <r>
      <rPr>
        <sz val="11"/>
        <rFont val="ＭＳ 明朝"/>
        <family val="1"/>
        <charset val="128"/>
      </rPr>
      <t>組合の運営指導等</t>
    </r>
  </si>
  <si>
    <r>
      <rPr>
        <sz val="11"/>
        <rFont val="ＭＳ 明朝"/>
        <family val="1"/>
        <charset val="128"/>
      </rPr>
      <t>公益財団法人</t>
    </r>
    <r>
      <rPr>
        <sz val="11"/>
        <rFont val="Century"/>
        <family val="1"/>
      </rPr>
      <t xml:space="preserve"> </t>
    </r>
    <r>
      <rPr>
        <sz val="11"/>
        <rFont val="ＭＳ 明朝"/>
        <family val="1"/>
        <charset val="128"/>
      </rPr>
      <t xml:space="preserve">山形県水産振興協会
</t>
    </r>
    <r>
      <rPr>
        <sz val="11"/>
        <rFont val="Century"/>
        <family val="1"/>
      </rPr>
      <t>(</t>
    </r>
    <r>
      <rPr>
        <sz val="11"/>
        <rFont val="ＭＳ 明朝"/>
        <family val="1"/>
        <charset val="128"/>
      </rPr>
      <t>昭</t>
    </r>
    <r>
      <rPr>
        <sz val="11"/>
        <rFont val="Century"/>
        <family val="1"/>
      </rPr>
      <t>57. 3.20)</t>
    </r>
    <rPh sb="0" eb="2">
      <t>コウエキ</t>
    </rPh>
    <phoneticPr fontId="20"/>
  </si>
  <si>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菅野　　滋</t>
    </r>
    <rPh sb="34" eb="36">
      <t>スガノ</t>
    </rPh>
    <rPh sb="38" eb="39">
      <t>シゲル</t>
    </rPh>
    <phoneticPr fontId="20"/>
  </si>
  <si>
    <t>出捐金</t>
    <phoneticPr fontId="5"/>
  </si>
  <si>
    <r>
      <rPr>
        <sz val="11"/>
        <rFont val="ＭＳ 明朝"/>
        <family val="1"/>
        <charset val="128"/>
      </rPr>
      <t>水産動植物の種苗の生産、供給、放流及び放流効果の調査</t>
    </r>
    <phoneticPr fontId="5"/>
  </si>
  <si>
    <r>
      <rPr>
        <sz val="11"/>
        <rFont val="ＭＳ 明朝"/>
        <family val="1"/>
        <charset val="128"/>
      </rPr>
      <t>水産動植物の種苗量産及び増養殖に関する技術の開発</t>
    </r>
    <phoneticPr fontId="5"/>
  </si>
  <si>
    <r>
      <rPr>
        <sz val="11"/>
        <rFont val="ＭＳ 明朝"/>
        <family val="1"/>
        <charset val="128"/>
      </rPr>
      <t>栽培漁業、内水面漁業に関する調査、指導及び啓蒙普及</t>
    </r>
    <rPh sb="21" eb="23">
      <t>ケイモウ</t>
    </rPh>
    <phoneticPr fontId="5"/>
  </si>
  <si>
    <r>
      <rPr>
        <sz val="11"/>
        <rFont val="ＭＳ 明朝"/>
        <family val="1"/>
        <charset val="128"/>
      </rPr>
      <t>・</t>
    </r>
  </si>
  <si>
    <r>
      <rPr>
        <sz val="11"/>
        <color theme="1"/>
        <rFont val="ＭＳ 明朝"/>
        <family val="1"/>
        <charset val="128"/>
      </rPr>
      <t>その他目的達成に必要な事業</t>
    </r>
  </si>
  <si>
    <r>
      <rPr>
        <sz val="12"/>
        <rFont val="ＭＳ 明朝"/>
        <family val="1"/>
        <charset val="128"/>
      </rPr>
      <t>１８　水　産　金　融</t>
    </r>
  </si>
  <si>
    <r>
      <t xml:space="preserve"> (1)</t>
    </r>
    <r>
      <rPr>
        <sz val="12"/>
        <rFont val="ＭＳ 明朝"/>
        <family val="1"/>
        <charset val="128"/>
      </rPr>
      <t>　金融制度別貸出残高</t>
    </r>
  </si>
  <si>
    <r>
      <rPr>
        <sz val="12"/>
        <rFont val="ＭＳ 明朝"/>
        <family val="1"/>
        <charset val="128"/>
      </rPr>
      <t>平成</t>
    </r>
    <r>
      <rPr>
        <sz val="12"/>
        <rFont val="Century"/>
        <family val="1"/>
      </rPr>
      <t>23</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5"/>
  </si>
  <si>
    <r>
      <rPr>
        <sz val="6"/>
        <rFont val="ＭＳ 明朝"/>
        <family val="1"/>
        <charset val="128"/>
      </rPr>
      <t>資金種類</t>
    </r>
  </si>
  <si>
    <r>
      <rPr>
        <sz val="11"/>
        <rFont val="ＭＳ 明朝"/>
        <family val="1"/>
        <charset val="128"/>
      </rPr>
      <t>プロパ－資金</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</si>
  <si>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</si>
  <si>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</si>
  <si>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</si>
  <si>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融資機関</t>
    </r>
    <phoneticPr fontId="5"/>
  </si>
  <si>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</si>
  <si>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</si>
  <si>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</si>
  <si>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</si>
  <si>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</si>
  <si>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</si>
  <si>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　－</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</si>
  <si>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</si>
  <si>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</si>
  <si>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</si>
  <si>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</si>
  <si>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　　計</t>
    </r>
    <phoneticPr fontId="5"/>
  </si>
  <si>
    <r>
      <rPr>
        <sz val="11"/>
        <rFont val="ＭＳ 明朝"/>
        <family val="1"/>
        <charset val="128"/>
      </rPr>
      <t>日本公庫資金</t>
    </r>
    <rPh sb="0" eb="6">
      <t>ニホンコウコシキン</t>
    </rPh>
    <phoneticPr fontId="1"/>
  </si>
  <si>
    <r>
      <rPr>
        <sz val="11"/>
        <rFont val="ＭＳ 明朝"/>
        <family val="1"/>
        <charset val="128"/>
      </rPr>
      <t>漁業近代化資金</t>
    </r>
  </si>
  <si>
    <r>
      <rPr>
        <sz val="6"/>
        <rFont val="ＭＳ 明朝"/>
        <family val="1"/>
        <charset val="128"/>
      </rPr>
      <t>漁業種類　</t>
    </r>
    <r>
      <rPr>
        <sz val="6"/>
        <rFont val="Century"/>
        <family val="1"/>
      </rPr>
      <t xml:space="preserve">     </t>
    </r>
    <r>
      <rPr>
        <sz val="6"/>
        <rFont val="ＭＳ 明朝"/>
        <family val="1"/>
        <charset val="128"/>
      </rPr>
      <t>融資機関</t>
    </r>
    <phoneticPr fontId="5"/>
  </si>
  <si>
    <r>
      <rPr>
        <sz val="11"/>
        <rFont val="ＭＳ 明朝"/>
        <family val="1"/>
        <charset val="128"/>
      </rPr>
      <t>公庫直貸</t>
    </r>
  </si>
  <si>
    <r>
      <rPr>
        <sz val="11"/>
        <rFont val="ＭＳ 明朝"/>
        <family val="1"/>
        <charset val="128"/>
      </rPr>
      <t>※　市中銀行については、基金協会保証付のみの金額</t>
    </r>
  </si>
  <si>
    <r>
      <rPr>
        <sz val="11"/>
        <rFont val="ＭＳ 明朝"/>
        <family val="1"/>
        <charset val="128"/>
      </rPr>
      <t>（県漁協、漁業信用基金協会）</t>
    </r>
  </si>
  <si>
    <r>
      <rPr>
        <sz val="11"/>
        <rFont val="ＭＳ 明朝"/>
        <family val="1"/>
        <charset val="128"/>
      </rPr>
      <t>※　漁協総貸出　</t>
    </r>
    <r>
      <rPr>
        <sz val="11"/>
        <rFont val="Century"/>
        <family val="1"/>
      </rPr>
      <t>526</t>
    </r>
    <r>
      <rPr>
        <sz val="11"/>
        <rFont val="ＭＳ 明朝"/>
        <family val="1"/>
        <charset val="128"/>
      </rPr>
      <t>百万円　差額</t>
    </r>
    <r>
      <rPr>
        <sz val="11"/>
        <rFont val="Century"/>
        <family val="1"/>
      </rPr>
      <t>38</t>
    </r>
    <r>
      <rPr>
        <sz val="11"/>
        <rFont val="ＭＳ 明朝"/>
        <family val="1"/>
        <charset val="128"/>
      </rPr>
      <t>百万円は、貯担貸付及び当貸貸付です。</t>
    </r>
    <phoneticPr fontId="20"/>
  </si>
  <si>
    <r>
      <t xml:space="preserve"> (2)</t>
    </r>
    <r>
      <rPr>
        <sz val="12"/>
        <rFont val="ＭＳ 明朝"/>
        <family val="1"/>
        <charset val="128"/>
      </rPr>
      <t>　漁業近代化資金平成２２年度融資実績</t>
    </r>
    <phoneticPr fontId="20"/>
  </si>
  <si>
    <r>
      <rPr>
        <sz val="12"/>
        <rFont val="ＭＳ 明朝"/>
        <family val="1"/>
        <charset val="128"/>
      </rPr>
      <t>ア　海　　面</t>
    </r>
  </si>
  <si>
    <r>
      <rPr>
        <sz val="11"/>
        <rFont val="ＭＳ 明朝"/>
        <family val="1"/>
        <charset val="128"/>
      </rPr>
      <t>単位：千円</t>
    </r>
  </si>
  <si>
    <r>
      <rPr>
        <sz val="11"/>
        <rFont val="ＭＳ 明朝"/>
        <family val="1"/>
        <charset val="128"/>
      </rPr>
      <t>　　区分　　　　　　　　　　　　　　　　　　　　　　　　　　　　　　　年度</t>
    </r>
    <rPh sb="35" eb="37">
      <t>ネンド</t>
    </rPh>
    <phoneticPr fontId="5"/>
  </si>
  <si>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</si>
  <si>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phoneticPr fontId="5"/>
  </si>
  <si>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</si>
  <si>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t>
    </r>
    <phoneticPr fontId="5"/>
  </si>
  <si>
    <r>
      <rPr>
        <sz val="11"/>
        <rFont val="ＭＳ 明朝"/>
        <family val="1"/>
        <charset val="128"/>
      </rPr>
      <t>漁具等</t>
    </r>
  </si>
  <si>
    <r>
      <rPr>
        <sz val="11"/>
        <rFont val="ＭＳ 明朝"/>
        <family val="1"/>
        <charset val="128"/>
      </rPr>
      <t>水産動植物</t>
    </r>
    <phoneticPr fontId="5"/>
  </si>
  <si>
    <r>
      <rPr>
        <sz val="11"/>
        <rFont val="ＭＳ 明朝"/>
        <family val="1"/>
        <charset val="128"/>
      </rPr>
      <t>住</t>
    </r>
    <r>
      <rPr>
        <sz val="11"/>
        <rFont val="Century"/>
        <family val="1"/>
      </rPr>
      <t xml:space="preserve">   </t>
    </r>
    <r>
      <rPr>
        <sz val="11"/>
        <rFont val="ＭＳ 明朝"/>
        <family val="1"/>
        <charset val="128"/>
      </rPr>
      <t>宅</t>
    </r>
  </si>
  <si>
    <r>
      <t>20</t>
    </r>
    <r>
      <rPr>
        <sz val="11"/>
        <rFont val="ＭＳ 明朝"/>
        <family val="1"/>
        <charset val="128"/>
      </rPr>
      <t>トン未満</t>
    </r>
  </si>
  <si>
    <r>
      <t>20</t>
    </r>
    <r>
      <rPr>
        <sz val="11"/>
        <rFont val="ＭＳ 明朝"/>
        <family val="1"/>
        <charset val="128"/>
      </rPr>
      <t>トン以上</t>
    </r>
  </si>
  <si>
    <r>
      <rPr>
        <sz val="11"/>
        <rFont val="ＭＳ 明朝"/>
        <family val="1"/>
        <charset val="128"/>
      </rPr>
      <t>保管施設等</t>
    </r>
  </si>
  <si>
    <r>
      <rPr>
        <sz val="11"/>
        <rFont val="ＭＳ 明朝"/>
        <family val="1"/>
        <charset val="128"/>
      </rPr>
      <t>の種苗等</t>
    </r>
  </si>
  <si>
    <r>
      <rPr>
        <sz val="11"/>
        <rFont val="ＭＳ 明朝"/>
        <family val="1"/>
        <charset val="128"/>
      </rPr>
      <t>金</t>
    </r>
    <r>
      <rPr>
        <sz val="11"/>
        <rFont val="Century"/>
        <family val="1"/>
      </rPr>
      <t xml:space="preserve"> </t>
    </r>
    <r>
      <rPr>
        <sz val="11"/>
        <rFont val="ＭＳ 明朝"/>
        <family val="1"/>
        <charset val="128"/>
      </rPr>
      <t>額</t>
    </r>
  </si>
  <si>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</si>
  <si>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　　区分　　　　　　　　　　　　　　年度</t>
    </r>
    <rPh sb="18" eb="20">
      <t>ネンド</t>
    </rPh>
    <phoneticPr fontId="5"/>
  </si>
  <si>
    <r>
      <rPr>
        <sz val="11"/>
        <rFont val="ＭＳ 明朝"/>
        <family val="1"/>
        <charset val="128"/>
      </rPr>
      <t>内水面養殖　　施設資金</t>
    </r>
    <phoneticPr fontId="5"/>
  </si>
  <si>
    <r>
      <rPr>
        <sz val="11"/>
        <rFont val="ＭＳ 明朝"/>
        <family val="1"/>
        <charset val="128"/>
      </rPr>
      <t>種苗購入等　　</t>
    </r>
    <r>
      <rPr>
        <sz val="11"/>
        <rFont val="Century"/>
        <family val="1"/>
      </rPr>
      <t xml:space="preserve"> </t>
    </r>
    <r>
      <rPr>
        <sz val="11"/>
        <rFont val="ＭＳ 明朝"/>
        <family val="1"/>
        <charset val="128"/>
      </rPr>
      <t>育成必要資金</t>
    </r>
    <phoneticPr fontId="5"/>
  </si>
  <si>
    <r>
      <rPr>
        <sz val="11"/>
        <rFont val="ＭＳ 明朝"/>
        <family val="1"/>
        <charset val="128"/>
      </rPr>
      <t>養殖水産物収穫用器具資金</t>
    </r>
    <rPh sb="0" eb="2">
      <t>ヨウショク</t>
    </rPh>
    <rPh sb="2" eb="5">
      <t>スイサンブツ</t>
    </rPh>
    <rPh sb="5" eb="8">
      <t>シュウカクヨウ</t>
    </rPh>
    <rPh sb="8" eb="12">
      <t>キグシキン</t>
    </rPh>
    <phoneticPr fontId="5"/>
  </si>
  <si>
    <r>
      <t xml:space="preserve"> (3)</t>
    </r>
    <r>
      <rPr>
        <sz val="12"/>
        <rFont val="ＭＳ 明朝"/>
        <family val="1"/>
        <charset val="128"/>
      </rPr>
      <t>　沿岸漁業改善資金平成２２年度融資実績</t>
    </r>
    <phoneticPr fontId="20"/>
  </si>
  <si>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</si>
  <si>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</si>
  <si>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</si>
  <si>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r>
      <rPr>
        <sz val="12"/>
        <rFont val="ＭＳ 明朝"/>
        <family val="1"/>
        <charset val="128"/>
      </rPr>
      <t>１９　漁港、港湾</t>
    </r>
  </si>
  <si>
    <r>
      <rPr>
        <sz val="12"/>
        <rFont val="ＭＳ 明朝"/>
        <family val="1"/>
        <charset val="128"/>
      </rPr>
      <t>平成</t>
    </r>
    <r>
      <rPr>
        <sz val="12"/>
        <rFont val="Century"/>
        <family val="1"/>
      </rPr>
      <t>23</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phoneticPr fontId="5"/>
  </si>
  <si>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</si>
  <si>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</si>
  <si>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</si>
  <si>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</si>
  <si>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</si>
  <si>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</si>
  <si>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</si>
  <si>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</si>
  <si>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</si>
  <si>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</si>
  <si>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</si>
  <si>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</si>
  <si>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</si>
  <si>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</si>
  <si>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</si>
  <si>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</si>
  <si>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</si>
  <si>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</si>
  <si>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t>S26.07.10</t>
    <phoneticPr fontId="5"/>
  </si>
  <si>
    <t>m</t>
  </si>
  <si>
    <r>
      <rPr>
        <sz val="11"/>
        <rFont val="ＭＳ 明朝"/>
        <family val="1"/>
        <charset val="128"/>
      </rPr>
      <t>㎡</t>
    </r>
  </si>
  <si>
    <r>
      <rPr>
        <sz val="11"/>
        <rFont val="ＭＳ 明朝"/>
        <family val="1"/>
        <charset val="128"/>
      </rPr>
      <t>酒田市勝浦</t>
    </r>
  </si>
  <si>
    <t xml:space="preserve">   (499.4) 
    224.4</t>
  </si>
  <si>
    <r>
      <rPr>
        <sz val="11"/>
        <rFont val="ＭＳ 明朝"/>
        <family val="1"/>
        <charset val="128"/>
      </rPr>
      <t>酒田市中村</t>
    </r>
  </si>
  <si>
    <t xml:space="preserve"> (1,094.5)
    252.1</t>
  </si>
  <si>
    <t xml:space="preserve">   (261.8) 
    250.0</t>
  </si>
  <si>
    <r>
      <rPr>
        <sz val="11"/>
        <rFont val="ＭＳ 明朝"/>
        <family val="1"/>
        <charset val="128"/>
      </rPr>
      <t>酒田市法木</t>
    </r>
  </si>
  <si>
    <t xml:space="preserve">   (761.0) 
    338.9</t>
  </si>
  <si>
    <t xml:space="preserve">   (275.4)
    252.4</t>
  </si>
  <si>
    <r>
      <rPr>
        <sz val="11"/>
        <rFont val="ＭＳ 明朝"/>
        <family val="1"/>
        <charset val="128"/>
      </rPr>
      <t>鶴岡市由良</t>
    </r>
  </si>
  <si>
    <t xml:space="preserve">    (30.6) 
        ―</t>
  </si>
  <si>
    <r>
      <rPr>
        <sz val="11"/>
        <rFont val="ＭＳ 明朝"/>
        <family val="1"/>
        <charset val="128"/>
      </rPr>
      <t>堅苔沢</t>
    </r>
  </si>
  <si>
    <r>
      <rPr>
        <sz val="11"/>
        <rFont val="ＭＳ 明朝"/>
        <family val="1"/>
        <charset val="128"/>
      </rPr>
      <t>　〃　堅苔沢</t>
    </r>
  </si>
  <si>
    <t>S26.11.14</t>
    <phoneticPr fontId="5"/>
  </si>
  <si>
    <t xml:space="preserve">   (781.9) 
    427.3</t>
  </si>
  <si>
    <r>
      <rPr>
        <sz val="11"/>
        <rFont val="ＭＳ 明朝"/>
        <family val="1"/>
        <charset val="128"/>
      </rPr>
      <t>女鹿</t>
    </r>
  </si>
  <si>
    <r>
      <rPr>
        <sz val="11"/>
        <rFont val="ＭＳ 明朝"/>
        <family val="1"/>
        <charset val="128"/>
      </rPr>
      <t>飽海郡遊佐町
吹浦字女鹿</t>
    </r>
  </si>
  <si>
    <t>S29.10.30</t>
    <phoneticPr fontId="5"/>
  </si>
  <si>
    <t xml:space="preserve">   (187.0) 
     17.0</t>
  </si>
  <si>
    <r>
      <rPr>
        <sz val="11"/>
        <rFont val="ＭＳ 明朝"/>
        <family val="1"/>
        <charset val="128"/>
      </rPr>
      <t>　〃　吹　浦</t>
    </r>
  </si>
  <si>
    <t xml:space="preserve">   (790.3) 
    531.6</t>
  </si>
  <si>
    <r>
      <rPr>
        <sz val="11"/>
        <rFont val="ＭＳ 明朝"/>
        <family val="1"/>
        <charset val="128"/>
      </rPr>
      <t>油戸</t>
    </r>
  </si>
  <si>
    <r>
      <rPr>
        <sz val="11"/>
        <rFont val="ＭＳ 明朝"/>
        <family val="1"/>
        <charset val="128"/>
      </rPr>
      <t>鶴岡市油戸</t>
    </r>
  </si>
  <si>
    <t xml:space="preserve">   (183.5) 
     44.1</t>
  </si>
  <si>
    <r>
      <rPr>
        <sz val="11"/>
        <rFont val="ＭＳ 明朝"/>
        <family val="1"/>
        <charset val="128"/>
      </rPr>
      <t>三瀬</t>
    </r>
  </si>
  <si>
    <r>
      <rPr>
        <sz val="11"/>
        <rFont val="ＭＳ 明朝"/>
        <family val="1"/>
        <charset val="128"/>
      </rPr>
      <t>　〃　三　瀬</t>
    </r>
  </si>
  <si>
    <t>S27.12.29</t>
    <phoneticPr fontId="5"/>
  </si>
  <si>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</si>
  <si>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</si>
  <si>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</si>
  <si>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</si>
  <si>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</si>
  <si>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</si>
  <si>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</si>
  <si>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</si>
  <si>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</si>
  <si>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</si>
  <si>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</si>
  <si>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</si>
  <si>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</si>
  <si>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</si>
  <si>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</si>
  <si>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</si>
  <si>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</si>
  <si>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t>S27.06.23</t>
    <phoneticPr fontId="5"/>
  </si>
  <si>
    <r>
      <rPr>
        <sz val="11"/>
        <rFont val="ＭＳ 明朝"/>
        <family val="1"/>
        <charset val="128"/>
      </rPr>
      <t>港
湾</t>
    </r>
  </si>
  <si>
    <r>
      <rPr>
        <sz val="11"/>
        <rFont val="ＭＳ 明朝"/>
        <family val="1"/>
        <charset val="128"/>
      </rPr>
      <t>重要
港湾</t>
    </r>
  </si>
  <si>
    <t>S28.03.20</t>
    <phoneticPr fontId="5"/>
  </si>
  <si>
    <r>
      <rPr>
        <sz val="11"/>
        <rFont val="ＭＳ 明朝"/>
        <family val="1"/>
        <charset val="128"/>
      </rPr>
      <t>鶴岡市加茂</t>
    </r>
  </si>
  <si>
    <r>
      <rPr>
        <sz val="11"/>
        <rFont val="ＭＳ 明朝"/>
        <family val="1"/>
        <charset val="128"/>
      </rPr>
      <t>地方
港湾</t>
    </r>
  </si>
  <si>
    <t>S27.07.01</t>
    <phoneticPr fontId="5"/>
  </si>
  <si>
    <t xml:space="preserve"> (1,591.0)
  1,363.0</t>
  </si>
  <si>
    <r>
      <rPr>
        <sz val="11"/>
        <rFont val="ＭＳ 明朝"/>
        <family val="1"/>
        <charset val="128"/>
      </rPr>
      <t>鼠ヶ関</t>
    </r>
  </si>
  <si>
    <r>
      <rPr>
        <sz val="11"/>
        <rFont val="ＭＳ 明朝"/>
        <family val="1"/>
        <charset val="128"/>
      </rPr>
      <t>　〃　鼠ヶ関</t>
    </r>
  </si>
  <si>
    <t xml:space="preserve"> (2,804.0) 
  1,386.0</t>
  </si>
  <si>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5"/>
  </si>
  <si>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</si>
  <si>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5"/>
  </si>
  <si>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5"/>
  </si>
  <si>
    <r>
      <rPr>
        <sz val="11"/>
        <color theme="1"/>
        <rFont val="ＭＳ 明朝"/>
        <family val="1"/>
        <charset val="128"/>
      </rPr>
      <t>漁　港　の　種　類</t>
    </r>
    <phoneticPr fontId="5"/>
  </si>
  <si>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</si>
  <si>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</si>
  <si>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指　定　年　月　日</t>
    </r>
    <phoneticPr fontId="5"/>
  </si>
  <si>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</si>
  <si>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</si>
  <si>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昭和</t>
    </r>
    <rPh sb="0" eb="2">
      <t>ショウワ</t>
    </rPh>
    <phoneticPr fontId="5"/>
  </si>
  <si>
    <t>26</t>
    <phoneticPr fontId="5"/>
  </si>
  <si>
    <r>
      <rPr>
        <sz val="11"/>
        <color theme="1"/>
        <rFont val="ＭＳ 明朝"/>
        <family val="1"/>
        <charset val="128"/>
      </rPr>
      <t>年</t>
    </r>
    <rPh sb="0" eb="1">
      <t>ネン</t>
    </rPh>
    <phoneticPr fontId="5"/>
  </si>
  <si>
    <t>7</t>
    <phoneticPr fontId="5"/>
  </si>
  <si>
    <r>
      <rPr>
        <sz val="11"/>
        <color theme="1"/>
        <rFont val="ＭＳ 明朝"/>
        <family val="1"/>
        <charset val="128"/>
      </rPr>
      <t>月</t>
    </r>
    <rPh sb="0" eb="1">
      <t>ガツ</t>
    </rPh>
    <phoneticPr fontId="5"/>
  </si>
  <si>
    <t>10</t>
    <phoneticPr fontId="5"/>
  </si>
  <si>
    <r>
      <rPr>
        <sz val="11"/>
        <color theme="1"/>
        <rFont val="ＭＳ 明朝"/>
        <family val="1"/>
        <charset val="128"/>
      </rPr>
      <t>日</t>
    </r>
    <rPh sb="0" eb="1">
      <t>ニチ</t>
    </rPh>
    <phoneticPr fontId="5"/>
  </si>
  <si>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</si>
  <si>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</si>
  <si>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</si>
  <si>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</si>
  <si>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</si>
  <si>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t>11</t>
    <phoneticPr fontId="5"/>
  </si>
  <si>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</si>
  <si>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</si>
  <si>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</si>
  <si>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</si>
  <si>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</si>
  <si>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t>27</t>
    <phoneticPr fontId="5"/>
  </si>
  <si>
    <t>12</t>
    <phoneticPr fontId="5"/>
  </si>
  <si>
    <t>29</t>
    <phoneticPr fontId="5"/>
  </si>
  <si>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</si>
  <si>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</si>
  <si>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イ．漁港の管理</t>
    </r>
  </si>
  <si>
    <r>
      <rPr>
        <sz val="11"/>
        <color theme="1"/>
        <rFont val="ＭＳ 明朝"/>
        <family val="1"/>
        <charset val="128"/>
      </rPr>
      <t>実施件数</t>
    </r>
  </si>
  <si>
    <r>
      <rPr>
        <sz val="11"/>
        <color theme="1"/>
        <rFont val="ＭＳ 明朝"/>
        <family val="1"/>
        <charset val="128"/>
      </rPr>
      <t>漁港監視実施回数</t>
    </r>
    <phoneticPr fontId="5"/>
  </si>
  <si>
    <r>
      <t>2</t>
    </r>
    <r>
      <rPr>
        <sz val="11"/>
        <color theme="1"/>
        <rFont val="ＭＳ 明朝"/>
        <family val="1"/>
        <charset val="128"/>
      </rPr>
      <t>名</t>
    </r>
  </si>
  <si>
    <r>
      <t>71</t>
    </r>
    <r>
      <rPr>
        <sz val="11"/>
        <color theme="1"/>
        <rFont val="ＭＳ 明朝"/>
        <family val="1"/>
        <charset val="128"/>
      </rPr>
      <t>件</t>
    </r>
    <rPh sb="2" eb="3">
      <t>ケン</t>
    </rPh>
    <phoneticPr fontId="5"/>
  </si>
  <si>
    <r>
      <rPr>
        <sz val="11"/>
        <color theme="1"/>
        <rFont val="ＭＳ 明朝"/>
        <family val="1"/>
        <charset val="128"/>
      </rPr>
      <t>ウ．漁船以外の船舶の利用</t>
    </r>
  </si>
  <si>
    <r>
      <rPr>
        <sz val="11"/>
        <color theme="1"/>
        <rFont val="ＭＳ 明朝"/>
        <family val="1"/>
        <charset val="128"/>
      </rPr>
      <t>　漁港は漁業の本拠地として整備されているため、漁船以外の船舶が利用する場合には、</t>
    </r>
    <phoneticPr fontId="5"/>
  </si>
  <si>
    <r>
      <rPr>
        <sz val="11"/>
        <color theme="1"/>
        <rFont val="ＭＳ 明朝"/>
        <family val="1"/>
        <charset val="128"/>
      </rPr>
      <t>平成</t>
    </r>
    <r>
      <rPr>
        <sz val="11"/>
        <color theme="1"/>
        <rFont val="Century"/>
        <family val="1"/>
      </rPr>
      <t>19</t>
    </r>
    <r>
      <rPr>
        <sz val="11"/>
        <color theme="1"/>
        <rFont val="ＭＳ 明朝"/>
        <family val="1"/>
        <charset val="128"/>
      </rPr>
      <t>年度</t>
    </r>
    <rPh sb="4" eb="5">
      <t>ネン</t>
    </rPh>
    <phoneticPr fontId="5"/>
  </si>
  <si>
    <r>
      <rPr>
        <sz val="11"/>
        <color theme="1"/>
        <rFont val="ＭＳ 明朝"/>
        <family val="1"/>
        <charset val="128"/>
      </rPr>
      <t>平成</t>
    </r>
    <r>
      <rPr>
        <sz val="11"/>
        <color theme="1"/>
        <rFont val="Century"/>
        <family val="1"/>
      </rPr>
      <t>20</t>
    </r>
    <r>
      <rPr>
        <sz val="11"/>
        <color theme="1"/>
        <rFont val="ＭＳ 明朝"/>
        <family val="1"/>
        <charset val="128"/>
      </rPr>
      <t>年度</t>
    </r>
    <rPh sb="4" eb="5">
      <t>ネン</t>
    </rPh>
    <phoneticPr fontId="5"/>
  </si>
  <si>
    <r>
      <rPr>
        <sz val="11"/>
        <color theme="1"/>
        <rFont val="ＭＳ 明朝"/>
        <family val="1"/>
        <charset val="128"/>
      </rPr>
      <t>平成</t>
    </r>
    <r>
      <rPr>
        <sz val="11"/>
        <color theme="1"/>
        <rFont val="Century"/>
        <family val="1"/>
      </rPr>
      <t>21</t>
    </r>
    <r>
      <rPr>
        <sz val="11"/>
        <color theme="1"/>
        <rFont val="ＭＳ 明朝"/>
        <family val="1"/>
        <charset val="128"/>
      </rPr>
      <t>年度</t>
    </r>
    <rPh sb="4" eb="5">
      <t>ネン</t>
    </rPh>
    <phoneticPr fontId="5"/>
  </si>
  <si>
    <r>
      <rPr>
        <sz val="11"/>
        <color theme="1"/>
        <rFont val="ＭＳ 明朝"/>
        <family val="1"/>
        <charset val="128"/>
      </rPr>
      <t>平成</t>
    </r>
    <r>
      <rPr>
        <sz val="11"/>
        <color theme="1"/>
        <rFont val="Century"/>
        <family val="1"/>
      </rPr>
      <t>22</t>
    </r>
    <r>
      <rPr>
        <sz val="11"/>
        <color theme="1"/>
        <rFont val="ＭＳ 明朝"/>
        <family val="1"/>
        <charset val="128"/>
      </rPr>
      <t>年度</t>
    </r>
    <rPh sb="4" eb="5">
      <t>ネン</t>
    </rPh>
    <phoneticPr fontId="5"/>
  </si>
  <si>
    <r>
      <rPr>
        <sz val="11"/>
        <color theme="1"/>
        <rFont val="ＭＳ 明朝"/>
        <family val="1"/>
        <charset val="128"/>
      </rPr>
      <t>岸壁利用届受理件数</t>
    </r>
  </si>
  <si>
    <r>
      <rPr>
        <sz val="11"/>
        <color theme="1"/>
        <rFont val="ＭＳ 明朝"/>
        <family val="1"/>
        <charset val="128"/>
      </rPr>
      <t>　漁港管理者は漁港施設を占用等する場合には漁港管理条例、漁港区域内の公共空地を占用等する場合には漁港漁場整備法、</t>
    </r>
    <phoneticPr fontId="5"/>
  </si>
  <si>
    <r>
      <rPr>
        <sz val="11"/>
        <color theme="1"/>
        <rFont val="ＭＳ 明朝"/>
        <family val="1"/>
        <charset val="128"/>
      </rPr>
      <t>許可・協議</t>
    </r>
  </si>
  <si>
    <r>
      <rPr>
        <sz val="11"/>
        <color theme="1"/>
        <rFont val="ＭＳ 明朝"/>
        <family val="1"/>
        <charset val="128"/>
      </rPr>
      <t>漁港管理条例</t>
    </r>
    <phoneticPr fontId="5"/>
  </si>
  <si>
    <r>
      <rPr>
        <sz val="11"/>
        <color theme="1"/>
        <rFont val="ＭＳ 明朝"/>
        <family val="1"/>
        <charset val="128"/>
      </rPr>
      <t>漁港漁場整備法</t>
    </r>
  </si>
  <si>
    <r>
      <rPr>
        <sz val="11"/>
        <color theme="1"/>
        <rFont val="ＭＳ 明朝"/>
        <family val="1"/>
        <charset val="128"/>
      </rPr>
      <t>海　　岸　　法</t>
    </r>
    <phoneticPr fontId="5"/>
  </si>
  <si>
    <r>
      <rPr>
        <sz val="11"/>
        <color theme="1"/>
        <rFont val="ＭＳ 明朝"/>
        <family val="1"/>
        <charset val="128"/>
      </rPr>
      <t>件　　　数</t>
    </r>
  </si>
  <si>
    <t>H19</t>
    <phoneticPr fontId="5"/>
  </si>
  <si>
    <t>H20</t>
    <phoneticPr fontId="5"/>
  </si>
  <si>
    <t>H21</t>
    <phoneticPr fontId="5"/>
  </si>
  <si>
    <t>H22</t>
  </si>
  <si>
    <t>H22</t>
    <phoneticPr fontId="5"/>
  </si>
  <si>
    <r>
      <rPr>
        <sz val="11"/>
        <color theme="1"/>
        <rFont val="ＭＳ 明朝"/>
        <family val="1"/>
        <charset val="128"/>
      </rPr>
      <t>飛島漁港</t>
    </r>
  </si>
  <si>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</si>
  <si>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5"/>
  </si>
  <si>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年度から指定管理者制度による管理が行なわれており、協定期間は平成</t>
    </r>
    <r>
      <rPr>
        <sz val="11"/>
        <color theme="1"/>
        <rFont val="Century"/>
        <family val="1"/>
      </rPr>
      <t>28</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5"/>
  </si>
  <si>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</si>
  <si>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</si>
  <si>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r>
      <rPr>
        <sz val="11"/>
        <color theme="1"/>
        <rFont val="ＭＳ 明朝"/>
        <family val="1"/>
        <charset val="128"/>
      </rPr>
      <t>堅　苔　沢　漁　港</t>
    </r>
    <phoneticPr fontId="5"/>
  </si>
  <si>
    <t>会長名</t>
    <rPh sb="0" eb="3">
      <t>カイチョウメイ</t>
    </rPh>
    <phoneticPr fontId="5"/>
  </si>
  <si>
    <r>
      <t xml:space="preserve"> </t>
    </r>
    <r>
      <rPr>
        <sz val="12"/>
        <color theme="1"/>
        <rFont val="ＭＳ 明朝"/>
        <family val="1"/>
        <charset val="128"/>
      </rPr>
      <t>平成</t>
    </r>
    <r>
      <rPr>
        <sz val="12"/>
        <color theme="1"/>
        <rFont val="Century"/>
        <family val="1"/>
      </rPr>
      <t>23</t>
    </r>
    <r>
      <rPr>
        <sz val="12"/>
        <color theme="1"/>
        <rFont val="ＭＳ 明朝"/>
        <family val="1"/>
        <charset val="128"/>
      </rPr>
      <t>年</t>
    </r>
    <r>
      <rPr>
        <sz val="12"/>
        <color theme="1"/>
        <rFont val="Century"/>
        <family val="1"/>
      </rPr>
      <t>4</t>
    </r>
    <r>
      <rPr>
        <sz val="12"/>
        <color theme="1"/>
        <rFont val="ＭＳ 明朝"/>
        <family val="1"/>
        <charset val="128"/>
      </rPr>
      <t>月</t>
    </r>
    <r>
      <rPr>
        <sz val="12"/>
        <color theme="1"/>
        <rFont val="Century"/>
        <family val="1"/>
      </rPr>
      <t>1</t>
    </r>
    <r>
      <rPr>
        <sz val="12"/>
        <color theme="1"/>
        <rFont val="ＭＳ 明朝"/>
        <family val="1"/>
        <charset val="128"/>
      </rPr>
      <t>日現在</t>
    </r>
    <phoneticPr fontId="5"/>
  </si>
  <si>
    <r>
      <rPr>
        <sz val="11"/>
        <rFont val="ＭＳ 明朝"/>
        <family val="1"/>
        <charset val="128"/>
      </rPr>
      <t>室長補佐</t>
    </r>
    <phoneticPr fontId="5"/>
  </si>
  <si>
    <r>
      <rPr>
        <sz val="11"/>
        <rFont val="ＭＳ 明朝"/>
        <family val="1"/>
        <charset val="128"/>
      </rPr>
      <t>団体指導検査室長</t>
    </r>
    <rPh sb="2" eb="4">
      <t>シドウ</t>
    </rPh>
    <phoneticPr fontId="20"/>
  </si>
  <si>
    <r>
      <rPr>
        <sz val="11"/>
        <rFont val="ＭＳ 明朝"/>
        <family val="1"/>
        <charset val="128"/>
      </rPr>
      <t>漁船保険組合の指導、漁業共済組合の指導</t>
    </r>
    <rPh sb="0" eb="2">
      <t>ギョセン</t>
    </rPh>
    <rPh sb="2" eb="4">
      <t>ホケン</t>
    </rPh>
    <rPh sb="4" eb="6">
      <t>クミアイ</t>
    </rPh>
    <rPh sb="10" eb="16">
      <t>ギョギョウキョウサイクミアイ</t>
    </rPh>
    <rPh sb="17" eb="19">
      <t>シドウ</t>
    </rPh>
    <phoneticPr fontId="5"/>
  </si>
  <si>
    <r>
      <rPr>
        <sz val="11"/>
        <rFont val="ＭＳ 明朝"/>
        <family val="1"/>
        <charset val="128"/>
      </rPr>
      <t>水産室</t>
    </r>
    <r>
      <rPr>
        <sz val="11"/>
        <rFont val="Century"/>
        <family val="1"/>
      </rPr>
      <t xml:space="preserve"> </t>
    </r>
    <r>
      <rPr>
        <sz val="11"/>
        <rFont val="ＭＳ 明朝"/>
        <family val="1"/>
        <charset val="128"/>
      </rPr>
      <t>室長</t>
    </r>
    <rPh sb="0" eb="3">
      <t>スイサンシツ</t>
    </rPh>
    <rPh sb="4" eb="6">
      <t>シツチョウ</t>
    </rPh>
    <phoneticPr fontId="20"/>
  </si>
  <si>
    <r>
      <rPr>
        <sz val="11"/>
        <rFont val="ＭＳ 明朝"/>
        <family val="1"/>
        <charset val="128"/>
      </rPr>
      <t>庄内総合支庁産業経済部水産課</t>
    </r>
    <rPh sb="6" eb="8">
      <t>サンギョウ</t>
    </rPh>
    <rPh sb="8" eb="10">
      <t>ケイザイ</t>
    </rPh>
    <rPh sb="10" eb="11">
      <t>ブ</t>
    </rPh>
    <phoneticPr fontId="20"/>
  </si>
  <si>
    <r>
      <rPr>
        <sz val="11"/>
        <rFont val="ＭＳ 明朝"/>
        <family val="1"/>
        <charset val="128"/>
      </rPr>
      <t>水産振興策の計画・実施､水産業技術普及指導､漁業生産担い手育成､栽培漁業推進指導､</t>
    </r>
    <rPh sb="4" eb="5">
      <t>サク</t>
    </rPh>
    <rPh sb="6" eb="8">
      <t>ケイカク</t>
    </rPh>
    <rPh sb="9" eb="11">
      <t>ジッシ</t>
    </rPh>
    <phoneticPr fontId="20"/>
  </si>
  <si>
    <r>
      <rPr>
        <sz val="11"/>
        <rFont val="ＭＳ 明朝"/>
        <family val="1"/>
        <charset val="128"/>
      </rPr>
      <t>流通･魚価対策、都市漁村交流</t>
    </r>
    <phoneticPr fontId="20"/>
  </si>
  <si>
    <r>
      <rPr>
        <sz val="11"/>
        <rFont val="ＭＳ 明朝"/>
        <family val="1"/>
        <charset val="128"/>
      </rPr>
      <t>次長</t>
    </r>
    <phoneticPr fontId="5"/>
  </si>
  <si>
    <r>
      <rPr>
        <sz val="11"/>
        <color indexed="8"/>
        <rFont val="ＭＳ 明朝"/>
        <family val="1"/>
        <charset val="128"/>
      </rPr>
      <t>たい</t>
    </r>
    <phoneticPr fontId="5"/>
  </si>
  <si>
    <r>
      <t>3</t>
    </r>
    <r>
      <rPr>
        <sz val="11"/>
        <color indexed="8"/>
        <rFont val="ＭＳ 明朝"/>
        <family val="1"/>
        <charset val="128"/>
      </rPr>
      <t>～</t>
    </r>
    <r>
      <rPr>
        <sz val="11"/>
        <color indexed="8"/>
        <rFont val="Century"/>
        <family val="1"/>
      </rPr>
      <t>4</t>
    </r>
    <r>
      <rPr>
        <sz val="11"/>
        <color indexed="8"/>
        <rFont val="ＭＳ 明朝"/>
        <family val="1"/>
        <charset val="128"/>
      </rPr>
      <t>月</t>
    </r>
    <phoneticPr fontId="38"/>
  </si>
  <si>
    <r>
      <rPr>
        <sz val="11"/>
        <color indexed="8"/>
        <rFont val="ＭＳ 明朝"/>
        <family val="1"/>
        <charset val="128"/>
      </rPr>
      <t>はえなわ</t>
    </r>
    <phoneticPr fontId="38"/>
  </si>
  <si>
    <r>
      <t>60</t>
    </r>
    <r>
      <rPr>
        <sz val="11"/>
        <color indexed="8"/>
        <rFont val="ＭＳ 明朝"/>
        <family val="1"/>
        <charset val="128"/>
      </rPr>
      <t>以深</t>
    </r>
    <rPh sb="2" eb="4">
      <t>イシン</t>
    </rPh>
    <phoneticPr fontId="38"/>
  </si>
  <si>
    <r>
      <t>2</t>
    </r>
    <r>
      <rPr>
        <sz val="11"/>
        <color indexed="8"/>
        <rFont val="ＭＳ 明朝"/>
        <family val="1"/>
        <charset val="128"/>
      </rPr>
      <t>～</t>
    </r>
    <r>
      <rPr>
        <sz val="11"/>
        <color indexed="8"/>
        <rFont val="Century"/>
        <family val="1"/>
      </rPr>
      <t>4</t>
    </r>
    <r>
      <rPr>
        <sz val="11"/>
        <color indexed="8"/>
        <rFont val="ＭＳ 明朝"/>
        <family val="1"/>
        <charset val="128"/>
      </rPr>
      <t>月</t>
    </r>
    <phoneticPr fontId="38"/>
  </si>
  <si>
    <r>
      <rPr>
        <sz val="11"/>
        <color rgb="FF000000"/>
        <rFont val="ＭＳ 明朝"/>
        <family val="1"/>
        <charset val="128"/>
      </rPr>
      <t>飛島東側</t>
    </r>
    <phoneticPr fontId="38"/>
  </si>
  <si>
    <r>
      <t>5</t>
    </r>
    <r>
      <rPr>
        <sz val="11"/>
        <color indexed="8"/>
        <rFont val="ＭＳ 明朝"/>
        <family val="1"/>
        <charset val="128"/>
      </rPr>
      <t>～</t>
    </r>
    <r>
      <rPr>
        <sz val="11"/>
        <color indexed="8"/>
        <rFont val="Century"/>
        <family val="1"/>
      </rPr>
      <t>2</t>
    </r>
    <r>
      <rPr>
        <sz val="11"/>
        <color indexed="8"/>
        <rFont val="ＭＳ 明朝"/>
        <family val="1"/>
        <charset val="128"/>
      </rPr>
      <t>月</t>
    </r>
    <phoneticPr fontId="20"/>
  </si>
  <si>
    <r>
      <t>3</t>
    </r>
    <r>
      <rPr>
        <sz val="11"/>
        <rFont val="ＭＳ 明朝"/>
        <family val="1"/>
        <charset val="128"/>
      </rPr>
      <t>位ほっこくあかえび</t>
    </r>
    <r>
      <rPr>
        <sz val="11"/>
        <rFont val="Century"/>
        <family val="1"/>
      </rPr>
      <t>(205</t>
    </r>
    <r>
      <rPr>
        <sz val="11"/>
        <rFont val="ＭＳ 明朝"/>
        <family val="1"/>
        <charset val="128"/>
      </rPr>
      <t>百万円、</t>
    </r>
    <r>
      <rPr>
        <sz val="11"/>
        <rFont val="Century"/>
        <family val="1"/>
      </rPr>
      <t>7.5%)</t>
    </r>
    <r>
      <rPr>
        <sz val="11"/>
        <rFont val="Yu Gothic"/>
        <family val="1"/>
        <charset val="128"/>
      </rPr>
      <t>、</t>
    </r>
    <r>
      <rPr>
        <sz val="11"/>
        <rFont val="Century"/>
        <family val="1"/>
      </rPr>
      <t>4</t>
    </r>
    <r>
      <rPr>
        <sz val="11"/>
        <rFont val="ＭＳ 明朝"/>
        <family val="1"/>
        <charset val="128"/>
      </rPr>
      <t>位たら</t>
    </r>
    <r>
      <rPr>
        <sz val="11"/>
        <rFont val="Century"/>
        <family val="1"/>
      </rPr>
      <t>(145</t>
    </r>
    <r>
      <rPr>
        <sz val="11"/>
        <rFont val="ＭＳ 明朝"/>
        <family val="1"/>
        <charset val="128"/>
      </rPr>
      <t>百万円、</t>
    </r>
    <r>
      <rPr>
        <sz val="11"/>
        <rFont val="Century"/>
        <family val="1"/>
      </rPr>
      <t>5.3%)</t>
    </r>
    <r>
      <rPr>
        <sz val="11"/>
        <rFont val="ＭＳ 明朝"/>
        <family val="1"/>
        <charset val="128"/>
      </rPr>
      <t>、</t>
    </r>
    <r>
      <rPr>
        <sz val="11"/>
        <rFont val="Century"/>
        <family val="1"/>
      </rPr>
      <t>5</t>
    </r>
    <r>
      <rPr>
        <sz val="11"/>
        <rFont val="ＭＳ 明朝"/>
        <family val="1"/>
        <charset val="128"/>
      </rPr>
      <t>位いわがき</t>
    </r>
    <r>
      <rPr>
        <sz val="11"/>
        <rFont val="Century"/>
        <family val="1"/>
      </rPr>
      <t>(120</t>
    </r>
    <r>
      <rPr>
        <sz val="11"/>
        <rFont val="ＭＳ 明朝"/>
        <family val="1"/>
        <charset val="128"/>
      </rPr>
      <t>百万円、</t>
    </r>
    <r>
      <rPr>
        <sz val="11"/>
        <rFont val="Century"/>
        <family val="1"/>
      </rPr>
      <t>4.4%)</t>
    </r>
    <r>
      <rPr>
        <sz val="11"/>
        <rFont val="ＭＳ 明朝"/>
        <family val="1"/>
        <charset val="128"/>
      </rPr>
      <t>であった。</t>
    </r>
    <phoneticPr fontId="38"/>
  </si>
  <si>
    <t>箕輪、枡川、高瀬川ふ化場供給</t>
  </si>
  <si>
    <t>枡 川 鮭</t>
  </si>
  <si>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6</t>
    </r>
    <phoneticPr fontId="5"/>
  </si>
  <si>
    <r>
      <t>(1)</t>
    </r>
    <r>
      <rPr>
        <sz val="10"/>
        <color theme="1"/>
        <rFont val="ＭＳ 明朝"/>
        <family val="1"/>
        <charset val="128"/>
      </rPr>
      <t>海面生産高</t>
    </r>
    <phoneticPr fontId="5"/>
  </si>
  <si>
    <r>
      <rPr>
        <sz val="10"/>
        <color theme="1"/>
        <rFont val="ＭＳ 明朝"/>
        <family val="1"/>
        <charset val="128"/>
      </rPr>
      <t>　</t>
    </r>
    <r>
      <rPr>
        <sz val="10"/>
        <color theme="1"/>
        <rFont val="Century"/>
        <family val="1"/>
      </rPr>
      <t>(2)</t>
    </r>
    <r>
      <rPr>
        <sz val="10"/>
        <color theme="1"/>
        <rFont val="ＭＳ 明朝"/>
        <family val="1"/>
        <charset val="128"/>
      </rPr>
      <t>漁礁及び増殖施設設置事業････････････････････</t>
    </r>
    <phoneticPr fontId="5"/>
  </si>
  <si>
    <r>
      <t xml:space="preserve">11 </t>
    </r>
    <r>
      <rPr>
        <sz val="10"/>
        <color theme="1"/>
        <rFont val="ＭＳ 明朝"/>
        <family val="1"/>
        <charset val="128"/>
      </rPr>
      <t>漁業取締･調査･月峯･･････････････････････････････</t>
    </r>
    <rPh sb="11" eb="13">
      <t>ツキミネ</t>
    </rPh>
    <phoneticPr fontId="5"/>
  </si>
  <si>
    <r>
      <rPr>
        <sz val="11"/>
        <rFont val="ＭＳ 明朝"/>
        <family val="1"/>
        <charset val="128"/>
      </rPr>
      <t>　漁業違反件数は</t>
    </r>
    <r>
      <rPr>
        <sz val="11"/>
        <rFont val="Century"/>
        <family val="1"/>
      </rPr>
      <t>18</t>
    </r>
    <r>
      <rPr>
        <sz val="11"/>
        <rFont val="ＭＳ 明朝"/>
        <family val="1"/>
        <charset val="128"/>
      </rPr>
      <t>件で前年度より</t>
    </r>
    <r>
      <rPr>
        <sz val="11"/>
        <rFont val="Century"/>
        <family val="1"/>
      </rPr>
      <t>42</t>
    </r>
    <r>
      <rPr>
        <sz val="11"/>
        <rFont val="ＭＳ 明朝"/>
        <family val="1"/>
        <charset val="128"/>
      </rPr>
      <t>件減少した。</t>
    </r>
    <r>
      <rPr>
        <sz val="11"/>
        <rFont val="Century"/>
        <family val="1"/>
      </rPr>
      <t>(</t>
    </r>
    <r>
      <rPr>
        <sz val="11"/>
        <rFont val="ＭＳ 明朝"/>
        <family val="1"/>
        <charset val="128"/>
      </rPr>
      <t>陸上取締が前年度</t>
    </r>
    <r>
      <rPr>
        <sz val="11"/>
        <rFont val="Century"/>
        <family val="1"/>
      </rPr>
      <t>48</t>
    </r>
    <r>
      <rPr>
        <sz val="11"/>
        <rFont val="ＭＳ 明朝"/>
        <family val="1"/>
        <charset val="128"/>
      </rPr>
      <t>件から</t>
    </r>
    <r>
      <rPr>
        <sz val="11"/>
        <rFont val="Century"/>
        <family val="1"/>
      </rPr>
      <t>7</t>
    </r>
    <r>
      <rPr>
        <sz val="11"/>
        <rFont val="ＭＳ 明朝"/>
        <family val="1"/>
        <charset val="128"/>
      </rPr>
      <t>件に減少し、その他の取締りでは、ほぼ同数であった</t>
    </r>
    <r>
      <rPr>
        <sz val="11"/>
        <rFont val="Century"/>
        <family val="1"/>
      </rPr>
      <t>)</t>
    </r>
    <rPh sb="1" eb="3">
      <t>ギョギョウ</t>
    </rPh>
    <rPh sb="3" eb="5">
      <t>イハン</t>
    </rPh>
    <rPh sb="5" eb="7">
      <t>ケンスウ</t>
    </rPh>
    <rPh sb="10" eb="11">
      <t>ケン</t>
    </rPh>
    <rPh sb="12" eb="15">
      <t>ゼンネンド</t>
    </rPh>
    <rPh sb="19" eb="20">
      <t>ケン</t>
    </rPh>
    <rPh sb="20" eb="22">
      <t>ゲンショウ</t>
    </rPh>
    <rPh sb="26" eb="30">
      <t>リクジョウトリシマ</t>
    </rPh>
    <rPh sb="31" eb="34">
      <t>ゼンネンド</t>
    </rPh>
    <rPh sb="36" eb="37">
      <t>ケン</t>
    </rPh>
    <rPh sb="40" eb="41">
      <t>ケン</t>
    </rPh>
    <rPh sb="42" eb="44">
      <t>ゲンショウ</t>
    </rPh>
    <rPh sb="48" eb="49">
      <t>タ</t>
    </rPh>
    <rPh sb="50" eb="52">
      <t>トリシマ</t>
    </rPh>
    <rPh sb="58" eb="60">
      <t>ドウスウ</t>
    </rPh>
    <phoneticPr fontId="21"/>
  </si>
  <si>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1,854kW×2)</t>
    </r>
    <r>
      <rPr>
        <sz val="11"/>
        <rFont val="ＭＳ 明朝"/>
        <family val="1"/>
        <charset val="128"/>
      </rPr>
      <t>等による海上取締違反が</t>
    </r>
    <r>
      <rPr>
        <sz val="11"/>
        <rFont val="Century"/>
        <family val="1"/>
      </rPr>
      <t>8</t>
    </r>
    <r>
      <rPr>
        <sz val="11"/>
        <rFont val="ＭＳ 明朝"/>
        <family val="1"/>
        <charset val="128"/>
      </rPr>
      <t>件</t>
    </r>
    <r>
      <rPr>
        <sz val="11"/>
        <rFont val="Century"/>
        <family val="1"/>
      </rPr>
      <t>(</t>
    </r>
    <r>
      <rPr>
        <sz val="11"/>
        <rFont val="ＭＳ 明朝"/>
        <family val="1"/>
        <charset val="128"/>
      </rPr>
      <t>県内漁船</t>
    </r>
    <r>
      <rPr>
        <sz val="11"/>
        <rFont val="Century"/>
        <family val="1"/>
      </rPr>
      <t>2</t>
    </r>
    <r>
      <rPr>
        <sz val="11"/>
        <rFont val="ＭＳ 明朝"/>
        <family val="1"/>
        <charset val="128"/>
      </rPr>
      <t>件、県外漁船</t>
    </r>
    <r>
      <rPr>
        <sz val="11"/>
        <rFont val="Century"/>
        <family val="1"/>
      </rPr>
      <t>1</t>
    </r>
    <r>
      <rPr>
        <sz val="11"/>
        <rFont val="ＭＳ 明朝"/>
        <family val="1"/>
        <charset val="128"/>
      </rPr>
      <t>件、遊漁</t>
    </r>
    <r>
      <rPr>
        <sz val="11"/>
        <rFont val="Century"/>
        <family val="1"/>
      </rPr>
      <t>5</t>
    </r>
    <r>
      <rPr>
        <sz val="11"/>
        <rFont val="ＭＳ 明朝"/>
        <family val="1"/>
        <charset val="128"/>
      </rPr>
      <t>件</t>
    </r>
    <r>
      <rPr>
        <sz val="11"/>
        <rFont val="Century"/>
        <family val="1"/>
      </rPr>
      <t>)</t>
    </r>
    <r>
      <rPr>
        <sz val="11"/>
        <rFont val="ＭＳ 明朝"/>
        <family val="1"/>
        <charset val="128"/>
      </rPr>
      <t>であり、</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1">
      <t>ケンナイ</t>
    </rPh>
    <rPh sb="51" eb="53">
      <t>ギョセン</t>
    </rPh>
    <rPh sb="54" eb="55">
      <t>ケン</t>
    </rPh>
    <rPh sb="56" eb="60">
      <t>ケンガイギョセン</t>
    </rPh>
    <rPh sb="61" eb="62">
      <t>ケン</t>
    </rPh>
    <phoneticPr fontId="21"/>
  </si>
  <si>
    <r>
      <rPr>
        <sz val="11"/>
        <rFont val="ＭＳ 明朝"/>
        <family val="1"/>
        <charset val="128"/>
      </rPr>
      <t>遊漁の海区指示違反が前年度の</t>
    </r>
    <r>
      <rPr>
        <sz val="11"/>
        <rFont val="Century"/>
        <family val="1"/>
      </rPr>
      <t>4</t>
    </r>
    <r>
      <rPr>
        <sz val="11"/>
        <rFont val="ＭＳ 明朝"/>
        <family val="1"/>
        <charset val="128"/>
      </rPr>
      <t>件から</t>
    </r>
    <r>
      <rPr>
        <sz val="11"/>
        <rFont val="Century"/>
        <family val="1"/>
      </rPr>
      <t>5</t>
    </r>
    <r>
      <rPr>
        <sz val="11"/>
        <rFont val="ＭＳ 明朝"/>
        <family val="1"/>
        <charset val="128"/>
      </rPr>
      <t>件に増加した。</t>
    </r>
    <rPh sb="0" eb="2">
      <t>ユウギョ</t>
    </rPh>
    <rPh sb="3" eb="9">
      <t>カイクシジイハン</t>
    </rPh>
    <rPh sb="10" eb="13">
      <t>ゼンネンド</t>
    </rPh>
    <rPh sb="15" eb="16">
      <t>ケン</t>
    </rPh>
    <rPh sb="19" eb="20">
      <t>ケン</t>
    </rPh>
    <rPh sb="21" eb="23">
      <t>ゾウカ</t>
    </rPh>
    <phoneticPr fontId="21"/>
  </si>
  <si>
    <r>
      <rPr>
        <sz val="11"/>
        <rFont val="ＭＳ 明朝"/>
        <family val="1"/>
        <charset val="128"/>
      </rPr>
      <t>　内水面の陸上取締では、違反が前年度の</t>
    </r>
    <r>
      <rPr>
        <sz val="11"/>
        <rFont val="Century"/>
        <family val="1"/>
      </rPr>
      <t>4</t>
    </r>
    <r>
      <rPr>
        <sz val="11"/>
        <rFont val="ＭＳ 明朝"/>
        <family val="1"/>
        <charset val="128"/>
      </rPr>
      <t>件から</t>
    </r>
    <r>
      <rPr>
        <sz val="11"/>
        <rFont val="Century"/>
        <family val="1"/>
      </rPr>
      <t>3</t>
    </r>
    <r>
      <rPr>
        <sz val="11"/>
        <rFont val="ＭＳ 明朝"/>
        <family val="1"/>
        <charset val="128"/>
      </rPr>
      <t>件に減少した。</t>
    </r>
    <rPh sb="1" eb="4">
      <t>ナイスイメン</t>
    </rPh>
    <rPh sb="5" eb="7">
      <t>リクジョウ</t>
    </rPh>
    <rPh sb="7" eb="9">
      <t>トリシマ</t>
    </rPh>
    <rPh sb="12" eb="14">
      <t>イハン</t>
    </rPh>
    <rPh sb="20" eb="21">
      <t>ケン</t>
    </rPh>
    <rPh sb="24" eb="25">
      <t>ケン</t>
    </rPh>
    <rPh sb="26" eb="28">
      <t>ゲンショウ</t>
    </rPh>
    <phoneticPr fontId="21"/>
  </si>
  <si>
    <r>
      <rPr>
        <sz val="11"/>
        <rFont val="ＭＳ 明朝"/>
        <family val="1"/>
        <charset val="128"/>
      </rPr>
      <t>Ⅰ　漁業種類別違反状況</t>
    </r>
    <r>
      <rPr>
        <sz val="11"/>
        <rFont val="Century"/>
        <family val="1"/>
      </rPr>
      <t>()</t>
    </r>
    <r>
      <rPr>
        <sz val="11"/>
        <rFont val="ＭＳ 明朝"/>
        <family val="1"/>
        <charset val="128"/>
      </rPr>
      <t>内は前年度比増減数</t>
    </r>
  </si>
  <si>
    <r>
      <rPr>
        <sz val="11"/>
        <rFont val="ＭＳ 明朝"/>
        <family val="1"/>
        <charset val="128"/>
      </rPr>
      <t>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　　</t>
    </r>
    <rPh sb="0" eb="1">
      <t>ウミ</t>
    </rPh>
    <rPh sb="4" eb="5">
      <t>メン</t>
    </rPh>
    <phoneticPr fontId="20"/>
  </si>
  <si>
    <r>
      <rPr>
        <sz val="11"/>
        <rFont val="ＭＳ 明朝"/>
        <family val="1"/>
        <charset val="128"/>
      </rPr>
      <t>　　海上取締　　</t>
    </r>
    <r>
      <rPr>
        <sz val="11"/>
        <rFont val="Century"/>
        <family val="1"/>
      </rPr>
      <t>8</t>
    </r>
    <r>
      <rPr>
        <sz val="11"/>
        <rFont val="ＭＳ 明朝"/>
        <family val="1"/>
        <charset val="128"/>
      </rPr>
      <t>件</t>
    </r>
    <r>
      <rPr>
        <sz val="11"/>
        <rFont val="Century"/>
        <family val="1"/>
      </rPr>
      <t>(±0</t>
    </r>
    <r>
      <rPr>
        <sz val="11"/>
        <rFont val="ＭＳ 明朝"/>
        <family val="1"/>
        <charset val="128"/>
      </rPr>
      <t>件</t>
    </r>
    <r>
      <rPr>
        <sz val="11"/>
        <rFont val="Century"/>
        <family val="1"/>
      </rPr>
      <t>)</t>
    </r>
    <phoneticPr fontId="20"/>
  </si>
  <si>
    <r>
      <rPr>
        <sz val="11"/>
        <rFont val="ＭＳ 明朝"/>
        <family val="1"/>
        <charset val="128"/>
      </rPr>
      <t>そ　の　他</t>
    </r>
    <rPh sb="4" eb="5">
      <t>ホカ</t>
    </rPh>
    <phoneticPr fontId="38"/>
  </si>
  <si>
    <r>
      <rPr>
        <sz val="11"/>
        <rFont val="ＭＳ 明朝"/>
        <family val="1"/>
        <charset val="128"/>
      </rPr>
      <t>かれいさし網漁業</t>
    </r>
    <rPh sb="5" eb="8">
      <t>アミギョギョウ</t>
    </rPh>
    <phoneticPr fontId="19"/>
  </si>
  <si>
    <r>
      <rPr>
        <sz val="11"/>
        <rFont val="ＭＳ 明朝"/>
        <family val="1"/>
        <charset val="128"/>
      </rPr>
      <t>規則</t>
    </r>
    <rPh sb="0" eb="2">
      <t>キソク</t>
    </rPh>
    <phoneticPr fontId="19"/>
  </si>
  <si>
    <r>
      <rPr>
        <sz val="11"/>
        <rFont val="ＭＳ 明朝"/>
        <family val="1"/>
        <charset val="128"/>
      </rPr>
      <t>第</t>
    </r>
    <r>
      <rPr>
        <sz val="11"/>
        <rFont val="Century"/>
        <family val="1"/>
      </rPr>
      <t>15</t>
    </r>
    <r>
      <rPr>
        <sz val="11"/>
        <rFont val="ＭＳ 明朝"/>
        <family val="1"/>
        <charset val="128"/>
      </rPr>
      <t>条</t>
    </r>
  </si>
  <si>
    <r>
      <rPr>
        <sz val="11"/>
        <rFont val="ＭＳ 明朝"/>
        <family val="1"/>
        <charset val="128"/>
      </rPr>
      <t>べにずわいがに</t>
    </r>
    <phoneticPr fontId="20"/>
  </si>
  <si>
    <r>
      <rPr>
        <sz val="11"/>
        <rFont val="ＭＳ 明朝"/>
        <family val="1"/>
        <charset val="128"/>
      </rPr>
      <t>規則　</t>
    </r>
    <rPh sb="0" eb="2">
      <t>キソク</t>
    </rPh>
    <phoneticPr fontId="47"/>
  </si>
  <si>
    <r>
      <rPr>
        <sz val="11"/>
        <rFont val="ＭＳ 明朝"/>
        <family val="1"/>
        <charset val="128"/>
      </rPr>
      <t>第</t>
    </r>
    <r>
      <rPr>
        <sz val="11"/>
        <rFont val="Century"/>
        <family val="1"/>
      </rPr>
      <t>7</t>
    </r>
    <r>
      <rPr>
        <sz val="11"/>
        <rFont val="ＭＳ 明朝"/>
        <family val="1"/>
        <charset val="128"/>
      </rPr>
      <t>条</t>
    </r>
    <rPh sb="2" eb="3">
      <t>ジョウ</t>
    </rPh>
    <phoneticPr fontId="47"/>
  </si>
  <si>
    <r>
      <t>1</t>
    </r>
    <r>
      <rPr>
        <sz val="11"/>
        <rFont val="ＭＳ 明朝"/>
        <family val="1"/>
        <charset val="128"/>
      </rPr>
      <t>件</t>
    </r>
    <rPh sb="1" eb="2">
      <t>ケン</t>
    </rPh>
    <phoneticPr fontId="47"/>
  </si>
  <si>
    <r>
      <rPr>
        <sz val="11"/>
        <rFont val="ＭＳ 明朝"/>
        <family val="1"/>
        <charset val="128"/>
      </rPr>
      <t>遊漁</t>
    </r>
    <rPh sb="0" eb="2">
      <t>ユウギョ</t>
    </rPh>
    <phoneticPr fontId="38"/>
  </si>
  <si>
    <r>
      <rPr>
        <sz val="11"/>
        <rFont val="ＭＳ 明朝"/>
        <family val="1"/>
        <charset val="128"/>
      </rPr>
      <t>陸上取締　　</t>
    </r>
    <r>
      <rPr>
        <sz val="11"/>
        <rFont val="Century"/>
        <family val="1"/>
      </rPr>
      <t>7</t>
    </r>
    <r>
      <rPr>
        <sz val="11"/>
        <rFont val="ＭＳ 明朝"/>
        <family val="1"/>
        <charset val="128"/>
      </rPr>
      <t>件</t>
    </r>
    <r>
      <rPr>
        <sz val="11"/>
        <rFont val="Century"/>
        <family val="1"/>
      </rPr>
      <t>(</t>
    </r>
    <r>
      <rPr>
        <sz val="11"/>
        <rFont val="ＭＳ 明朝"/>
        <family val="1"/>
        <charset val="128"/>
      </rPr>
      <t>－</t>
    </r>
    <r>
      <rPr>
        <sz val="11"/>
        <rFont val="Century"/>
        <family val="1"/>
      </rPr>
      <t>41</t>
    </r>
    <r>
      <rPr>
        <sz val="11"/>
        <rFont val="ＭＳ 明朝"/>
        <family val="1"/>
        <charset val="128"/>
      </rPr>
      <t>件</t>
    </r>
    <r>
      <rPr>
        <sz val="11"/>
        <rFont val="Century"/>
        <family val="1"/>
      </rPr>
      <t>)</t>
    </r>
    <rPh sb="7" eb="8">
      <t>ケン</t>
    </rPh>
    <phoneticPr fontId="20"/>
  </si>
  <si>
    <r>
      <rPr>
        <sz val="11"/>
        <rFont val="ＭＳ 明朝"/>
        <family val="1"/>
        <charset val="128"/>
      </rPr>
      <t>はたはた採捕等禁止違反</t>
    </r>
    <rPh sb="4" eb="7">
      <t>サイホトウ</t>
    </rPh>
    <phoneticPr fontId="19"/>
  </si>
  <si>
    <r>
      <rPr>
        <sz val="11"/>
        <rFont val="ＭＳ 明朝"/>
        <family val="1"/>
        <charset val="128"/>
      </rPr>
      <t>海区指示</t>
    </r>
    <rPh sb="0" eb="4">
      <t>カイクシジ</t>
    </rPh>
    <phoneticPr fontId="19"/>
  </si>
  <si>
    <r>
      <rPr>
        <sz val="11"/>
        <rFont val="ＭＳ 明朝"/>
        <family val="1"/>
        <charset val="128"/>
      </rPr>
      <t>第</t>
    </r>
    <r>
      <rPr>
        <sz val="11"/>
        <rFont val="Century"/>
        <family val="1"/>
      </rPr>
      <t>1</t>
    </r>
    <r>
      <rPr>
        <sz val="11"/>
        <rFont val="ＭＳ 明朝"/>
        <family val="1"/>
        <charset val="128"/>
      </rPr>
      <t>号</t>
    </r>
    <rPh sb="0" eb="1">
      <t>ダイ</t>
    </rPh>
    <rPh sb="2" eb="3">
      <t>ゴウ</t>
    </rPh>
    <phoneticPr fontId="19"/>
  </si>
  <si>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0" eb="1">
      <t>ウチ</t>
    </rPh>
    <rPh sb="2" eb="3">
      <t>ミズ</t>
    </rPh>
    <rPh sb="4" eb="5">
      <t>メン</t>
    </rPh>
    <phoneticPr fontId="20"/>
  </si>
  <si>
    <r>
      <rPr>
        <sz val="11"/>
        <rFont val="ＭＳ 明朝"/>
        <family val="1"/>
        <charset val="128"/>
      </rPr>
      <t>　　陸上取締　</t>
    </r>
    <r>
      <rPr>
        <sz val="11"/>
        <rFont val="Century"/>
        <family val="1"/>
      </rPr>
      <t>3</t>
    </r>
    <r>
      <rPr>
        <sz val="11"/>
        <rFont val="ＭＳ 明朝"/>
        <family val="1"/>
        <charset val="128"/>
      </rPr>
      <t>件</t>
    </r>
    <r>
      <rPr>
        <sz val="11"/>
        <rFont val="Century"/>
        <family val="1"/>
      </rPr>
      <t>(</t>
    </r>
    <r>
      <rPr>
        <sz val="11"/>
        <rFont val="ＭＳ 明朝"/>
        <family val="1"/>
        <charset val="128"/>
      </rPr>
      <t>－</t>
    </r>
    <r>
      <rPr>
        <sz val="11"/>
        <rFont val="Century"/>
        <family val="1"/>
      </rPr>
      <t>1</t>
    </r>
    <r>
      <rPr>
        <sz val="11"/>
        <rFont val="ＭＳ 明朝"/>
        <family val="1"/>
        <charset val="128"/>
      </rPr>
      <t>件</t>
    </r>
    <r>
      <rPr>
        <sz val="11"/>
        <rFont val="Century"/>
        <family val="1"/>
      </rPr>
      <t>)</t>
    </r>
    <rPh sb="8" eb="9">
      <t>ケン</t>
    </rPh>
    <phoneticPr fontId="20"/>
  </si>
  <si>
    <r>
      <rPr>
        <sz val="11"/>
        <rFont val="ＭＳ 明朝"/>
        <family val="1"/>
        <charset val="128"/>
      </rPr>
      <t>無免許小型船舶操縦違反</t>
    </r>
    <rPh sb="0" eb="3">
      <t>ムメンキョ</t>
    </rPh>
    <rPh sb="3" eb="7">
      <t>コガタセンパク</t>
    </rPh>
    <phoneticPr fontId="47"/>
  </si>
  <si>
    <r>
      <rPr>
        <sz val="11"/>
        <rFont val="ＭＳ 明朝"/>
        <family val="1"/>
        <charset val="128"/>
      </rPr>
      <t>船舶職員法</t>
    </r>
    <rPh sb="0" eb="2">
      <t>センパク</t>
    </rPh>
    <rPh sb="2" eb="4">
      <t>ショクイン</t>
    </rPh>
    <rPh sb="4" eb="5">
      <t>ホウ</t>
    </rPh>
    <phoneticPr fontId="47"/>
  </si>
  <si>
    <r>
      <rPr>
        <sz val="11"/>
        <rFont val="ＭＳ 明朝"/>
        <family val="1"/>
        <charset val="128"/>
      </rPr>
      <t>漁船無登録違反</t>
    </r>
    <rPh sb="0" eb="2">
      <t>ギョセン</t>
    </rPh>
    <rPh sb="2" eb="5">
      <t>ムトウロク</t>
    </rPh>
    <rPh sb="5" eb="7">
      <t>イハン</t>
    </rPh>
    <phoneticPr fontId="47"/>
  </si>
  <si>
    <r>
      <rPr>
        <sz val="11"/>
        <rFont val="ＭＳ 明朝"/>
        <family val="1"/>
        <charset val="128"/>
      </rPr>
      <t>漁船法</t>
    </r>
    <rPh sb="0" eb="3">
      <t>ギョセンホウ</t>
    </rPh>
    <phoneticPr fontId="47"/>
  </si>
  <si>
    <r>
      <rPr>
        <sz val="11"/>
        <rFont val="ＭＳ 明朝"/>
        <family val="1"/>
        <charset val="128"/>
      </rPr>
      <t>漁具漁法の制限禁止違反</t>
    </r>
    <rPh sb="0" eb="2">
      <t>ギョグ</t>
    </rPh>
    <rPh sb="2" eb="4">
      <t>ギョホウ</t>
    </rPh>
    <rPh sb="5" eb="7">
      <t>セイゲン</t>
    </rPh>
    <phoneticPr fontId="47"/>
  </si>
  <si>
    <r>
      <rPr>
        <sz val="11"/>
        <rFont val="ＭＳ 明朝"/>
        <family val="1"/>
        <charset val="128"/>
      </rPr>
      <t>内水面規則</t>
    </r>
    <rPh sb="0" eb="5">
      <t>ナイスイメンキソク</t>
    </rPh>
    <phoneticPr fontId="47"/>
  </si>
  <si>
    <r>
      <rPr>
        <sz val="11"/>
        <rFont val="ＭＳ 明朝"/>
        <family val="1"/>
        <charset val="128"/>
      </rPr>
      <t>第</t>
    </r>
    <r>
      <rPr>
        <sz val="11"/>
        <rFont val="Century"/>
        <family val="1"/>
      </rPr>
      <t>27</t>
    </r>
    <r>
      <rPr>
        <sz val="11"/>
        <rFont val="ＭＳ 明朝"/>
        <family val="1"/>
        <charset val="128"/>
      </rPr>
      <t>条第</t>
    </r>
    <r>
      <rPr>
        <sz val="11"/>
        <rFont val="Century"/>
        <family val="1"/>
      </rPr>
      <t>12</t>
    </r>
    <r>
      <rPr>
        <sz val="11"/>
        <rFont val="ＭＳ 明朝"/>
        <family val="1"/>
        <charset val="128"/>
      </rPr>
      <t>号</t>
    </r>
    <rPh sb="0" eb="1">
      <t>ダイ</t>
    </rPh>
    <rPh sb="3" eb="4">
      <t>ジョウ</t>
    </rPh>
    <rPh sb="4" eb="5">
      <t>ダイ</t>
    </rPh>
    <rPh sb="7" eb="8">
      <t>ゴウ</t>
    </rPh>
    <phoneticPr fontId="38"/>
  </si>
  <si>
    <r>
      <t>1</t>
    </r>
    <r>
      <rPr>
        <sz val="11"/>
        <rFont val="ＭＳ 明朝"/>
        <family val="1"/>
        <charset val="128"/>
      </rPr>
      <t>件</t>
    </r>
    <rPh sb="1" eb="2">
      <t>ケン</t>
    </rPh>
    <phoneticPr fontId="38"/>
  </si>
  <si>
    <r>
      <rPr>
        <sz val="11"/>
        <rFont val="ＭＳ 明朝"/>
        <family val="1"/>
        <charset val="128"/>
      </rPr>
      <t>合　　計</t>
    </r>
    <rPh sb="0" eb="1">
      <t>ゴウ</t>
    </rPh>
    <rPh sb="3" eb="4">
      <t>ケイ</t>
    </rPh>
    <phoneticPr fontId="20"/>
  </si>
  <si>
    <r>
      <rPr>
        <sz val="11"/>
        <rFont val="ＭＳ 明朝"/>
        <family val="1"/>
        <charset val="128"/>
      </rPr>
      <t>　　　　　　</t>
    </r>
    <r>
      <rPr>
        <sz val="11"/>
        <rFont val="Century"/>
        <family val="1"/>
      </rPr>
      <t>18</t>
    </r>
    <r>
      <rPr>
        <sz val="11"/>
        <rFont val="ＭＳ 明朝"/>
        <family val="1"/>
        <charset val="128"/>
      </rPr>
      <t>件</t>
    </r>
    <r>
      <rPr>
        <sz val="11"/>
        <rFont val="Century"/>
        <family val="1"/>
      </rPr>
      <t>(</t>
    </r>
    <r>
      <rPr>
        <sz val="11"/>
        <rFont val="ＭＳ 明朝"/>
        <family val="1"/>
        <charset val="128"/>
      </rPr>
      <t>－</t>
    </r>
    <r>
      <rPr>
        <sz val="11"/>
        <rFont val="Century"/>
        <family val="1"/>
      </rPr>
      <t>42</t>
    </r>
    <r>
      <rPr>
        <sz val="11"/>
        <rFont val="ＭＳ 明朝"/>
        <family val="1"/>
        <charset val="128"/>
      </rPr>
      <t>件</t>
    </r>
    <r>
      <rPr>
        <sz val="11"/>
        <rFont val="Century"/>
        <family val="1"/>
      </rPr>
      <t>)</t>
    </r>
    <rPh sb="8" eb="9">
      <t>ケン</t>
    </rPh>
    <phoneticPr fontId="20"/>
  </si>
  <si>
    <r>
      <t>(</t>
    </r>
    <r>
      <rPr>
        <sz val="11"/>
        <color rgb="FF000000"/>
        <rFont val="ＭＳ 明朝"/>
        <family val="1"/>
        <charset val="128"/>
      </rPr>
      <t>※規則：山形県海面漁業調整規則、内水面規則：山形県内水面漁業調整規則、海区指示：山形海区漁業調整委員会指示、</t>
    </r>
    <rPh sb="2" eb="4">
      <t>キソク</t>
    </rPh>
    <rPh sb="5" eb="8">
      <t>ヤマガタケン</t>
    </rPh>
    <rPh sb="8" eb="10">
      <t>カイメン</t>
    </rPh>
    <rPh sb="10" eb="12">
      <t>ギョギョウ</t>
    </rPh>
    <rPh sb="12" eb="14">
      <t>チョウセイ</t>
    </rPh>
    <rPh sb="14" eb="16">
      <t>キソク</t>
    </rPh>
    <rPh sb="17" eb="22">
      <t>ナイスイメンキソク</t>
    </rPh>
    <rPh sb="23" eb="26">
      <t>ヤマガタケン</t>
    </rPh>
    <rPh sb="26" eb="29">
      <t>ナイスイメン</t>
    </rPh>
    <rPh sb="29" eb="35">
      <t>ギョギョウチョウセイキソク</t>
    </rPh>
    <rPh sb="36" eb="38">
      <t>カイク</t>
    </rPh>
    <rPh sb="38" eb="40">
      <t>シジ</t>
    </rPh>
    <rPh sb="41" eb="43">
      <t>ヤマガタ</t>
    </rPh>
    <rPh sb="43" eb="45">
      <t>カイク</t>
    </rPh>
    <rPh sb="45" eb="47">
      <t>ギョギョウ</t>
    </rPh>
    <rPh sb="47" eb="49">
      <t>チョウセイ</t>
    </rPh>
    <rPh sb="49" eb="52">
      <t>イインカイ</t>
    </rPh>
    <rPh sb="52" eb="54">
      <t>シジ</t>
    </rPh>
    <phoneticPr fontId="21"/>
  </si>
  <si>
    <r>
      <rPr>
        <sz val="11"/>
        <rFont val="ＭＳ 明朝"/>
        <family val="1"/>
        <charset val="128"/>
      </rPr>
      <t>船舶職員法：船舶職員及び小型船舶操縦者法</t>
    </r>
    <r>
      <rPr>
        <sz val="11"/>
        <rFont val="Century"/>
        <family val="1"/>
      </rPr>
      <t>)</t>
    </r>
  </si>
  <si>
    <r>
      <rPr>
        <sz val="11"/>
        <rFont val="ＭＳ 明朝"/>
        <family val="1"/>
        <charset val="128"/>
      </rPr>
      <t>　ディープ</t>
    </r>
    <r>
      <rPr>
        <sz val="11"/>
        <rFont val="Century"/>
        <family val="1"/>
      </rPr>
      <t xml:space="preserve"> V</t>
    </r>
    <r>
      <rPr>
        <sz val="11"/>
        <rFont val="ＭＳ 明朝"/>
        <family val="1"/>
        <charset val="128"/>
      </rPr>
      <t>型性</t>
    </r>
    <phoneticPr fontId="20"/>
  </si>
  <si>
    <r>
      <rPr>
        <sz val="11"/>
        <rFont val="ＭＳ 明朝"/>
        <family val="1"/>
        <charset val="128"/>
      </rPr>
      <t>　航海速力　</t>
    </r>
    <r>
      <rPr>
        <sz val="11"/>
        <rFont val="Century"/>
        <family val="1"/>
      </rPr>
      <t xml:space="preserve">   35</t>
    </r>
    <r>
      <rPr>
        <sz val="11"/>
        <rFont val="ＭＳ 明朝"/>
        <family val="1"/>
        <charset val="128"/>
      </rPr>
      <t>ノット</t>
    </r>
    <phoneticPr fontId="20"/>
  </si>
  <si>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20"/>
  </si>
  <si>
    <r>
      <rPr>
        <sz val="11"/>
        <rFont val="ＭＳ 明朝"/>
        <family val="1"/>
        <charset val="128"/>
      </rPr>
      <t>　航続距離　</t>
    </r>
    <r>
      <rPr>
        <sz val="11"/>
        <rFont val="Century"/>
        <family val="1"/>
      </rPr>
      <t xml:space="preserve"> 350</t>
    </r>
    <r>
      <rPr>
        <sz val="11"/>
        <rFont val="ＭＳ 明朝"/>
        <family val="1"/>
        <charset val="128"/>
      </rPr>
      <t>浬</t>
    </r>
    <phoneticPr fontId="20"/>
  </si>
  <si>
    <r>
      <rPr>
        <sz val="11"/>
        <rFont val="ＭＳ 明朝"/>
        <family val="1"/>
        <charset val="128"/>
      </rPr>
      <t>　潮流観測装置</t>
    </r>
    <phoneticPr fontId="20"/>
  </si>
  <si>
    <r>
      <rPr>
        <sz val="11"/>
        <rFont val="ＭＳ 明朝"/>
        <family val="1"/>
        <charset val="128"/>
      </rPr>
      <t>　</t>
    </r>
    <r>
      <rPr>
        <sz val="11"/>
        <rFont val="Century"/>
        <family val="1"/>
      </rPr>
      <t>GPS</t>
    </r>
    <r>
      <rPr>
        <sz val="11"/>
        <rFont val="ＭＳ 明朝"/>
        <family val="1"/>
        <charset val="128"/>
      </rPr>
      <t>航法装置</t>
    </r>
    <phoneticPr fontId="20"/>
  </si>
  <si>
    <r>
      <rPr>
        <sz val="11"/>
        <rFont val="ＭＳ 明朝"/>
        <family val="1"/>
        <charset val="128"/>
      </rPr>
      <t>　無線電話</t>
    </r>
    <r>
      <rPr>
        <sz val="11"/>
        <rFont val="Century"/>
        <family val="1"/>
      </rPr>
      <t xml:space="preserve"> (SSB 10W</t>
    </r>
    <r>
      <rPr>
        <sz val="11"/>
        <rFont val="ＭＳ 明朝"/>
        <family val="1"/>
        <charset val="128"/>
      </rPr>
      <t>、</t>
    </r>
    <r>
      <rPr>
        <sz val="11"/>
        <rFont val="Century"/>
        <family val="1"/>
      </rPr>
      <t>DSB 1W</t>
    </r>
    <r>
      <rPr>
        <sz val="11"/>
        <rFont val="ＭＳ 明朝"/>
        <family val="1"/>
        <charset val="128"/>
      </rPr>
      <t>、</t>
    </r>
  </si>
  <si>
    <r>
      <rPr>
        <sz val="11"/>
        <rFont val="ＭＳ 明朝"/>
        <family val="1"/>
        <charset val="128"/>
      </rPr>
      <t>　航海用電子海図表示装置</t>
    </r>
    <phoneticPr fontId="20"/>
  </si>
  <si>
    <t xml:space="preserve">    </t>
  </si>
  <si>
    <r>
      <t xml:space="preserve"> </t>
    </r>
    <r>
      <rPr>
        <sz val="11"/>
        <rFont val="ＭＳ 明朝"/>
        <family val="1"/>
        <charset val="128"/>
      </rPr>
      <t>ｱﾏﾁｭｱ無線受信機</t>
    </r>
    <r>
      <rPr>
        <sz val="11"/>
        <rFont val="Century"/>
        <family val="1"/>
      </rPr>
      <t>)</t>
    </r>
  </si>
  <si>
    <r>
      <rPr>
        <sz val="11"/>
        <rFont val="ＭＳ 明朝"/>
        <family val="1"/>
        <charset val="128"/>
      </rPr>
      <t>　レーダー</t>
    </r>
    <r>
      <rPr>
        <sz val="11"/>
        <rFont val="Century"/>
        <family val="1"/>
      </rPr>
      <t>(ARPA</t>
    </r>
    <r>
      <rPr>
        <sz val="11"/>
        <rFont val="ＭＳ 明朝"/>
        <family val="1"/>
        <charset val="128"/>
      </rPr>
      <t>付</t>
    </r>
    <r>
      <rPr>
        <sz val="11"/>
        <rFont val="Century"/>
        <family val="1"/>
      </rPr>
      <t>)</t>
    </r>
  </si>
  <si>
    <r>
      <rPr>
        <sz val="11"/>
        <rFont val="ＭＳ 明朝"/>
        <family val="1"/>
        <charset val="128"/>
      </rPr>
      <t>定　</t>
    </r>
    <r>
      <rPr>
        <sz val="11"/>
        <rFont val="Century"/>
        <family val="1"/>
      </rPr>
      <t xml:space="preserve">  </t>
    </r>
    <r>
      <rPr>
        <sz val="11"/>
        <rFont val="ＭＳ 明朝"/>
        <family val="1"/>
        <charset val="128"/>
      </rPr>
      <t>員</t>
    </r>
    <phoneticPr fontId="20"/>
  </si>
  <si>
    <r>
      <rPr>
        <sz val="11"/>
        <rFont val="ＭＳ 明朝"/>
        <family val="1"/>
        <charset val="128"/>
      </rPr>
      <t>　乗組員</t>
    </r>
    <r>
      <rPr>
        <sz val="11"/>
        <rFont val="Century"/>
        <family val="1"/>
      </rPr>
      <t xml:space="preserve"> 5</t>
    </r>
    <r>
      <rPr>
        <sz val="11"/>
        <rFont val="ＭＳ 明朝"/>
        <family val="1"/>
        <charset val="128"/>
      </rPr>
      <t>名</t>
    </r>
    <phoneticPr fontId="20"/>
  </si>
  <si>
    <r>
      <rPr>
        <sz val="11"/>
        <rFont val="ＭＳ 明朝"/>
        <family val="1"/>
        <charset val="128"/>
      </rPr>
      <t>　減揺装置</t>
    </r>
    <phoneticPr fontId="20"/>
  </si>
  <si>
    <r>
      <rPr>
        <sz val="11"/>
        <rFont val="ＭＳ 明朝"/>
        <family val="1"/>
        <charset val="128"/>
      </rPr>
      <t>　その他</t>
    </r>
    <r>
      <rPr>
        <sz val="11"/>
        <rFont val="Century"/>
        <family val="1"/>
      </rPr>
      <t xml:space="preserve"> 6</t>
    </r>
    <r>
      <rPr>
        <sz val="11"/>
        <rFont val="ＭＳ 明朝"/>
        <family val="1"/>
        <charset val="128"/>
      </rPr>
      <t>名</t>
    </r>
    <phoneticPr fontId="20"/>
  </si>
  <si>
    <r>
      <rPr>
        <sz val="11"/>
        <rFont val="ＭＳ 明朝"/>
        <family val="1"/>
        <charset val="128"/>
      </rPr>
      <t>　カラー魚群探知機</t>
    </r>
    <phoneticPr fontId="20"/>
  </si>
  <si>
    <r>
      <rPr>
        <sz val="11"/>
        <rFont val="ＭＳ 明朝"/>
        <family val="1"/>
        <charset val="128"/>
      </rPr>
      <t>推進年月日</t>
    </r>
    <rPh sb="0" eb="5">
      <t>スイシンネンガッピ</t>
    </rPh>
    <phoneticPr fontId="20"/>
  </si>
  <si>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20"/>
  </si>
  <si>
    <r>
      <rPr>
        <sz val="11"/>
        <rFont val="ＭＳ 明朝"/>
        <family val="1"/>
        <charset val="128"/>
      </rPr>
      <t>　記録式魚群探知機</t>
    </r>
    <phoneticPr fontId="20"/>
  </si>
  <si>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20"/>
  </si>
  <si>
    <r>
      <rPr>
        <sz val="11"/>
        <rFont val="ＭＳ 明朝"/>
        <family val="1"/>
        <charset val="128"/>
      </rPr>
      <t>　電動測深機</t>
    </r>
    <phoneticPr fontId="20"/>
  </si>
  <si>
    <r>
      <rPr>
        <sz val="11"/>
        <rFont val="ＭＳ 明朝"/>
        <family val="1"/>
        <charset val="128"/>
      </rPr>
      <t>　陸上取締では、はたはた採捕等禁止違反が</t>
    </r>
    <r>
      <rPr>
        <sz val="11"/>
        <rFont val="Century"/>
        <family val="1"/>
      </rPr>
      <t>7</t>
    </r>
    <r>
      <rPr>
        <sz val="11"/>
        <rFont val="ＭＳ 明朝"/>
        <family val="1"/>
        <charset val="128"/>
      </rPr>
      <t>件、こだまがい採捕等禁止違反、貝類採捕等禁止違反、海藻類採捕等禁止違反</t>
    </r>
    <rPh sb="1" eb="3">
      <t>リクジョウ</t>
    </rPh>
    <rPh sb="3" eb="5">
      <t>トリシマ</t>
    </rPh>
    <rPh sb="12" eb="15">
      <t>サイホトウ</t>
    </rPh>
    <rPh sb="15" eb="19">
      <t>キンシイハン</t>
    </rPh>
    <rPh sb="21" eb="22">
      <t>ケン</t>
    </rPh>
    <rPh sb="28" eb="31">
      <t>サイホトウ</t>
    </rPh>
    <rPh sb="31" eb="35">
      <t>キンシイハン</t>
    </rPh>
    <rPh sb="36" eb="40">
      <t>カイルイサイホ</t>
    </rPh>
    <rPh sb="40" eb="41">
      <t>ナド</t>
    </rPh>
    <rPh sb="41" eb="45">
      <t>キンシイハン</t>
    </rPh>
    <rPh sb="46" eb="49">
      <t>カイソウルイ</t>
    </rPh>
    <rPh sb="49" eb="52">
      <t>サイホトウ</t>
    </rPh>
    <rPh sb="52" eb="56">
      <t>キンシイハン</t>
    </rPh>
    <phoneticPr fontId="21"/>
  </si>
  <si>
    <r>
      <t>共に</t>
    </r>
    <r>
      <rPr>
        <sz val="11"/>
        <rFont val="Century"/>
        <family val="1"/>
      </rPr>
      <t>0</t>
    </r>
    <r>
      <rPr>
        <sz val="11"/>
        <rFont val="ＭＳ Ｐ明朝"/>
        <family val="1"/>
        <charset val="128"/>
      </rPr>
      <t>件で大幅に減少した。</t>
    </r>
  </si>
  <si>
    <r>
      <rPr>
        <sz val="11"/>
        <rFont val="ＭＳ 明朝"/>
        <family val="1"/>
        <charset val="128"/>
      </rPr>
      <t>　　合　</t>
    </r>
    <r>
      <rPr>
        <sz val="11"/>
        <rFont val="Century"/>
        <family val="1"/>
      </rPr>
      <t xml:space="preserve"> </t>
    </r>
    <r>
      <rPr>
        <sz val="11"/>
        <rFont val="ＭＳ 明朝"/>
        <family val="1"/>
        <charset val="128"/>
      </rPr>
      <t>計　　</t>
    </r>
    <r>
      <rPr>
        <sz val="11"/>
        <rFont val="Century"/>
        <family val="1"/>
      </rPr>
      <t>29</t>
    </r>
    <r>
      <rPr>
        <sz val="11"/>
        <rFont val="ＭＳ 明朝"/>
        <family val="1"/>
        <charset val="128"/>
      </rPr>
      <t>日　</t>
    </r>
    <rPh sb="2" eb="3">
      <t>ゴウ</t>
    </rPh>
    <rPh sb="5" eb="6">
      <t>ケイ</t>
    </rPh>
    <rPh sb="10" eb="11">
      <t>ニチ</t>
    </rPh>
    <phoneticPr fontId="20"/>
  </si>
  <si>
    <r>
      <rPr>
        <sz val="11"/>
        <color theme="1"/>
        <rFont val="ＭＳ 明朝"/>
        <family val="1"/>
        <charset val="128"/>
      </rPr>
      <t>平成</t>
    </r>
    <r>
      <rPr>
        <sz val="11"/>
        <color theme="1"/>
        <rFont val="Century"/>
        <family val="1"/>
      </rPr>
      <t>22</t>
    </r>
    <r>
      <rPr>
        <sz val="11"/>
        <color theme="1"/>
        <rFont val="ＭＳ 明朝"/>
        <family val="1"/>
        <charset val="128"/>
      </rPr>
      <t>年度無線通信実績</t>
    </r>
    <phoneticPr fontId="5"/>
  </si>
  <si>
    <t>吹浦・由良・小波渡・堅苔沢漁港</t>
    <rPh sb="0" eb="2">
      <t>フクラ</t>
    </rPh>
    <rPh sb="3" eb="5">
      <t>ユラ</t>
    </rPh>
    <rPh sb="6" eb="9">
      <t>コバト</t>
    </rPh>
    <rPh sb="10" eb="11">
      <t>ケン</t>
    </rPh>
    <rPh sb="11" eb="12">
      <t>コケ</t>
    </rPh>
    <rPh sb="12" eb="13">
      <t>サワ</t>
    </rPh>
    <rPh sb="13" eb="15">
      <t>ギョコウ</t>
    </rPh>
    <phoneticPr fontId="20"/>
  </si>
  <si>
    <r>
      <rPr>
        <sz val="11"/>
        <rFont val="ＭＳ 明朝"/>
        <family val="1"/>
        <charset val="128"/>
      </rPr>
      <t>前年比</t>
    </r>
    <r>
      <rPr>
        <sz val="11"/>
        <rFont val="Century"/>
        <family val="1"/>
      </rPr>
      <t>97%</t>
    </r>
    <r>
      <rPr>
        <sz val="11"/>
        <rFont val="ＭＳ 明朝"/>
        <family val="1"/>
        <charset val="128"/>
      </rPr>
      <t>と前年並みを確保した。稚魚は前年比</t>
    </r>
    <r>
      <rPr>
        <sz val="11"/>
        <rFont val="Century"/>
        <family val="1"/>
      </rPr>
      <t>98%</t>
    </r>
    <r>
      <rPr>
        <sz val="11"/>
        <rFont val="ＭＳ 明朝"/>
        <family val="1"/>
        <charset val="128"/>
      </rPr>
      <t>にあたる、</t>
    </r>
    <r>
      <rPr>
        <sz val="11"/>
        <rFont val="Century"/>
        <family val="1"/>
      </rPr>
      <t>30,459</t>
    </r>
    <r>
      <rPr>
        <sz val="11"/>
        <rFont val="ＭＳ 明朝"/>
        <family val="1"/>
        <charset val="128"/>
      </rPr>
      <t>千尾を各河川に放流した。また、由良地区において、箕輪、枡川、高瀬川ふ化場で飼育された稚魚を購入して海中飼育を</t>
    </r>
    <rPh sb="7" eb="10">
      <t>ゼンネンナ</t>
    </rPh>
    <rPh sb="12" eb="14">
      <t>カクホ</t>
    </rPh>
    <rPh sb="17" eb="19">
      <t>チギョ</t>
    </rPh>
    <rPh sb="20" eb="23">
      <t>ゼンネンヒ</t>
    </rPh>
    <rPh sb="37" eb="39">
      <t>センビ</t>
    </rPh>
    <rPh sb="40" eb="43">
      <t>カクカセン</t>
    </rPh>
    <rPh sb="44" eb="46">
      <t>ホウリュウ</t>
    </rPh>
    <rPh sb="52" eb="56">
      <t>ユラチク</t>
    </rPh>
    <rPh sb="61" eb="63">
      <t>ミノワ</t>
    </rPh>
    <rPh sb="67" eb="70">
      <t>タカセガワ</t>
    </rPh>
    <rPh sb="71" eb="73">
      <t>カジョウ</t>
    </rPh>
    <rPh sb="74" eb="76">
      <t>シイク</t>
    </rPh>
    <rPh sb="79" eb="81">
      <t>チギョ</t>
    </rPh>
    <rPh sb="82" eb="84">
      <t>コウニュウ</t>
    </rPh>
    <phoneticPr fontId="20"/>
  </si>
  <si>
    <r>
      <t>(1)</t>
    </r>
    <r>
      <rPr>
        <sz val="11"/>
        <rFont val="ＭＳ 明朝"/>
        <family val="1"/>
        <charset val="128"/>
      </rPr>
      <t>さけ人工ふ化放流事業</t>
    </r>
  </si>
  <si>
    <r>
      <rPr>
        <sz val="11"/>
        <rFont val="ＭＳ 明朝"/>
        <family val="1"/>
        <charset val="128"/>
      </rPr>
      <t>　</t>
    </r>
    <r>
      <rPr>
        <sz val="11"/>
        <rFont val="Century"/>
        <family val="1"/>
      </rPr>
      <t xml:space="preserve"> </t>
    </r>
    <r>
      <rPr>
        <sz val="11"/>
        <rFont val="ＭＳ 明朝"/>
        <family val="1"/>
        <charset val="128"/>
      </rPr>
      <t>沿岸漁獲数は</t>
    </r>
    <r>
      <rPr>
        <sz val="11"/>
        <rFont val="Century"/>
        <family val="1"/>
      </rPr>
      <t>60,997</t>
    </r>
    <r>
      <rPr>
        <sz val="11"/>
        <rFont val="ＭＳ 明朝"/>
        <family val="1"/>
        <charset val="128"/>
      </rPr>
      <t>尾</t>
    </r>
    <r>
      <rPr>
        <sz val="11"/>
        <rFont val="Century"/>
        <family val="1"/>
      </rPr>
      <t>(</t>
    </r>
    <r>
      <rPr>
        <sz val="11"/>
        <rFont val="ＭＳ 明朝"/>
        <family val="1"/>
        <charset val="128"/>
      </rPr>
      <t>前年比</t>
    </r>
    <r>
      <rPr>
        <sz val="11"/>
        <rFont val="Century"/>
        <family val="1"/>
      </rPr>
      <t>71%)</t>
    </r>
    <r>
      <rPr>
        <sz val="11"/>
        <rFont val="ＭＳ 明朝"/>
        <family val="1"/>
        <charset val="128"/>
      </rPr>
      <t>、河川捕獲数は</t>
    </r>
    <r>
      <rPr>
        <sz val="11"/>
        <rFont val="Century"/>
        <family val="1"/>
      </rPr>
      <t>92,180</t>
    </r>
    <r>
      <rPr>
        <sz val="11"/>
        <rFont val="ＭＳ 明朝"/>
        <family val="1"/>
        <charset val="128"/>
      </rPr>
      <t>尾</t>
    </r>
    <r>
      <rPr>
        <sz val="11"/>
        <rFont val="Century"/>
        <family val="1"/>
      </rPr>
      <t>(</t>
    </r>
    <r>
      <rPr>
        <sz val="11"/>
        <rFont val="ＭＳ 明朝"/>
        <family val="1"/>
        <charset val="128"/>
      </rPr>
      <t>前年比</t>
    </r>
    <r>
      <rPr>
        <sz val="11"/>
        <rFont val="Century"/>
        <family val="1"/>
      </rPr>
      <t>71%)</t>
    </r>
    <r>
      <rPr>
        <sz val="11"/>
        <rFont val="ＭＳ 明朝"/>
        <family val="1"/>
        <charset val="128"/>
      </rPr>
      <t>で、夏から秋にかけての高水温の影響を受け、海川ともに前年の回帰数を大きく下回った。採卵数は</t>
    </r>
    <r>
      <rPr>
        <sz val="11"/>
        <rFont val="Century"/>
        <family val="1"/>
      </rPr>
      <t>35,949</t>
    </r>
    <r>
      <rPr>
        <sz val="11"/>
        <rFont val="ＭＳ 明朝"/>
        <family val="1"/>
        <charset val="128"/>
      </rPr>
      <t>千粒で、</t>
    </r>
    <rPh sb="47" eb="48">
      <t>ナツ</t>
    </rPh>
    <rPh sb="50" eb="51">
      <t>アキ</t>
    </rPh>
    <rPh sb="56" eb="59">
      <t>コウスイオン</t>
    </rPh>
    <rPh sb="60" eb="62">
      <t>エイキョウ</t>
    </rPh>
    <rPh sb="63" eb="64">
      <t>ウ</t>
    </rPh>
    <rPh sb="71" eb="73">
      <t>ゼンネン</t>
    </rPh>
    <rPh sb="74" eb="76">
      <t>カイキ</t>
    </rPh>
    <rPh sb="76" eb="77">
      <t>スウ</t>
    </rPh>
    <rPh sb="78" eb="79">
      <t>オオ</t>
    </rPh>
    <rPh sb="81" eb="83">
      <t>シタマワ</t>
    </rPh>
    <rPh sb="86" eb="89">
      <t>サイランスウ</t>
    </rPh>
    <rPh sb="96" eb="98">
      <t>センツブ</t>
    </rPh>
    <phoneticPr fontId="20"/>
  </si>
  <si>
    <r>
      <rPr>
        <sz val="11"/>
        <rFont val="ＭＳ 明朝"/>
        <family val="1"/>
        <charset val="128"/>
      </rPr>
      <t>実施し、</t>
    </r>
    <r>
      <rPr>
        <sz val="11"/>
        <rFont val="Century"/>
        <family val="1"/>
      </rPr>
      <t>237</t>
    </r>
    <r>
      <rPr>
        <sz val="11"/>
        <rFont val="ＭＳ 明朝"/>
        <family val="1"/>
        <charset val="128"/>
      </rPr>
      <t>千尾を沿岸に放流した。なお、東日本大震災の影響による停電で、用水確保が困難になった一部ふ化場で、</t>
    </r>
    <r>
      <rPr>
        <sz val="11"/>
        <rFont val="Century"/>
        <family val="1"/>
      </rPr>
      <t>0.6g</t>
    </r>
    <r>
      <rPr>
        <sz val="11"/>
        <rFont val="ＭＳ 明朝"/>
        <family val="1"/>
        <charset val="128"/>
      </rPr>
      <t>以下サイズでの緊急放流が行われた。昨年度に引き続き、県内</t>
    </r>
    <rPh sb="21" eb="27">
      <t>ヒガシニホンダイシンサイ</t>
    </rPh>
    <rPh sb="28" eb="30">
      <t>エイキョウ</t>
    </rPh>
    <rPh sb="33" eb="35">
      <t>テイデン</t>
    </rPh>
    <rPh sb="37" eb="41">
      <t>ヨウスイカクホ</t>
    </rPh>
    <rPh sb="42" eb="44">
      <t>コンナン</t>
    </rPh>
    <rPh sb="48" eb="50">
      <t>イチブ</t>
    </rPh>
    <rPh sb="51" eb="53">
      <t>カジョウ</t>
    </rPh>
    <rPh sb="59" eb="61">
      <t>イカ</t>
    </rPh>
    <rPh sb="66" eb="70">
      <t>キンキュウホウリュウ</t>
    </rPh>
    <rPh sb="71" eb="72">
      <t>オコナ</t>
    </rPh>
    <rPh sb="76" eb="79">
      <t>サクネンド</t>
    </rPh>
    <rPh sb="80" eb="81">
      <t>ヒ</t>
    </rPh>
    <rPh sb="82" eb="83">
      <t>ツヅ</t>
    </rPh>
    <phoneticPr fontId="20"/>
  </si>
  <si>
    <r>
      <t>2</t>
    </r>
    <r>
      <rPr>
        <sz val="11"/>
        <rFont val="ＭＳ 明朝"/>
        <family val="1"/>
        <charset val="128"/>
      </rPr>
      <t>か所のサケふ化場においてサクラマスの中間育成事業</t>
    </r>
    <r>
      <rPr>
        <sz val="11"/>
        <rFont val="Century"/>
        <family val="1"/>
      </rPr>
      <t>(</t>
    </r>
    <r>
      <rPr>
        <sz val="11"/>
        <rFont val="ＭＳ 明朝"/>
        <family val="1"/>
        <charset val="128"/>
      </rPr>
      <t>表中の※</t>
    </r>
    <r>
      <rPr>
        <sz val="11"/>
        <rFont val="Century"/>
        <family val="1"/>
      </rPr>
      <t>)</t>
    </r>
    <r>
      <rPr>
        <sz val="11"/>
        <rFont val="ＭＳ 明朝"/>
        <family val="1"/>
        <charset val="128"/>
      </rPr>
      <t>を行った。これによりスモルト幼魚</t>
    </r>
    <r>
      <rPr>
        <sz val="11"/>
        <rFont val="Century"/>
        <family val="1"/>
      </rPr>
      <t>104</t>
    </r>
    <r>
      <rPr>
        <sz val="11"/>
        <rFont val="ＭＳ 明朝"/>
        <family val="1"/>
        <charset val="128"/>
      </rPr>
      <t>千尾を生産し、赤川、五十川に放流した。</t>
    </r>
    <rPh sb="32" eb="33">
      <t>オコナ</t>
    </rPh>
    <rPh sb="45" eb="47">
      <t>ヨウギョ</t>
    </rPh>
    <rPh sb="50" eb="52">
      <t>センビ</t>
    </rPh>
    <rPh sb="53" eb="55">
      <t>セイサン</t>
    </rPh>
    <rPh sb="57" eb="59">
      <t>アカガワ</t>
    </rPh>
    <rPh sb="60" eb="63">
      <t>イラガワ</t>
    </rPh>
    <rPh sb="64" eb="66">
      <t>ホウリュウ</t>
    </rPh>
    <phoneticPr fontId="5"/>
  </si>
  <si>
    <r>
      <rPr>
        <sz val="11"/>
        <rFont val="ＭＳ 明朝"/>
        <family val="1"/>
        <charset val="128"/>
      </rPr>
      <t>捕獲尾数</t>
    </r>
    <r>
      <rPr>
        <sz val="11"/>
        <rFont val="Century"/>
        <family val="1"/>
      </rPr>
      <t>(</t>
    </r>
    <r>
      <rPr>
        <sz val="11"/>
        <rFont val="ＭＳ 明朝"/>
        <family val="1"/>
        <charset val="128"/>
      </rPr>
      <t>尾</t>
    </r>
    <r>
      <rPr>
        <sz val="11"/>
        <rFont val="Century"/>
        <family val="1"/>
      </rPr>
      <t>)</t>
    </r>
  </si>
  <si>
    <r>
      <t xml:space="preserve"> </t>
    </r>
    <r>
      <rPr>
        <sz val="11"/>
        <rFont val="ＭＳ 明朝"/>
        <family val="1"/>
        <charset val="128"/>
      </rPr>
      <t>採卵数</t>
    </r>
    <r>
      <rPr>
        <sz val="11"/>
        <rFont val="Century"/>
        <family val="1"/>
      </rPr>
      <t xml:space="preserve">   (</t>
    </r>
    <r>
      <rPr>
        <sz val="11"/>
        <rFont val="ＭＳ 明朝"/>
        <family val="1"/>
        <charset val="128"/>
      </rPr>
      <t>千粒</t>
    </r>
    <r>
      <rPr>
        <sz val="11"/>
        <rFont val="Century"/>
        <family val="1"/>
      </rPr>
      <t>)</t>
    </r>
  </si>
  <si>
    <r>
      <rPr>
        <sz val="11"/>
        <rFont val="ＭＳ 明朝"/>
        <family val="1"/>
        <charset val="128"/>
      </rPr>
      <t>移殖卵数</t>
    </r>
    <r>
      <rPr>
        <sz val="11"/>
        <rFont val="Century"/>
        <family val="1"/>
      </rPr>
      <t>(</t>
    </r>
    <r>
      <rPr>
        <sz val="11"/>
        <rFont val="ＭＳ 明朝"/>
        <family val="1"/>
        <charset val="128"/>
      </rPr>
      <t>千粒</t>
    </r>
    <r>
      <rPr>
        <sz val="11"/>
        <rFont val="Century"/>
        <family val="1"/>
      </rPr>
      <t>)</t>
    </r>
  </si>
  <si>
    <r>
      <rPr>
        <sz val="11"/>
        <rFont val="ＭＳ 明朝"/>
        <family val="1"/>
        <charset val="128"/>
      </rPr>
      <t xml:space="preserve">収容卵数
</t>
    </r>
    <r>
      <rPr>
        <sz val="11"/>
        <rFont val="Century"/>
        <family val="1"/>
      </rPr>
      <t>(</t>
    </r>
    <r>
      <rPr>
        <sz val="11"/>
        <rFont val="ＭＳ 明朝"/>
        <family val="1"/>
        <charset val="128"/>
      </rPr>
      <t>千粒</t>
    </r>
    <r>
      <rPr>
        <sz val="11"/>
        <rFont val="Century"/>
        <family val="1"/>
      </rPr>
      <t>)</t>
    </r>
  </si>
  <si>
    <r>
      <rPr>
        <sz val="11"/>
        <rFont val="ＭＳ 明朝"/>
        <family val="1"/>
        <charset val="128"/>
      </rPr>
      <t xml:space="preserve">放流尾数
</t>
    </r>
    <r>
      <rPr>
        <sz val="11"/>
        <rFont val="Century"/>
        <family val="1"/>
      </rPr>
      <t>(</t>
    </r>
    <r>
      <rPr>
        <sz val="11"/>
        <rFont val="ＭＳ 明朝"/>
        <family val="1"/>
        <charset val="128"/>
      </rPr>
      <t>千尾</t>
    </r>
    <r>
      <rPr>
        <sz val="11"/>
        <rFont val="Century"/>
        <family val="1"/>
      </rPr>
      <t>)</t>
    </r>
  </si>
  <si>
    <r>
      <rPr>
        <sz val="11"/>
        <rFont val="ＭＳ 明朝"/>
        <family val="1"/>
        <charset val="128"/>
      </rPr>
      <t>枡川鮭漁業生産組合</t>
    </r>
  </si>
  <si>
    <r>
      <rPr>
        <sz val="11"/>
        <rFont val="ＭＳ 明朝"/>
        <family val="1"/>
        <charset val="128"/>
      </rPr>
      <t>枡川</t>
    </r>
  </si>
  <si>
    <t>(港湾事務所、鶴岡市、遊佐町、水産課)</t>
  </si>
  <si>
    <t xml:space="preserve">   (132.5)      　－</t>
  </si>
  <si>
    <t xml:space="preserve"> (1,754.6) 
    536.9</t>
  </si>
  <si>
    <t xml:space="preserve">   (254.8) 
    34.8  </t>
  </si>
  <si>
    <t xml:space="preserve">   (313.5)      　－</t>
  </si>
  <si>
    <t>(1)漁港、港湾施設一覧表</t>
  </si>
  <si>
    <t>　(注)酒田港は漁港区を記載　　　(　)内、海岸施設長含む。</t>
  </si>
  <si>
    <t>他の5港は週に1回以上漁港監視員あるいは嘱託職員による巡視を行なっている。(平成22年度実績)</t>
  </si>
  <si>
    <t>(飛島漁港を除く)</t>
  </si>
  <si>
    <t>(2)漁港管理</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</si>
  <si>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</si>
  <si>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</si>
  <si>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</si>
  <si>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</si>
  <si>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t>
  </si>
  <si>
    <t>自動車運転技師(兼)漁港監視員</t>
    <rPh sb="0" eb="3">
      <t>ジドウシャ</t>
    </rPh>
    <rPh sb="3" eb="7">
      <t>ウンテンギシ</t>
    </rPh>
    <rPh sb="8" eb="9">
      <t>ケン</t>
    </rPh>
    <rPh sb="10" eb="15">
      <t>ギョコウカンシイン</t>
    </rPh>
    <phoneticPr fontId="5"/>
  </si>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</sst>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_);[Red]\(#,##0\)"/>
    <numFmt numFmtId="178" formatCode="#,##0\ "/>
    <numFmt numFmtId="179" formatCode="#,##0.00\ "/>
    <numFmt numFmtId="180" formatCode="0_);[Red]\(0\)"/>
    <numFmt numFmtId="181" formatCode="#,##0\ ;[Red]\(#,##0\)"/>
    <numFmt numFmtId="182" formatCode="0%\ "/>
    <numFmt numFmtId="183" formatCode="#,##0_ ;[Red]\-#,##0\ "/>
    <numFmt numFmtId="184" formatCode="0_ "/>
    <numFmt numFmtId="185" formatCode="0_);\(0\)"/>
    <numFmt numFmtId="186" formatCode="#,##0_);\(#,##0\)"/>
    <numFmt numFmtId="187" formatCode="0.000_ "/>
    <numFmt numFmtId="188" formatCode="0.0_ "/>
    <numFmt numFmtId="189" formatCode="0.0\ "/>
    <numFmt numFmtId="190" formatCode="0.00_);[Red]\(0.00\)"/>
    <numFmt numFmtId="191" formatCode="0.0_);[Red]\(0.0\)"/>
    <numFmt numFmtId="192" formatCode="#,##0.0\ "/>
    <numFmt numFmtId="193" formatCode="0\ "/>
    <numFmt numFmtId="194" formatCode="#,##0.00_ ;[Red]\-#,##0.00\ "/>
    <numFmt numFmtId="195" formatCode="#,##0.0\ ;[Red]\(#,##0.0\)"/>
  </numFmts>
  <fonts count="6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2"/>
      <color theme="1"/>
      <name val="ＭＳ 明朝"/>
      <family val="1"/>
      <charset val="128"/>
    </font>
    <font>
      <sz val="12"/>
      <color theme="1"/>
      <name val="Century"/>
      <family val="1"/>
    </font>
    <font>
      <sz val="28"/>
      <color theme="1"/>
      <name val="Century"/>
      <family val="1"/>
    </font>
    <font>
      <b/>
      <sz val="48"/>
      <color theme="1"/>
      <name val="Century"/>
      <family val="1"/>
    </font>
    <font>
      <sz val="28"/>
      <color theme="1"/>
      <name val="Century"/>
      <family val="1"/>
      <charset val="128"/>
    </font>
    <font>
      <sz val="14"/>
      <name val="Century"/>
      <family val="1"/>
    </font>
    <font>
      <sz val="14"/>
      <name val="ＭＳ 明朝"/>
      <family val="1"/>
      <charset val="128"/>
    </font>
    <font>
      <sz val="6"/>
      <name val="ＭＳ Ｐゴシック"/>
      <family val="3"/>
      <charset val="128"/>
    </font>
    <font>
      <sz val="11"/>
      <name val="Century"/>
      <family val="1"/>
    </font>
    <font>
      <sz val="10"/>
      <name val="Century"/>
      <family val="1"/>
    </font>
    <font>
      <sz val="11"/>
      <name val="ＭＳ 明朝"/>
      <family val="1"/>
      <charset val="128"/>
    </font>
    <font>
      <sz val="11"/>
      <name val="Century"/>
      <family val="1"/>
      <charset val="128"/>
    </font>
    <font>
      <sz val="11"/>
      <name val="ＭＳ Ｐ明朝"/>
      <family val="1"/>
      <charset val="128"/>
    </font>
    <font>
      <sz val="10"/>
      <name val="ＭＳ 明朝"/>
      <family val="1"/>
      <charset val="128"/>
    </font>
    <font>
      <sz val="11"/>
      <color theme="1"/>
      <name val="ＭＳ 明朝"/>
      <family val="1"/>
      <charset val="128"/>
    </font>
    <font>
      <sz val="11"/>
      <color theme="1"/>
      <name val="Century"/>
      <family val="1"/>
    </font>
    <font>
      <sz val="12"/>
      <color theme="1"/>
      <name val="ＭＳ Ｐ明朝"/>
      <family val="1"/>
      <charset val="128"/>
    </font>
    <font>
      <sz val="12"/>
      <color indexed="8"/>
      <name val="Century"/>
      <family val="1"/>
    </font>
    <font>
      <sz val="12"/>
      <color indexed="8"/>
      <name val="ＭＳ 明朝"/>
      <family val="1"/>
      <charset val="128"/>
    </font>
    <font>
      <sz val="11"/>
      <color indexed="8"/>
      <name val="Century"/>
      <family val="1"/>
    </font>
    <font>
      <sz val="11"/>
      <color indexed="8"/>
      <name val="ＭＳ 明朝"/>
      <family val="1"/>
      <charset val="128"/>
    </font>
    <font>
      <sz val="12"/>
      <name val="Century"/>
      <family val="1"/>
    </font>
    <font>
      <sz val="11"/>
      <color rgb="FF000000"/>
      <name val="Century"/>
      <family val="1"/>
    </font>
    <font>
      <sz val="11"/>
      <color rgb="FF000000"/>
      <name val="ＭＳ 明朝"/>
      <family val="1"/>
      <charset val="128"/>
    </font>
    <font>
      <sz val="12"/>
      <name val="ＭＳ 明朝"/>
      <family val="1"/>
      <charset val="128"/>
    </font>
    <font>
      <sz val="6"/>
      <name val="ＭＳ Ｐゴシック"/>
      <family val="2"/>
      <charset val="128"/>
      <scheme val="minor"/>
    </font>
    <font>
      <sz val="11"/>
      <color indexed="10"/>
      <name val="Century"/>
      <family val="1"/>
    </font>
    <font>
      <sz val="11"/>
      <color indexed="8"/>
      <name val="Century"/>
      <family val="1"/>
      <charset val="128"/>
    </font>
    <font>
      <sz val="11"/>
      <color rgb="FF000000"/>
      <name val="Yu Gothic"/>
      <family val="1"/>
      <charset val="128"/>
    </font>
    <font>
      <sz val="11"/>
      <name val="Yu Gothic"/>
      <family val="1"/>
      <charset val="128"/>
    </font>
    <font>
      <sz val="10"/>
      <name val="Century"/>
      <family val="1"/>
      <charset val="128"/>
    </font>
    <font>
      <sz val="12"/>
      <color rgb="FF000000"/>
      <name val="Century"/>
      <family val="1"/>
    </font>
    <font>
      <sz val="12"/>
      <color rgb="FF000000"/>
      <name val="ＭＳ 明朝"/>
      <family val="1"/>
      <charset val="128"/>
    </font>
    <font>
      <sz val="12"/>
      <color theme="1"/>
      <name val="Century"/>
      <family val="1"/>
      <charset val="128"/>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rgb="FF000000"/>
      <name val="Century"/>
      <family val="1"/>
    </font>
    <font>
      <sz val="10.5"/>
      <color rgb="FF000000"/>
      <name val="ＭＳ 明朝"/>
      <family val="1"/>
      <charset val="128"/>
    </font>
    <font>
      <sz val="10.5"/>
      <color theme="1"/>
      <name val="Century"/>
      <family val="1"/>
    </font>
    <font>
      <sz val="10"/>
      <color indexed="8"/>
      <name val="Century"/>
      <family val="1"/>
    </font>
    <font>
      <sz val="10"/>
      <color rgb="FF000000"/>
      <name val="Century"/>
      <family val="1"/>
    </font>
    <font>
      <sz val="10"/>
      <color rgb="FF000000"/>
      <name val="ＭＳ 明朝"/>
      <family val="1"/>
      <charset val="128"/>
    </font>
    <font>
      <sz val="10"/>
      <color indexed="8"/>
      <name val="ＭＳ 明朝"/>
      <family val="1"/>
      <charset val="128"/>
    </font>
    <font>
      <sz val="9"/>
      <name val="Century"/>
      <family val="1"/>
    </font>
    <font>
      <sz val="9"/>
      <name val="ＭＳ 明朝"/>
      <family val="1"/>
      <charset val="128"/>
    </font>
    <font>
      <sz val="11"/>
      <color theme="1"/>
      <name val="ＭＳ Ｐゴシック"/>
      <family val="2"/>
      <scheme val="minor"/>
    </font>
    <font>
      <sz val="6"/>
      <name val="Century"/>
      <family val="1"/>
    </font>
    <font>
      <sz val="6"/>
      <name val="ＭＳ 明朝"/>
      <family val="1"/>
      <charset val="128"/>
    </font>
    <font>
      <sz val="10"/>
      <color theme="1"/>
      <name val="Century"/>
      <family val="1"/>
      <charset val="128"/>
    </font>
    <font>
      <b/>
      <sz val="16"/>
      <name val="Century"/>
      <family val="1"/>
    </font>
    <font>
      <sz val="11"/>
      <color theme="1"/>
      <name val="Century"/>
      <family val="1"/>
      <charset val="128"/>
    </font>
  </fonts>
  <fills count="2">
    <fill>
      <patternFill patternType="none"/>
    </fill>
    <fill>
      <patternFill patternType="gray125"/>
    </fill>
  </fills>
  <borders count="218">
    <border>
      <left/>
      <right/>
      <top/>
      <bottom/>
      <diagonal/>
    </border>
    <border>
      <left/>
      <right/>
      <top/>
      <bottom style="thin">
        <color indexed="64"/>
      </bottom>
      <diagonal/>
    </border>
    <border>
      <left style="hair">
        <color indexed="8"/>
      </left>
      <right style="hair">
        <color indexed="8"/>
      </right>
      <top style="hair">
        <color indexed="8"/>
      </top>
      <bottom/>
      <diagonal/>
    </border>
    <border>
      <left style="thin">
        <color indexed="64"/>
      </left>
      <right/>
      <top style="thin">
        <color indexed="64"/>
      </top>
      <bottom/>
      <diagonal/>
    </border>
    <border>
      <left style="hair">
        <color indexed="8"/>
      </left>
      <right style="hair">
        <color indexed="8"/>
      </right>
      <top/>
      <bottom/>
      <diagonal/>
    </border>
    <border>
      <left style="thin">
        <color indexed="64"/>
      </left>
      <right/>
      <top/>
      <bottom/>
      <diagonal/>
    </border>
    <border>
      <left style="thin">
        <color indexed="64"/>
      </left>
      <right/>
      <top/>
      <bottom style="thin">
        <color indexed="64"/>
      </bottom>
      <diagonal/>
    </border>
    <border>
      <left style="hair">
        <color indexed="8"/>
      </left>
      <right style="hair">
        <color indexed="8"/>
      </right>
      <top/>
      <bottom style="hair">
        <color indexed="8"/>
      </bottom>
      <diagonal/>
    </border>
    <border>
      <left/>
      <right/>
      <top/>
      <bottom style="medium">
        <color indexed="64"/>
      </bottom>
      <diagonal/>
    </border>
    <border>
      <left/>
      <right/>
      <top/>
      <bottom style="medium">
        <color indexed="8"/>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bottom style="hair">
        <color indexed="8"/>
      </bottom>
      <diagonal/>
    </border>
    <border>
      <left/>
      <right style="hair">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diagonal/>
    </border>
    <border>
      <left style="thin">
        <color indexed="8"/>
      </left>
      <right style="hair">
        <color indexed="8"/>
      </right>
      <top/>
      <bottom/>
      <diagonal/>
    </border>
    <border>
      <left style="thin">
        <color indexed="8"/>
      </left>
      <right style="hair">
        <color indexed="8"/>
      </right>
      <top/>
      <bottom style="hair">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right style="thin">
        <color indexed="8"/>
      </right>
      <top style="thin">
        <color indexed="8"/>
      </top>
      <bottom style="hair">
        <color indexed="8"/>
      </bottom>
      <diagonal/>
    </border>
    <border diagonalDown="1">
      <left style="thin">
        <color indexed="64"/>
      </left>
      <right style="thin">
        <color indexed="64"/>
      </right>
      <top style="thin">
        <color indexed="64"/>
      </top>
      <bottom style="thin">
        <color indexed="64"/>
      </bottom>
      <diagonal style="hair">
        <color indexed="8"/>
      </diagonal>
    </border>
    <border diagonalDown="1">
      <left style="thin">
        <color indexed="8"/>
      </left>
      <right style="hair">
        <color indexed="8"/>
      </right>
      <top style="thin">
        <color indexed="8"/>
      </top>
      <bottom style="thin">
        <color indexed="64"/>
      </bottom>
      <diagonal style="hair">
        <color indexed="8"/>
      </diagonal>
    </border>
    <border diagonalDown="1">
      <left style="thin">
        <color indexed="8"/>
      </left>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thin">
        <color indexed="64"/>
      </bottom>
      <diagonal/>
    </border>
    <border>
      <left style="thin">
        <color indexed="8"/>
      </left>
      <right/>
      <top/>
      <bottom style="thin">
        <color indexed="64"/>
      </bottom>
      <diagonal/>
    </border>
    <border>
      <left style="thin">
        <color indexed="8"/>
      </left>
      <right style="hair">
        <color indexed="8"/>
      </right>
      <top style="thin">
        <color indexed="64"/>
      </top>
      <bottom style="hair">
        <color indexed="8"/>
      </bottom>
      <diagonal/>
    </border>
    <border>
      <left style="thin">
        <color indexed="8"/>
      </left>
      <right/>
      <top style="thin">
        <color indexed="64"/>
      </top>
      <bottom style="hair">
        <color indexed="8"/>
      </bottom>
      <diagonal/>
    </border>
    <border>
      <left style="thin">
        <color indexed="8"/>
      </left>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diagonalDown="1">
      <left style="thin">
        <color indexed="64"/>
      </left>
      <right/>
      <top style="thin">
        <color indexed="64"/>
      </top>
      <bottom/>
      <diagonal style="thin">
        <color auto="1"/>
      </diagonal>
    </border>
    <border diagonalDown="1">
      <left/>
      <right style="thin">
        <color indexed="64"/>
      </right>
      <top/>
      <bottom style="thin">
        <color indexed="64"/>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auto="1"/>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diagonal/>
    </border>
    <border>
      <left/>
      <right style="hair">
        <color indexed="8"/>
      </right>
      <top style="thin">
        <color indexed="64"/>
      </top>
      <bottom/>
      <diagonal/>
    </border>
    <border>
      <left style="thin">
        <color indexed="64"/>
      </left>
      <right style="hair">
        <color indexed="8"/>
      </right>
      <top style="thin">
        <color indexed="8"/>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top/>
      <bottom/>
      <diagonal/>
    </border>
    <border>
      <left style="thin">
        <color indexed="64"/>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thin">
        <color indexed="64"/>
      </right>
      <top style="hair">
        <color indexed="8"/>
      </top>
      <bottom/>
      <diagonal/>
    </border>
    <border>
      <left/>
      <right style="thin">
        <color indexed="64"/>
      </right>
      <top/>
      <bottom style="hair">
        <color indexed="8"/>
      </bottom>
      <diagonal/>
    </border>
    <border>
      <left style="thin">
        <color indexed="64"/>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top style="hair">
        <color indexed="8"/>
      </top>
      <bottom style="hair">
        <color indexed="64"/>
      </bottom>
      <diagonal/>
    </border>
    <border>
      <left/>
      <right style="thin">
        <color indexed="64"/>
      </right>
      <top style="hair">
        <color indexed="8"/>
      </top>
      <bottom style="hair">
        <color indexed="64"/>
      </bottom>
      <diagonal/>
    </border>
    <border>
      <left/>
      <right style="hair">
        <color indexed="8"/>
      </right>
      <top style="hair">
        <color indexed="64"/>
      </top>
      <bottom/>
      <diagonal/>
    </border>
    <border>
      <left style="hair">
        <color indexed="8"/>
      </left>
      <right/>
      <top style="hair">
        <color indexed="64"/>
      </top>
      <bottom/>
      <diagonal/>
    </border>
    <border>
      <left style="thin">
        <color indexed="64"/>
      </left>
      <right/>
      <top/>
      <bottom style="hair">
        <color indexed="8"/>
      </bottom>
      <diagonal/>
    </border>
    <border>
      <left/>
      <right style="hair">
        <color indexed="8"/>
      </right>
      <top/>
      <bottom style="hair">
        <color indexed="64"/>
      </bottom>
      <diagonal/>
    </border>
    <border>
      <left style="hair">
        <color indexed="8"/>
      </left>
      <right/>
      <top/>
      <bottom style="hair">
        <color indexed="64"/>
      </bottom>
      <diagonal/>
    </border>
    <border>
      <left/>
      <right style="hair">
        <color indexed="8"/>
      </right>
      <top/>
      <bottom style="thin">
        <color indexed="64"/>
      </bottom>
      <diagonal/>
    </border>
    <border>
      <left style="hair">
        <color indexed="8"/>
      </left>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hair">
        <color indexed="8"/>
      </left>
      <right/>
      <top style="hair">
        <color indexed="64"/>
      </top>
      <bottom style="thin">
        <color indexed="64"/>
      </bottom>
      <diagonal/>
    </border>
    <border>
      <left/>
      <right/>
      <top style="hair">
        <color indexed="64"/>
      </top>
      <bottom style="thin">
        <color indexed="64"/>
      </bottom>
      <diagonal/>
    </border>
    <border>
      <left/>
      <right style="hair">
        <color indexed="8"/>
      </right>
      <top style="hair">
        <color indexed="64"/>
      </top>
      <bottom style="thin">
        <color indexed="64"/>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thin">
        <color indexed="8"/>
      </top>
      <bottom style="hair">
        <color indexed="8"/>
      </bottom>
      <diagonal/>
    </border>
    <border>
      <left style="hair">
        <color indexed="8"/>
      </left>
      <right style="thin">
        <color indexed="64"/>
      </right>
      <top style="hair">
        <color indexed="8"/>
      </top>
      <bottom style="hair">
        <color indexed="8"/>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style="hair">
        <color indexed="8"/>
      </left>
      <right style="thin">
        <color indexed="64"/>
      </right>
      <top style="hair">
        <color indexed="8"/>
      </top>
      <bottom/>
      <diagonal/>
    </border>
    <border>
      <left style="hair">
        <color indexed="64"/>
      </left>
      <right style="thin">
        <color indexed="64"/>
      </right>
      <top style="hair">
        <color indexed="64"/>
      </top>
      <bottom style="hair">
        <color indexed="64"/>
      </bottom>
      <diagonal/>
    </border>
    <border>
      <left style="hair">
        <color indexed="8"/>
      </left>
      <right style="thin">
        <color indexed="64"/>
      </right>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left style="hair">
        <color indexed="8"/>
      </left>
      <right style="thin">
        <color indexed="64"/>
      </right>
      <top style="hair">
        <color indexed="8"/>
      </top>
      <bottom style="thin">
        <color indexed="64"/>
      </bottom>
      <diagonal/>
    </border>
    <border diagonalDown="1">
      <left style="thin">
        <color indexed="8"/>
      </left>
      <right/>
      <top style="thin">
        <color indexed="8"/>
      </top>
      <bottom/>
      <diagonal style="hair">
        <color indexed="8"/>
      </diagonal>
    </border>
    <border>
      <left/>
      <right/>
      <top style="thin">
        <color indexed="8"/>
      </top>
      <bottom/>
      <diagonal/>
    </border>
    <border>
      <left style="thin">
        <color indexed="8"/>
      </left>
      <right/>
      <top/>
      <bottom/>
      <diagonal/>
    </border>
    <border diagonalDown="1">
      <left/>
      <right/>
      <top/>
      <bottom/>
      <diagonal style="hair">
        <color indexed="8"/>
      </diagonal>
    </border>
    <border diagonalDown="1">
      <left/>
      <right/>
      <top/>
      <bottom style="thin">
        <color indexed="64"/>
      </bottom>
      <diagonal style="hair">
        <color indexed="8"/>
      </diagonal>
    </border>
    <border>
      <left/>
      <right/>
      <top style="hair">
        <color indexed="8"/>
      </top>
      <bottom style="thin">
        <color indexed="8"/>
      </bottom>
      <diagonal/>
    </border>
    <border>
      <left/>
      <right style="thin">
        <color indexed="8"/>
      </right>
      <top style="hair">
        <color indexed="8"/>
      </top>
      <bottom/>
      <diagonal/>
    </border>
    <border>
      <left style="hair">
        <color indexed="8"/>
      </left>
      <right/>
      <top/>
      <bottom/>
      <diagonal/>
    </border>
    <border>
      <left/>
      <right style="thin">
        <color indexed="8"/>
      </right>
      <top/>
      <bottom/>
      <diagonal/>
    </border>
    <border>
      <left style="hair">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diagonal/>
    </border>
    <border>
      <left style="thin">
        <color indexed="8"/>
      </left>
      <right/>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hair">
        <color indexed="8"/>
      </left>
      <right/>
      <top style="thin">
        <color indexed="8"/>
      </top>
      <bottom/>
      <diagonal/>
    </border>
    <border>
      <left style="hair">
        <color indexed="8"/>
      </left>
      <right style="hair">
        <color indexed="8"/>
      </right>
      <top/>
      <bottom/>
      <diagonal/>
    </border>
    <border>
      <left style="thin">
        <color indexed="8"/>
      </left>
      <right style="hair">
        <color indexed="8"/>
      </right>
      <top/>
      <bottom style="thin">
        <color indexed="8"/>
      </bottom>
      <diagonal/>
    </border>
    <border>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top style="hair">
        <color indexed="64"/>
      </top>
      <bottom/>
      <diagonal/>
    </border>
    <border>
      <left style="hair">
        <color indexed="8"/>
      </left>
      <right style="thin">
        <color indexed="8"/>
      </right>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diagonal/>
    </border>
    <border>
      <left style="thin">
        <color indexed="8"/>
      </left>
      <right/>
      <top/>
      <bottom style="thin">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style="hair">
        <color indexed="8"/>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hair">
        <color indexed="8"/>
      </top>
      <bottom style="hair">
        <color indexed="8"/>
      </bottom>
      <diagonal/>
    </border>
    <border>
      <left style="thin">
        <color indexed="8"/>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8"/>
      </right>
      <top style="hair">
        <color indexed="8"/>
      </top>
      <bottom/>
      <diagonal/>
    </border>
    <border>
      <left style="hair">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right style="hair">
        <color indexed="64"/>
      </right>
      <top style="thin">
        <color indexed="64"/>
      </top>
      <bottom/>
      <diagonal/>
    </border>
    <border>
      <left/>
      <right style="hair">
        <color indexed="64"/>
      </right>
      <top/>
      <bottom style="hair">
        <color indexed="8"/>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hair">
        <color indexed="64"/>
      </right>
      <top style="hair">
        <color indexed="64"/>
      </top>
      <bottom style="hair">
        <color indexed="64"/>
      </bottom>
      <diagonal/>
    </border>
    <border>
      <left style="hair">
        <color indexed="8"/>
      </left>
      <right style="hair">
        <color indexed="8"/>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8"/>
      </left>
      <right style="hair">
        <color indexed="8"/>
      </right>
      <top style="hair">
        <color indexed="8"/>
      </top>
      <bottom style="double">
        <color indexed="8"/>
      </bottom>
      <diagonal/>
    </border>
    <border>
      <left style="hair">
        <color indexed="8"/>
      </left>
      <right/>
      <top style="hair">
        <color indexed="8"/>
      </top>
      <bottom style="double">
        <color indexed="8"/>
      </bottom>
      <diagonal/>
    </border>
    <border>
      <left/>
      <right style="hair">
        <color indexed="8"/>
      </right>
      <top style="hair">
        <color indexed="8"/>
      </top>
      <bottom style="double">
        <color indexed="8"/>
      </bottom>
      <diagonal/>
    </border>
    <border>
      <left/>
      <right style="thin">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hair">
        <color indexed="8"/>
      </left>
      <right/>
      <top style="double">
        <color indexed="8"/>
      </top>
      <bottom style="hair">
        <color indexed="8"/>
      </bottom>
      <diagonal/>
    </border>
    <border>
      <left/>
      <right/>
      <top style="double">
        <color indexed="8"/>
      </top>
      <bottom style="hair">
        <color indexed="8"/>
      </bottom>
      <diagonal/>
    </border>
    <border>
      <left/>
      <right style="hair">
        <color indexed="8"/>
      </right>
      <top style="double">
        <color indexed="8"/>
      </top>
      <bottom style="hair">
        <color indexed="8"/>
      </bottom>
      <diagonal/>
    </border>
    <border>
      <left/>
      <right style="thin">
        <color indexed="8"/>
      </right>
      <top style="double">
        <color indexed="8"/>
      </top>
      <bottom style="hair">
        <color indexed="8"/>
      </bottom>
      <diagonal/>
    </border>
    <border diagonalDown="1">
      <left style="thin">
        <color indexed="8"/>
      </left>
      <right style="hair">
        <color indexed="8"/>
      </right>
      <top style="thin">
        <color indexed="8"/>
      </top>
      <bottom/>
      <diagonal style="thin">
        <color indexed="8"/>
      </diagonal>
    </border>
    <border diagonalDown="1">
      <left style="thin">
        <color indexed="8"/>
      </left>
      <right style="hair">
        <color indexed="8"/>
      </right>
      <top/>
      <bottom/>
      <diagonal style="thin">
        <color indexed="8"/>
      </diagonal>
    </border>
    <border diagonalDown="1">
      <left style="thin">
        <color indexed="8"/>
      </left>
      <right style="hair">
        <color indexed="8"/>
      </right>
      <top/>
      <bottom style="hair">
        <color indexed="8"/>
      </bottom>
      <diagonal style="thin">
        <color indexed="8"/>
      </diagonal>
    </border>
    <border>
      <left style="hair">
        <color indexed="8"/>
      </left>
      <right style="thin">
        <color indexed="64"/>
      </right>
      <top style="hair">
        <color indexed="8"/>
      </top>
      <bottom style="thin">
        <color indexed="8"/>
      </bottom>
      <diagonal/>
    </border>
    <border>
      <left style="thin">
        <color indexed="8"/>
      </left>
      <right style="hair">
        <color indexed="8"/>
      </right>
      <top style="thin">
        <color indexed="8"/>
      </top>
      <bottom style="thin">
        <color indexed="64"/>
      </bottom>
      <diagonal/>
    </border>
    <border>
      <left style="hair">
        <color indexed="8"/>
      </left>
      <right style="thin">
        <color indexed="8"/>
      </right>
      <top/>
      <bottom/>
      <diagonal/>
    </border>
    <border>
      <left style="hair">
        <color indexed="8"/>
      </left>
      <right style="thin">
        <color indexed="8"/>
      </right>
      <top/>
      <bottom style="hair">
        <color indexed="8"/>
      </bottom>
      <diagonal/>
    </border>
    <border>
      <left style="hair">
        <color indexed="64"/>
      </left>
      <right style="hair">
        <color indexed="64"/>
      </right>
      <top/>
      <bottom style="hair">
        <color indexed="64"/>
      </bottom>
      <diagonal/>
    </border>
    <border>
      <left/>
      <right style="hair">
        <color auto="1"/>
      </right>
      <top/>
      <bottom style="hair">
        <color indexed="64"/>
      </bottom>
      <diagonal/>
    </border>
    <border>
      <left style="thin">
        <color indexed="64"/>
      </left>
      <right style="hair">
        <color indexed="64"/>
      </right>
      <top/>
      <bottom style="hair">
        <color indexed="64"/>
      </bottom>
      <diagonal/>
    </border>
  </borders>
  <cellStyleXfs count="7">
    <xf numFmtId="0" fontId="0" fillId="0" borderId="0"/>
    <xf numFmtId="0" fontId="11" fillId="0" borderId="0">
      <alignment vertical="center"/>
    </xf>
    <xf numFmtId="0" fontId="12" fillId="0" borderId="0">
      <alignment vertical="center"/>
    </xf>
    <xf numFmtId="38" fontId="12" fillId="0" borderId="0" applyFill="0" applyBorder="0" applyProtection="0">
      <alignment vertical="center"/>
    </xf>
    <xf numFmtId="0" fontId="3" fillId="0" borderId="0">
      <alignment vertical="center"/>
    </xf>
    <xf numFmtId="0" fontId="2" fillId="0" borderId="0">
      <alignment vertical="center"/>
    </xf>
    <xf numFmtId="38" fontId="60" fillId="0" borderId="0" applyFont="0" applyFill="0" applyBorder="0" applyAlignment="0" applyProtection="0">
      <alignment vertical="center"/>
    </xf>
  </cellStyleXfs>
  <cellXfs count="1294">
    <xf numFmtId="0" fontId="0" fillId="0" borderId="0" xfId="0"/>
    <xf numFmtId="0" fontId="9"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5" fillId="0" borderId="0" xfId="0" applyFont="1" applyAlignment="1">
      <alignment vertical="center"/>
    </xf>
    <xf numFmtId="0" fontId="14" fillId="0" borderId="0" xfId="1" applyFont="1">
      <alignment vertical="center"/>
    </xf>
    <xf numFmtId="0" fontId="16" fillId="0" borderId="0" xfId="0" applyFont="1" applyAlignment="1">
      <alignment vertical="center"/>
    </xf>
    <xf numFmtId="0" fontId="18" fillId="0" borderId="0" xfId="2" applyFont="1">
      <alignment vertical="center"/>
    </xf>
    <xf numFmtId="0" fontId="21" fillId="0" borderId="0" xfId="2" applyFont="1">
      <alignment vertical="center"/>
    </xf>
    <xf numFmtId="0" fontId="22" fillId="0" borderId="0" xfId="2" applyFont="1">
      <alignment vertical="center"/>
    </xf>
    <xf numFmtId="0" fontId="21" fillId="0" borderId="0" xfId="2" applyFont="1" applyAlignment="1">
      <alignment horizontal="right" vertical="center"/>
    </xf>
    <xf numFmtId="0" fontId="21" fillId="0" borderId="1" xfId="2" applyFont="1" applyBorder="1">
      <alignment vertical="center"/>
    </xf>
    <xf numFmtId="0" fontId="21" fillId="0" borderId="0" xfId="2" applyFont="1" applyAlignment="1">
      <alignment vertical="top" wrapText="1"/>
    </xf>
    <xf numFmtId="0" fontId="21" fillId="0" borderId="1" xfId="2" applyFont="1" applyBorder="1" applyAlignment="1">
      <alignment vertical="center" wrapText="1"/>
    </xf>
    <xf numFmtId="0" fontId="21" fillId="0" borderId="0" xfId="2" applyFont="1" applyAlignment="1">
      <alignment vertical="center" wrapText="1"/>
    </xf>
    <xf numFmtId="0" fontId="22" fillId="0" borderId="2" xfId="2" applyFont="1" applyBorder="1">
      <alignment vertical="center"/>
    </xf>
    <xf numFmtId="0" fontId="21" fillId="0" borderId="3" xfId="2" applyFont="1" applyBorder="1">
      <alignment vertical="center"/>
    </xf>
    <xf numFmtId="0" fontId="21" fillId="0" borderId="0" xfId="2" applyFont="1" applyAlignment="1">
      <alignment vertical="center" shrinkToFit="1"/>
    </xf>
    <xf numFmtId="0" fontId="22" fillId="0" borderId="4" xfId="2" applyFont="1" applyBorder="1">
      <alignment vertical="center"/>
    </xf>
    <xf numFmtId="0" fontId="21" fillId="0" borderId="5" xfId="2" applyFont="1" applyBorder="1">
      <alignment vertical="center"/>
    </xf>
    <xf numFmtId="0" fontId="21" fillId="0" borderId="0" xfId="2" applyFont="1" applyAlignment="1">
      <alignment horizontal="center" vertical="center"/>
    </xf>
    <xf numFmtId="0" fontId="21" fillId="0" borderId="6" xfId="2" applyFont="1" applyBorder="1">
      <alignment vertical="center"/>
    </xf>
    <xf numFmtId="0" fontId="22" fillId="0" borderId="4" xfId="2" applyFont="1" applyBorder="1" applyAlignment="1">
      <alignment vertical="top"/>
    </xf>
    <xf numFmtId="0" fontId="22" fillId="0" borderId="7" xfId="2" applyFont="1" applyBorder="1">
      <alignment vertical="center"/>
    </xf>
    <xf numFmtId="0" fontId="21" fillId="0" borderId="8" xfId="2" applyFont="1" applyBorder="1">
      <alignment vertical="center"/>
    </xf>
    <xf numFmtId="0" fontId="21" fillId="0" borderId="9" xfId="2" applyFont="1" applyBorder="1">
      <alignment vertical="center"/>
    </xf>
    <xf numFmtId="0" fontId="22" fillId="0" borderId="9" xfId="2" applyFont="1" applyBorder="1">
      <alignment vertical="center"/>
    </xf>
    <xf numFmtId="0" fontId="22" fillId="0" borderId="11" xfId="2" applyFont="1" applyBorder="1">
      <alignment vertical="center"/>
    </xf>
    <xf numFmtId="0" fontId="22" fillId="0" borderId="12" xfId="2" applyFont="1" applyBorder="1">
      <alignment vertical="center"/>
    </xf>
    <xf numFmtId="0" fontId="22" fillId="0" borderId="13" xfId="2" applyFont="1" applyBorder="1">
      <alignment vertical="center"/>
    </xf>
    <xf numFmtId="0" fontId="14" fillId="0" borderId="0" xfId="0" applyFont="1" applyAlignment="1">
      <alignment vertical="center"/>
    </xf>
    <xf numFmtId="0" fontId="28" fillId="0" borderId="0" xfId="0" applyFont="1" applyAlignment="1">
      <alignment vertical="center"/>
    </xf>
    <xf numFmtId="0" fontId="14" fillId="0" borderId="0" xfId="0" applyFont="1" applyAlignment="1">
      <alignment horizontal="right"/>
    </xf>
    <xf numFmtId="0" fontId="28" fillId="0" borderId="15" xfId="0" applyFont="1" applyBorder="1" applyAlignment="1">
      <alignment horizontal="center" vertical="center"/>
    </xf>
    <xf numFmtId="0" fontId="28" fillId="0" borderId="17" xfId="0" applyFont="1" applyBorder="1" applyAlignment="1">
      <alignment horizontal="center" vertical="center"/>
    </xf>
    <xf numFmtId="0" fontId="28" fillId="0" borderId="3" xfId="0" applyFont="1" applyBorder="1" applyAlignment="1">
      <alignment horizontal="left" vertical="center"/>
    </xf>
    <xf numFmtId="0" fontId="28" fillId="0" borderId="18" xfId="0" applyFont="1" applyBorder="1" applyAlignment="1">
      <alignment horizontal="left" vertical="center"/>
    </xf>
    <xf numFmtId="0" fontId="28" fillId="0" borderId="3" xfId="0" applyFont="1" applyBorder="1" applyAlignment="1">
      <alignment horizontal="distributed" vertical="center"/>
    </xf>
    <xf numFmtId="0" fontId="28" fillId="0" borderId="19" xfId="0" applyFont="1" applyBorder="1" applyAlignment="1">
      <alignment horizontal="center" vertical="center"/>
    </xf>
    <xf numFmtId="0" fontId="28" fillId="0" borderId="18" xfId="0" applyFont="1" applyBorder="1" applyAlignment="1">
      <alignment horizontal="right" vertical="center"/>
    </xf>
    <xf numFmtId="0" fontId="28" fillId="0" borderId="6" xfId="0" applyFont="1" applyBorder="1" applyAlignment="1">
      <alignment horizontal="distributed" vertical="center"/>
    </xf>
    <xf numFmtId="0" fontId="28" fillId="0" borderId="21" xfId="0" applyFont="1" applyBorder="1" applyAlignment="1">
      <alignment horizontal="center" vertical="center"/>
    </xf>
    <xf numFmtId="0" fontId="28" fillId="0" borderId="20" xfId="0" applyFont="1" applyBorder="1" applyAlignment="1">
      <alignment horizontal="right" vertical="center"/>
    </xf>
    <xf numFmtId="0" fontId="14" fillId="0" borderId="1" xfId="0" applyFont="1" applyBorder="1" applyAlignment="1">
      <alignment vertical="center"/>
    </xf>
    <xf numFmtId="0" fontId="14" fillId="0" borderId="0" xfId="0" applyFont="1"/>
    <xf numFmtId="0" fontId="28" fillId="0" borderId="24" xfId="0" applyFont="1" applyBorder="1" applyAlignment="1">
      <alignment horizontal="center" vertical="center"/>
    </xf>
    <xf numFmtId="176" fontId="28" fillId="0" borderId="5" xfId="0" applyNumberFormat="1" applyFont="1" applyBorder="1" applyAlignment="1">
      <alignment vertical="center"/>
    </xf>
    <xf numFmtId="177" fontId="28" fillId="0" borderId="15" xfId="0" applyNumberFormat="1" applyFont="1" applyBorder="1" applyAlignment="1">
      <alignment horizontal="right" vertical="center"/>
    </xf>
    <xf numFmtId="176" fontId="28" fillId="0" borderId="16" xfId="0" applyNumberFormat="1" applyFont="1" applyBorder="1" applyAlignment="1">
      <alignment vertical="center"/>
    </xf>
    <xf numFmtId="177" fontId="28" fillId="0" borderId="15" xfId="0" applyNumberFormat="1" applyFont="1" applyBorder="1" applyAlignment="1">
      <alignment vertical="center"/>
    </xf>
    <xf numFmtId="176" fontId="28" fillId="0" borderId="15" xfId="0" applyNumberFormat="1" applyFont="1" applyBorder="1" applyAlignment="1">
      <alignment vertical="center"/>
    </xf>
    <xf numFmtId="0" fontId="30" fillId="0" borderId="0" xfId="2" applyFont="1">
      <alignment vertical="center"/>
    </xf>
    <xf numFmtId="0" fontId="30" fillId="0" borderId="0" xfId="2" applyFont="1" applyAlignment="1">
      <alignment horizontal="left" vertical="center"/>
    </xf>
    <xf numFmtId="0" fontId="30" fillId="0" borderId="0" xfId="2" applyFont="1" applyAlignment="1">
      <alignment horizontal="center" vertical="center"/>
    </xf>
    <xf numFmtId="0" fontId="32" fillId="0" borderId="26" xfId="2" applyFont="1" applyBorder="1" applyAlignment="1">
      <alignment horizontal="center" vertical="center"/>
    </xf>
    <xf numFmtId="0" fontId="32" fillId="0" borderId="27" xfId="2" applyFont="1" applyBorder="1" applyAlignment="1">
      <alignment horizontal="center" vertical="center"/>
    </xf>
    <xf numFmtId="0" fontId="32" fillId="0" borderId="28" xfId="2" applyFont="1" applyBorder="1" applyAlignment="1">
      <alignment horizontal="center" vertical="center"/>
    </xf>
    <xf numFmtId="0" fontId="34" fillId="0" borderId="0" xfId="2" applyFont="1">
      <alignment vertical="center"/>
    </xf>
    <xf numFmtId="0" fontId="32" fillId="0" borderId="0" xfId="2" applyFont="1">
      <alignment vertical="center"/>
    </xf>
    <xf numFmtId="0" fontId="32" fillId="0" borderId="29" xfId="2" applyFont="1" applyBorder="1" applyAlignment="1">
      <alignment horizontal="justify" vertical="center"/>
    </xf>
    <xf numFmtId="0" fontId="32" fillId="0" borderId="30" xfId="2" applyFont="1" applyBorder="1" applyAlignment="1">
      <alignment horizontal="center" vertical="center"/>
    </xf>
    <xf numFmtId="0" fontId="32" fillId="0" borderId="30" xfId="2" applyFont="1" applyBorder="1" applyAlignment="1">
      <alignment horizontal="justify" vertical="center"/>
    </xf>
    <xf numFmtId="0" fontId="32" fillId="0" borderId="31" xfId="2" applyFont="1" applyBorder="1" applyAlignment="1">
      <alignment vertical="center" shrinkToFit="1"/>
    </xf>
    <xf numFmtId="0" fontId="32" fillId="0" borderId="29" xfId="2" applyFont="1" applyBorder="1" applyAlignment="1">
      <alignment horizontal="left" vertical="center" shrinkToFit="1"/>
    </xf>
    <xf numFmtId="0" fontId="32" fillId="0" borderId="35" xfId="2" applyFont="1" applyBorder="1" applyAlignment="1">
      <alignment horizontal="justify" vertical="center"/>
    </xf>
    <xf numFmtId="0" fontId="32" fillId="0" borderId="36" xfId="2" applyFont="1" applyBorder="1" applyAlignment="1">
      <alignment horizontal="center" vertical="center"/>
    </xf>
    <xf numFmtId="0" fontId="32" fillId="0" borderId="36" xfId="2" applyFont="1" applyBorder="1" applyAlignment="1">
      <alignment horizontal="justify" vertical="center"/>
    </xf>
    <xf numFmtId="0" fontId="32" fillId="0" borderId="37" xfId="2" applyFont="1" applyBorder="1" applyAlignment="1">
      <alignment vertical="center" shrinkToFit="1"/>
    </xf>
    <xf numFmtId="0" fontId="32" fillId="0" borderId="0" xfId="2" applyFont="1" applyAlignment="1">
      <alignment horizontal="center" vertical="center"/>
    </xf>
    <xf numFmtId="0" fontId="32" fillId="0" borderId="30" xfId="2" applyFont="1" applyBorder="1" applyAlignment="1">
      <alignment horizontal="center" vertical="center" shrinkToFit="1"/>
    </xf>
    <xf numFmtId="0" fontId="32" fillId="0" borderId="29" xfId="2" applyFont="1" applyBorder="1" applyAlignment="1">
      <alignment horizontal="justify" vertical="center" indent="1"/>
    </xf>
    <xf numFmtId="0" fontId="32" fillId="0" borderId="30" xfId="2" applyFont="1" applyBorder="1" applyAlignment="1">
      <alignment horizontal="right" vertical="center"/>
    </xf>
    <xf numFmtId="0" fontId="32" fillId="0" borderId="31" xfId="2" applyFont="1" applyBorder="1" applyAlignment="1">
      <alignment horizontal="right" vertical="center"/>
    </xf>
    <xf numFmtId="0" fontId="32" fillId="0" borderId="38" xfId="2" applyFont="1" applyBorder="1" applyAlignment="1">
      <alignment horizontal="justify" vertical="center" indent="1"/>
    </xf>
    <xf numFmtId="0" fontId="32" fillId="0" borderId="39" xfId="2" applyFont="1" applyBorder="1" applyAlignment="1">
      <alignment horizontal="right" vertical="center"/>
    </xf>
    <xf numFmtId="0" fontId="32" fillId="0" borderId="40" xfId="2" applyFont="1" applyBorder="1" applyAlignment="1">
      <alignment horizontal="right" vertical="center"/>
    </xf>
    <xf numFmtId="0" fontId="32" fillId="0" borderId="38" xfId="2" applyFont="1" applyBorder="1" applyAlignment="1">
      <alignment horizontal="justify" vertical="center" wrapText="1" indent="1"/>
    </xf>
    <xf numFmtId="0" fontId="32" fillId="0" borderId="39" xfId="2" applyFont="1" applyBorder="1">
      <alignment vertical="center"/>
    </xf>
    <xf numFmtId="0" fontId="32" fillId="0" borderId="40" xfId="2" applyFont="1" applyBorder="1">
      <alignment vertical="center"/>
    </xf>
    <xf numFmtId="0" fontId="35" fillId="0" borderId="0" xfId="2" applyFont="1">
      <alignment vertical="center"/>
    </xf>
    <xf numFmtId="0" fontId="21" fillId="0" borderId="30" xfId="2" applyFont="1" applyBorder="1" applyAlignment="1">
      <alignment horizontal="center" vertical="center"/>
    </xf>
    <xf numFmtId="0" fontId="21" fillId="0" borderId="30" xfId="2" applyFont="1" applyBorder="1" applyAlignment="1">
      <alignment horizontal="center" vertical="center" wrapText="1"/>
    </xf>
    <xf numFmtId="0" fontId="21" fillId="0" borderId="31" xfId="2" applyFont="1" applyBorder="1" applyAlignment="1">
      <alignment horizontal="center" vertical="center"/>
    </xf>
    <xf numFmtId="178" fontId="21" fillId="0" borderId="30" xfId="2" applyNumberFormat="1" applyFont="1" applyBorder="1">
      <alignment vertical="center"/>
    </xf>
    <xf numFmtId="178" fontId="21" fillId="0" borderId="31" xfId="2" applyNumberFormat="1" applyFont="1" applyBorder="1">
      <alignment vertical="center"/>
    </xf>
    <xf numFmtId="179" fontId="21" fillId="0" borderId="30" xfId="2" applyNumberFormat="1" applyFont="1" applyBorder="1">
      <alignment vertical="center"/>
    </xf>
    <xf numFmtId="179" fontId="21" fillId="0" borderId="31" xfId="2" applyNumberFormat="1" applyFont="1" applyBorder="1">
      <alignment vertical="center"/>
    </xf>
    <xf numFmtId="177" fontId="21" fillId="0" borderId="30" xfId="2" applyNumberFormat="1" applyFont="1" applyBorder="1">
      <alignment vertical="center"/>
    </xf>
    <xf numFmtId="177" fontId="21" fillId="0" borderId="30" xfId="3" applyNumberFormat="1" applyFont="1" applyBorder="1">
      <alignment vertical="center"/>
    </xf>
    <xf numFmtId="180" fontId="21" fillId="0" borderId="30" xfId="2" applyNumberFormat="1" applyFont="1" applyBorder="1">
      <alignment vertical="center"/>
    </xf>
    <xf numFmtId="180" fontId="21" fillId="0" borderId="31" xfId="2" applyNumberFormat="1" applyFont="1" applyBorder="1">
      <alignment vertical="center"/>
    </xf>
    <xf numFmtId="0" fontId="21" fillId="0" borderId="39" xfId="2" applyFont="1" applyBorder="1" applyAlignment="1">
      <alignment horizontal="center" vertical="center"/>
    </xf>
    <xf numFmtId="178" fontId="21" fillId="0" borderId="39" xfId="2" applyNumberFormat="1" applyFont="1" applyBorder="1">
      <alignment vertical="center"/>
    </xf>
    <xf numFmtId="178" fontId="21" fillId="0" borderId="40" xfId="2" applyNumberFormat="1" applyFont="1" applyBorder="1">
      <alignment vertical="center"/>
    </xf>
    <xf numFmtId="0" fontId="39" fillId="0" borderId="0" xfId="2" applyFont="1">
      <alignment vertical="center"/>
    </xf>
    <xf numFmtId="49" fontId="32" fillId="0" borderId="0" xfId="2" applyNumberFormat="1" applyFont="1">
      <alignment vertical="center"/>
    </xf>
    <xf numFmtId="0" fontId="32" fillId="0" borderId="15" xfId="2" applyFont="1" applyBorder="1" applyAlignment="1">
      <alignment horizontal="center" vertical="center"/>
    </xf>
    <xf numFmtId="49" fontId="32" fillId="0" borderId="15" xfId="2" applyNumberFormat="1" applyFont="1" applyBorder="1" applyAlignment="1">
      <alignment horizontal="center" vertical="center"/>
    </xf>
    <xf numFmtId="0" fontId="32" fillId="0" borderId="15" xfId="2" applyFont="1" applyBorder="1" applyAlignment="1">
      <alignment horizontal="justify" vertical="center"/>
    </xf>
    <xf numFmtId="181" fontId="21" fillId="0" borderId="15" xfId="2" applyNumberFormat="1" applyFont="1" applyBorder="1">
      <alignment vertical="center"/>
    </xf>
    <xf numFmtId="181" fontId="21" fillId="0" borderId="15" xfId="2" applyNumberFormat="1" applyFont="1" applyBorder="1" applyAlignment="1">
      <alignment horizontal="right" vertical="center"/>
    </xf>
    <xf numFmtId="9" fontId="21" fillId="0" borderId="15" xfId="2" applyNumberFormat="1" applyFont="1" applyBorder="1">
      <alignment vertical="center"/>
    </xf>
    <xf numFmtId="0" fontId="21" fillId="0" borderId="15" xfId="2" applyFont="1" applyBorder="1" applyAlignment="1">
      <alignment horizontal="center" vertical="center"/>
    </xf>
    <xf numFmtId="181" fontId="21" fillId="0" borderId="15" xfId="2" applyNumberFormat="1" applyFont="1" applyBorder="1" applyAlignment="1">
      <alignment vertical="center" shrinkToFit="1"/>
    </xf>
    <xf numFmtId="9" fontId="21" fillId="0" borderId="15" xfId="2" applyNumberFormat="1" applyFont="1" applyBorder="1" applyAlignment="1">
      <alignment horizontal="right" vertical="center"/>
    </xf>
    <xf numFmtId="49" fontId="21" fillId="0" borderId="0" xfId="2" applyNumberFormat="1" applyFont="1">
      <alignment vertical="center"/>
    </xf>
    <xf numFmtId="177" fontId="21" fillId="0" borderId="15" xfId="2" applyNumberFormat="1" applyFont="1" applyBorder="1">
      <alignment vertical="center"/>
    </xf>
    <xf numFmtId="177" fontId="21" fillId="0" borderId="15" xfId="2" applyNumberFormat="1" applyFont="1" applyBorder="1" applyAlignment="1">
      <alignment horizontal="right" vertical="center"/>
    </xf>
    <xf numFmtId="182" fontId="21" fillId="0" borderId="15" xfId="2" applyNumberFormat="1" applyFont="1" applyBorder="1">
      <alignment vertical="center"/>
    </xf>
    <xf numFmtId="0" fontId="32" fillId="0" borderId="48" xfId="2" applyFont="1" applyBorder="1" applyAlignment="1">
      <alignment horizontal="center" vertical="center"/>
    </xf>
    <xf numFmtId="0" fontId="21" fillId="0" borderId="49" xfId="2" applyFont="1" applyBorder="1" applyAlignment="1">
      <alignment horizontal="center" vertical="center"/>
    </xf>
    <xf numFmtId="0" fontId="32" fillId="0" borderId="50" xfId="2" applyFont="1" applyBorder="1" applyAlignment="1">
      <alignment horizontal="center" vertical="center"/>
    </xf>
    <xf numFmtId="0" fontId="32" fillId="0" borderId="15" xfId="2" applyFont="1" applyBorder="1" applyAlignment="1">
      <alignment horizontal="left" vertical="center"/>
    </xf>
    <xf numFmtId="0" fontId="24" fillId="0" borderId="0" xfId="2" applyFont="1">
      <alignment vertical="center"/>
    </xf>
    <xf numFmtId="0" fontId="28" fillId="0" borderId="0" xfId="5" applyFont="1">
      <alignment vertical="center"/>
    </xf>
    <xf numFmtId="0" fontId="21" fillId="0" borderId="15" xfId="2" applyFont="1" applyBorder="1" applyAlignment="1">
      <alignment horizontal="justify" vertical="center"/>
    </xf>
    <xf numFmtId="178" fontId="21" fillId="0" borderId="15" xfId="2" applyNumberFormat="1" applyFont="1" applyBorder="1">
      <alignment vertical="center"/>
    </xf>
    <xf numFmtId="182" fontId="21" fillId="0" borderId="15" xfId="2" applyNumberFormat="1" applyFont="1" applyBorder="1" applyAlignment="1">
      <alignment horizontal="right" vertical="center"/>
    </xf>
    <xf numFmtId="0" fontId="21" fillId="0" borderId="45" xfId="2" applyFont="1" applyBorder="1" applyAlignment="1">
      <alignment horizontal="center" vertical="center"/>
    </xf>
    <xf numFmtId="176" fontId="21" fillId="0" borderId="15" xfId="2" applyNumberFormat="1" applyFont="1" applyBorder="1">
      <alignment vertical="center"/>
    </xf>
    <xf numFmtId="0" fontId="24" fillId="0" borderId="45" xfId="2" applyFont="1" applyBorder="1" applyAlignment="1">
      <alignment horizontal="center" vertical="center"/>
    </xf>
    <xf numFmtId="0" fontId="23" fillId="0" borderId="15" xfId="2" applyFont="1" applyBorder="1" applyAlignment="1">
      <alignment horizontal="center" vertical="center"/>
    </xf>
    <xf numFmtId="3" fontId="21" fillId="0" borderId="0" xfId="2" applyNumberFormat="1" applyFont="1">
      <alignment vertical="center"/>
    </xf>
    <xf numFmtId="3" fontId="24" fillId="0" borderId="0" xfId="2" applyNumberFormat="1" applyFont="1" applyAlignment="1">
      <alignment horizontal="right" vertical="center"/>
    </xf>
    <xf numFmtId="3" fontId="21" fillId="0" borderId="26" xfId="2" applyNumberFormat="1" applyFont="1" applyBorder="1" applyAlignment="1">
      <alignment horizontal="center" vertical="center"/>
    </xf>
    <xf numFmtId="3" fontId="24" fillId="0" borderId="56" xfId="2" applyNumberFormat="1" applyFont="1" applyBorder="1" applyAlignment="1">
      <alignment vertical="center" wrapText="1"/>
    </xf>
    <xf numFmtId="3" fontId="21" fillId="0" borderId="27" xfId="2" applyNumberFormat="1" applyFont="1" applyBorder="1" applyAlignment="1">
      <alignment horizontal="center" vertical="center" shrinkToFit="1"/>
    </xf>
    <xf numFmtId="3" fontId="21" fillId="0" borderId="27" xfId="2" applyNumberFormat="1" applyFont="1" applyBorder="1" applyAlignment="1">
      <alignment horizontal="center" vertical="center"/>
    </xf>
    <xf numFmtId="3" fontId="21" fillId="0" borderId="27" xfId="2" applyNumberFormat="1" applyFont="1" applyBorder="1" applyAlignment="1">
      <alignment horizontal="center" vertical="center" wrapText="1"/>
    </xf>
    <xf numFmtId="3" fontId="21" fillId="0" borderId="28" xfId="2" applyNumberFormat="1" applyFont="1" applyBorder="1" applyAlignment="1">
      <alignment horizontal="center" vertical="center"/>
    </xf>
    <xf numFmtId="3" fontId="21" fillId="0" borderId="0" xfId="2" applyNumberFormat="1" applyFont="1" applyAlignment="1">
      <alignment horizontal="center" vertical="center"/>
    </xf>
    <xf numFmtId="3" fontId="21" fillId="0" borderId="29" xfId="2" applyNumberFormat="1" applyFont="1" applyBorder="1" applyAlignment="1">
      <alignment horizontal="center" vertical="center"/>
    </xf>
    <xf numFmtId="3" fontId="21" fillId="0" borderId="30" xfId="2" applyNumberFormat="1" applyFont="1" applyBorder="1" applyAlignment="1">
      <alignment horizontal="center" vertical="center"/>
    </xf>
    <xf numFmtId="183" fontId="34" fillId="0" borderId="30" xfId="2" applyNumberFormat="1" applyFont="1" applyBorder="1">
      <alignment vertical="center"/>
    </xf>
    <xf numFmtId="183" fontId="34" fillId="0" borderId="31" xfId="2" applyNumberFormat="1" applyFont="1" applyBorder="1">
      <alignment vertical="center"/>
    </xf>
    <xf numFmtId="183" fontId="34" fillId="0" borderId="39" xfId="2" applyNumberFormat="1" applyFont="1" applyBorder="1">
      <alignment vertical="center"/>
    </xf>
    <xf numFmtId="183" fontId="34" fillId="0" borderId="40" xfId="2" applyNumberFormat="1" applyFont="1" applyBorder="1">
      <alignment vertical="center"/>
    </xf>
    <xf numFmtId="0" fontId="22" fillId="0" borderId="0" xfId="0" applyFont="1" applyAlignment="1">
      <alignment vertical="center"/>
    </xf>
    <xf numFmtId="0" fontId="18" fillId="0" borderId="0" xfId="0" applyFont="1" applyAlignment="1">
      <alignment vertical="center"/>
    </xf>
    <xf numFmtId="0" fontId="22" fillId="0" borderId="0" xfId="0" applyFont="1" applyAlignment="1">
      <alignment horizontal="left" vertical="center"/>
    </xf>
    <xf numFmtId="0" fontId="22"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horizontal="right"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2" fillId="0" borderId="15" xfId="0" applyFont="1" applyBorder="1" applyAlignment="1">
      <alignment horizontal="distributed" vertical="center"/>
    </xf>
    <xf numFmtId="0" fontId="22" fillId="0" borderId="16" xfId="0" applyFont="1" applyBorder="1" applyAlignment="1">
      <alignment vertical="center"/>
    </xf>
    <xf numFmtId="0" fontId="22" fillId="0" borderId="22" xfId="0" applyFont="1" applyBorder="1" applyAlignment="1">
      <alignment horizontal="distributed" vertical="center"/>
    </xf>
    <xf numFmtId="0" fontId="22" fillId="0" borderId="17" xfId="0" applyFont="1" applyBorder="1" applyAlignment="1">
      <alignment vertical="center"/>
    </xf>
    <xf numFmtId="184" fontId="22" fillId="0" borderId="15" xfId="0" applyNumberFormat="1" applyFont="1" applyBorder="1" applyAlignment="1">
      <alignment horizontal="right" vertical="center"/>
    </xf>
    <xf numFmtId="0" fontId="22" fillId="0" borderId="17" xfId="0" applyFont="1" applyBorder="1" applyAlignment="1">
      <alignment horizontal="distributed" vertical="center"/>
    </xf>
    <xf numFmtId="49" fontId="22" fillId="0" borderId="16" xfId="0" applyNumberFormat="1" applyFont="1" applyBorder="1" applyAlignment="1">
      <alignment horizontal="right" vertical="center"/>
    </xf>
    <xf numFmtId="49" fontId="22" fillId="0" borderId="22" xfId="0" applyNumberFormat="1" applyFont="1" applyBorder="1" applyAlignment="1">
      <alignment horizontal="center" vertical="center"/>
    </xf>
    <xf numFmtId="49" fontId="22" fillId="0" borderId="17" xfId="0" applyNumberFormat="1" applyFont="1" applyBorder="1" applyAlignment="1">
      <alignment horizontal="right" vertical="center" wrapText="1"/>
    </xf>
    <xf numFmtId="49" fontId="22" fillId="0" borderId="22" xfId="0" applyNumberFormat="1" applyFont="1" applyBorder="1" applyAlignment="1">
      <alignment horizontal="right" vertical="center"/>
    </xf>
    <xf numFmtId="49" fontId="22" fillId="0" borderId="17" xfId="0" applyNumberFormat="1" applyFont="1" applyBorder="1" applyAlignment="1">
      <alignment horizontal="right" vertical="center"/>
    </xf>
    <xf numFmtId="49" fontId="22" fillId="0" borderId="16" xfId="0" applyNumberFormat="1" applyFont="1" applyBorder="1" applyAlignment="1">
      <alignment horizontal="left" vertical="center"/>
    </xf>
    <xf numFmtId="49" fontId="22" fillId="0" borderId="22" xfId="0" applyNumberFormat="1" applyFont="1" applyBorder="1" applyAlignment="1">
      <alignment horizontal="left" vertical="center"/>
    </xf>
    <xf numFmtId="49" fontId="22" fillId="0" borderId="17" xfId="0" applyNumberFormat="1" applyFont="1" applyBorder="1" applyAlignment="1">
      <alignment horizontal="left" vertical="center"/>
    </xf>
    <xf numFmtId="0" fontId="28" fillId="0" borderId="6" xfId="0" applyFont="1" applyBorder="1" applyAlignment="1">
      <alignment vertical="center"/>
    </xf>
    <xf numFmtId="0" fontId="28" fillId="0" borderId="15" xfId="0" applyFont="1" applyBorder="1" applyAlignment="1">
      <alignment horizontal="distributed" vertical="center"/>
    </xf>
    <xf numFmtId="0" fontId="43" fillId="0" borderId="0" xfId="0" applyFont="1" applyAlignment="1">
      <alignment vertical="center"/>
    </xf>
    <xf numFmtId="49" fontId="44" fillId="0" borderId="0" xfId="0" applyNumberFormat="1" applyFont="1" applyAlignment="1">
      <alignment horizontal="left" vertical="center"/>
    </xf>
    <xf numFmtId="49" fontId="14" fillId="0" borderId="0" xfId="0" applyNumberFormat="1" applyFont="1"/>
    <xf numFmtId="49" fontId="28" fillId="0" borderId="0" xfId="0" applyNumberFormat="1" applyFont="1"/>
    <xf numFmtId="49" fontId="28" fillId="0" borderId="16" xfId="0" applyNumberFormat="1" applyFont="1" applyBorder="1"/>
    <xf numFmtId="49" fontId="28" fillId="0" borderId="17" xfId="0" applyNumberFormat="1" applyFont="1" applyBorder="1"/>
    <xf numFmtId="0" fontId="21" fillId="0" borderId="22" xfId="0" applyFont="1" applyBorder="1" applyAlignment="1">
      <alignment vertical="center"/>
    </xf>
    <xf numFmtId="0" fontId="21" fillId="0" borderId="17" xfId="0" applyFont="1" applyBorder="1" applyAlignment="1">
      <alignment horizontal="right" vertical="center"/>
    </xf>
    <xf numFmtId="49" fontId="28" fillId="0" borderId="5" xfId="0" applyNumberFormat="1" applyFont="1" applyBorder="1"/>
    <xf numFmtId="49" fontId="28" fillId="0" borderId="25" xfId="0" applyNumberFormat="1" applyFont="1" applyBorder="1"/>
    <xf numFmtId="49" fontId="28" fillId="0" borderId="16" xfId="0" applyNumberFormat="1" applyFont="1" applyBorder="1" applyAlignment="1">
      <alignment vertical="center"/>
    </xf>
    <xf numFmtId="49" fontId="28" fillId="0" borderId="17" xfId="0" applyNumberFormat="1" applyFont="1" applyBorder="1" applyAlignment="1">
      <alignment vertical="center"/>
    </xf>
    <xf numFmtId="49" fontId="28" fillId="0" borderId="6" xfId="0" applyNumberFormat="1" applyFont="1" applyBorder="1"/>
    <xf numFmtId="49" fontId="28" fillId="0" borderId="20" xfId="0" applyNumberFormat="1" applyFont="1" applyBorder="1"/>
    <xf numFmtId="49" fontId="35" fillId="0" borderId="0" xfId="0" applyNumberFormat="1" applyFont="1" applyAlignment="1">
      <alignment horizontal="left" vertical="center"/>
    </xf>
    <xf numFmtId="0" fontId="28" fillId="0" borderId="0" xfId="0" applyFont="1"/>
    <xf numFmtId="49" fontId="44" fillId="0" borderId="1" xfId="0" applyNumberFormat="1" applyFont="1" applyBorder="1" applyAlignment="1">
      <alignment vertical="center"/>
    </xf>
    <xf numFmtId="180" fontId="21" fillId="0" borderId="16" xfId="0" applyNumberFormat="1" applyFont="1" applyBorder="1" applyAlignment="1">
      <alignment vertical="center" wrapText="1"/>
    </xf>
    <xf numFmtId="180" fontId="21" fillId="0" borderId="22" xfId="0" applyNumberFormat="1" applyFont="1" applyBorder="1" applyAlignment="1">
      <alignment vertical="center" wrapText="1"/>
    </xf>
    <xf numFmtId="180" fontId="21" fillId="0" borderId="17" xfId="0" applyNumberFormat="1" applyFont="1" applyBorder="1" applyAlignment="1">
      <alignment vertical="center" wrapText="1"/>
    </xf>
    <xf numFmtId="185" fontId="21" fillId="0" borderId="16" xfId="0" applyNumberFormat="1" applyFont="1" applyBorder="1" applyAlignment="1">
      <alignment vertical="center" wrapText="1"/>
    </xf>
    <xf numFmtId="185" fontId="21" fillId="0" borderId="22" xfId="0" applyNumberFormat="1" applyFont="1" applyBorder="1" applyAlignment="1">
      <alignment vertical="center" wrapText="1"/>
    </xf>
    <xf numFmtId="185" fontId="21" fillId="0" borderId="17" xfId="0" applyNumberFormat="1" applyFont="1" applyBorder="1" applyAlignment="1">
      <alignment vertical="center" wrapText="1"/>
    </xf>
    <xf numFmtId="49" fontId="35" fillId="0" borderId="0" xfId="0" applyNumberFormat="1" applyFont="1" applyAlignment="1">
      <alignment vertical="center"/>
    </xf>
    <xf numFmtId="0" fontId="28" fillId="0" borderId="3" xfId="0" applyFont="1" applyBorder="1" applyAlignment="1">
      <alignment vertical="center"/>
    </xf>
    <xf numFmtId="0" fontId="28" fillId="0" borderId="16" xfId="0" applyFont="1" applyBorder="1" applyAlignment="1">
      <alignment vertical="center"/>
    </xf>
    <xf numFmtId="0" fontId="21" fillId="0" borderId="0" xfId="2" applyFont="1" applyAlignment="1">
      <alignment horizontal="right"/>
    </xf>
    <xf numFmtId="0" fontId="46" fillId="0" borderId="0" xfId="0" applyFont="1" applyAlignment="1">
      <alignment horizontal="right" vertical="center"/>
    </xf>
    <xf numFmtId="184" fontId="28" fillId="0" borderId="15" xfId="0" applyNumberFormat="1" applyFont="1" applyBorder="1" applyAlignment="1">
      <alignment vertical="center"/>
    </xf>
    <xf numFmtId="0" fontId="28" fillId="0" borderId="57" xfId="0" applyFont="1" applyBorder="1" applyAlignment="1">
      <alignment vertical="center"/>
    </xf>
    <xf numFmtId="0" fontId="28" fillId="0" borderId="58" xfId="0" applyFont="1" applyBorder="1" applyAlignment="1">
      <alignment vertical="center"/>
    </xf>
    <xf numFmtId="0" fontId="21" fillId="0" borderId="23" xfId="2" applyFont="1" applyBorder="1">
      <alignment vertical="center"/>
    </xf>
    <xf numFmtId="0" fontId="21" fillId="0" borderId="23" xfId="2" applyFont="1" applyBorder="1" applyAlignment="1">
      <alignment horizontal="right" vertical="center"/>
    </xf>
    <xf numFmtId="0" fontId="21" fillId="0" borderId="59" xfId="2" applyFont="1" applyBorder="1">
      <alignment vertical="center"/>
    </xf>
    <xf numFmtId="0" fontId="21" fillId="0" borderId="60" xfId="2" applyFont="1" applyBorder="1">
      <alignment vertical="center"/>
    </xf>
    <xf numFmtId="0" fontId="21" fillId="0" borderId="61" xfId="2" applyFont="1" applyBorder="1">
      <alignment vertical="center"/>
    </xf>
    <xf numFmtId="0" fontId="21" fillId="0" borderId="65" xfId="2" applyFont="1" applyBorder="1">
      <alignment vertical="center"/>
    </xf>
    <xf numFmtId="0" fontId="21" fillId="0" borderId="67" xfId="2" applyFont="1" applyBorder="1">
      <alignment vertical="center"/>
    </xf>
    <xf numFmtId="0" fontId="21" fillId="0" borderId="68" xfId="2" applyFont="1" applyBorder="1" applyAlignment="1">
      <alignment horizontal="right" vertical="center"/>
    </xf>
    <xf numFmtId="0" fontId="21" fillId="0" borderId="67" xfId="2" applyFont="1" applyBorder="1" applyAlignment="1">
      <alignment horizontal="right" vertical="center"/>
    </xf>
    <xf numFmtId="0" fontId="21" fillId="0" borderId="25" xfId="2" applyFont="1" applyBorder="1" applyAlignment="1">
      <alignment horizontal="right" vertical="center"/>
    </xf>
    <xf numFmtId="0" fontId="21" fillId="0" borderId="69" xfId="2" applyFont="1" applyBorder="1" applyAlignment="1">
      <alignment horizontal="right" vertical="center"/>
    </xf>
    <xf numFmtId="0" fontId="21" fillId="0" borderId="71" xfId="2" applyFont="1" applyBorder="1">
      <alignment vertical="center"/>
    </xf>
    <xf numFmtId="0" fontId="21" fillId="0" borderId="71" xfId="2" applyFont="1" applyBorder="1" applyAlignment="1">
      <alignment horizontal="center" vertical="center"/>
    </xf>
    <xf numFmtId="0" fontId="21" fillId="0" borderId="72" xfId="2" applyFont="1" applyBorder="1">
      <alignment vertical="center"/>
    </xf>
    <xf numFmtId="0" fontId="21" fillId="0" borderId="71" xfId="2" applyFont="1" applyBorder="1" applyAlignment="1">
      <alignment horizontal="right" vertical="center"/>
    </xf>
    <xf numFmtId="0" fontId="21" fillId="0" borderId="73" xfId="2" applyFont="1" applyBorder="1" applyAlignment="1">
      <alignment horizontal="right" vertical="center"/>
    </xf>
    <xf numFmtId="0" fontId="21" fillId="0" borderId="63" xfId="2" applyFont="1" applyBorder="1">
      <alignment vertical="center"/>
    </xf>
    <xf numFmtId="0" fontId="21" fillId="0" borderId="67" xfId="2" applyFont="1" applyBorder="1" applyAlignment="1">
      <alignment horizontal="center" vertical="center"/>
    </xf>
    <xf numFmtId="0" fontId="21" fillId="0" borderId="74" xfId="2" applyFont="1" applyBorder="1" applyAlignment="1">
      <alignment horizontal="right" vertical="center"/>
    </xf>
    <xf numFmtId="0" fontId="21" fillId="0" borderId="59" xfId="2" applyFont="1" applyBorder="1" applyAlignment="1">
      <alignment horizontal="right" vertical="center"/>
    </xf>
    <xf numFmtId="0" fontId="21" fillId="0" borderId="60" xfId="2" applyFont="1" applyBorder="1" applyAlignment="1">
      <alignment horizontal="right" vertical="center"/>
    </xf>
    <xf numFmtId="0" fontId="21" fillId="0" borderId="71" xfId="2" applyFont="1" applyBorder="1" applyAlignment="1">
      <alignment horizontal="left" vertical="center"/>
    </xf>
    <xf numFmtId="0" fontId="21" fillId="0" borderId="1" xfId="2" applyFont="1" applyBorder="1" applyAlignment="1">
      <alignment horizontal="right" vertical="center"/>
    </xf>
    <xf numFmtId="0" fontId="21" fillId="0" borderId="20" xfId="2" applyFont="1" applyBorder="1" applyAlignment="1">
      <alignment horizontal="right" vertical="center"/>
    </xf>
    <xf numFmtId="0" fontId="28" fillId="0" borderId="0" xfId="2" applyFont="1">
      <alignment vertical="center"/>
    </xf>
    <xf numFmtId="0" fontId="21" fillId="0" borderId="62" xfId="2" applyFont="1" applyBorder="1" applyAlignment="1">
      <alignment horizontal="center" vertical="center"/>
    </xf>
    <xf numFmtId="49" fontId="14" fillId="0" borderId="0" xfId="0" applyNumberFormat="1" applyFont="1" applyAlignment="1">
      <alignment horizontal="left" vertical="center"/>
    </xf>
    <xf numFmtId="49" fontId="49" fillId="0" borderId="0" xfId="0" applyNumberFormat="1" applyFont="1" applyAlignment="1">
      <alignment horizontal="left" vertical="center"/>
    </xf>
    <xf numFmtId="49" fontId="44" fillId="0" borderId="0" xfId="0" applyNumberFormat="1" applyFont="1" applyAlignment="1">
      <alignment vertical="center"/>
    </xf>
    <xf numFmtId="49" fontId="44" fillId="0" borderId="15" xfId="0" applyNumberFormat="1" applyFont="1" applyBorder="1" applyAlignment="1">
      <alignment horizontal="center" vertical="center" wrapText="1"/>
    </xf>
    <xf numFmtId="49" fontId="14" fillId="0" borderId="0" xfId="0" applyNumberFormat="1" applyFont="1" applyAlignment="1">
      <alignment horizontal="left" vertical="center" wrapText="1"/>
    </xf>
    <xf numFmtId="49" fontId="14" fillId="0" borderId="15"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186" fontId="14" fillId="0" borderId="15" xfId="0" applyNumberFormat="1" applyFont="1" applyBorder="1" applyAlignment="1" applyProtection="1">
      <alignment vertical="center" wrapText="1"/>
      <protection locked="0"/>
    </xf>
    <xf numFmtId="186" fontId="14" fillId="0" borderId="16" xfId="0" applyNumberFormat="1" applyFont="1" applyBorder="1" applyAlignment="1" applyProtection="1">
      <alignment vertical="center" wrapText="1"/>
      <protection locked="0"/>
    </xf>
    <xf numFmtId="49" fontId="14" fillId="0" borderId="22" xfId="0" applyNumberFormat="1" applyFont="1" applyBorder="1" applyAlignment="1">
      <alignment horizontal="right" vertical="center" wrapText="1"/>
    </xf>
    <xf numFmtId="49" fontId="14" fillId="0" borderId="17" xfId="0" applyNumberFormat="1" applyFont="1" applyBorder="1" applyAlignment="1">
      <alignment horizontal="left" vertical="center" wrapText="1"/>
    </xf>
    <xf numFmtId="0" fontId="14" fillId="0" borderId="0" xfId="0" applyFont="1" applyAlignment="1">
      <alignment horizontal="left" vertical="center"/>
    </xf>
    <xf numFmtId="184" fontId="14" fillId="0" borderId="0" xfId="0" applyNumberFormat="1" applyFont="1" applyAlignment="1">
      <alignment horizontal="left" vertical="center"/>
    </xf>
    <xf numFmtId="0" fontId="51" fillId="0" borderId="0" xfId="0" applyFont="1" applyAlignment="1">
      <alignment vertical="center"/>
    </xf>
    <xf numFmtId="0" fontId="28" fillId="0" borderId="22"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22" xfId="0" applyFont="1" applyBorder="1" applyAlignment="1">
      <alignment horizontal="distributed" vertical="center" wrapText="1"/>
    </xf>
    <xf numFmtId="58" fontId="28" fillId="0" borderId="15" xfId="0" applyNumberFormat="1" applyFont="1" applyBorder="1" applyAlignment="1">
      <alignment horizontal="center" vertical="center" wrapText="1"/>
    </xf>
    <xf numFmtId="0" fontId="53" fillId="0" borderId="15" xfId="0" applyFont="1" applyBorder="1" applyAlignment="1">
      <alignment horizontal="center" vertical="center" wrapText="1"/>
    </xf>
    <xf numFmtId="0" fontId="28" fillId="0" borderId="18" xfId="0" applyFont="1" applyBorder="1" applyAlignment="1">
      <alignment vertical="center" wrapText="1"/>
    </xf>
    <xf numFmtId="0" fontId="28" fillId="0" borderId="20" xfId="0" applyFont="1" applyBorder="1" applyAlignment="1">
      <alignment vertical="center" wrapText="1"/>
    </xf>
    <xf numFmtId="0" fontId="28" fillId="0" borderId="0" xfId="0" applyFont="1" applyAlignment="1">
      <alignment horizontal="center" vertical="center"/>
    </xf>
    <xf numFmtId="0" fontId="28" fillId="0" borderId="0" xfId="0" applyFont="1" applyAlignment="1">
      <alignment horizontal="right" vertical="center"/>
    </xf>
    <xf numFmtId="176" fontId="28" fillId="0" borderId="22" xfId="0" applyNumberFormat="1" applyFont="1" applyBorder="1" applyAlignment="1">
      <alignment horizontal="right" vertical="center" wrapText="1"/>
    </xf>
    <xf numFmtId="0" fontId="28" fillId="0" borderId="17" xfId="0" applyFont="1" applyBorder="1" applyAlignment="1">
      <alignment horizontal="left" vertical="center" wrapText="1"/>
    </xf>
    <xf numFmtId="0" fontId="35" fillId="0" borderId="0" xfId="0" applyFont="1" applyAlignment="1">
      <alignment horizontal="center" vertical="center"/>
    </xf>
    <xf numFmtId="0" fontId="35" fillId="0" borderId="0" xfId="0" applyFont="1" applyAlignment="1">
      <alignment horizontal="justify" vertical="center"/>
    </xf>
    <xf numFmtId="0" fontId="21" fillId="0" borderId="0" xfId="2" applyFont="1" applyAlignment="1"/>
    <xf numFmtId="0" fontId="21" fillId="0" borderId="88" xfId="2" applyFont="1" applyBorder="1">
      <alignment vertical="center"/>
    </xf>
    <xf numFmtId="0" fontId="21" fillId="0" borderId="86" xfId="2" applyFont="1" applyBorder="1">
      <alignment vertical="center"/>
    </xf>
    <xf numFmtId="0" fontId="21" fillId="0" borderId="84" xfId="2" applyFont="1" applyBorder="1">
      <alignment vertical="center"/>
    </xf>
    <xf numFmtId="0" fontId="21" fillId="0" borderId="94" xfId="2" applyFont="1" applyBorder="1">
      <alignment vertical="center"/>
    </xf>
    <xf numFmtId="0" fontId="21" fillId="0" borderId="92" xfId="2" applyFont="1" applyBorder="1">
      <alignment vertical="center"/>
    </xf>
    <xf numFmtId="0" fontId="21" fillId="0" borderId="88" xfId="2" applyFont="1" applyBorder="1" applyAlignment="1">
      <alignment horizontal="left" vertical="center"/>
    </xf>
    <xf numFmtId="0" fontId="21" fillId="0" borderId="84" xfId="2" applyFont="1" applyBorder="1" applyAlignment="1">
      <alignment horizontal="left" vertical="center"/>
    </xf>
    <xf numFmtId="0" fontId="21" fillId="0" borderId="102" xfId="2" applyFont="1" applyBorder="1">
      <alignment vertical="center"/>
    </xf>
    <xf numFmtId="187" fontId="32" fillId="0" borderId="23" xfId="2" applyNumberFormat="1" applyFont="1" applyBorder="1">
      <alignment vertical="center"/>
    </xf>
    <xf numFmtId="187" fontId="32" fillId="0" borderId="0" xfId="2" applyNumberFormat="1" applyFont="1">
      <alignment vertical="center"/>
    </xf>
    <xf numFmtId="0" fontId="36" fillId="0" borderId="0" xfId="2" applyFont="1">
      <alignment vertical="center"/>
    </xf>
    <xf numFmtId="0" fontId="21" fillId="0" borderId="105" xfId="2" applyFont="1" applyBorder="1" applyAlignment="1">
      <alignment vertical="center" wrapText="1"/>
    </xf>
    <xf numFmtId="0" fontId="32" fillId="0" borderId="103" xfId="2" applyFont="1" applyBorder="1">
      <alignment vertical="center"/>
    </xf>
    <xf numFmtId="0" fontId="32" fillId="0" borderId="102" xfId="2" applyFont="1" applyBorder="1">
      <alignment vertical="center"/>
    </xf>
    <xf numFmtId="0" fontId="21" fillId="0" borderId="113" xfId="2" applyFont="1" applyBorder="1" applyAlignment="1">
      <alignment horizontal="center" vertical="center"/>
    </xf>
    <xf numFmtId="0" fontId="21" fillId="0" borderId="115" xfId="2" applyFont="1" applyBorder="1" applyAlignment="1">
      <alignment vertical="center" wrapText="1"/>
    </xf>
    <xf numFmtId="178" fontId="21" fillId="0" borderId="2" xfId="2" applyNumberFormat="1" applyFont="1" applyBorder="1">
      <alignment vertical="center"/>
    </xf>
    <xf numFmtId="0" fontId="21" fillId="0" borderId="2" xfId="2" applyFont="1" applyBorder="1" applyAlignment="1">
      <alignment horizontal="center" vertical="center"/>
    </xf>
    <xf numFmtId="178" fontId="21" fillId="0" borderId="116" xfId="2" applyNumberFormat="1" applyFont="1" applyBorder="1">
      <alignment vertical="center"/>
    </xf>
    <xf numFmtId="178" fontId="21" fillId="0" borderId="117" xfId="2" applyNumberFormat="1" applyFont="1" applyBorder="1">
      <alignment vertical="center"/>
    </xf>
    <xf numFmtId="178" fontId="21" fillId="0" borderId="118" xfId="2" applyNumberFormat="1" applyFont="1" applyBorder="1">
      <alignment vertical="center"/>
    </xf>
    <xf numFmtId="177" fontId="21" fillId="0" borderId="119" xfId="2" applyNumberFormat="1" applyFont="1" applyBorder="1">
      <alignment vertical="center"/>
    </xf>
    <xf numFmtId="177" fontId="21" fillId="0" borderId="103" xfId="2" applyNumberFormat="1" applyFont="1" applyBorder="1">
      <alignment vertical="center"/>
    </xf>
    <xf numFmtId="178" fontId="21" fillId="0" borderId="120" xfId="2" applyNumberFormat="1" applyFont="1" applyBorder="1">
      <alignment vertical="center"/>
    </xf>
    <xf numFmtId="178" fontId="21" fillId="0" borderId="64" xfId="2" applyNumberFormat="1" applyFont="1" applyBorder="1">
      <alignment vertical="center"/>
    </xf>
    <xf numFmtId="178" fontId="21" fillId="0" borderId="7" xfId="2" applyNumberFormat="1" applyFont="1" applyBorder="1">
      <alignment vertical="center"/>
    </xf>
    <xf numFmtId="177" fontId="21" fillId="0" borderId="30" xfId="2" applyNumberFormat="1" applyFont="1" applyBorder="1" applyAlignment="1">
      <alignment horizontal="right" vertical="center"/>
    </xf>
    <xf numFmtId="0" fontId="21" fillId="0" borderId="7" xfId="2" applyFont="1" applyBorder="1" applyAlignment="1">
      <alignment horizontal="center" vertical="center"/>
    </xf>
    <xf numFmtId="0" fontId="21" fillId="0" borderId="120" xfId="2" applyFont="1" applyBorder="1" applyAlignment="1">
      <alignment horizontal="center" vertical="center"/>
    </xf>
    <xf numFmtId="178" fontId="21" fillId="0" borderId="120" xfId="2" applyNumberFormat="1" applyFont="1" applyBorder="1" applyAlignment="1">
      <alignment horizontal="right" vertical="center"/>
    </xf>
    <xf numFmtId="180" fontId="21" fillId="0" borderId="119" xfId="2" applyNumberFormat="1" applyFont="1" applyBorder="1">
      <alignment vertical="center"/>
    </xf>
    <xf numFmtId="178" fontId="21" fillId="0" borderId="119" xfId="2" applyNumberFormat="1" applyFont="1" applyBorder="1">
      <alignment vertical="center"/>
    </xf>
    <xf numFmtId="0" fontId="21" fillId="0" borderId="121" xfId="2" applyFont="1" applyBorder="1" applyAlignment="1">
      <alignment vertical="center" wrapText="1"/>
    </xf>
    <xf numFmtId="178" fontId="21" fillId="0" borderId="104" xfId="2" applyNumberFormat="1" applyFont="1" applyBorder="1">
      <alignment vertical="center"/>
    </xf>
    <xf numFmtId="0" fontId="21" fillId="0" borderId="122" xfId="2" applyFont="1" applyBorder="1" applyAlignment="1">
      <alignment vertical="center" wrapText="1"/>
    </xf>
    <xf numFmtId="0" fontId="21" fillId="0" borderId="123" xfId="2" applyFont="1" applyBorder="1" applyAlignment="1">
      <alignment vertical="center" wrapText="1"/>
    </xf>
    <xf numFmtId="0" fontId="21" fillId="0" borderId="115" xfId="2" applyFont="1" applyBorder="1">
      <alignment vertical="center"/>
    </xf>
    <xf numFmtId="178" fontId="21" fillId="0" borderId="124" xfId="2" applyNumberFormat="1" applyFont="1" applyBorder="1">
      <alignment vertical="center"/>
    </xf>
    <xf numFmtId="178" fontId="21" fillId="0" borderId="125" xfId="2" applyNumberFormat="1" applyFont="1" applyBorder="1">
      <alignment vertical="center"/>
    </xf>
    <xf numFmtId="178" fontId="21" fillId="0" borderId="126" xfId="2" applyNumberFormat="1" applyFont="1" applyBorder="1">
      <alignment vertical="center"/>
    </xf>
    <xf numFmtId="0" fontId="21" fillId="0" borderId="2" xfId="2" applyFont="1" applyBorder="1" applyAlignment="1">
      <alignment horizontal="center" wrapText="1"/>
    </xf>
    <xf numFmtId="178" fontId="21" fillId="0" borderId="127" xfId="2" applyNumberFormat="1" applyFont="1" applyBorder="1">
      <alignment vertical="center"/>
    </xf>
    <xf numFmtId="178" fontId="21" fillId="0" borderId="128" xfId="2" applyNumberFormat="1" applyFont="1" applyBorder="1">
      <alignment vertical="center"/>
    </xf>
    <xf numFmtId="178" fontId="21" fillId="0" borderId="129" xfId="2" applyNumberFormat="1" applyFont="1" applyBorder="1">
      <alignment vertical="center"/>
    </xf>
    <xf numFmtId="0" fontId="21" fillId="0" borderId="7" xfId="2" applyFont="1" applyBorder="1" applyAlignment="1">
      <alignment horizontal="center" vertical="top" wrapText="1"/>
    </xf>
    <xf numFmtId="178" fontId="21" fillId="0" borderId="131" xfId="2" applyNumberFormat="1" applyFont="1" applyBorder="1">
      <alignment vertical="center"/>
    </xf>
    <xf numFmtId="178" fontId="21" fillId="0" borderId="36" xfId="2" applyNumberFormat="1" applyFont="1" applyBorder="1">
      <alignment vertical="center"/>
    </xf>
    <xf numFmtId="177" fontId="21" fillId="0" borderId="36" xfId="2" applyNumberFormat="1" applyFont="1" applyBorder="1">
      <alignment vertical="center"/>
    </xf>
    <xf numFmtId="0" fontId="21" fillId="0" borderId="36" xfId="2" applyFont="1" applyBorder="1" applyAlignment="1">
      <alignment horizontal="center" vertical="center"/>
    </xf>
    <xf numFmtId="0" fontId="21" fillId="0" borderId="132" xfId="2" applyFont="1" applyBorder="1" applyAlignment="1">
      <alignment horizontal="left" vertical="center"/>
    </xf>
    <xf numFmtId="49" fontId="34" fillId="0" borderId="0" xfId="2" applyNumberFormat="1" applyFont="1">
      <alignment vertical="center"/>
    </xf>
    <xf numFmtId="49" fontId="21" fillId="0" borderId="0" xfId="2" applyNumberFormat="1" applyFont="1" applyAlignment="1">
      <alignment horizontal="left" vertical="center"/>
    </xf>
    <xf numFmtId="49" fontId="34" fillId="0" borderId="0" xfId="2" applyNumberFormat="1" applyFont="1" applyAlignment="1">
      <alignment horizontal="left" vertical="center"/>
    </xf>
    <xf numFmtId="0" fontId="21" fillId="0" borderId="0" xfId="2" applyFont="1" applyAlignment="1">
      <alignment horizontal="left" vertical="center"/>
    </xf>
    <xf numFmtId="0" fontId="21" fillId="0" borderId="133" xfId="2" applyFont="1" applyBorder="1">
      <alignment vertical="center"/>
    </xf>
    <xf numFmtId="0" fontId="22" fillId="0" borderId="134" xfId="2" applyFont="1" applyBorder="1">
      <alignment vertical="center"/>
    </xf>
    <xf numFmtId="0" fontId="21" fillId="0" borderId="135" xfId="2" applyFont="1" applyBorder="1">
      <alignment vertical="center"/>
    </xf>
    <xf numFmtId="0" fontId="21" fillId="0" borderId="136" xfId="2" applyFont="1" applyBorder="1">
      <alignment vertical="center"/>
    </xf>
    <xf numFmtId="189" fontId="21" fillId="0" borderId="0" xfId="2" applyNumberFormat="1" applyFont="1">
      <alignment vertical="center"/>
    </xf>
    <xf numFmtId="189" fontId="21" fillId="0" borderId="0" xfId="2" applyNumberFormat="1" applyFont="1" applyAlignment="1">
      <alignment horizontal="right" vertical="center"/>
    </xf>
    <xf numFmtId="49" fontId="22" fillId="0" borderId="57" xfId="2" applyNumberFormat="1" applyFont="1" applyBorder="1">
      <alignment vertical="center"/>
    </xf>
    <xf numFmtId="49" fontId="22" fillId="0" borderId="23" xfId="2" applyNumberFormat="1" applyFont="1" applyBorder="1">
      <alignment vertical="center"/>
    </xf>
    <xf numFmtId="0" fontId="22" fillId="0" borderId="6" xfId="2" applyFont="1" applyBorder="1" applyAlignment="1">
      <alignment vertical="center" shrinkToFit="1"/>
    </xf>
    <xf numFmtId="0" fontId="22" fillId="0" borderId="137" xfId="2" applyFont="1" applyBorder="1" applyAlignment="1">
      <alignment vertical="center" shrinkToFit="1"/>
    </xf>
    <xf numFmtId="190" fontId="21" fillId="0" borderId="15" xfId="2" applyNumberFormat="1" applyFont="1" applyBorder="1">
      <alignment vertical="center"/>
    </xf>
    <xf numFmtId="190" fontId="21" fillId="0" borderId="0" xfId="2" applyNumberFormat="1" applyFont="1">
      <alignment vertical="center"/>
    </xf>
    <xf numFmtId="191" fontId="21" fillId="0" borderId="0" xfId="2" applyNumberFormat="1" applyFont="1">
      <alignment vertical="center"/>
    </xf>
    <xf numFmtId="191" fontId="21" fillId="0" borderId="0" xfId="2" applyNumberFormat="1" applyFont="1" applyAlignment="1">
      <alignment horizontal="center" vertical="center"/>
    </xf>
    <xf numFmtId="192" fontId="21" fillId="0" borderId="0" xfId="2" applyNumberFormat="1" applyFont="1" applyAlignment="1">
      <alignment horizontal="center" vertical="center"/>
    </xf>
    <xf numFmtId="184" fontId="21" fillId="0" borderId="15" xfId="2" applyNumberFormat="1" applyFont="1" applyBorder="1">
      <alignment vertical="center"/>
    </xf>
    <xf numFmtId="184" fontId="21" fillId="0" borderId="15" xfId="2" quotePrefix="1" applyNumberFormat="1" applyFont="1" applyBorder="1">
      <alignment vertical="center"/>
    </xf>
    <xf numFmtId="0" fontId="22" fillId="0" borderId="0" xfId="2" applyFont="1" applyAlignment="1">
      <alignment horizontal="right" vertical="center"/>
    </xf>
    <xf numFmtId="0" fontId="22" fillId="0" borderId="0" xfId="2" applyFont="1" applyAlignment="1">
      <alignment horizontal="center" vertical="center"/>
    </xf>
    <xf numFmtId="0" fontId="54" fillId="0" borderId="0" xfId="2" applyFont="1">
      <alignment vertical="center"/>
    </xf>
    <xf numFmtId="0" fontId="22" fillId="0" borderId="0" xfId="2" applyFont="1" applyAlignment="1">
      <alignment horizontal="justify" vertical="center"/>
    </xf>
    <xf numFmtId="0" fontId="22" fillId="0" borderId="15" xfId="2" applyFont="1" applyBorder="1" applyAlignment="1">
      <alignment horizontal="center" vertical="center"/>
    </xf>
    <xf numFmtId="0" fontId="22" fillId="0" borderId="22" xfId="2" applyFont="1" applyBorder="1">
      <alignment vertical="center"/>
    </xf>
    <xf numFmtId="0" fontId="22" fillId="0" borderId="22" xfId="2" applyFont="1" applyBorder="1" applyAlignment="1">
      <alignment horizontal="center" vertical="center"/>
    </xf>
    <xf numFmtId="0" fontId="22" fillId="0" borderId="17" xfId="2" applyFont="1" applyBorder="1" applyAlignment="1">
      <alignment horizontal="center" vertical="center"/>
    </xf>
    <xf numFmtId="0" fontId="22" fillId="0" borderId="15" xfId="2" applyFont="1" applyBorder="1" applyAlignment="1">
      <alignment vertical="center" wrapText="1" shrinkToFit="1"/>
    </xf>
    <xf numFmtId="0" fontId="22" fillId="0" borderId="15" xfId="2" applyFont="1" applyBorder="1" applyAlignment="1">
      <alignment horizontal="center" vertical="center" wrapText="1" shrinkToFit="1"/>
    </xf>
    <xf numFmtId="0" fontId="9" fillId="0" borderId="15" xfId="2" applyFont="1" applyBorder="1" applyAlignment="1">
      <alignment vertical="center" wrapText="1"/>
    </xf>
    <xf numFmtId="0" fontId="22" fillId="0" borderId="15" xfId="2" applyFont="1" applyBorder="1" applyAlignment="1">
      <alignment horizontal="left" vertical="center" wrapText="1" shrinkToFit="1"/>
    </xf>
    <xf numFmtId="0" fontId="22" fillId="0" borderId="15" xfId="2" applyFont="1" applyBorder="1" applyAlignment="1">
      <alignment horizontal="center" vertical="center" wrapText="1"/>
    </xf>
    <xf numFmtId="0" fontId="22" fillId="0" borderId="15" xfId="2" applyFont="1" applyBorder="1">
      <alignment vertical="center"/>
    </xf>
    <xf numFmtId="0" fontId="22" fillId="0" borderId="15" xfId="2" applyFont="1" applyBorder="1" applyAlignment="1">
      <alignment vertical="center" wrapText="1"/>
    </xf>
    <xf numFmtId="0" fontId="55" fillId="0" borderId="15" xfId="2" applyFont="1" applyBorder="1" applyAlignment="1">
      <alignment vertical="center" wrapText="1"/>
    </xf>
    <xf numFmtId="0" fontId="54" fillId="0" borderId="15" xfId="2" applyFont="1" applyBorder="1">
      <alignment vertical="center"/>
    </xf>
    <xf numFmtId="0" fontId="55" fillId="0" borderId="15" xfId="2" applyFont="1" applyBorder="1">
      <alignment vertical="center"/>
    </xf>
    <xf numFmtId="0" fontId="54" fillId="0" borderId="15" xfId="2" applyFont="1" applyBorder="1" applyAlignment="1">
      <alignment horizontal="center" vertical="center"/>
    </xf>
    <xf numFmtId="0" fontId="54" fillId="0" borderId="0" xfId="2"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178" fontId="21" fillId="0" borderId="88" xfId="0" applyNumberFormat="1" applyFont="1" applyBorder="1" applyAlignment="1">
      <alignment vertical="center"/>
    </xf>
    <xf numFmtId="178" fontId="21" fillId="0" borderId="86" xfId="0" applyNumberFormat="1" applyFont="1" applyBorder="1" applyAlignment="1">
      <alignment vertical="center"/>
    </xf>
    <xf numFmtId="178" fontId="21" fillId="0" borderId="140" xfId="0" applyNumberFormat="1" applyFont="1" applyBorder="1" applyAlignment="1">
      <alignment vertical="center"/>
    </xf>
    <xf numFmtId="178" fontId="21" fillId="0" borderId="0" xfId="0" applyNumberFormat="1" applyFont="1" applyAlignment="1">
      <alignment vertical="center"/>
    </xf>
    <xf numFmtId="178" fontId="21" fillId="0" borderId="142" xfId="0" applyNumberFormat="1" applyFont="1" applyBorder="1" applyAlignment="1">
      <alignment vertical="center"/>
    </xf>
    <xf numFmtId="178" fontId="21" fillId="0" borderId="143" xfId="0" applyNumberFormat="1" applyFont="1" applyBorder="1" applyAlignment="1">
      <alignment vertical="center"/>
    </xf>
    <xf numFmtId="9" fontId="21" fillId="0" borderId="0" xfId="2" applyNumberFormat="1" applyFont="1">
      <alignment vertical="center"/>
    </xf>
    <xf numFmtId="0" fontId="21" fillId="0" borderId="0" xfId="0" applyFont="1" applyAlignment="1">
      <alignment horizontal="center" vertical="center"/>
    </xf>
    <xf numFmtId="0" fontId="58" fillId="0" borderId="119" xfId="0" applyFont="1" applyBorder="1" applyAlignment="1">
      <alignment horizontal="center" vertical="top"/>
    </xf>
    <xf numFmtId="0" fontId="21" fillId="0" borderId="119" xfId="0" applyFont="1" applyBorder="1" applyAlignment="1">
      <alignment vertical="center"/>
    </xf>
    <xf numFmtId="178" fontId="21" fillId="0" borderId="119" xfId="0" applyNumberFormat="1" applyFont="1" applyBorder="1" applyAlignment="1">
      <alignment vertical="center"/>
    </xf>
    <xf numFmtId="178" fontId="21" fillId="0" borderId="152" xfId="0" applyNumberFormat="1" applyFont="1" applyBorder="1" applyAlignment="1">
      <alignment vertical="center"/>
    </xf>
    <xf numFmtId="0" fontId="21" fillId="0" borderId="152" xfId="0" applyFont="1" applyBorder="1" applyAlignment="1">
      <alignment vertical="center"/>
    </xf>
    <xf numFmtId="0" fontId="21" fillId="0" borderId="2" xfId="0" applyFont="1" applyBorder="1" applyAlignment="1">
      <alignment horizontal="center" vertical="center" shrinkToFit="1"/>
    </xf>
    <xf numFmtId="0" fontId="21" fillId="0" borderId="15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32" xfId="0" applyFont="1" applyBorder="1" applyAlignment="1">
      <alignment horizontal="center" vertical="center"/>
    </xf>
    <xf numFmtId="0" fontId="21" fillId="0" borderId="34"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vertical="center" wrapText="1"/>
    </xf>
    <xf numFmtId="0" fontId="21" fillId="0" borderId="82" xfId="0" applyFont="1" applyBorder="1" applyAlignment="1">
      <alignment vertical="center" wrapText="1"/>
    </xf>
    <xf numFmtId="0" fontId="21" fillId="0" borderId="157" xfId="0" applyFont="1" applyBorder="1" applyAlignment="1">
      <alignment horizontal="center" vertical="center"/>
    </xf>
    <xf numFmtId="0" fontId="21" fillId="0" borderId="142" xfId="0" applyFont="1" applyBorder="1" applyAlignment="1">
      <alignment horizontal="center" vertical="center"/>
    </xf>
    <xf numFmtId="0" fontId="21" fillId="0" borderId="158" xfId="0" applyFont="1" applyBorder="1" applyAlignment="1">
      <alignment vertical="center" wrapText="1"/>
    </xf>
    <xf numFmtId="0" fontId="21" fillId="0" borderId="0" xfId="0" applyFont="1" applyAlignment="1">
      <alignment horizontal="distributed" vertical="center"/>
    </xf>
    <xf numFmtId="0" fontId="21" fillId="0" borderId="86" xfId="0" applyFont="1" applyBorder="1" applyAlignment="1">
      <alignment horizontal="distributed" vertical="center"/>
    </xf>
    <xf numFmtId="0" fontId="21" fillId="0" borderId="71" xfId="0" applyFont="1" applyBorder="1" applyAlignment="1">
      <alignment horizontal="distributed" vertical="center"/>
    </xf>
    <xf numFmtId="0" fontId="21" fillId="0" borderId="1" xfId="0" applyFont="1" applyBorder="1" applyAlignment="1">
      <alignment horizontal="distributed" vertical="center"/>
    </xf>
    <xf numFmtId="0" fontId="21" fillId="0" borderId="13" xfId="0" applyFont="1" applyBorder="1" applyAlignment="1">
      <alignment horizontal="distributed" vertical="center"/>
    </xf>
    <xf numFmtId="0" fontId="21" fillId="0" borderId="140" xfId="0" applyFont="1" applyBorder="1" applyAlignment="1">
      <alignment vertical="center"/>
    </xf>
    <xf numFmtId="0" fontId="21" fillId="0" borderId="143" xfId="0" applyFont="1" applyBorder="1" applyAlignment="1">
      <alignment horizontal="distributed" vertical="center"/>
    </xf>
    <xf numFmtId="0" fontId="21" fillId="0" borderId="102" xfId="0" applyFont="1" applyBorder="1" applyAlignment="1">
      <alignment vertical="center"/>
    </xf>
    <xf numFmtId="0" fontId="21" fillId="0" borderId="101" xfId="0" applyFont="1" applyBorder="1" applyAlignment="1">
      <alignment vertical="center" wrapText="1"/>
    </xf>
    <xf numFmtId="0" fontId="21" fillId="0" borderId="30" xfId="0" applyFont="1" applyBorder="1" applyAlignment="1">
      <alignment horizontal="center" vertical="center"/>
    </xf>
    <xf numFmtId="178" fontId="21" fillId="0" borderId="39" xfId="0" applyNumberFormat="1" applyFont="1" applyBorder="1" applyAlignment="1">
      <alignment horizontal="right" vertical="center"/>
    </xf>
    <xf numFmtId="0" fontId="21" fillId="0" borderId="31" xfId="0" applyFont="1" applyBorder="1" applyAlignment="1">
      <alignment horizontal="center" vertical="center"/>
    </xf>
    <xf numFmtId="0" fontId="21" fillId="0" borderId="30" xfId="0" applyFont="1" applyBorder="1" applyAlignment="1">
      <alignment horizontal="center" vertical="center" wrapText="1" shrinkToFit="1"/>
    </xf>
    <xf numFmtId="0" fontId="21" fillId="0" borderId="30" xfId="0" applyFont="1" applyBorder="1" applyAlignment="1">
      <alignment horizontal="center" vertical="center" shrinkToFit="1"/>
    </xf>
    <xf numFmtId="0" fontId="21" fillId="0" borderId="0" xfId="0" applyFont="1" applyAlignment="1">
      <alignment horizontal="left" vertical="center"/>
    </xf>
    <xf numFmtId="0" fontId="21" fillId="0" borderId="119" xfId="0" applyFont="1" applyBorder="1" applyAlignment="1">
      <alignment vertical="center" shrinkToFit="1"/>
    </xf>
    <xf numFmtId="0" fontId="34" fillId="0" borderId="0" xfId="0" applyFont="1" applyAlignment="1">
      <alignment vertical="center"/>
    </xf>
    <xf numFmtId="0" fontId="34" fillId="0" borderId="0" xfId="0" applyFont="1" applyAlignment="1">
      <alignment horizontal="right" vertical="center"/>
    </xf>
    <xf numFmtId="0" fontId="21" fillId="0" borderId="103" xfId="0" applyFont="1" applyBorder="1" applyAlignment="1">
      <alignment vertical="center"/>
    </xf>
    <xf numFmtId="0" fontId="21" fillId="0" borderId="150" xfId="0" applyFont="1" applyBorder="1" applyAlignment="1">
      <alignment vertical="center"/>
    </xf>
    <xf numFmtId="0" fontId="21" fillId="0" borderId="172" xfId="0" applyFont="1" applyBorder="1" applyAlignment="1">
      <alignment vertical="center"/>
    </xf>
    <xf numFmtId="0" fontId="21" fillId="0" borderId="173" xfId="0" applyFont="1" applyBorder="1" applyAlignment="1">
      <alignment vertical="center"/>
    </xf>
    <xf numFmtId="184" fontId="21" fillId="0" borderId="2" xfId="0" applyNumberFormat="1" applyFont="1" applyBorder="1" applyAlignment="1">
      <alignment horizontal="right" vertical="center"/>
    </xf>
    <xf numFmtId="0" fontId="21" fillId="0" borderId="0" xfId="0" applyFont="1" applyAlignment="1">
      <alignment vertical="top" wrapText="1"/>
    </xf>
    <xf numFmtId="0" fontId="28" fillId="0" borderId="0" xfId="0" applyFont="1" applyAlignment="1">
      <alignment vertical="top"/>
    </xf>
    <xf numFmtId="0" fontId="21" fillId="0" borderId="0" xfId="0" applyFont="1" applyAlignment="1">
      <alignment vertical="top"/>
    </xf>
    <xf numFmtId="0" fontId="21" fillId="0" borderId="1" xfId="0" applyFont="1" applyBorder="1" applyAlignment="1">
      <alignment vertical="center"/>
    </xf>
    <xf numFmtId="0" fontId="32" fillId="0" borderId="0" xfId="0" applyFont="1" applyAlignment="1">
      <alignment vertical="center"/>
    </xf>
    <xf numFmtId="0" fontId="30" fillId="0" borderId="0" xfId="0" applyFont="1" applyAlignment="1">
      <alignment vertical="center"/>
    </xf>
    <xf numFmtId="0" fontId="34" fillId="0" borderId="143" xfId="0" applyFont="1" applyBorder="1" applyAlignment="1">
      <alignment vertical="center"/>
    </xf>
    <xf numFmtId="0" fontId="34" fillId="0" borderId="143" xfId="0" applyFont="1" applyBorder="1" applyAlignment="1">
      <alignment horizontal="right" vertical="center"/>
    </xf>
    <xf numFmtId="0" fontId="21" fillId="0" borderId="147" xfId="0" applyFont="1" applyBorder="1" applyAlignment="1">
      <alignment vertical="center"/>
    </xf>
    <xf numFmtId="0" fontId="61" fillId="0" borderId="148" xfId="0" applyFont="1" applyBorder="1" applyAlignment="1">
      <alignment horizontal="right" vertical="center"/>
    </xf>
    <xf numFmtId="0" fontId="61" fillId="0" borderId="149" xfId="0" applyFont="1" applyBorder="1" applyAlignment="1">
      <alignment vertical="center" wrapText="1"/>
    </xf>
    <xf numFmtId="0" fontId="61" fillId="0" borderId="83" xfId="0" applyFont="1" applyBorder="1"/>
    <xf numFmtId="0" fontId="21" fillId="0" borderId="2" xfId="0" applyFont="1" applyBorder="1" applyAlignment="1">
      <alignment horizontal="center" vertical="center"/>
    </xf>
    <xf numFmtId="0" fontId="21" fillId="0" borderId="30" xfId="0" applyFont="1" applyBorder="1" applyAlignment="1">
      <alignment horizontal="distributed" vertical="center"/>
    </xf>
    <xf numFmtId="184" fontId="21" fillId="0" borderId="30" xfId="0" applyNumberFormat="1" applyFont="1" applyBorder="1" applyAlignment="1">
      <alignment horizontal="right" vertical="center"/>
    </xf>
    <xf numFmtId="184" fontId="21" fillId="0" borderId="198" xfId="0" applyNumberFormat="1" applyFont="1" applyBorder="1" applyAlignment="1">
      <alignment horizontal="right" vertical="center"/>
    </xf>
    <xf numFmtId="0" fontId="21" fillId="0" borderId="202" xfId="0" applyFont="1" applyBorder="1" applyAlignment="1">
      <alignment vertical="center"/>
    </xf>
    <xf numFmtId="0" fontId="61" fillId="0" borderId="203" xfId="0" applyFont="1" applyBorder="1" applyAlignment="1">
      <alignment horizontal="right" vertical="center"/>
    </xf>
    <xf numFmtId="184" fontId="21" fillId="0" borderId="14" xfId="0" applyNumberFormat="1" applyFont="1" applyBorder="1" applyAlignment="1">
      <alignment horizontal="right" vertical="center"/>
    </xf>
    <xf numFmtId="184" fontId="21" fillId="0" borderId="159" xfId="0" applyNumberFormat="1" applyFont="1" applyBorder="1" applyAlignment="1">
      <alignment horizontal="right" vertical="center"/>
    </xf>
    <xf numFmtId="184" fontId="21" fillId="0" borderId="39" xfId="0" applyNumberFormat="1" applyFont="1" applyBorder="1" applyAlignment="1">
      <alignment horizontal="right" vertical="center"/>
    </xf>
    <xf numFmtId="184" fontId="21" fillId="0" borderId="143" xfId="0" applyNumberFormat="1" applyFont="1" applyBorder="1" applyAlignment="1">
      <alignment horizontal="right" vertical="center"/>
    </xf>
    <xf numFmtId="184" fontId="21" fillId="0" borderId="152" xfId="0" applyNumberFormat="1" applyFont="1" applyBorder="1" applyAlignment="1">
      <alignment horizontal="right" vertical="center"/>
    </xf>
    <xf numFmtId="0" fontId="21" fillId="0" borderId="0" xfId="0" applyFont="1"/>
    <xf numFmtId="0" fontId="21" fillId="0" borderId="38" xfId="0" applyFont="1" applyBorder="1" applyAlignment="1">
      <alignment horizontal="center" vertical="center"/>
    </xf>
    <xf numFmtId="0" fontId="21" fillId="0" borderId="39" xfId="0" applyFont="1" applyBorder="1" applyAlignment="1">
      <alignment horizontal="right" vertical="center"/>
    </xf>
    <xf numFmtId="0" fontId="21" fillId="0" borderId="39" xfId="0" applyFont="1" applyBorder="1" applyAlignment="1">
      <alignment vertical="center"/>
    </xf>
    <xf numFmtId="3" fontId="21" fillId="0" borderId="40" xfId="0" applyNumberFormat="1" applyFont="1" applyBorder="1" applyAlignment="1">
      <alignment vertical="center"/>
    </xf>
    <xf numFmtId="0" fontId="21" fillId="0" borderId="40" xfId="0" applyFont="1" applyBorder="1" applyAlignment="1">
      <alignment horizontal="right" vertical="center"/>
    </xf>
    <xf numFmtId="177" fontId="21" fillId="0" borderId="39" xfId="0" applyNumberFormat="1" applyFont="1" applyBorder="1" applyAlignment="1">
      <alignment horizontal="right" vertical="center"/>
    </xf>
    <xf numFmtId="38" fontId="22" fillId="0" borderId="39" xfId="6" applyFont="1" applyBorder="1" applyAlignment="1">
      <alignment horizontal="right" vertical="center"/>
    </xf>
    <xf numFmtId="3" fontId="21" fillId="0" borderId="211" xfId="0" applyNumberFormat="1" applyFont="1" applyBorder="1" applyAlignment="1">
      <alignment horizontal="righ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4" xfId="0" applyFont="1" applyBorder="1" applyAlignment="1">
      <alignment vertical="center"/>
    </xf>
    <xf numFmtId="0" fontId="21" fillId="0" borderId="4" xfId="0" applyFont="1" applyBorder="1" applyAlignment="1">
      <alignment horizontal="right" vertical="center"/>
    </xf>
    <xf numFmtId="0" fontId="21" fillId="0" borderId="213" xfId="0" applyFont="1" applyBorder="1" applyAlignment="1">
      <alignment horizontal="right" vertical="center"/>
    </xf>
    <xf numFmtId="0" fontId="21" fillId="0" borderId="7" xfId="0" applyFont="1" applyBorder="1" applyAlignment="1">
      <alignment horizontal="justify" vertical="center" wrapText="1"/>
    </xf>
    <xf numFmtId="49" fontId="21" fillId="0" borderId="30" xfId="0" applyNumberFormat="1" applyFont="1" applyBorder="1" applyAlignment="1">
      <alignment horizontal="center" vertical="center"/>
    </xf>
    <xf numFmtId="195" fontId="21" fillId="0" borderId="7" xfId="0" applyNumberFormat="1" applyFont="1" applyBorder="1" applyAlignment="1">
      <alignment horizontal="right" vertical="center"/>
    </xf>
    <xf numFmtId="195" fontId="21" fillId="0" borderId="7" xfId="0" applyNumberFormat="1" applyFont="1" applyBorder="1" applyAlignment="1">
      <alignment horizontal="right" vertical="center" wrapText="1"/>
    </xf>
    <xf numFmtId="178" fontId="21" fillId="0" borderId="7" xfId="0" applyNumberFormat="1" applyFont="1" applyBorder="1" applyAlignment="1">
      <alignment horizontal="right" vertical="center"/>
    </xf>
    <xf numFmtId="192" fontId="21" fillId="0" borderId="214" xfId="0" applyNumberFormat="1" applyFont="1" applyBorder="1" applyAlignment="1">
      <alignment horizontal="right" vertical="center"/>
    </xf>
    <xf numFmtId="0" fontId="21" fillId="0" borderId="30" xfId="0" applyFont="1" applyBorder="1" applyAlignment="1">
      <alignment horizontal="justify" vertical="center"/>
    </xf>
    <xf numFmtId="195" fontId="21" fillId="0" borderId="30" xfId="0" applyNumberFormat="1" applyFont="1" applyBorder="1" applyAlignment="1">
      <alignment horizontal="right" vertical="center"/>
    </xf>
    <xf numFmtId="195" fontId="21" fillId="0" borderId="30" xfId="0" applyNumberFormat="1" applyFont="1" applyBorder="1" applyAlignment="1">
      <alignment horizontal="right" vertical="center" wrapText="1"/>
    </xf>
    <xf numFmtId="178" fontId="21" fillId="0" borderId="30" xfId="0" applyNumberFormat="1" applyFont="1" applyBorder="1" applyAlignment="1">
      <alignment horizontal="right" vertical="center"/>
    </xf>
    <xf numFmtId="192" fontId="21" fillId="0" borderId="31" xfId="0" applyNumberFormat="1" applyFont="1" applyBorder="1" applyAlignment="1">
      <alignment horizontal="right" vertical="center"/>
    </xf>
    <xf numFmtId="0" fontId="21" fillId="0" borderId="30" xfId="0" applyFont="1" applyBorder="1" applyAlignment="1">
      <alignment horizontal="justify" vertical="center" wrapText="1"/>
    </xf>
    <xf numFmtId="0" fontId="21" fillId="0" borderId="39" xfId="0" applyFont="1" applyBorder="1" applyAlignment="1">
      <alignment horizontal="center" vertical="center"/>
    </xf>
    <xf numFmtId="0" fontId="21" fillId="0" borderId="39" xfId="0" applyFont="1" applyBorder="1" applyAlignment="1">
      <alignment horizontal="justify" vertical="center"/>
    </xf>
    <xf numFmtId="49" fontId="21" fillId="0" borderId="39" xfId="0" applyNumberFormat="1" applyFont="1" applyBorder="1" applyAlignment="1">
      <alignment horizontal="center" vertical="center"/>
    </xf>
    <xf numFmtId="195" fontId="21" fillId="0" borderId="39" xfId="0" applyNumberFormat="1" applyFont="1" applyBorder="1" applyAlignment="1">
      <alignment horizontal="right" vertical="center"/>
    </xf>
    <xf numFmtId="195" fontId="21" fillId="0" borderId="39" xfId="0" applyNumberFormat="1" applyFont="1" applyBorder="1" applyAlignment="1">
      <alignment horizontal="right" vertical="center" wrapText="1"/>
    </xf>
    <xf numFmtId="192" fontId="21" fillId="0" borderId="40" xfId="0" applyNumberFormat="1" applyFont="1" applyBorder="1" applyAlignment="1">
      <alignment horizontal="right" vertical="center"/>
    </xf>
    <xf numFmtId="49" fontId="28" fillId="0" borderId="0" xfId="0" applyNumberFormat="1" applyFont="1" applyAlignment="1">
      <alignment vertical="center"/>
    </xf>
    <xf numFmtId="49" fontId="28" fillId="0" borderId="15" xfId="0" applyNumberFormat="1" applyFont="1" applyBorder="1" applyAlignment="1">
      <alignment horizontal="center" vertical="center"/>
    </xf>
    <xf numFmtId="49" fontId="28" fillId="0" borderId="16" xfId="0" applyNumberFormat="1" applyFont="1" applyBorder="1" applyAlignment="1">
      <alignment horizontal="center" vertical="center"/>
    </xf>
    <xf numFmtId="49" fontId="28" fillId="0" borderId="17" xfId="0" applyNumberFormat="1" applyFont="1" applyBorder="1" applyAlignment="1">
      <alignment horizontal="center" vertical="center"/>
    </xf>
    <xf numFmtId="49" fontId="28" fillId="0" borderId="22" xfId="0" applyNumberFormat="1" applyFont="1" applyBorder="1" applyAlignment="1">
      <alignment horizontal="distributed" vertical="center"/>
    </xf>
    <xf numFmtId="49" fontId="28" fillId="0" borderId="22" xfId="0" applyNumberFormat="1" applyFont="1" applyBorder="1" applyAlignment="1">
      <alignment vertical="center"/>
    </xf>
    <xf numFmtId="49" fontId="28" fillId="0" borderId="22" xfId="0" applyNumberFormat="1" applyFont="1" applyBorder="1" applyAlignment="1">
      <alignment horizontal="right" vertical="center"/>
    </xf>
    <xf numFmtId="180" fontId="28" fillId="0" borderId="15" xfId="0" applyNumberFormat="1" applyFont="1" applyBorder="1" applyAlignment="1">
      <alignment vertical="center"/>
    </xf>
    <xf numFmtId="0" fontId="32" fillId="0" borderId="7" xfId="2" applyFont="1" applyBorder="1">
      <alignment vertical="center"/>
    </xf>
    <xf numFmtId="0" fontId="32" fillId="0" borderId="214" xfId="2" applyFont="1" applyBorder="1">
      <alignment vertical="center"/>
    </xf>
    <xf numFmtId="0" fontId="35" fillId="0" borderId="31" xfId="2" applyFont="1" applyBorder="1" applyAlignment="1">
      <alignment vertical="center" shrinkToFit="1"/>
    </xf>
    <xf numFmtId="49" fontId="14" fillId="0" borderId="0" xfId="0" applyNumberFormat="1" applyFont="1" applyAlignment="1">
      <alignment vertical="center"/>
    </xf>
    <xf numFmtId="0" fontId="21" fillId="0" borderId="3" xfId="2" applyFont="1" applyBorder="1" applyAlignment="1">
      <alignment horizontal="center" vertical="center"/>
    </xf>
    <xf numFmtId="0" fontId="21" fillId="0" borderId="23" xfId="2" applyFont="1" applyBorder="1" applyAlignment="1">
      <alignment horizontal="center" vertical="center"/>
    </xf>
    <xf numFmtId="0" fontId="21" fillId="0" borderId="6" xfId="2" applyFont="1" applyBorder="1" applyAlignment="1">
      <alignment horizontal="center" vertical="center"/>
    </xf>
    <xf numFmtId="0" fontId="21" fillId="0" borderId="1" xfId="2" applyFont="1" applyBorder="1" applyAlignment="1">
      <alignment horizontal="center" vertical="center"/>
    </xf>
    <xf numFmtId="0" fontId="63" fillId="0" borderId="0" xfId="0" applyFont="1" applyAlignment="1">
      <alignment vertical="center"/>
    </xf>
    <xf numFmtId="0" fontId="64" fillId="0" borderId="0" xfId="0" applyFont="1" applyAlignment="1">
      <alignment vertical="center"/>
    </xf>
    <xf numFmtId="0" fontId="21" fillId="0" borderId="215" xfId="2" applyFont="1" applyBorder="1">
      <alignment vertical="center"/>
    </xf>
    <xf numFmtId="0" fontId="21" fillId="0" borderId="216" xfId="2" applyFont="1" applyBorder="1" applyAlignment="1">
      <alignment horizontal="right" vertical="center"/>
    </xf>
    <xf numFmtId="0" fontId="21" fillId="0" borderId="110" xfId="2" applyFont="1" applyBorder="1">
      <alignment vertical="center"/>
    </xf>
    <xf numFmtId="0" fontId="21" fillId="0" borderId="195" xfId="2" applyFont="1" applyBorder="1">
      <alignment vertical="center"/>
    </xf>
    <xf numFmtId="0" fontId="21" fillId="0" borderId="67" xfId="2" applyFont="1" applyBorder="1" applyAlignment="1">
      <alignment horizontal="left" vertical="center"/>
    </xf>
    <xf numFmtId="0" fontId="21" fillId="0" borderId="192" xfId="2" applyFont="1" applyBorder="1">
      <alignment vertical="center"/>
    </xf>
    <xf numFmtId="0" fontId="21" fillId="0" borderId="217" xfId="2" applyFont="1" applyBorder="1">
      <alignment vertical="center"/>
    </xf>
    <xf numFmtId="0" fontId="47" fillId="0" borderId="0" xfId="0" applyFont="1" applyAlignment="1">
      <alignment vertical="center"/>
    </xf>
    <xf numFmtId="49" fontId="21" fillId="0" borderId="0" xfId="0" applyNumberFormat="1" applyFont="1" applyAlignment="1">
      <alignment vertical="center"/>
    </xf>
    <xf numFmtId="0" fontId="24" fillId="0" borderId="0" xfId="0" applyFont="1" applyAlignment="1">
      <alignment vertical="center"/>
    </xf>
    <xf numFmtId="0" fontId="25" fillId="0" borderId="0" xfId="0" applyFont="1" applyAlignment="1">
      <alignment vertical="center"/>
    </xf>
    <xf numFmtId="0" fontId="17" fillId="0" borderId="0" xfId="0" applyFont="1" applyAlignment="1">
      <alignment horizontal="distributed" vertical="center"/>
    </xf>
    <xf numFmtId="0" fontId="15" fillId="0" borderId="0" xfId="0" applyFont="1" applyAlignment="1">
      <alignment horizontal="distributed" vertical="center"/>
    </xf>
    <xf numFmtId="0" fontId="16" fillId="0" borderId="0" xfId="0" applyFont="1" applyAlignment="1">
      <alignment horizontal="distributed" vertical="center"/>
    </xf>
    <xf numFmtId="0" fontId="7" fillId="0" borderId="0" xfId="0" applyFont="1" applyAlignment="1">
      <alignment horizontal="center" vertical="center"/>
    </xf>
    <xf numFmtId="0" fontId="21" fillId="0" borderId="0" xfId="2" applyFont="1" applyAlignment="1">
      <alignment horizontal="justify" vertical="center"/>
    </xf>
    <xf numFmtId="0" fontId="21" fillId="0" borderId="0" xfId="2" applyFont="1">
      <alignment vertical="center"/>
    </xf>
    <xf numFmtId="0" fontId="21" fillId="0" borderId="14" xfId="2" applyFont="1" applyBorder="1">
      <alignment vertical="center"/>
    </xf>
    <xf numFmtId="0" fontId="22" fillId="0" borderId="2" xfId="2" applyFont="1" applyBorder="1">
      <alignment vertical="center"/>
    </xf>
    <xf numFmtId="0" fontId="22" fillId="0" borderId="4" xfId="2" applyFont="1" applyBorder="1">
      <alignment vertical="center"/>
    </xf>
    <xf numFmtId="0" fontId="22" fillId="0" borderId="7" xfId="2" applyFont="1" applyBorder="1">
      <alignment vertical="center"/>
    </xf>
    <xf numFmtId="0" fontId="21" fillId="0" borderId="9" xfId="2" applyFont="1" applyBorder="1">
      <alignment vertical="center"/>
    </xf>
    <xf numFmtId="0" fontId="22" fillId="0" borderId="10" xfId="2" applyFont="1" applyBorder="1" applyAlignment="1">
      <alignment horizontal="left" vertical="center"/>
    </xf>
    <xf numFmtId="0" fontId="22" fillId="0" borderId="11" xfId="2" applyFont="1" applyBorder="1" applyAlignment="1">
      <alignment horizontal="left" vertical="center"/>
    </xf>
    <xf numFmtId="0" fontId="21" fillId="0" borderId="0" xfId="2" applyFont="1" applyAlignment="1">
      <alignment vertical="top"/>
    </xf>
    <xf numFmtId="0" fontId="22" fillId="0" borderId="11" xfId="2" applyFont="1" applyBorder="1" applyAlignment="1">
      <alignment horizontal="left" vertical="center" shrinkToFit="1"/>
    </xf>
    <xf numFmtId="0" fontId="21" fillId="0" borderId="0" xfId="2" applyFont="1" applyAlignment="1">
      <alignment horizontal="right" vertical="center"/>
    </xf>
    <xf numFmtId="0" fontId="22" fillId="0" borderId="11" xfId="2" applyFont="1" applyBorder="1">
      <alignment vertical="center"/>
    </xf>
    <xf numFmtId="0" fontId="21" fillId="0" borderId="0" xfId="2" applyFont="1" applyAlignment="1">
      <alignment horizontal="center" vertical="center"/>
    </xf>
    <xf numFmtId="0" fontId="21" fillId="0" borderId="0" xfId="2" applyFont="1" applyAlignment="1">
      <alignment vertical="center" shrinkToFit="1"/>
    </xf>
    <xf numFmtId="0" fontId="21" fillId="0" borderId="0" xfId="2" applyFont="1" applyAlignment="1">
      <alignment vertical="center" wrapText="1"/>
    </xf>
    <xf numFmtId="0" fontId="18" fillId="0" borderId="0" xfId="2" applyFont="1" applyAlignment="1">
      <alignment horizontal="left" vertical="center"/>
    </xf>
    <xf numFmtId="0" fontId="21" fillId="0" borderId="0" xfId="2" applyFont="1" applyAlignment="1">
      <alignment vertical="top" wrapText="1"/>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7" fillId="0" borderId="15" xfId="0" applyFont="1" applyBorder="1" applyAlignment="1">
      <alignment horizontal="center" vertical="center"/>
    </xf>
    <xf numFmtId="0" fontId="28" fillId="0" borderId="15" xfId="0" applyFont="1" applyBorder="1" applyAlignment="1">
      <alignment horizontal="distributed" vertical="center"/>
    </xf>
    <xf numFmtId="0" fontId="28" fillId="0" borderId="3" xfId="0" applyFont="1" applyBorder="1" applyAlignment="1">
      <alignment horizontal="distributed" vertical="center"/>
    </xf>
    <xf numFmtId="0" fontId="28" fillId="0" borderId="18" xfId="0" applyFont="1" applyBorder="1" applyAlignment="1">
      <alignment horizontal="distributed" vertical="center"/>
    </xf>
    <xf numFmtId="0" fontId="28" fillId="0" borderId="6" xfId="0" applyFont="1" applyBorder="1" applyAlignment="1">
      <alignment horizontal="distributed" vertical="center"/>
    </xf>
    <xf numFmtId="0" fontId="28" fillId="0" borderId="20" xfId="0" applyFont="1" applyBorder="1" applyAlignment="1">
      <alignment horizontal="distributed" vertical="center"/>
    </xf>
    <xf numFmtId="0" fontId="28" fillId="0" borderId="19" xfId="0" applyFont="1" applyBorder="1" applyAlignment="1">
      <alignment horizontal="center" vertical="center"/>
    </xf>
    <xf numFmtId="0" fontId="28" fillId="0" borderId="21" xfId="0" applyFont="1" applyBorder="1" applyAlignment="1">
      <alignment horizontal="center" vertical="center"/>
    </xf>
    <xf numFmtId="0" fontId="28" fillId="0" borderId="6" xfId="0" applyFont="1" applyBorder="1" applyAlignment="1">
      <alignment horizontal="left" vertical="center"/>
    </xf>
    <xf numFmtId="0" fontId="28" fillId="0" borderId="20" xfId="0" applyFont="1" applyBorder="1" applyAlignment="1">
      <alignment horizontal="left" vertical="center"/>
    </xf>
    <xf numFmtId="0" fontId="28" fillId="0" borderId="3" xfId="0" applyFont="1" applyBorder="1" applyAlignment="1">
      <alignment horizontal="left" vertical="center"/>
    </xf>
    <xf numFmtId="0" fontId="28" fillId="0" borderId="18" xfId="0" applyFont="1" applyBorder="1" applyAlignment="1">
      <alignment horizontal="left" vertical="center"/>
    </xf>
    <xf numFmtId="0" fontId="28" fillId="0" borderId="3" xfId="0" applyFont="1" applyBorder="1" applyAlignment="1">
      <alignment horizontal="distributed" vertical="center" wrapText="1"/>
    </xf>
    <xf numFmtId="0" fontId="28" fillId="0" borderId="18" xfId="0" applyFont="1" applyBorder="1" applyAlignment="1">
      <alignment horizontal="distributed" vertical="center" wrapText="1"/>
    </xf>
    <xf numFmtId="0" fontId="28" fillId="0" borderId="6" xfId="0" applyFont="1" applyBorder="1" applyAlignment="1">
      <alignment horizontal="distributed" vertical="center" wrapText="1"/>
    </xf>
    <xf numFmtId="0" fontId="28" fillId="0" borderId="20" xfId="0" applyFont="1" applyBorder="1" applyAlignment="1">
      <alignment horizontal="distributed" vertical="center" wrapText="1"/>
    </xf>
    <xf numFmtId="0" fontId="28" fillId="0" borderId="16" xfId="0" applyFont="1" applyBorder="1" applyAlignment="1">
      <alignment horizontal="distributed" vertical="center"/>
    </xf>
    <xf numFmtId="0" fontId="28" fillId="0" borderId="18" xfId="0" applyFont="1" applyBorder="1" applyAlignment="1">
      <alignment horizontal="right" vertical="center"/>
    </xf>
    <xf numFmtId="0" fontId="28" fillId="0" borderId="20" xfId="0" applyFont="1" applyBorder="1" applyAlignment="1">
      <alignment horizontal="right" vertical="center"/>
    </xf>
    <xf numFmtId="0" fontId="28" fillId="0" borderId="22" xfId="0" applyFont="1" applyBorder="1" applyAlignment="1">
      <alignment horizontal="center" vertical="center"/>
    </xf>
    <xf numFmtId="0" fontId="28" fillId="0" borderId="3" xfId="0" applyFont="1" applyBorder="1" applyAlignment="1">
      <alignment vertical="center"/>
    </xf>
    <xf numFmtId="0" fontId="28" fillId="0" borderId="23" xfId="0" applyFont="1" applyBorder="1" applyAlignment="1">
      <alignment vertical="center"/>
    </xf>
    <xf numFmtId="0" fontId="28" fillId="0" borderId="18" xfId="0" applyFont="1" applyBorder="1" applyAlignment="1">
      <alignment vertical="center"/>
    </xf>
    <xf numFmtId="0" fontId="28" fillId="0" borderId="6" xfId="0" applyFont="1" applyBorder="1" applyAlignment="1">
      <alignment horizontal="center" vertical="center"/>
    </xf>
    <xf numFmtId="0" fontId="28" fillId="0" borderId="20" xfId="0" applyFont="1" applyBorder="1" applyAlignment="1">
      <alignment horizontal="center" vertical="center"/>
    </xf>
    <xf numFmtId="0" fontId="28" fillId="0" borderId="5" xfId="0" applyFont="1" applyBorder="1" applyAlignment="1">
      <alignment vertical="center"/>
    </xf>
    <xf numFmtId="0" fontId="28" fillId="0" borderId="0" xfId="0" applyFont="1" applyAlignment="1">
      <alignment vertical="center"/>
    </xf>
    <xf numFmtId="0" fontId="28" fillId="0" borderId="25" xfId="0" applyFont="1" applyBorder="1" applyAlignment="1">
      <alignment vertical="center"/>
    </xf>
    <xf numFmtId="0" fontId="28" fillId="0" borderId="19" xfId="0" applyFont="1" applyBorder="1" applyAlignment="1">
      <alignment horizontal="center" vertical="center" textRotation="255" wrapText="1"/>
    </xf>
    <xf numFmtId="0" fontId="28" fillId="0" borderId="24" xfId="0" applyFont="1" applyBorder="1" applyAlignment="1">
      <alignment horizontal="center" vertical="center" textRotation="255" wrapText="1"/>
    </xf>
    <xf numFmtId="0" fontId="28" fillId="0" borderId="21" xfId="0" applyFont="1" applyBorder="1" applyAlignment="1">
      <alignment horizontal="center" vertical="center" textRotation="255" wrapText="1"/>
    </xf>
    <xf numFmtId="0" fontId="28" fillId="0" borderId="16" xfId="0" applyFont="1" applyBorder="1" applyAlignment="1">
      <alignment vertical="center"/>
    </xf>
    <xf numFmtId="0" fontId="28" fillId="0" borderId="17" xfId="0" applyFont="1" applyBorder="1" applyAlignment="1">
      <alignment vertical="center"/>
    </xf>
    <xf numFmtId="0" fontId="28" fillId="0" borderId="6" xfId="0" applyFont="1" applyBorder="1" applyAlignment="1">
      <alignment vertical="center"/>
    </xf>
    <xf numFmtId="0" fontId="28" fillId="0" borderId="1" xfId="0" applyFont="1" applyBorder="1" applyAlignment="1">
      <alignment vertical="center"/>
    </xf>
    <xf numFmtId="0" fontId="28" fillId="0" borderId="20" xfId="0" applyFont="1" applyBorder="1" applyAlignment="1">
      <alignment vertical="center"/>
    </xf>
    <xf numFmtId="0" fontId="28" fillId="0" borderId="24" xfId="0" applyFont="1" applyBorder="1" applyAlignment="1">
      <alignment horizontal="center" vertical="center"/>
    </xf>
    <xf numFmtId="176" fontId="28" fillId="0" borderId="3" xfId="0" applyNumberFormat="1" applyFont="1" applyBorder="1" applyAlignment="1">
      <alignment vertical="center"/>
    </xf>
    <xf numFmtId="176" fontId="28" fillId="0" borderId="5" xfId="0" applyNumberFormat="1" applyFont="1" applyBorder="1" applyAlignment="1">
      <alignment vertical="center"/>
    </xf>
    <xf numFmtId="176" fontId="28" fillId="0" borderId="6" xfId="0" applyNumberFormat="1" applyFont="1" applyBorder="1" applyAlignment="1">
      <alignment vertical="center"/>
    </xf>
    <xf numFmtId="0" fontId="28" fillId="0" borderId="3"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1" xfId="0" applyFont="1" applyBorder="1" applyAlignment="1">
      <alignment horizontal="center" vertical="center" wrapText="1"/>
    </xf>
    <xf numFmtId="177" fontId="28" fillId="0" borderId="19" xfId="0" applyNumberFormat="1" applyFont="1" applyBorder="1" applyAlignment="1">
      <alignment vertical="center"/>
    </xf>
    <xf numFmtId="177" fontId="28" fillId="0" borderId="24" xfId="0" applyNumberFormat="1" applyFont="1" applyBorder="1" applyAlignment="1">
      <alignment vertical="center"/>
    </xf>
    <xf numFmtId="177" fontId="28" fillId="0" borderId="21" xfId="0" applyNumberFormat="1" applyFont="1" applyBorder="1" applyAlignment="1">
      <alignment vertical="center"/>
    </xf>
    <xf numFmtId="0" fontId="28" fillId="0" borderId="5" xfId="0" applyFont="1" applyBorder="1" applyAlignment="1">
      <alignment horizontal="left" vertical="center"/>
    </xf>
    <xf numFmtId="0" fontId="28" fillId="0" borderId="25" xfId="0" applyFont="1" applyBorder="1" applyAlignment="1">
      <alignment horizontal="left" vertical="center"/>
    </xf>
    <xf numFmtId="176" fontId="28" fillId="0" borderId="19" xfId="0" applyNumberFormat="1" applyFont="1" applyBorder="1" applyAlignment="1">
      <alignment vertical="center"/>
    </xf>
    <xf numFmtId="176" fontId="28" fillId="0" borderId="24" xfId="0" applyNumberFormat="1" applyFont="1" applyBorder="1" applyAlignment="1">
      <alignment vertical="center"/>
    </xf>
    <xf numFmtId="176" fontId="28" fillId="0" borderId="21" xfId="0" applyNumberFormat="1" applyFont="1" applyBorder="1" applyAlignment="1">
      <alignment vertical="center"/>
    </xf>
    <xf numFmtId="0" fontId="28" fillId="0" borderId="23" xfId="0" applyFont="1" applyBorder="1" applyAlignment="1">
      <alignment horizontal="center" vertical="center"/>
    </xf>
    <xf numFmtId="0" fontId="28" fillId="0" borderId="1" xfId="0" applyFont="1" applyBorder="1" applyAlignment="1">
      <alignment horizontal="center" vertical="center"/>
    </xf>
    <xf numFmtId="0" fontId="28" fillId="0" borderId="15" xfId="0" applyFont="1" applyBorder="1" applyAlignment="1">
      <alignment vertical="center"/>
    </xf>
    <xf numFmtId="0" fontId="32" fillId="0" borderId="32" xfId="2" applyFont="1" applyBorder="1" applyAlignment="1">
      <alignment horizontal="center" vertical="center"/>
    </xf>
    <xf numFmtId="0" fontId="32" fillId="0" borderId="34" xfId="2" applyFont="1" applyBorder="1" applyAlignment="1">
      <alignment horizontal="center" vertical="center"/>
    </xf>
    <xf numFmtId="0" fontId="32" fillId="0" borderId="29" xfId="2" applyFont="1" applyBorder="1" applyAlignment="1">
      <alignment horizontal="justify" vertical="center"/>
    </xf>
    <xf numFmtId="0" fontId="32" fillId="0" borderId="32" xfId="2" applyFont="1" applyBorder="1" applyAlignment="1">
      <alignment horizontal="justify" vertical="center"/>
    </xf>
    <xf numFmtId="0" fontId="32" fillId="0" borderId="33" xfId="2" applyFont="1" applyBorder="1" applyAlignment="1">
      <alignment horizontal="justify" vertical="center"/>
    </xf>
    <xf numFmtId="0" fontId="32" fillId="0" borderId="34" xfId="2" applyFont="1" applyBorder="1" applyAlignment="1">
      <alignment horizontal="justify" vertical="center"/>
    </xf>
    <xf numFmtId="0" fontId="32" fillId="0" borderId="32" xfId="2" applyFont="1" applyBorder="1">
      <alignment vertical="center"/>
    </xf>
    <xf numFmtId="0" fontId="32" fillId="0" borderId="34" xfId="2" applyFont="1" applyBorder="1">
      <alignment vertical="center"/>
    </xf>
    <xf numFmtId="0" fontId="32" fillId="0" borderId="33" xfId="2" applyFont="1" applyBorder="1">
      <alignment vertical="center"/>
    </xf>
    <xf numFmtId="0" fontId="32" fillId="0" borderId="39" xfId="2" applyFont="1" applyBorder="1">
      <alignment vertical="center"/>
    </xf>
    <xf numFmtId="0" fontId="32" fillId="0" borderId="0" xfId="2" applyFont="1" applyAlignment="1">
      <alignment horizontal="right" vertical="center" shrinkToFit="1"/>
    </xf>
    <xf numFmtId="0" fontId="32" fillId="0" borderId="0" xfId="2" applyFont="1" applyAlignment="1">
      <alignment horizontal="right" vertical="center"/>
    </xf>
    <xf numFmtId="0" fontId="30" fillId="0" borderId="0" xfId="2" applyFont="1" applyAlignment="1">
      <alignment horizontal="left" vertical="center"/>
    </xf>
    <xf numFmtId="0" fontId="32" fillId="0" borderId="0" xfId="2" applyFont="1" applyAlignment="1">
      <alignment horizontal="right"/>
    </xf>
    <xf numFmtId="0" fontId="32" fillId="0" borderId="26" xfId="2" applyFont="1" applyBorder="1" applyAlignment="1">
      <alignment horizontal="center" vertical="center"/>
    </xf>
    <xf numFmtId="0" fontId="32" fillId="0" borderId="27" xfId="2" applyFont="1" applyBorder="1" applyAlignment="1">
      <alignment horizontal="center" vertical="center"/>
    </xf>
    <xf numFmtId="0" fontId="32" fillId="0" borderId="28" xfId="2" applyFont="1" applyBorder="1" applyAlignment="1">
      <alignment horizontal="center" vertical="center"/>
    </xf>
    <xf numFmtId="0" fontId="32" fillId="0" borderId="30" xfId="2" applyFont="1" applyBorder="1" applyAlignment="1">
      <alignment horizontal="center" vertical="center"/>
    </xf>
    <xf numFmtId="0" fontId="32" fillId="0" borderId="31" xfId="2" applyFont="1" applyBorder="1" applyAlignment="1">
      <alignment horizontal="center" vertical="center"/>
    </xf>
    <xf numFmtId="0" fontId="32" fillId="0" borderId="0" xfId="2" applyFont="1" applyAlignment="1">
      <alignment horizontal="left" vertical="center"/>
    </xf>
    <xf numFmtId="0" fontId="32" fillId="0" borderId="27" xfId="2" applyFont="1" applyBorder="1" applyAlignment="1">
      <alignment horizontal="center" vertical="center" wrapText="1"/>
    </xf>
    <xf numFmtId="0" fontId="21" fillId="0" borderId="29" xfId="2" applyFont="1" applyBorder="1" applyAlignment="1">
      <alignment horizontal="center" vertical="center"/>
    </xf>
    <xf numFmtId="0" fontId="21" fillId="0" borderId="38" xfId="2" applyFont="1" applyBorder="1" applyAlignment="1">
      <alignment horizontal="center" vertical="center"/>
    </xf>
    <xf numFmtId="0" fontId="21" fillId="0" borderId="26" xfId="2" applyFont="1" applyBorder="1" applyAlignment="1">
      <alignment horizontal="center" vertical="center"/>
    </xf>
    <xf numFmtId="0" fontId="21" fillId="0" borderId="27" xfId="2" applyFont="1" applyBorder="1" applyAlignment="1">
      <alignment horizontal="center" vertical="center"/>
    </xf>
    <xf numFmtId="0" fontId="21" fillId="0" borderId="41" xfId="2" applyFont="1" applyBorder="1" applyAlignment="1">
      <alignment horizontal="center" vertical="center"/>
    </xf>
    <xf numFmtId="0" fontId="21" fillId="0" borderId="42" xfId="2" applyFont="1" applyBorder="1" applyAlignment="1">
      <alignment horizontal="center" vertical="center"/>
    </xf>
    <xf numFmtId="0" fontId="21" fillId="0" borderId="43" xfId="2" applyFont="1" applyBorder="1" applyAlignment="1">
      <alignment horizontal="center" vertical="center"/>
    </xf>
    <xf numFmtId="0" fontId="21" fillId="0" borderId="44" xfId="2" applyFont="1" applyBorder="1" applyAlignment="1">
      <alignment horizontal="center" vertical="center"/>
    </xf>
    <xf numFmtId="0" fontId="34" fillId="0" borderId="0" xfId="2" applyFont="1" applyAlignment="1">
      <alignment horizontal="left" vertical="center"/>
    </xf>
    <xf numFmtId="49" fontId="34" fillId="0" borderId="0" xfId="2" applyNumberFormat="1" applyFont="1">
      <alignment vertical="center"/>
    </xf>
    <xf numFmtId="49" fontId="34" fillId="0" borderId="0" xfId="2" applyNumberFormat="1" applyFont="1" applyAlignment="1">
      <alignment vertical="center" wrapText="1"/>
    </xf>
    <xf numFmtId="49" fontId="32" fillId="0" borderId="45" xfId="2" applyNumberFormat="1" applyFont="1" applyBorder="1" applyAlignment="1">
      <alignment horizontal="center" vertical="center"/>
    </xf>
    <xf numFmtId="0" fontId="32" fillId="0" borderId="0" xfId="2" applyFont="1" applyAlignment="1">
      <alignment horizontal="center" vertical="center"/>
    </xf>
    <xf numFmtId="0" fontId="21" fillId="0" borderId="0" xfId="2" applyFont="1" applyAlignment="1">
      <alignment horizontal="right"/>
    </xf>
    <xf numFmtId="49" fontId="40" fillId="0" borderId="45" xfId="2" applyNumberFormat="1" applyFont="1" applyBorder="1" applyAlignment="1">
      <alignment horizontal="justify" vertical="center"/>
    </xf>
    <xf numFmtId="49" fontId="32" fillId="0" borderId="45" xfId="2" applyNumberFormat="1" applyFont="1" applyBorder="1" applyAlignment="1">
      <alignment horizontal="justify" vertical="center"/>
    </xf>
    <xf numFmtId="49" fontId="32" fillId="0" borderId="15" xfId="2" applyNumberFormat="1" applyFont="1" applyBorder="1" applyAlignment="1">
      <alignment horizontal="center" vertical="center"/>
    </xf>
    <xf numFmtId="49" fontId="21" fillId="0" borderId="15" xfId="2" applyNumberFormat="1" applyFont="1" applyBorder="1" applyAlignment="1">
      <alignment horizontal="center" vertical="center"/>
    </xf>
    <xf numFmtId="178" fontId="21" fillId="0" borderId="3" xfId="2" applyNumberFormat="1" applyFont="1" applyBorder="1" applyAlignment="1">
      <alignment horizontal="center" vertical="center"/>
    </xf>
    <xf numFmtId="178" fontId="21" fillId="0" borderId="18" xfId="2" applyNumberFormat="1" applyFont="1" applyBorder="1" applyAlignment="1">
      <alignment horizontal="center" vertical="center"/>
    </xf>
    <xf numFmtId="178" fontId="21" fillId="0" borderId="6" xfId="2" applyNumberFormat="1" applyFont="1" applyBorder="1" applyAlignment="1">
      <alignment horizontal="center" vertical="center"/>
    </xf>
    <xf numFmtId="178" fontId="21" fillId="0" borderId="20" xfId="2" applyNumberFormat="1" applyFont="1" applyBorder="1" applyAlignment="1">
      <alignment horizontal="center" vertical="center"/>
    </xf>
    <xf numFmtId="0" fontId="32" fillId="0" borderId="15" xfId="2" applyFont="1" applyBorder="1" applyAlignment="1">
      <alignment horizontal="center" vertical="center"/>
    </xf>
    <xf numFmtId="49" fontId="30" fillId="0" borderId="0" xfId="2" applyNumberFormat="1" applyFont="1">
      <alignment vertical="center"/>
    </xf>
    <xf numFmtId="49" fontId="32" fillId="0" borderId="46" xfId="2" applyNumberFormat="1" applyFont="1" applyBorder="1" applyAlignment="1">
      <alignment horizontal="center" vertical="center"/>
    </xf>
    <xf numFmtId="49" fontId="32" fillId="0" borderId="47" xfId="2" applyNumberFormat="1" applyFont="1" applyBorder="1" applyAlignment="1">
      <alignment horizontal="center" vertical="center"/>
    </xf>
    <xf numFmtId="49" fontId="40" fillId="0" borderId="46" xfId="2" applyNumberFormat="1" applyFont="1" applyBorder="1" applyAlignment="1">
      <alignment horizontal="center" vertical="center"/>
    </xf>
    <xf numFmtId="0" fontId="21" fillId="0" borderId="15" xfId="2" applyFont="1" applyBorder="1" applyAlignment="1">
      <alignment horizontal="center" vertical="center"/>
    </xf>
    <xf numFmtId="177" fontId="21" fillId="0" borderId="3" xfId="2" applyNumberFormat="1" applyFont="1" applyBorder="1" applyAlignment="1">
      <alignment horizontal="center" vertical="center"/>
    </xf>
    <xf numFmtId="177" fontId="21" fillId="0" borderId="18" xfId="2" applyNumberFormat="1" applyFont="1" applyBorder="1" applyAlignment="1">
      <alignment horizontal="center" vertical="center"/>
    </xf>
    <xf numFmtId="177" fontId="21" fillId="0" borderId="6" xfId="2" applyNumberFormat="1" applyFont="1" applyBorder="1" applyAlignment="1">
      <alignment horizontal="center" vertical="center"/>
    </xf>
    <xf numFmtId="177" fontId="21" fillId="0" borderId="20" xfId="2" applyNumberFormat="1" applyFont="1" applyBorder="1" applyAlignment="1">
      <alignment horizontal="center" vertical="center"/>
    </xf>
    <xf numFmtId="0" fontId="21" fillId="0" borderId="45" xfId="2" applyFont="1" applyBorder="1">
      <alignment vertical="center"/>
    </xf>
    <xf numFmtId="0" fontId="21" fillId="0" borderId="46" xfId="2" applyFont="1" applyBorder="1">
      <alignment vertical="center"/>
    </xf>
    <xf numFmtId="0" fontId="21" fillId="0" borderId="47" xfId="2" applyFont="1" applyBorder="1">
      <alignment vertical="center"/>
    </xf>
    <xf numFmtId="0" fontId="21" fillId="0" borderId="51" xfId="2" applyFont="1" applyBorder="1" applyAlignment="1">
      <alignment horizontal="center" vertical="center"/>
    </xf>
    <xf numFmtId="0" fontId="21" fillId="0" borderId="52" xfId="2" applyFont="1" applyBorder="1" applyAlignment="1">
      <alignment horizontal="center" vertical="center"/>
    </xf>
    <xf numFmtId="0" fontId="21" fillId="0" borderId="53" xfId="2" applyFont="1" applyBorder="1" applyAlignment="1">
      <alignment horizontal="center" vertical="center"/>
    </xf>
    <xf numFmtId="0" fontId="21" fillId="0" borderId="54" xfId="2" applyFont="1" applyBorder="1" applyAlignment="1">
      <alignment horizontal="center" vertical="center"/>
    </xf>
    <xf numFmtId="0" fontId="21" fillId="0" borderId="55" xfId="2" applyFont="1" applyBorder="1" applyAlignment="1">
      <alignment horizontal="center" vertical="center"/>
    </xf>
    <xf numFmtId="0" fontId="34" fillId="0" borderId="0" xfId="2" applyFont="1">
      <alignment vertical="center"/>
    </xf>
    <xf numFmtId="176" fontId="21" fillId="0" borderId="3" xfId="2" applyNumberFormat="1" applyFont="1" applyBorder="1" applyAlignment="1">
      <alignment horizontal="center" vertical="center"/>
    </xf>
    <xf numFmtId="176" fontId="21" fillId="0" borderId="18" xfId="2" applyNumberFormat="1" applyFont="1" applyBorder="1" applyAlignment="1">
      <alignment horizontal="center" vertical="center"/>
    </xf>
    <xf numFmtId="176" fontId="21" fillId="0" borderId="6" xfId="2" applyNumberFormat="1" applyFont="1" applyBorder="1" applyAlignment="1">
      <alignment horizontal="center" vertical="center"/>
    </xf>
    <xf numFmtId="176" fontId="21" fillId="0" borderId="20" xfId="2" applyNumberFormat="1" applyFont="1" applyBorder="1" applyAlignment="1">
      <alignment horizontal="center" vertical="center"/>
    </xf>
    <xf numFmtId="3" fontId="21" fillId="0" borderId="29" xfId="2" applyNumberFormat="1" applyFont="1" applyBorder="1" applyAlignment="1">
      <alignment horizontal="center" vertical="center"/>
    </xf>
    <xf numFmtId="3" fontId="21" fillId="0" borderId="38" xfId="2" applyNumberFormat="1" applyFont="1" applyBorder="1" applyAlignment="1">
      <alignment horizontal="center" vertical="center"/>
    </xf>
    <xf numFmtId="3" fontId="21" fillId="0" borderId="0" xfId="2" applyNumberFormat="1" applyFont="1">
      <alignment vertical="center"/>
    </xf>
    <xf numFmtId="3" fontId="24" fillId="0" borderId="0" xfId="2" applyNumberFormat="1" applyFont="1" applyAlignment="1">
      <alignment horizontal="right" vertical="center"/>
    </xf>
    <xf numFmtId="3" fontId="21" fillId="0" borderId="0" xfId="2" applyNumberFormat="1" applyFont="1" applyAlignment="1">
      <alignment horizontal="right"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25" xfId="0" applyFont="1" applyBorder="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0" xfId="0" applyFont="1" applyBorder="1" applyAlignment="1">
      <alignment horizontal="center" vertical="center"/>
    </xf>
    <xf numFmtId="0" fontId="22" fillId="0" borderId="15" xfId="0" applyFont="1" applyBorder="1" applyAlignment="1">
      <alignment horizontal="distributed" vertical="center"/>
    </xf>
    <xf numFmtId="0" fontId="22" fillId="0" borderId="22" xfId="0" applyFont="1" applyBorder="1" applyAlignment="1">
      <alignment horizontal="distributed" vertical="center"/>
    </xf>
    <xf numFmtId="0" fontId="22" fillId="0" borderId="19" xfId="0" applyFont="1" applyBorder="1" applyAlignment="1">
      <alignment horizontal="distributed" vertical="center"/>
    </xf>
    <xf numFmtId="0" fontId="22" fillId="0" borderId="3" xfId="0" applyFont="1" applyBorder="1" applyAlignment="1">
      <alignment horizontal="distributed" vertical="center"/>
    </xf>
    <xf numFmtId="0" fontId="22" fillId="0" borderId="23" xfId="0" applyFont="1" applyBorder="1" applyAlignment="1">
      <alignment horizontal="distributed" vertical="center"/>
    </xf>
    <xf numFmtId="0" fontId="22" fillId="0" borderId="18" xfId="0" applyFont="1" applyBorder="1" applyAlignment="1">
      <alignment horizontal="distributed" vertical="center"/>
    </xf>
    <xf numFmtId="0" fontId="22" fillId="0" borderId="6" xfId="0" applyFont="1" applyBorder="1" applyAlignment="1">
      <alignment horizontal="distributed" vertical="center"/>
    </xf>
    <xf numFmtId="0" fontId="22" fillId="0" borderId="1" xfId="0" applyFont="1" applyBorder="1" applyAlignment="1">
      <alignment horizontal="distributed" vertical="center"/>
    </xf>
    <xf numFmtId="0" fontId="22" fillId="0" borderId="20" xfId="0" applyFont="1" applyBorder="1" applyAlignment="1">
      <alignment horizontal="distributed" vertical="center"/>
    </xf>
    <xf numFmtId="0" fontId="22" fillId="0" borderId="21" xfId="0" applyFont="1" applyBorder="1" applyAlignment="1">
      <alignment horizontal="distributed" vertical="center"/>
    </xf>
    <xf numFmtId="184" fontId="22" fillId="0" borderId="15" xfId="0" applyNumberFormat="1" applyFont="1" applyBorder="1" applyAlignment="1">
      <alignment horizontal="right" vertical="center"/>
    </xf>
    <xf numFmtId="184" fontId="22" fillId="0" borderId="16" xfId="0" applyNumberFormat="1" applyFont="1" applyBorder="1" applyAlignment="1">
      <alignment horizontal="right" vertical="center"/>
    </xf>
    <xf numFmtId="184" fontId="22" fillId="0" borderId="22" xfId="0" applyNumberFormat="1" applyFont="1" applyBorder="1" applyAlignment="1">
      <alignment horizontal="right" vertical="center"/>
    </xf>
    <xf numFmtId="184" fontId="22" fillId="0" borderId="17" xfId="0" applyNumberFormat="1" applyFont="1" applyBorder="1" applyAlignment="1">
      <alignment horizontal="right"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17" xfId="0" applyFont="1" applyBorder="1" applyAlignment="1">
      <alignment horizontal="left" vertical="center"/>
    </xf>
    <xf numFmtId="49" fontId="22" fillId="0" borderId="15" xfId="0" applyNumberFormat="1" applyFont="1" applyBorder="1" applyAlignment="1">
      <alignment horizontal="left" vertical="center"/>
    </xf>
    <xf numFmtId="185" fontId="21" fillId="0" borderId="22" xfId="0" applyNumberFormat="1" applyFont="1" applyBorder="1" applyAlignment="1">
      <alignment vertical="center" wrapText="1"/>
    </xf>
    <xf numFmtId="185" fontId="21" fillId="0" borderId="22" xfId="0" applyNumberFormat="1" applyFont="1" applyBorder="1" applyAlignment="1">
      <alignment horizontal="left" vertical="center" wrapText="1"/>
    </xf>
    <xf numFmtId="185" fontId="21" fillId="0" borderId="22" xfId="0" applyNumberFormat="1" applyFont="1" applyBorder="1" applyAlignment="1">
      <alignment horizontal="right" vertical="center" wrapText="1"/>
    </xf>
    <xf numFmtId="180" fontId="21" fillId="0" borderId="22" xfId="0" applyNumberFormat="1" applyFont="1" applyBorder="1" applyAlignment="1">
      <alignment horizontal="center" vertical="center" wrapText="1"/>
    </xf>
    <xf numFmtId="180" fontId="21" fillId="0" borderId="22" xfId="0" applyNumberFormat="1" applyFont="1" applyBorder="1" applyAlignment="1">
      <alignment vertical="center" wrapText="1"/>
    </xf>
    <xf numFmtId="49" fontId="21" fillId="0" borderId="15" xfId="0" applyNumberFormat="1" applyFont="1" applyBorder="1" applyAlignment="1">
      <alignment horizontal="center" vertical="center" wrapText="1"/>
    </xf>
    <xf numFmtId="180" fontId="21" fillId="0" borderId="22" xfId="0" applyNumberFormat="1" applyFont="1" applyBorder="1" applyAlignment="1">
      <alignment horizontal="right" vertical="center" wrapText="1"/>
    </xf>
    <xf numFmtId="49" fontId="44" fillId="0" borderId="1" xfId="0" applyNumberFormat="1" applyFont="1" applyBorder="1" applyAlignment="1">
      <alignment horizontal="center" vertical="center"/>
    </xf>
    <xf numFmtId="49" fontId="21" fillId="0" borderId="16" xfId="0" applyNumberFormat="1" applyFont="1" applyBorder="1" applyAlignment="1">
      <alignment horizontal="center" vertical="center" wrapText="1"/>
    </xf>
    <xf numFmtId="49" fontId="21" fillId="0" borderId="22" xfId="0" applyNumberFormat="1" applyFont="1" applyBorder="1" applyAlignment="1">
      <alignment horizontal="center" vertical="center" wrapText="1"/>
    </xf>
    <xf numFmtId="49" fontId="21" fillId="0" borderId="17"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1" fillId="0" borderId="1" xfId="0" applyNumberFormat="1" applyFont="1" applyBorder="1" applyAlignment="1">
      <alignment horizontal="distributed" vertical="center" wrapText="1"/>
    </xf>
    <xf numFmtId="0" fontId="21" fillId="0" borderId="22" xfId="0" applyFont="1" applyBorder="1" applyAlignment="1">
      <alignment horizontal="right" vertical="center" wrapText="1"/>
    </xf>
    <xf numFmtId="49" fontId="21" fillId="0" borderId="16" xfId="0" applyNumberFormat="1" applyFont="1" applyBorder="1" applyAlignment="1">
      <alignment horizontal="right" vertical="center" wrapText="1"/>
    </xf>
    <xf numFmtId="49" fontId="21" fillId="0" borderId="22" xfId="0" applyNumberFormat="1" applyFont="1" applyBorder="1" applyAlignment="1">
      <alignment horizontal="right" vertical="center" wrapText="1"/>
    </xf>
    <xf numFmtId="49" fontId="21" fillId="0" borderId="17" xfId="0" applyNumberFormat="1" applyFont="1" applyBorder="1" applyAlignment="1">
      <alignment horizontal="right" vertical="center" wrapText="1"/>
    </xf>
    <xf numFmtId="49" fontId="21" fillId="0" borderId="16" xfId="0" applyNumberFormat="1" applyFont="1" applyBorder="1" applyAlignment="1">
      <alignment horizontal="distributed" vertical="center" wrapText="1" justifyLastLine="1"/>
    </xf>
    <xf numFmtId="49" fontId="21" fillId="0" borderId="22" xfId="0" applyNumberFormat="1" applyFont="1" applyBorder="1" applyAlignment="1">
      <alignment horizontal="distributed" vertical="center" wrapText="1" justifyLastLine="1"/>
    </xf>
    <xf numFmtId="49" fontId="21" fillId="0" borderId="22" xfId="0" applyNumberFormat="1" applyFont="1" applyBorder="1" applyAlignment="1">
      <alignment horizontal="distributed" vertical="center" wrapText="1"/>
    </xf>
    <xf numFmtId="49" fontId="21" fillId="0" borderId="23"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9" fontId="21" fillId="0" borderId="5" xfId="0" applyNumberFormat="1" applyFont="1" applyBorder="1" applyAlignment="1">
      <alignment horizontal="distributed" vertical="center" wrapText="1" justifyLastLine="1"/>
    </xf>
    <xf numFmtId="49" fontId="21" fillId="0" borderId="0" xfId="0" applyNumberFormat="1" applyFont="1" applyAlignment="1">
      <alignment horizontal="distributed" vertical="center" wrapText="1" justifyLastLine="1"/>
    </xf>
    <xf numFmtId="49" fontId="21" fillId="0" borderId="0" xfId="0" applyNumberFormat="1" applyFont="1" applyAlignment="1">
      <alignment horizontal="distributed" vertical="center" wrapText="1"/>
    </xf>
    <xf numFmtId="49" fontId="21" fillId="0" borderId="5"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0" fontId="28" fillId="0" borderId="22" xfId="0" applyFont="1" applyBorder="1" applyAlignment="1">
      <alignment horizontal="distributed" vertical="center"/>
    </xf>
    <xf numFmtId="0" fontId="28" fillId="0" borderId="17" xfId="0" applyFont="1" applyBorder="1" applyAlignment="1">
      <alignment horizontal="distributed" vertical="center"/>
    </xf>
    <xf numFmtId="0" fontId="28" fillId="0" borderId="22" xfId="0" applyFont="1" applyBorder="1" applyAlignment="1">
      <alignment vertical="center"/>
    </xf>
    <xf numFmtId="0" fontId="28" fillId="0" borderId="5" xfId="0" applyFont="1" applyBorder="1" applyAlignment="1">
      <alignment horizontal="center" vertical="center"/>
    </xf>
    <xf numFmtId="0" fontId="28" fillId="0" borderId="25" xfId="0" applyFont="1" applyBorder="1" applyAlignment="1">
      <alignment horizontal="center" vertical="center"/>
    </xf>
    <xf numFmtId="0" fontId="21" fillId="0" borderId="62" xfId="2" applyFont="1" applyBorder="1" applyAlignment="1">
      <alignment horizontal="center" vertical="center"/>
    </xf>
    <xf numFmtId="0" fontId="21" fillId="0" borderId="63" xfId="2" applyFont="1" applyBorder="1" applyAlignment="1">
      <alignment horizontal="center" vertical="center"/>
    </xf>
    <xf numFmtId="0" fontId="21" fillId="0" borderId="66" xfId="2" applyFont="1" applyBorder="1" applyAlignment="1">
      <alignment horizontal="center" vertical="center"/>
    </xf>
    <xf numFmtId="0" fontId="21" fillId="0" borderId="65" xfId="2" applyFont="1" applyBorder="1">
      <alignment vertical="center"/>
    </xf>
    <xf numFmtId="0" fontId="21" fillId="0" borderId="72" xfId="2" applyFont="1" applyBorder="1">
      <alignment vertical="center"/>
    </xf>
    <xf numFmtId="0" fontId="21" fillId="0" borderId="67" xfId="2" applyFont="1" applyBorder="1">
      <alignment vertical="center"/>
    </xf>
    <xf numFmtId="0" fontId="21" fillId="0" borderId="71" xfId="2" applyFont="1" applyBorder="1">
      <alignment vertical="center"/>
    </xf>
    <xf numFmtId="0" fontId="21" fillId="0" borderId="68" xfId="2" applyFont="1" applyBorder="1" applyAlignment="1">
      <alignment horizontal="right" vertical="center"/>
    </xf>
    <xf numFmtId="0" fontId="21" fillId="0" borderId="216" xfId="2" applyFont="1" applyBorder="1" applyAlignment="1">
      <alignment horizontal="right" vertical="center"/>
    </xf>
    <xf numFmtId="0" fontId="21" fillId="0" borderId="64" xfId="2" applyFont="1" applyBorder="1" applyAlignment="1">
      <alignment horizontal="center" vertical="center"/>
    </xf>
    <xf numFmtId="49" fontId="14" fillId="0" borderId="15" xfId="0" applyNumberFormat="1" applyFont="1" applyBorder="1" applyAlignment="1">
      <alignment horizontal="center" vertical="center" wrapText="1"/>
    </xf>
    <xf numFmtId="49" fontId="14" fillId="0" borderId="15" xfId="0" applyNumberFormat="1" applyFont="1" applyBorder="1" applyAlignment="1">
      <alignment horizontal="distributed" vertical="center" wrapText="1"/>
    </xf>
    <xf numFmtId="49" fontId="14" fillId="0" borderId="16" xfId="0" applyNumberFormat="1" applyFont="1" applyBorder="1" applyAlignment="1">
      <alignment horizontal="distributed" vertical="center" wrapText="1"/>
    </xf>
    <xf numFmtId="49" fontId="14" fillId="0" borderId="22" xfId="0" applyNumberFormat="1" applyFont="1" applyBorder="1" applyAlignment="1">
      <alignment horizontal="distributed" vertical="center" wrapText="1"/>
    </xf>
    <xf numFmtId="49" fontId="14" fillId="0" borderId="17" xfId="0" applyNumberFormat="1" applyFont="1" applyBorder="1" applyAlignment="1">
      <alignment horizontal="distributed" vertical="center" wrapText="1"/>
    </xf>
    <xf numFmtId="49" fontId="44" fillId="0" borderId="0" xfId="0" applyNumberFormat="1" applyFont="1" applyAlignment="1">
      <alignment vertical="center"/>
    </xf>
    <xf numFmtId="49" fontId="14" fillId="0" borderId="0" xfId="0" applyNumberFormat="1" applyFont="1" applyAlignment="1">
      <alignment vertical="center"/>
    </xf>
    <xf numFmtId="49" fontId="14" fillId="0" borderId="16"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6" xfId="0" applyNumberFormat="1" applyFont="1" applyBorder="1" applyAlignment="1">
      <alignment horizontal="center" vertical="center" wrapText="1"/>
    </xf>
    <xf numFmtId="49" fontId="44" fillId="0" borderId="17" xfId="0" applyNumberFormat="1" applyFont="1" applyBorder="1" applyAlignment="1">
      <alignment horizontal="center" vertical="center" wrapText="1"/>
    </xf>
    <xf numFmtId="49" fontId="44" fillId="0" borderId="22" xfId="0" applyNumberFormat="1" applyFont="1" applyBorder="1" applyAlignment="1">
      <alignment horizontal="center" vertical="center" wrapText="1"/>
    </xf>
    <xf numFmtId="0" fontId="28" fillId="0" borderId="19" xfId="0" applyFont="1" applyBorder="1" applyAlignment="1">
      <alignment vertical="center" wrapText="1"/>
    </xf>
    <xf numFmtId="0" fontId="28" fillId="0" borderId="21" xfId="0" applyFont="1" applyBorder="1" applyAlignment="1">
      <alignment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7" xfId="0" applyFont="1" applyBorder="1" applyAlignment="1">
      <alignment horizontal="center" vertical="center" wrapText="1"/>
    </xf>
    <xf numFmtId="0" fontId="28" fillId="0" borderId="22" xfId="0" applyFont="1" applyBorder="1" applyAlignment="1">
      <alignment horizontal="distributed" vertical="center" wrapText="1"/>
    </xf>
    <xf numFmtId="0" fontId="28" fillId="0" borderId="3" xfId="0" applyFont="1" applyBorder="1" applyAlignment="1">
      <alignment vertical="center" wrapText="1"/>
    </xf>
    <xf numFmtId="0" fontId="28" fillId="0" borderId="18" xfId="0" applyFont="1" applyBorder="1" applyAlignment="1">
      <alignment vertical="center" wrapText="1"/>
    </xf>
    <xf numFmtId="0" fontId="28" fillId="0" borderId="6" xfId="0" applyFont="1" applyBorder="1" applyAlignment="1">
      <alignment vertical="center" wrapText="1"/>
    </xf>
    <xf numFmtId="0" fontId="28" fillId="0" borderId="20" xfId="0" applyFont="1" applyBorder="1" applyAlignment="1">
      <alignment vertical="center" wrapText="1"/>
    </xf>
    <xf numFmtId="58" fontId="28" fillId="0" borderId="16" xfId="0" applyNumberFormat="1" applyFont="1" applyBorder="1" applyAlignment="1">
      <alignment horizontal="center" vertical="center" wrapText="1"/>
    </xf>
    <xf numFmtId="58" fontId="28" fillId="0" borderId="17" xfId="0" applyNumberFormat="1" applyFont="1" applyBorder="1" applyAlignment="1">
      <alignment horizontal="center" vertical="center" wrapText="1"/>
    </xf>
    <xf numFmtId="0" fontId="21" fillId="0" borderId="94" xfId="2" applyFont="1" applyBorder="1" applyAlignment="1">
      <alignment vertical="center" wrapText="1"/>
    </xf>
    <xf numFmtId="0" fontId="21" fillId="0" borderId="92" xfId="2" applyFont="1" applyBorder="1" applyAlignment="1">
      <alignment vertical="center" wrapText="1"/>
    </xf>
    <xf numFmtId="0" fontId="21" fillId="0" borderId="95" xfId="2" applyFont="1" applyBorder="1" applyAlignment="1">
      <alignment vertical="center" wrapText="1"/>
    </xf>
    <xf numFmtId="0" fontId="21" fillId="0" borderId="6" xfId="2" applyFont="1" applyBorder="1">
      <alignment vertical="center"/>
    </xf>
    <xf numFmtId="0" fontId="21" fillId="0" borderId="1" xfId="2" applyFont="1" applyBorder="1">
      <alignment vertical="center"/>
    </xf>
    <xf numFmtId="0" fontId="21" fillId="0" borderId="1" xfId="2" applyFont="1" applyBorder="1" applyAlignment="1">
      <alignment vertical="center" wrapText="1"/>
    </xf>
    <xf numFmtId="0" fontId="21" fillId="0" borderId="101" xfId="2" applyFont="1" applyBorder="1" applyAlignment="1">
      <alignment vertical="center" wrapText="1"/>
    </xf>
    <xf numFmtId="186" fontId="21" fillId="0" borderId="102" xfId="2" applyNumberFormat="1" applyFont="1" applyBorder="1" applyAlignment="1">
      <alignment horizontal="right" vertical="center"/>
    </xf>
    <xf numFmtId="186" fontId="21" fillId="0" borderId="1" xfId="2" applyNumberFormat="1" applyFont="1" applyBorder="1" applyAlignment="1">
      <alignment horizontal="right" vertical="center"/>
    </xf>
    <xf numFmtId="186" fontId="21" fillId="0" borderId="101" xfId="2" applyNumberFormat="1" applyFont="1" applyBorder="1" applyAlignment="1">
      <alignment horizontal="right" vertical="center"/>
    </xf>
    <xf numFmtId="186" fontId="21" fillId="0" borderId="109" xfId="2" applyNumberFormat="1" applyFont="1" applyBorder="1" applyAlignment="1">
      <alignment horizontal="right" vertical="center" shrinkToFit="1"/>
    </xf>
    <xf numFmtId="186" fontId="21" fillId="0" borderId="110" xfId="2" applyNumberFormat="1" applyFont="1" applyBorder="1" applyAlignment="1">
      <alignment horizontal="right" vertical="center" shrinkToFit="1"/>
    </xf>
    <xf numFmtId="186" fontId="21" fillId="0" borderId="111" xfId="2" applyNumberFormat="1" applyFont="1" applyBorder="1" applyAlignment="1">
      <alignment horizontal="right" vertical="center" shrinkToFit="1"/>
    </xf>
    <xf numFmtId="0" fontId="21" fillId="0" borderId="102" xfId="2" applyFont="1" applyBorder="1" applyAlignment="1">
      <alignment vertical="center" wrapText="1"/>
    </xf>
    <xf numFmtId="0" fontId="21" fillId="0" borderId="20" xfId="2" applyFont="1" applyBorder="1" applyAlignment="1">
      <alignment vertical="center" wrapText="1"/>
    </xf>
    <xf numFmtId="0" fontId="21" fillId="0" borderId="30" xfId="2" applyFont="1" applyBorder="1" applyAlignment="1">
      <alignment horizontal="center" vertical="center" shrinkToFit="1"/>
    </xf>
    <xf numFmtId="0" fontId="21" fillId="0" borderId="30" xfId="2" applyFont="1" applyBorder="1" applyAlignment="1">
      <alignment horizontal="center" vertical="center"/>
    </xf>
    <xf numFmtId="0" fontId="21" fillId="0" borderId="91" xfId="2" applyFont="1" applyBorder="1">
      <alignment vertical="center"/>
    </xf>
    <xf numFmtId="0" fontId="21" fillId="0" borderId="92" xfId="2" applyFont="1" applyBorder="1">
      <alignment vertical="center"/>
    </xf>
    <xf numFmtId="0" fontId="21" fillId="0" borderId="93" xfId="2" applyFont="1" applyBorder="1" applyAlignment="1">
      <alignment vertical="center" wrapText="1"/>
    </xf>
    <xf numFmtId="186" fontId="21" fillId="0" borderId="94" xfId="2" applyNumberFormat="1" applyFont="1" applyBorder="1" applyAlignment="1">
      <alignment horizontal="right" vertical="center"/>
    </xf>
    <xf numFmtId="186" fontId="21" fillId="0" borderId="92" xfId="2" applyNumberFormat="1" applyFont="1" applyBorder="1" applyAlignment="1">
      <alignment horizontal="right" vertical="center"/>
    </xf>
    <xf numFmtId="186" fontId="21" fillId="0" borderId="93" xfId="2" applyNumberFormat="1" applyFont="1" applyBorder="1" applyAlignment="1">
      <alignment horizontal="right" vertical="center"/>
    </xf>
    <xf numFmtId="186" fontId="21" fillId="0" borderId="94" xfId="2" applyNumberFormat="1" applyFont="1" applyBorder="1" applyAlignment="1">
      <alignment horizontal="right" vertical="center" shrinkToFit="1"/>
    </xf>
    <xf numFmtId="186" fontId="21" fillId="0" borderId="92" xfId="2" applyNumberFormat="1" applyFont="1" applyBorder="1" applyAlignment="1">
      <alignment horizontal="right" vertical="center" shrinkToFit="1"/>
    </xf>
    <xf numFmtId="186" fontId="21" fillId="0" borderId="93" xfId="2" applyNumberFormat="1" applyFont="1" applyBorder="1" applyAlignment="1">
      <alignment horizontal="right" vertical="center" shrinkToFit="1"/>
    </xf>
    <xf numFmtId="49" fontId="21" fillId="0" borderId="86" xfId="2" applyNumberFormat="1" applyFont="1" applyBorder="1" applyAlignment="1">
      <alignment horizontal="center" vertical="center" shrinkToFit="1"/>
    </xf>
    <xf numFmtId="49" fontId="21" fillId="0" borderId="87" xfId="2" applyNumberFormat="1" applyFont="1" applyBorder="1" applyAlignment="1">
      <alignment horizontal="center" vertical="center" shrinkToFit="1"/>
    </xf>
    <xf numFmtId="49" fontId="21" fillId="0" borderId="1" xfId="2" applyNumberFormat="1" applyFont="1" applyBorder="1" applyAlignment="1">
      <alignment horizontal="center" vertical="center" shrinkToFit="1"/>
    </xf>
    <xf numFmtId="49" fontId="21" fillId="0" borderId="101" xfId="2" applyNumberFormat="1" applyFont="1" applyBorder="1" applyAlignment="1">
      <alignment horizontal="center" vertical="center" shrinkToFit="1"/>
    </xf>
    <xf numFmtId="0" fontId="21" fillId="0" borderId="103" xfId="2" applyFont="1" applyBorder="1" applyAlignment="1">
      <alignment vertical="center" wrapText="1"/>
    </xf>
    <xf numFmtId="0" fontId="21" fillId="0" borderId="104" xfId="2" applyFont="1" applyBorder="1" applyAlignment="1">
      <alignment vertical="center" wrapText="1"/>
    </xf>
    <xf numFmtId="0" fontId="21" fillId="0" borderId="105" xfId="2" applyFont="1" applyBorder="1" applyAlignment="1">
      <alignment vertical="center" wrapText="1"/>
    </xf>
    <xf numFmtId="0" fontId="21" fillId="0" borderId="106" xfId="2" applyFont="1" applyBorder="1" applyAlignment="1">
      <alignment vertical="center" wrapText="1"/>
    </xf>
    <xf numFmtId="0" fontId="21" fillId="0" borderId="107" xfId="2" applyFont="1" applyBorder="1" applyAlignment="1">
      <alignment vertical="center" wrapText="1"/>
    </xf>
    <xf numFmtId="0" fontId="21" fillId="0" borderId="108" xfId="2" applyFont="1" applyBorder="1" applyAlignment="1">
      <alignment vertical="center" wrapText="1"/>
    </xf>
    <xf numFmtId="0" fontId="21" fillId="0" borderId="3" xfId="2" applyFont="1" applyBorder="1" applyAlignment="1">
      <alignment horizontal="center" vertical="center"/>
    </xf>
    <xf numFmtId="0" fontId="21" fillId="0" borderId="23" xfId="2" applyFont="1" applyBorder="1" applyAlignment="1">
      <alignment horizontal="center" vertical="center"/>
    </xf>
    <xf numFmtId="0" fontId="21" fillId="0" borderId="80" xfId="2" applyFont="1" applyBorder="1" applyAlignment="1">
      <alignment horizontal="center" vertical="center"/>
    </xf>
    <xf numFmtId="0" fontId="21" fillId="0" borderId="98" xfId="2" applyFont="1" applyBorder="1" applyAlignment="1">
      <alignment horizontal="center" vertical="center"/>
    </xf>
    <xf numFmtId="0" fontId="21" fillId="0" borderId="13" xfId="2" applyFont="1" applyBorder="1" applyAlignment="1">
      <alignment horizontal="center" vertical="center"/>
    </xf>
    <xf numFmtId="0" fontId="21" fillId="0" borderId="83" xfId="2" applyFont="1" applyBorder="1" applyAlignment="1">
      <alignment horizontal="center" vertical="center"/>
    </xf>
    <xf numFmtId="0" fontId="21" fillId="0" borderId="79" xfId="2" applyFont="1" applyBorder="1" applyAlignment="1">
      <alignment horizontal="center" vertical="center"/>
    </xf>
    <xf numFmtId="0" fontId="21" fillId="0" borderId="82" xfId="2" applyFont="1" applyBorder="1" applyAlignment="1">
      <alignment horizontal="center" vertical="center"/>
    </xf>
    <xf numFmtId="0" fontId="21" fillId="0" borderId="78" xfId="2" applyFont="1" applyBorder="1" applyAlignment="1">
      <alignment horizontal="center" vertical="center"/>
    </xf>
    <xf numFmtId="0" fontId="21" fillId="0" borderId="18" xfId="2" applyFont="1" applyBorder="1" applyAlignment="1">
      <alignment horizontal="center" vertical="center"/>
    </xf>
    <xf numFmtId="0" fontId="21" fillId="0" borderId="84" xfId="2" applyFont="1" applyBorder="1" applyAlignment="1">
      <alignment horizontal="center" vertical="center"/>
    </xf>
    <xf numFmtId="0" fontId="21" fillId="0" borderId="25" xfId="2" applyFont="1" applyBorder="1" applyAlignment="1">
      <alignment horizontal="center" vertical="center"/>
    </xf>
    <xf numFmtId="0" fontId="21" fillId="0" borderId="85" xfId="2" applyFont="1" applyBorder="1" applyAlignment="1">
      <alignment horizontal="center" vertical="center"/>
    </xf>
    <xf numFmtId="0" fontId="21" fillId="0" borderId="86" xfId="2" applyFont="1" applyBorder="1" applyAlignment="1">
      <alignment horizontal="center" vertical="center"/>
    </xf>
    <xf numFmtId="0" fontId="21" fillId="0" borderId="87" xfId="2" applyFont="1" applyBorder="1" applyAlignment="1">
      <alignment horizontal="center" vertical="center"/>
    </xf>
    <xf numFmtId="0" fontId="21" fillId="0" borderId="6" xfId="2" applyFont="1" applyBorder="1" applyAlignment="1">
      <alignment horizontal="center" vertical="center"/>
    </xf>
    <xf numFmtId="0" fontId="21" fillId="0" borderId="1" xfId="2" applyFont="1" applyBorder="1" applyAlignment="1">
      <alignment horizontal="center" vertical="center"/>
    </xf>
    <xf numFmtId="0" fontId="21" fillId="0" borderId="101" xfId="2" applyFont="1" applyBorder="1" applyAlignment="1">
      <alignment horizontal="center" vertical="center"/>
    </xf>
    <xf numFmtId="0" fontId="21" fillId="0" borderId="88" xfId="2" applyFont="1" applyBorder="1">
      <alignment vertical="center"/>
    </xf>
    <xf numFmtId="0" fontId="21" fillId="0" borderId="86" xfId="2" applyFont="1" applyBorder="1">
      <alignment vertical="center"/>
    </xf>
    <xf numFmtId="0" fontId="21" fillId="0" borderId="102" xfId="2" applyFont="1" applyBorder="1">
      <alignment vertical="center"/>
    </xf>
    <xf numFmtId="0" fontId="21" fillId="0" borderId="86" xfId="2" applyFont="1" applyBorder="1" applyAlignment="1">
      <alignment vertical="center" wrapText="1"/>
    </xf>
    <xf numFmtId="0" fontId="21" fillId="0" borderId="87" xfId="2" applyFont="1" applyBorder="1" applyAlignment="1">
      <alignment vertical="center" wrapText="1"/>
    </xf>
    <xf numFmtId="186" fontId="21" fillId="0" borderId="88" xfId="2" applyNumberFormat="1" applyFont="1" applyBorder="1" applyAlignment="1">
      <alignment horizontal="right" vertical="center"/>
    </xf>
    <xf numFmtId="186" fontId="21" fillId="0" borderId="86" xfId="2" applyNumberFormat="1" applyFont="1" applyBorder="1" applyAlignment="1">
      <alignment horizontal="right" vertical="center"/>
    </xf>
    <xf numFmtId="186" fontId="21" fillId="0" borderId="87" xfId="2" applyNumberFormat="1" applyFont="1" applyBorder="1" applyAlignment="1">
      <alignment horizontal="right" vertical="center"/>
    </xf>
    <xf numFmtId="186" fontId="21" fillId="0" borderId="88" xfId="2" applyNumberFormat="1" applyFont="1" applyBorder="1" applyAlignment="1">
      <alignment horizontal="right" vertical="center" shrinkToFit="1"/>
    </xf>
    <xf numFmtId="186" fontId="21" fillId="0" borderId="86" xfId="2" applyNumberFormat="1" applyFont="1" applyBorder="1" applyAlignment="1">
      <alignment horizontal="right" vertical="center" shrinkToFit="1"/>
    </xf>
    <xf numFmtId="186" fontId="21" fillId="0" borderId="102" xfId="2" applyNumberFormat="1" applyFont="1" applyBorder="1" applyAlignment="1">
      <alignment horizontal="right" vertical="center" shrinkToFit="1"/>
    </xf>
    <xf numFmtId="186" fontId="21" fillId="0" borderId="1" xfId="2" applyNumberFormat="1" applyFont="1" applyBorder="1" applyAlignment="1">
      <alignment horizontal="right" vertical="center" shrinkToFit="1"/>
    </xf>
    <xf numFmtId="0" fontId="21" fillId="0" borderId="1" xfId="2" applyFont="1" applyBorder="1" applyAlignment="1">
      <alignment horizontal="left" vertical="center" wrapText="1"/>
    </xf>
    <xf numFmtId="0" fontId="21" fillId="0" borderId="5" xfId="2" applyFont="1" applyBorder="1" applyAlignment="1">
      <alignment horizontal="center" vertical="center"/>
    </xf>
    <xf numFmtId="0" fontId="21" fillId="0" borderId="14" xfId="2" applyFont="1" applyBorder="1" applyAlignment="1">
      <alignment horizontal="center" vertical="center"/>
    </xf>
    <xf numFmtId="0" fontId="21" fillId="0" borderId="84" xfId="2" applyFont="1" applyBorder="1">
      <alignment vertical="center"/>
    </xf>
    <xf numFmtId="0" fontId="21" fillId="0" borderId="86" xfId="2" applyFont="1" applyBorder="1" applyAlignment="1">
      <alignment horizontal="left" vertical="center" wrapText="1"/>
    </xf>
    <xf numFmtId="0" fontId="21" fillId="0" borderId="87" xfId="2" applyFont="1" applyBorder="1" applyAlignment="1">
      <alignment horizontal="left" vertical="center" wrapText="1"/>
    </xf>
    <xf numFmtId="186" fontId="21" fillId="0" borderId="84" xfId="2" applyNumberFormat="1" applyFont="1" applyBorder="1" applyAlignment="1">
      <alignment horizontal="right" vertical="center"/>
    </xf>
    <xf numFmtId="186" fontId="21" fillId="0" borderId="0" xfId="2" applyNumberFormat="1" applyFont="1" applyAlignment="1">
      <alignment horizontal="right" vertical="center"/>
    </xf>
    <xf numFmtId="186" fontId="21" fillId="0" borderId="14" xfId="2" applyNumberFormat="1" applyFont="1" applyBorder="1" applyAlignment="1">
      <alignment horizontal="right" vertical="center"/>
    </xf>
    <xf numFmtId="186" fontId="21" fillId="0" borderId="84" xfId="2" applyNumberFormat="1" applyFont="1" applyBorder="1" applyAlignment="1">
      <alignment horizontal="right" vertical="center" shrinkToFit="1"/>
    </xf>
    <xf numFmtId="186" fontId="21" fillId="0" borderId="0" xfId="2" applyNumberFormat="1" applyFont="1" applyAlignment="1">
      <alignment horizontal="right" vertical="center" shrinkToFit="1"/>
    </xf>
    <xf numFmtId="0" fontId="21" fillId="0" borderId="84" xfId="2" applyFont="1" applyBorder="1" applyAlignment="1">
      <alignment vertical="center" wrapText="1"/>
    </xf>
    <xf numFmtId="0" fontId="21" fillId="0" borderId="25" xfId="2" applyFont="1" applyBorder="1" applyAlignment="1">
      <alignment vertical="center" wrapText="1"/>
    </xf>
    <xf numFmtId="0" fontId="21" fillId="0" borderId="82" xfId="2" applyFont="1" applyBorder="1" applyAlignment="1">
      <alignment vertical="center" wrapText="1"/>
    </xf>
    <xf numFmtId="0" fontId="21" fillId="0" borderId="13" xfId="2" applyFont="1" applyBorder="1" applyAlignment="1">
      <alignment vertical="center" wrapText="1"/>
    </xf>
    <xf numFmtId="0" fontId="21" fillId="0" borderId="90" xfId="2" applyFont="1" applyBorder="1" applyAlignment="1">
      <alignment vertical="center" wrapText="1"/>
    </xf>
    <xf numFmtId="0" fontId="21" fillId="0" borderId="13" xfId="2" applyFont="1" applyBorder="1" applyAlignment="1">
      <alignment horizontal="left" vertical="center" wrapText="1"/>
    </xf>
    <xf numFmtId="0" fontId="21" fillId="0" borderId="83" xfId="2" applyFont="1" applyBorder="1" applyAlignment="1">
      <alignment horizontal="left" vertical="center" wrapText="1"/>
    </xf>
    <xf numFmtId="49" fontId="21" fillId="0" borderId="67" xfId="2" applyNumberFormat="1" applyFont="1" applyBorder="1" applyAlignment="1">
      <alignment horizontal="center" vertical="center" shrinkToFit="1"/>
    </xf>
    <xf numFmtId="49" fontId="21" fillId="0" borderId="96" xfId="2" applyNumberFormat="1" applyFont="1" applyBorder="1" applyAlignment="1">
      <alignment horizontal="center" vertical="center" shrinkToFit="1"/>
    </xf>
    <xf numFmtId="49" fontId="21" fillId="0" borderId="0" xfId="2" applyNumberFormat="1" applyFont="1" applyAlignment="1">
      <alignment horizontal="center" vertical="center" shrinkToFit="1"/>
    </xf>
    <xf numFmtId="49" fontId="21" fillId="0" borderId="14" xfId="2" applyNumberFormat="1" applyFont="1" applyBorder="1" applyAlignment="1">
      <alignment horizontal="center" vertical="center" shrinkToFit="1"/>
    </xf>
    <xf numFmtId="49" fontId="21" fillId="0" borderId="71" xfId="2" applyNumberFormat="1" applyFont="1" applyBorder="1" applyAlignment="1">
      <alignment horizontal="center" vertical="center" shrinkToFit="1"/>
    </xf>
    <xf numFmtId="49" fontId="21" fillId="0" borderId="99" xfId="2" applyNumberFormat="1" applyFont="1" applyBorder="1" applyAlignment="1">
      <alignment horizontal="center" vertical="center" shrinkToFit="1"/>
    </xf>
    <xf numFmtId="186" fontId="21" fillId="0" borderId="97" xfId="2" applyNumberFormat="1" applyFont="1" applyBorder="1" applyAlignment="1">
      <alignment vertical="center" shrinkToFit="1"/>
    </xf>
    <xf numFmtId="186" fontId="21" fillId="0" borderId="67" xfId="2" applyNumberFormat="1" applyFont="1" applyBorder="1" applyAlignment="1">
      <alignment vertical="center" shrinkToFit="1"/>
    </xf>
    <xf numFmtId="186" fontId="21" fillId="0" borderId="84" xfId="2" applyNumberFormat="1" applyFont="1" applyBorder="1" applyAlignment="1">
      <alignment vertical="center" shrinkToFit="1"/>
    </xf>
    <xf numFmtId="186" fontId="21" fillId="0" borderId="0" xfId="2" applyNumberFormat="1" applyFont="1" applyAlignment="1">
      <alignment vertical="center" shrinkToFit="1"/>
    </xf>
    <xf numFmtId="186" fontId="21" fillId="0" borderId="100" xfId="2" applyNumberFormat="1" applyFont="1" applyBorder="1" applyAlignment="1">
      <alignment vertical="center" shrinkToFit="1"/>
    </xf>
    <xf numFmtId="186" fontId="21" fillId="0" borderId="71" xfId="2" applyNumberFormat="1" applyFont="1" applyBorder="1" applyAlignment="1">
      <alignment vertical="center" shrinkToFit="1"/>
    </xf>
    <xf numFmtId="49" fontId="21" fillId="0" borderId="13" xfId="2" applyNumberFormat="1" applyFont="1" applyBorder="1" applyAlignment="1">
      <alignment horizontal="center" vertical="center" shrinkToFit="1"/>
    </xf>
    <xf numFmtId="49" fontId="21" fillId="0" borderId="83" xfId="2" applyNumberFormat="1" applyFont="1" applyBorder="1" applyAlignment="1">
      <alignment horizontal="center" vertical="center" shrinkToFit="1"/>
    </xf>
    <xf numFmtId="0" fontId="21" fillId="0" borderId="97" xfId="2" applyFont="1" applyBorder="1" applyAlignment="1">
      <alignment horizontal="left" vertical="center" wrapText="1"/>
    </xf>
    <xf numFmtId="0" fontId="21" fillId="0" borderId="67" xfId="2" applyFont="1" applyBorder="1" applyAlignment="1">
      <alignment horizontal="left" vertical="center" wrapText="1"/>
    </xf>
    <xf numFmtId="0" fontId="21" fillId="0" borderId="74" xfId="2" applyFont="1" applyBorder="1" applyAlignment="1">
      <alignment horizontal="left" vertical="center" wrapText="1"/>
    </xf>
    <xf numFmtId="0" fontId="21" fillId="0" borderId="84" xfId="2" applyFont="1" applyBorder="1" applyAlignment="1">
      <alignment horizontal="left" vertical="center" wrapText="1"/>
    </xf>
    <xf numFmtId="0" fontId="21" fillId="0" borderId="0" xfId="2" applyFont="1" applyAlignment="1">
      <alignment horizontal="left" vertical="center" wrapText="1"/>
    </xf>
    <xf numFmtId="0" fontId="21" fillId="0" borderId="25" xfId="2" applyFont="1" applyBorder="1" applyAlignment="1">
      <alignment horizontal="left" vertical="center" wrapText="1"/>
    </xf>
    <xf numFmtId="0" fontId="21" fillId="0" borderId="82" xfId="2" applyFont="1" applyBorder="1" applyAlignment="1">
      <alignment horizontal="left" vertical="center" wrapText="1"/>
    </xf>
    <xf numFmtId="0" fontId="21" fillId="0" borderId="90" xfId="2" applyFont="1" applyBorder="1" applyAlignment="1">
      <alignment horizontal="left" vertical="center" wrapText="1"/>
    </xf>
    <xf numFmtId="0" fontId="21" fillId="0" borderId="77" xfId="2" applyFont="1" applyBorder="1" applyAlignment="1">
      <alignment horizontal="center" vertical="center"/>
    </xf>
    <xf numFmtId="0" fontId="21" fillId="0" borderId="81" xfId="2" applyFont="1" applyBorder="1" applyAlignment="1">
      <alignment horizontal="center" vertical="center"/>
    </xf>
    <xf numFmtId="0" fontId="21" fillId="0" borderId="88" xfId="2" applyFont="1" applyBorder="1" applyAlignment="1">
      <alignment vertical="center" wrapText="1"/>
    </xf>
    <xf numFmtId="0" fontId="21" fillId="0" borderId="89" xfId="2" applyFont="1" applyBorder="1" applyAlignment="1">
      <alignment vertical="center" wrapText="1"/>
    </xf>
    <xf numFmtId="0" fontId="21" fillId="0" borderId="14" xfId="2" applyFont="1" applyBorder="1" applyAlignment="1">
      <alignment vertical="center" wrapText="1"/>
    </xf>
    <xf numFmtId="49" fontId="21" fillId="0" borderId="92" xfId="2" applyNumberFormat="1" applyFont="1" applyBorder="1" applyAlignment="1">
      <alignment horizontal="center" vertical="center" shrinkToFit="1"/>
    </xf>
    <xf numFmtId="49" fontId="21" fillId="0" borderId="93" xfId="2" applyNumberFormat="1" applyFont="1" applyBorder="1" applyAlignment="1">
      <alignment horizontal="center" vertical="center" shrinkToFit="1"/>
    </xf>
    <xf numFmtId="186" fontId="21" fillId="0" borderId="82" xfId="2" applyNumberFormat="1" applyFont="1" applyBorder="1" applyAlignment="1">
      <alignment horizontal="right" vertical="center" shrinkToFit="1"/>
    </xf>
    <xf numFmtId="186" fontId="21" fillId="0" borderId="13" xfId="2" applyNumberFormat="1" applyFont="1" applyBorder="1" applyAlignment="1">
      <alignment horizontal="right" vertical="center" shrinkToFit="1"/>
    </xf>
    <xf numFmtId="0" fontId="21" fillId="0" borderId="83" xfId="2" applyFont="1" applyBorder="1" applyAlignment="1">
      <alignment vertical="center" wrapText="1"/>
    </xf>
    <xf numFmtId="0" fontId="21" fillId="0" borderId="67" xfId="2" applyFont="1" applyBorder="1" applyAlignment="1">
      <alignment vertical="center" wrapText="1"/>
    </xf>
    <xf numFmtId="0" fontId="21" fillId="0" borderId="96" xfId="2" applyFont="1" applyBorder="1" applyAlignment="1">
      <alignment vertical="center" wrapText="1"/>
    </xf>
    <xf numFmtId="0" fontId="21" fillId="0" borderId="71" xfId="2" applyFont="1" applyBorder="1" applyAlignment="1">
      <alignment vertical="center" wrapText="1"/>
    </xf>
    <xf numFmtId="0" fontId="21" fillId="0" borderId="99" xfId="2" applyFont="1" applyBorder="1" applyAlignment="1">
      <alignment vertical="center" wrapText="1"/>
    </xf>
    <xf numFmtId="186" fontId="21" fillId="0" borderId="97" xfId="2" applyNumberFormat="1" applyFont="1" applyBorder="1">
      <alignment vertical="center"/>
    </xf>
    <xf numFmtId="186" fontId="21" fillId="0" borderId="67" xfId="2" applyNumberFormat="1" applyFont="1" applyBorder="1">
      <alignment vertical="center"/>
    </xf>
    <xf numFmtId="186" fontId="21" fillId="0" borderId="96" xfId="2" applyNumberFormat="1" applyFont="1" applyBorder="1">
      <alignment vertical="center"/>
    </xf>
    <xf numFmtId="186" fontId="21" fillId="0" borderId="84" xfId="2" applyNumberFormat="1" applyFont="1" applyBorder="1">
      <alignment vertical="center"/>
    </xf>
    <xf numFmtId="186" fontId="21" fillId="0" borderId="0" xfId="2" applyNumberFormat="1" applyFont="1">
      <alignment vertical="center"/>
    </xf>
    <xf numFmtId="186" fontId="21" fillId="0" borderId="14" xfId="2" applyNumberFormat="1" applyFont="1" applyBorder="1">
      <alignment vertical="center"/>
    </xf>
    <xf numFmtId="186" fontId="21" fillId="0" borderId="100" xfId="2" applyNumberFormat="1" applyFont="1" applyBorder="1">
      <alignment vertical="center"/>
    </xf>
    <xf numFmtId="186" fontId="21" fillId="0" borderId="71" xfId="2" applyNumberFormat="1" applyFont="1" applyBorder="1">
      <alignment vertical="center"/>
    </xf>
    <xf numFmtId="186" fontId="21" fillId="0" borderId="99" xfId="2" applyNumberFormat="1" applyFont="1" applyBorder="1">
      <alignment vertical="center"/>
    </xf>
    <xf numFmtId="186" fontId="21" fillId="0" borderId="88" xfId="2" applyNumberFormat="1" applyFont="1" applyBorder="1" applyAlignment="1">
      <alignment vertical="center" shrinkToFit="1"/>
    </xf>
    <xf numFmtId="186" fontId="21" fillId="0" borderId="86" xfId="2" applyNumberFormat="1" applyFont="1" applyBorder="1" applyAlignment="1">
      <alignment vertical="center" shrinkToFit="1"/>
    </xf>
    <xf numFmtId="186" fontId="21" fillId="0" borderId="82" xfId="2" applyNumberFormat="1" applyFont="1" applyBorder="1" applyAlignment="1">
      <alignment vertical="center" shrinkToFit="1"/>
    </xf>
    <xf numFmtId="186" fontId="21" fillId="0" borderId="13" xfId="2" applyNumberFormat="1" applyFont="1" applyBorder="1" applyAlignment="1">
      <alignment vertical="center" shrinkToFit="1"/>
    </xf>
    <xf numFmtId="0" fontId="21" fillId="0" borderId="14" xfId="2" applyFont="1" applyBorder="1" applyAlignment="1">
      <alignment horizontal="left" vertical="center" wrapText="1"/>
    </xf>
    <xf numFmtId="186" fontId="21" fillId="0" borderId="82" xfId="2" applyNumberFormat="1" applyFont="1" applyBorder="1" applyAlignment="1">
      <alignment horizontal="right" vertical="center"/>
    </xf>
    <xf numFmtId="186" fontId="21" fillId="0" borderId="13" xfId="2" applyNumberFormat="1" applyFont="1" applyBorder="1" applyAlignment="1">
      <alignment horizontal="right" vertical="center"/>
    </xf>
    <xf numFmtId="186" fontId="21" fillId="0" borderId="83" xfId="2" applyNumberFormat="1" applyFont="1" applyBorder="1" applyAlignment="1">
      <alignment horizontal="right" vertical="center"/>
    </xf>
    <xf numFmtId="186" fontId="21" fillId="0" borderId="94" xfId="2" applyNumberFormat="1" applyFont="1" applyBorder="1" applyAlignment="1">
      <alignment vertical="center" shrinkToFit="1"/>
    </xf>
    <xf numFmtId="186" fontId="21" fillId="0" borderId="92" xfId="2" applyNumberFormat="1" applyFont="1" applyBorder="1" applyAlignment="1">
      <alignment vertical="center" shrinkToFit="1"/>
    </xf>
    <xf numFmtId="0" fontId="21" fillId="0" borderId="91" xfId="2" applyFont="1" applyBorder="1" applyAlignment="1">
      <alignment horizontal="center" vertical="center"/>
    </xf>
    <xf numFmtId="0" fontId="21" fillId="0" borderId="92" xfId="2" applyFont="1" applyBorder="1" applyAlignment="1">
      <alignment horizontal="center" vertical="center"/>
    </xf>
    <xf numFmtId="0" fontId="21" fillId="0" borderId="93" xfId="2" applyFont="1" applyBorder="1" applyAlignment="1">
      <alignment horizontal="center" vertical="center"/>
    </xf>
    <xf numFmtId="0" fontId="21" fillId="0" borderId="94" xfId="2" applyFont="1" applyBorder="1">
      <alignment vertical="center"/>
    </xf>
    <xf numFmtId="186" fontId="21" fillId="0" borderId="94" xfId="2" applyNumberFormat="1" applyFont="1" applyBorder="1">
      <alignment vertical="center"/>
    </xf>
    <xf numFmtId="186" fontId="21" fillId="0" borderId="92" xfId="2" applyNumberFormat="1" applyFont="1" applyBorder="1">
      <alignment vertical="center"/>
    </xf>
    <xf numFmtId="186" fontId="21" fillId="0" borderId="93" xfId="2" applyNumberFormat="1" applyFont="1" applyBorder="1">
      <alignment vertical="center"/>
    </xf>
    <xf numFmtId="0" fontId="24" fillId="0" borderId="86" xfId="2" applyFont="1" applyBorder="1" applyAlignment="1">
      <alignment vertical="center" wrapText="1"/>
    </xf>
    <xf numFmtId="186" fontId="21" fillId="0" borderId="88" xfId="2" applyNumberFormat="1" applyFont="1" applyBorder="1">
      <alignment vertical="center"/>
    </xf>
    <xf numFmtId="186" fontId="21" fillId="0" borderId="86" xfId="2" applyNumberFormat="1" applyFont="1" applyBorder="1">
      <alignment vertical="center"/>
    </xf>
    <xf numFmtId="186" fontId="21" fillId="0" borderId="87" xfId="2" applyNumberFormat="1" applyFont="1" applyBorder="1">
      <alignment vertical="center"/>
    </xf>
    <xf numFmtId="186" fontId="21" fillId="0" borderId="82" xfId="2" applyNumberFormat="1" applyFont="1" applyBorder="1">
      <alignment vertical="center"/>
    </xf>
    <xf numFmtId="186" fontId="21" fillId="0" borderId="13" xfId="2" applyNumberFormat="1" applyFont="1" applyBorder="1">
      <alignment vertical="center"/>
    </xf>
    <xf numFmtId="186" fontId="21" fillId="0" borderId="83" xfId="2" applyNumberFormat="1" applyFont="1" applyBorder="1">
      <alignment vertical="center"/>
    </xf>
    <xf numFmtId="49" fontId="21" fillId="0" borderId="0" xfId="2" applyNumberFormat="1" applyFont="1" applyAlignment="1">
      <alignment horizontal="left" vertical="center"/>
    </xf>
    <xf numFmtId="0" fontId="21" fillId="0" borderId="78" xfId="2" applyFont="1" applyBorder="1" applyAlignment="1">
      <alignment horizontal="center" vertical="center" wrapText="1"/>
    </xf>
    <xf numFmtId="0" fontId="21" fillId="0" borderId="112" xfId="2" applyFont="1" applyBorder="1" applyAlignment="1">
      <alignment horizontal="center" vertical="center"/>
    </xf>
    <xf numFmtId="0" fontId="21" fillId="0" borderId="114" xfId="2" applyFont="1" applyBorder="1" applyAlignment="1">
      <alignment horizontal="center" vertical="center"/>
    </xf>
    <xf numFmtId="0" fontId="21" fillId="0" borderId="113" xfId="2" applyFont="1" applyBorder="1" applyAlignment="1">
      <alignment horizontal="center" vertical="center" wrapText="1"/>
    </xf>
    <xf numFmtId="178" fontId="21" fillId="0" borderId="30" xfId="2" applyNumberFormat="1" applyFont="1" applyBorder="1" applyAlignment="1">
      <alignment horizontal="center" vertical="center"/>
    </xf>
    <xf numFmtId="178" fontId="21" fillId="0" borderId="103" xfId="2" applyNumberFormat="1" applyFont="1" applyBorder="1" applyAlignment="1">
      <alignment horizontal="center" vertical="center"/>
    </xf>
    <xf numFmtId="0" fontId="21" fillId="0" borderId="30"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113" xfId="2" applyFont="1" applyBorder="1" applyAlignment="1">
      <alignment horizontal="center" vertical="center" shrinkToFit="1"/>
    </xf>
    <xf numFmtId="0" fontId="21" fillId="0" borderId="29" xfId="2" applyFont="1" applyBorder="1" applyAlignment="1">
      <alignment horizontal="center" vertical="center" shrinkToFit="1"/>
    </xf>
    <xf numFmtId="0" fontId="21" fillId="0" borderId="120" xfId="2" applyFont="1" applyBorder="1" applyAlignment="1">
      <alignment horizontal="center" vertical="center"/>
    </xf>
    <xf numFmtId="178" fontId="21" fillId="0" borderId="120" xfId="2" applyNumberFormat="1" applyFont="1" applyBorder="1">
      <alignment vertical="center"/>
    </xf>
    <xf numFmtId="178" fontId="21" fillId="0" borderId="119" xfId="2" applyNumberFormat="1" applyFont="1" applyBorder="1">
      <alignment vertical="center"/>
    </xf>
    <xf numFmtId="178" fontId="21" fillId="0" borderId="30" xfId="2" applyNumberFormat="1" applyFont="1" applyBorder="1">
      <alignment vertical="center"/>
    </xf>
    <xf numFmtId="178" fontId="21" fillId="0" borderId="121" xfId="2" applyNumberFormat="1" applyFont="1" applyBorder="1" applyAlignment="1">
      <alignment vertical="center" wrapText="1"/>
    </xf>
    <xf numFmtId="178" fontId="21" fillId="0" borderId="123" xfId="2" applyNumberFormat="1" applyFont="1" applyBorder="1" applyAlignment="1">
      <alignment vertical="center" wrapText="1"/>
    </xf>
    <xf numFmtId="0" fontId="21" fillId="0" borderId="113" xfId="2" applyFont="1" applyBorder="1" applyAlignment="1">
      <alignment horizontal="center" vertical="center"/>
    </xf>
    <xf numFmtId="0" fontId="21" fillId="0" borderId="130" xfId="2" applyFont="1" applyBorder="1" applyAlignment="1">
      <alignment horizontal="center" vertical="center"/>
    </xf>
    <xf numFmtId="0" fontId="21" fillId="0" borderId="35" xfId="2" applyFont="1" applyBorder="1" applyAlignment="1">
      <alignment horizontal="center" vertical="center"/>
    </xf>
    <xf numFmtId="177" fontId="21" fillId="0" borderId="30" xfId="2" applyNumberFormat="1" applyFont="1" applyBorder="1">
      <alignment vertical="center"/>
    </xf>
    <xf numFmtId="0" fontId="21" fillId="0" borderId="20" xfId="2" applyFont="1" applyBorder="1" applyAlignment="1">
      <alignment horizontal="center" vertical="center"/>
    </xf>
    <xf numFmtId="184" fontId="21" fillId="0" borderId="19" xfId="2" applyNumberFormat="1" applyFont="1" applyBorder="1">
      <alignment vertical="center"/>
    </xf>
    <xf numFmtId="184" fontId="21" fillId="0" borderId="21" xfId="2" applyNumberFormat="1" applyFont="1" applyBorder="1">
      <alignment vertical="center"/>
    </xf>
    <xf numFmtId="188" fontId="21" fillId="0" borderId="19" xfId="2" applyNumberFormat="1" applyFont="1" applyBorder="1">
      <alignment vertical="center"/>
    </xf>
    <xf numFmtId="188" fontId="21" fillId="0" borderId="21" xfId="2" applyNumberFormat="1" applyFont="1" applyBorder="1">
      <alignment vertical="center"/>
    </xf>
    <xf numFmtId="0" fontId="21" fillId="0" borderId="19" xfId="2" applyFont="1" applyBorder="1" applyAlignment="1">
      <alignment vertical="center" wrapText="1"/>
    </xf>
    <xf numFmtId="0" fontId="21" fillId="0" borderId="21" xfId="2" applyFont="1" applyBorder="1" applyAlignment="1">
      <alignment vertical="center" wrapText="1"/>
    </xf>
    <xf numFmtId="0" fontId="21" fillId="0" borderId="15" xfId="2" applyFont="1" applyBorder="1" applyAlignment="1">
      <alignment horizontal="center" vertical="center" wrapText="1"/>
    </xf>
    <xf numFmtId="0" fontId="21" fillId="0" borderId="3" xfId="2" applyFont="1" applyBorder="1">
      <alignment vertical="center"/>
    </xf>
    <xf numFmtId="0" fontId="21" fillId="0" borderId="23" xfId="2" applyFont="1" applyBorder="1">
      <alignment vertical="center"/>
    </xf>
    <xf numFmtId="0" fontId="21" fillId="0" borderId="21" xfId="2" applyFont="1" applyBorder="1">
      <alignment vertical="center"/>
    </xf>
    <xf numFmtId="0" fontId="21" fillId="0" borderId="16" xfId="2" applyFont="1" applyBorder="1" applyAlignment="1">
      <alignment horizontal="left" vertical="center"/>
    </xf>
    <xf numFmtId="0" fontId="21" fillId="0" borderId="22" xfId="2" applyFont="1" applyBorder="1" applyAlignment="1">
      <alignment horizontal="left" vertical="center"/>
    </xf>
    <xf numFmtId="0" fontId="21" fillId="0" borderId="17" xfId="2" applyFont="1" applyBorder="1" applyAlignment="1">
      <alignment horizontal="left" vertical="center"/>
    </xf>
    <xf numFmtId="0" fontId="21" fillId="0" borderId="15" xfId="2" applyFont="1" applyBorder="1" applyAlignment="1">
      <alignment horizontal="center" vertical="center" wrapText="1" shrinkToFit="1"/>
    </xf>
    <xf numFmtId="0" fontId="21" fillId="0" borderId="138" xfId="2" applyFont="1" applyBorder="1" applyAlignment="1">
      <alignment horizontal="center" vertical="center"/>
    </xf>
    <xf numFmtId="190" fontId="21" fillId="0" borderId="15" xfId="2" applyNumberFormat="1" applyFont="1" applyBorder="1">
      <alignment vertical="center"/>
    </xf>
    <xf numFmtId="191" fontId="21" fillId="0" borderId="15" xfId="2" applyNumberFormat="1" applyFont="1" applyBorder="1">
      <alignment vertical="center"/>
    </xf>
    <xf numFmtId="184" fontId="21" fillId="0" borderId="16" xfId="2" applyNumberFormat="1" applyFont="1" applyBorder="1" applyAlignment="1">
      <alignment horizontal="center" vertical="center"/>
    </xf>
    <xf numFmtId="184" fontId="21" fillId="0" borderId="17" xfId="2" applyNumberFormat="1" applyFont="1" applyBorder="1" applyAlignment="1">
      <alignment horizontal="center" vertical="center"/>
    </xf>
    <xf numFmtId="49" fontId="21" fillId="0" borderId="16" xfId="2" applyNumberFormat="1" applyFont="1" applyBorder="1" applyAlignment="1">
      <alignment horizontal="center" vertical="center"/>
    </xf>
    <xf numFmtId="49" fontId="21" fillId="0" borderId="17" xfId="2" applyNumberFormat="1" applyFont="1" applyBorder="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22" xfId="2" applyFont="1" applyBorder="1" applyAlignment="1">
      <alignment horizontal="center" vertical="center"/>
    </xf>
    <xf numFmtId="0" fontId="23" fillId="0" borderId="15" xfId="2" applyFont="1" applyBorder="1" applyAlignment="1">
      <alignment horizontal="center" vertical="center"/>
    </xf>
    <xf numFmtId="184" fontId="21" fillId="0" borderId="15" xfId="2" applyNumberFormat="1" applyFont="1" applyBorder="1" applyAlignment="1">
      <alignment horizontal="center" vertical="center"/>
    </xf>
    <xf numFmtId="0" fontId="22" fillId="0" borderId="15" xfId="2" applyFont="1" applyBorder="1" applyAlignment="1">
      <alignment horizontal="center" vertical="center"/>
    </xf>
    <xf numFmtId="0" fontId="34" fillId="0" borderId="0" xfId="0" applyFont="1" applyAlignment="1">
      <alignment horizontal="left" vertic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30"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181" fontId="21" fillId="0" borderId="39" xfId="0" applyNumberFormat="1" applyFont="1" applyBorder="1" applyAlignment="1">
      <alignment horizontal="right" vertical="center"/>
    </xf>
    <xf numFmtId="181" fontId="21" fillId="0" borderId="39" xfId="0" applyNumberFormat="1" applyFont="1" applyBorder="1" applyAlignment="1">
      <alignment vertical="center"/>
    </xf>
    <xf numFmtId="178" fontId="21" fillId="0" borderId="30" xfId="0" applyNumberFormat="1" applyFont="1" applyBorder="1" applyAlignment="1">
      <alignment horizontal="center" vertical="center"/>
    </xf>
    <xf numFmtId="178" fontId="21" fillId="0" borderId="39" xfId="0" applyNumberFormat="1" applyFont="1" applyBorder="1" applyAlignment="1">
      <alignment horizontal="right" vertical="center"/>
    </xf>
    <xf numFmtId="178" fontId="21" fillId="0" borderId="39" xfId="0" applyNumberFormat="1" applyFont="1" applyBorder="1" applyAlignment="1">
      <alignment vertical="center"/>
    </xf>
    <xf numFmtId="0" fontId="58" fillId="0" borderId="39" xfId="0" applyFont="1" applyBorder="1" applyAlignment="1">
      <alignment horizontal="center" vertical="center" wrapText="1"/>
    </xf>
    <xf numFmtId="0" fontId="21" fillId="0" borderId="31" xfId="0" applyFont="1" applyBorder="1" applyAlignment="1">
      <alignment horizontal="center" vertical="center"/>
    </xf>
    <xf numFmtId="0" fontId="21" fillId="0" borderId="30" xfId="0" applyFont="1" applyBorder="1" applyAlignment="1">
      <alignment horizontal="center" vertical="center" wrapText="1"/>
    </xf>
    <xf numFmtId="178" fontId="21" fillId="0" borderId="139" xfId="0" applyNumberFormat="1" applyFont="1" applyBorder="1" applyAlignment="1">
      <alignment horizontal="center" vertical="center"/>
    </xf>
    <xf numFmtId="0" fontId="21" fillId="0" borderId="141" xfId="0" applyFont="1" applyBorder="1" applyAlignment="1">
      <alignment horizontal="center" vertical="center" shrinkToFit="1"/>
    </xf>
    <xf numFmtId="178" fontId="21" fillId="0" borderId="141" xfId="0" applyNumberFormat="1" applyFont="1" applyBorder="1" applyAlignment="1">
      <alignment horizontal="center" vertical="center"/>
    </xf>
    <xf numFmtId="0" fontId="21" fillId="0" borderId="141" xfId="0" applyFont="1" applyBorder="1" applyAlignment="1">
      <alignment horizontal="center" vertical="center"/>
    </xf>
    <xf numFmtId="178" fontId="21" fillId="0" borderId="144" xfId="0" applyNumberFormat="1" applyFont="1" applyBorder="1" applyAlignment="1">
      <alignment horizontal="center" vertical="center"/>
    </xf>
    <xf numFmtId="58" fontId="21" fillId="0" borderId="145" xfId="0" applyNumberFormat="1" applyFont="1" applyBorder="1" applyAlignment="1">
      <alignment horizontal="center" vertical="center"/>
    </xf>
    <xf numFmtId="0" fontId="21" fillId="0" borderId="145" xfId="0" applyFont="1" applyBorder="1" applyAlignment="1">
      <alignment horizontal="center" vertical="center"/>
    </xf>
    <xf numFmtId="0" fontId="21" fillId="0" borderId="146" xfId="0" applyFont="1" applyBorder="1" applyAlignment="1">
      <alignment horizontal="center" vertical="center"/>
    </xf>
    <xf numFmtId="0" fontId="21" fillId="0" borderId="147" xfId="0" applyFont="1" applyBorder="1" applyAlignment="1">
      <alignment horizontal="center" vertical="center"/>
    </xf>
    <xf numFmtId="0" fontId="21" fillId="0" borderId="134" xfId="0" applyFont="1" applyBorder="1" applyAlignment="1">
      <alignment horizontal="center" vertical="center"/>
    </xf>
    <xf numFmtId="0" fontId="21" fillId="0" borderId="148" xfId="0" applyFont="1" applyBorder="1" applyAlignment="1">
      <alignment horizontal="center" vertical="center"/>
    </xf>
    <xf numFmtId="0" fontId="21" fillId="0" borderId="149" xfId="0" applyFont="1" applyBorder="1" applyAlignment="1">
      <alignment horizontal="center" vertical="center"/>
    </xf>
    <xf numFmtId="0" fontId="21" fillId="0" borderId="13" xfId="0" applyFont="1" applyBorder="1" applyAlignment="1">
      <alignment horizontal="center" vertical="center"/>
    </xf>
    <xf numFmtId="0" fontId="21" fillId="0" borderId="83" xfId="0" applyFont="1" applyBorder="1" applyAlignment="1">
      <alignment horizontal="center" vertical="center"/>
    </xf>
    <xf numFmtId="0" fontId="21" fillId="0" borderId="150" xfId="0" applyFont="1" applyBorder="1" applyAlignment="1">
      <alignment horizontal="distributed" vertical="center"/>
    </xf>
    <xf numFmtId="0" fontId="21" fillId="0" borderId="104" xfId="0" applyFont="1" applyBorder="1" applyAlignment="1">
      <alignment horizontal="distributed" vertical="center"/>
    </xf>
    <xf numFmtId="0" fontId="21" fillId="0" borderId="119" xfId="0" applyFont="1" applyBorder="1" applyAlignment="1">
      <alignment horizontal="distributed" vertical="center"/>
    </xf>
    <xf numFmtId="0" fontId="21" fillId="0" borderId="30" xfId="0" applyFont="1" applyBorder="1" applyAlignment="1">
      <alignment horizontal="left" vertical="center"/>
    </xf>
    <xf numFmtId="178" fontId="21" fillId="0" borderId="103" xfId="0" applyNumberFormat="1" applyFont="1" applyBorder="1" applyAlignment="1">
      <alignment horizontal="right" vertical="center"/>
    </xf>
    <xf numFmtId="0" fontId="21" fillId="0" borderId="103" xfId="0" applyFont="1" applyBorder="1" applyAlignment="1">
      <alignment horizontal="right" vertical="center"/>
    </xf>
    <xf numFmtId="0" fontId="58" fillId="0" borderId="151" xfId="0" applyFont="1" applyBorder="1" applyAlignment="1">
      <alignment horizontal="center" vertical="top"/>
    </xf>
    <xf numFmtId="178" fontId="21" fillId="0" borderId="151" xfId="0" applyNumberFormat="1" applyFont="1" applyBorder="1" applyAlignment="1">
      <alignment horizontal="center" vertical="center"/>
    </xf>
    <xf numFmtId="0" fontId="21" fillId="0" borderId="150" xfId="0" applyFont="1" applyBorder="1" applyAlignment="1">
      <alignment horizontal="distributed" vertical="center" shrinkToFit="1"/>
    </xf>
    <xf numFmtId="0" fontId="21" fillId="0" borderId="104" xfId="0" applyFont="1" applyBorder="1" applyAlignment="1">
      <alignment horizontal="distributed" vertical="center" shrinkToFit="1"/>
    </xf>
    <xf numFmtId="0" fontId="21" fillId="0" borderId="119" xfId="0" applyFont="1" applyBorder="1" applyAlignment="1">
      <alignment horizontal="distributed" vertical="center" shrinkToFit="1"/>
    </xf>
    <xf numFmtId="178" fontId="21" fillId="0" borderId="154" xfId="0" applyNumberFormat="1" applyFont="1" applyBorder="1" applyAlignment="1">
      <alignment horizontal="center" vertical="center"/>
    </xf>
    <xf numFmtId="193" fontId="21" fillId="0" borderId="0" xfId="2" applyNumberFormat="1" applyFont="1">
      <alignment vertical="center"/>
    </xf>
    <xf numFmtId="0" fontId="21" fillId="0" borderId="55" xfId="0" applyFont="1" applyBorder="1" applyAlignment="1">
      <alignment horizontal="center" vertical="center"/>
    </xf>
    <xf numFmtId="0" fontId="21" fillId="0" borderId="138" xfId="0" applyFont="1" applyBorder="1" applyAlignment="1">
      <alignment horizontal="center" vertical="center"/>
    </xf>
    <xf numFmtId="0" fontId="21" fillId="0" borderId="152" xfId="0" applyFont="1" applyBorder="1" applyAlignment="1">
      <alignment horizontal="center" vertical="center"/>
    </xf>
    <xf numFmtId="178" fontId="21" fillId="0" borderId="153" xfId="0" applyNumberFormat="1" applyFont="1" applyBorder="1" applyAlignment="1">
      <alignment horizontal="right" vertical="center"/>
    </xf>
    <xf numFmtId="178" fontId="21" fillId="0" borderId="106" xfId="0" applyNumberFormat="1" applyFont="1" applyBorder="1" applyAlignment="1">
      <alignment horizontal="right" vertical="center"/>
    </xf>
    <xf numFmtId="3" fontId="34" fillId="0" borderId="39" xfId="0" applyNumberFormat="1" applyFont="1" applyBorder="1" applyAlignment="1">
      <alignment horizontal="right" vertical="center"/>
    </xf>
    <xf numFmtId="3" fontId="34" fillId="0" borderId="30" xfId="0" applyNumberFormat="1" applyFont="1" applyBorder="1" applyAlignment="1">
      <alignment horizontal="right" vertical="center"/>
    </xf>
    <xf numFmtId="3" fontId="34" fillId="0" borderId="36" xfId="0" applyNumberFormat="1" applyFont="1" applyBorder="1" applyAlignment="1">
      <alignment horizontal="right" vertical="center"/>
    </xf>
    <xf numFmtId="3" fontId="34" fillId="0" borderId="31" xfId="0" applyNumberFormat="1" applyFont="1" applyBorder="1" applyAlignment="1">
      <alignment horizontal="right" vertical="center"/>
    </xf>
    <xf numFmtId="3" fontId="34" fillId="0" borderId="40" xfId="0" applyNumberFormat="1" applyFont="1" applyBorder="1" applyAlignment="1">
      <alignment horizontal="right" vertical="center"/>
    </xf>
    <xf numFmtId="0" fontId="21" fillId="0" borderId="88" xfId="0" applyFont="1" applyBorder="1" applyAlignment="1">
      <alignment vertical="center" wrapText="1"/>
    </xf>
    <xf numFmtId="0" fontId="21" fillId="0" borderId="87" xfId="0" applyFont="1" applyBorder="1" applyAlignment="1">
      <alignment vertical="center" wrapText="1"/>
    </xf>
    <xf numFmtId="0" fontId="21" fillId="0" borderId="39" xfId="0" applyFont="1" applyBorder="1" applyAlignment="1">
      <alignment vertical="center" wrapText="1"/>
    </xf>
    <xf numFmtId="3" fontId="34" fillId="0" borderId="2" xfId="0" applyNumberFormat="1" applyFont="1" applyBorder="1" applyAlignment="1">
      <alignment horizontal="right" vertical="center"/>
    </xf>
    <xf numFmtId="3" fontId="34" fillId="0" borderId="159" xfId="0" applyNumberFormat="1" applyFont="1" applyBorder="1" applyAlignment="1">
      <alignment horizontal="right" vertical="center"/>
    </xf>
    <xf numFmtId="3" fontId="34" fillId="0" borderId="39" xfId="3" applyNumberFormat="1" applyFont="1" applyFill="1" applyBorder="1" applyAlignment="1">
      <alignment horizontal="right" vertical="center"/>
    </xf>
    <xf numFmtId="0" fontId="21" fillId="0" borderId="30" xfId="0" applyFont="1" applyBorder="1" applyAlignment="1">
      <alignment vertical="center" wrapText="1"/>
    </xf>
    <xf numFmtId="3" fontId="34" fillId="0" borderId="30" xfId="3" applyNumberFormat="1" applyFont="1" applyFill="1" applyBorder="1" applyAlignment="1">
      <alignment horizontal="right" vertical="center"/>
    </xf>
    <xf numFmtId="3" fontId="34" fillId="0" borderId="7" xfId="0" applyNumberFormat="1" applyFont="1" applyBorder="1" applyAlignment="1">
      <alignment horizontal="right" vertical="center"/>
    </xf>
    <xf numFmtId="3" fontId="34" fillId="0" borderId="30" xfId="0" applyNumberFormat="1" applyFont="1" applyBorder="1" applyAlignment="1">
      <alignment horizontal="right" vertical="center" shrinkToFit="1"/>
    </xf>
    <xf numFmtId="0" fontId="21" fillId="0" borderId="30" xfId="0" applyFont="1" applyBorder="1" applyAlignment="1">
      <alignment horizontal="center" vertical="center" wrapText="1" shrinkToFit="1"/>
    </xf>
    <xf numFmtId="0" fontId="21" fillId="0" borderId="27" xfId="0" applyFont="1" applyBorder="1" applyAlignment="1">
      <alignment horizontal="center" vertical="center" shrinkToFit="1"/>
    </xf>
    <xf numFmtId="0" fontId="21" fillId="0" borderId="0" xfId="0" applyFont="1" applyAlignment="1">
      <alignment vertical="center"/>
    </xf>
    <xf numFmtId="0" fontId="21" fillId="0" borderId="0" xfId="0" applyFont="1" applyAlignment="1">
      <alignment horizontal="right" vertical="center"/>
    </xf>
    <xf numFmtId="0" fontId="21" fillId="0" borderId="155" xfId="0" applyFont="1" applyBorder="1" applyAlignment="1">
      <alignment horizontal="center" vertical="center" shrinkToFit="1"/>
    </xf>
    <xf numFmtId="0" fontId="21" fillId="0" borderId="148" xfId="0" applyFont="1" applyBorder="1" applyAlignment="1">
      <alignment horizontal="center" vertical="center" shrinkToFit="1"/>
    </xf>
    <xf numFmtId="0" fontId="21" fillId="0" borderId="140"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82" xfId="0" applyFont="1" applyBorder="1" applyAlignment="1">
      <alignment horizontal="center" vertical="center" shrinkToFit="1"/>
    </xf>
    <xf numFmtId="0" fontId="21" fillId="0" borderId="83" xfId="0" applyFont="1" applyBorder="1" applyAlignment="1">
      <alignment horizontal="center" vertical="center" shrinkToFit="1"/>
    </xf>
    <xf numFmtId="0" fontId="21" fillId="0" borderId="27" xfId="0" applyFont="1" applyBorder="1" applyAlignment="1">
      <alignment horizontal="center" vertical="center" wrapText="1" shrinkToFit="1"/>
    </xf>
    <xf numFmtId="0" fontId="21" fillId="0" borderId="28"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31" xfId="0" applyFont="1" applyBorder="1" applyAlignment="1">
      <alignment horizontal="center" vertical="center" wrapText="1" shrinkToFit="1"/>
    </xf>
    <xf numFmtId="3" fontId="21" fillId="0" borderId="39" xfId="0" applyNumberFormat="1" applyFont="1" applyBorder="1" applyAlignment="1">
      <alignment horizontal="right" vertical="center"/>
    </xf>
    <xf numFmtId="3" fontId="21" fillId="0" borderId="30" xfId="0" applyNumberFormat="1" applyFont="1" applyBorder="1" applyAlignment="1">
      <alignment horizontal="right" vertical="center"/>
    </xf>
    <xf numFmtId="3" fontId="21" fillId="0" borderId="31" xfId="0" applyNumberFormat="1" applyFont="1" applyBorder="1" applyAlignment="1">
      <alignment horizontal="right" vertical="center"/>
    </xf>
    <xf numFmtId="3" fontId="21" fillId="0" borderId="40" xfId="0" applyNumberFormat="1" applyFont="1" applyBorder="1" applyAlignment="1">
      <alignment horizontal="right" vertical="center"/>
    </xf>
    <xf numFmtId="0" fontId="21" fillId="0" borderId="163" xfId="0" applyFont="1" applyBorder="1" applyAlignment="1">
      <alignment horizontal="center" vertical="center"/>
    </xf>
    <xf numFmtId="0" fontId="21" fillId="0" borderId="164" xfId="0" applyFont="1" applyBorder="1" applyAlignment="1">
      <alignment horizontal="center" vertical="center"/>
    </xf>
    <xf numFmtId="0" fontId="21" fillId="0" borderId="87" xfId="0" applyFont="1" applyBorder="1" applyAlignment="1">
      <alignment horizontal="center" vertical="center"/>
    </xf>
    <xf numFmtId="0" fontId="21" fillId="0" borderId="101" xfId="0" applyFont="1" applyBorder="1" applyAlignment="1">
      <alignment horizontal="center" vertical="center"/>
    </xf>
    <xf numFmtId="3" fontId="21" fillId="0" borderId="88" xfId="0" applyNumberFormat="1" applyFont="1" applyBorder="1" applyAlignment="1">
      <alignment horizontal="right" vertical="center"/>
    </xf>
    <xf numFmtId="3" fontId="21" fillId="0" borderId="87" xfId="0" applyNumberFormat="1" applyFont="1" applyBorder="1" applyAlignment="1">
      <alignment horizontal="right" vertical="center"/>
    </xf>
    <xf numFmtId="3" fontId="21" fillId="0" borderId="82" xfId="0" applyNumberFormat="1" applyFont="1" applyBorder="1" applyAlignment="1">
      <alignment horizontal="right" vertical="center"/>
    </xf>
    <xf numFmtId="3" fontId="21" fillId="0" borderId="83" xfId="0" applyNumberFormat="1" applyFont="1" applyBorder="1" applyAlignment="1">
      <alignment horizontal="right" vertical="center"/>
    </xf>
    <xf numFmtId="3" fontId="21" fillId="0" borderId="159" xfId="0" applyNumberFormat="1" applyFont="1" applyBorder="1" applyAlignment="1">
      <alignment horizontal="right" vertical="center"/>
    </xf>
    <xf numFmtId="0" fontId="21" fillId="0" borderId="162" xfId="0" applyFont="1" applyBorder="1" applyAlignment="1">
      <alignment horizontal="center" vertical="center" wrapText="1"/>
    </xf>
    <xf numFmtId="0" fontId="21" fillId="0" borderId="42" xfId="0" applyFont="1" applyBorder="1" applyAlignment="1">
      <alignment horizontal="distributed" vertical="center" wrapText="1"/>
    </xf>
    <xf numFmtId="0" fontId="21" fillId="0" borderId="148"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155" xfId="0" applyFont="1" applyBorder="1" applyAlignment="1">
      <alignment horizontal="center" vertical="center"/>
    </xf>
    <xf numFmtId="0" fontId="21" fillId="0" borderId="82" xfId="0" applyFont="1" applyBorder="1" applyAlignment="1">
      <alignment horizontal="center" vertical="center"/>
    </xf>
    <xf numFmtId="3" fontId="21" fillId="0" borderId="39" xfId="3" applyNumberFormat="1" applyFont="1" applyBorder="1" applyAlignment="1">
      <alignment horizontal="right" vertical="center"/>
    </xf>
    <xf numFmtId="3" fontId="21" fillId="0" borderId="30" xfId="3" applyNumberFormat="1" applyFont="1" applyBorder="1" applyAlignment="1">
      <alignment horizontal="right" vertical="center"/>
    </xf>
    <xf numFmtId="0" fontId="21" fillId="0" borderId="13" xfId="0" applyFont="1" applyBorder="1" applyAlignment="1">
      <alignment vertical="center"/>
    </xf>
    <xf numFmtId="0" fontId="21" fillId="0" borderId="83" xfId="0" applyFont="1" applyBorder="1" applyAlignment="1">
      <alignment vertical="center"/>
    </xf>
    <xf numFmtId="0" fontId="21" fillId="0" borderId="160" xfId="0" applyFont="1" applyBorder="1" applyAlignment="1">
      <alignment horizontal="center" vertical="center"/>
    </xf>
    <xf numFmtId="0" fontId="21" fillId="0" borderId="6" xfId="0" applyFont="1" applyBorder="1" applyAlignment="1">
      <alignment horizontal="center" vertical="center"/>
    </xf>
    <xf numFmtId="0" fontId="21" fillId="0" borderId="74" xfId="0" applyFont="1" applyBorder="1" applyAlignment="1">
      <alignment horizontal="center" vertical="center"/>
    </xf>
    <xf numFmtId="0" fontId="21" fillId="0" borderId="20" xfId="0" applyFont="1" applyBorder="1" applyAlignment="1">
      <alignment horizontal="center" vertical="center"/>
    </xf>
    <xf numFmtId="0" fontId="21" fillId="0" borderId="86" xfId="0" applyFont="1" applyBorder="1" applyAlignment="1">
      <alignment vertical="center"/>
    </xf>
    <xf numFmtId="0" fontId="21" fillId="0" borderId="87" xfId="0" applyFont="1" applyBorder="1" applyAlignment="1">
      <alignment vertical="center"/>
    </xf>
    <xf numFmtId="0" fontId="21" fillId="0" borderId="88" xfId="0" applyFont="1" applyBorder="1" applyAlignment="1">
      <alignment vertical="center"/>
    </xf>
    <xf numFmtId="0" fontId="21" fillId="0" borderId="142" xfId="0" applyFont="1" applyBorder="1" applyAlignment="1">
      <alignment vertical="center"/>
    </xf>
    <xf numFmtId="0" fontId="21" fillId="0" borderId="143" xfId="0" applyFont="1" applyBorder="1" applyAlignment="1">
      <alignment vertical="center"/>
    </xf>
    <xf numFmtId="0" fontId="21" fillId="0" borderId="158" xfId="0" applyFont="1" applyBorder="1" applyAlignment="1">
      <alignment vertical="center"/>
    </xf>
    <xf numFmtId="3" fontId="21" fillId="0" borderId="159" xfId="3" applyNumberFormat="1" applyFont="1" applyBorder="1" applyAlignment="1">
      <alignment horizontal="right" vertical="center"/>
    </xf>
    <xf numFmtId="3" fontId="21" fillId="0" borderId="161" xfId="0" applyNumberFormat="1" applyFont="1" applyBorder="1" applyAlignment="1">
      <alignment horizontal="right" vertical="center"/>
    </xf>
    <xf numFmtId="0" fontId="21" fillId="0" borderId="85" xfId="0" applyFont="1" applyBorder="1" applyAlignment="1">
      <alignment horizontal="center" vertical="center"/>
    </xf>
    <xf numFmtId="0" fontId="21" fillId="0" borderId="75" xfId="0" applyFont="1" applyBorder="1" applyAlignment="1">
      <alignment horizontal="center" vertical="center"/>
    </xf>
    <xf numFmtId="0" fontId="21" fillId="0" borderId="89" xfId="0" applyFont="1" applyBorder="1" applyAlignment="1">
      <alignment horizontal="center" vertical="center"/>
    </xf>
    <xf numFmtId="0" fontId="21" fillId="0" borderId="73" xfId="0" applyFont="1" applyBorder="1" applyAlignment="1">
      <alignment horizontal="center" vertical="center"/>
    </xf>
    <xf numFmtId="0" fontId="21" fillId="0" borderId="82" xfId="0" applyFont="1" applyBorder="1" applyAlignment="1">
      <alignment vertical="center"/>
    </xf>
    <xf numFmtId="0" fontId="21" fillId="0" borderId="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9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103" xfId="0" applyFont="1" applyBorder="1" applyAlignment="1">
      <alignment horizontal="center" vertical="center"/>
    </xf>
    <xf numFmtId="0" fontId="21" fillId="0" borderId="165" xfId="0" applyFont="1" applyBorder="1" applyAlignment="1">
      <alignment horizontal="center"/>
    </xf>
    <xf numFmtId="0" fontId="21" fillId="0" borderId="166" xfId="0" applyFont="1" applyBorder="1" applyAlignment="1">
      <alignment horizontal="center"/>
    </xf>
    <xf numFmtId="0" fontId="21" fillId="0" borderId="34" xfId="0" applyFont="1" applyBorder="1" applyAlignment="1">
      <alignment horizontal="center" vertical="top"/>
    </xf>
    <xf numFmtId="0" fontId="21" fillId="0" borderId="7" xfId="0" applyFont="1" applyBorder="1" applyAlignment="1">
      <alignment horizontal="center" vertical="top"/>
    </xf>
    <xf numFmtId="180" fontId="21" fillId="0" borderId="39" xfId="0" applyNumberFormat="1" applyFont="1" applyBorder="1" applyAlignment="1">
      <alignment horizontal="right" vertical="center"/>
    </xf>
    <xf numFmtId="180" fontId="21" fillId="0" borderId="40" xfId="0" applyNumberFormat="1" applyFont="1" applyBorder="1" applyAlignment="1">
      <alignment horizontal="right" vertical="center"/>
    </xf>
    <xf numFmtId="0" fontId="21" fillId="0" borderId="157" xfId="0" applyFont="1" applyBorder="1" applyAlignment="1">
      <alignment horizontal="center" vertical="top"/>
    </xf>
    <xf numFmtId="0" fontId="21" fillId="0" borderId="159" xfId="0" applyFont="1" applyBorder="1" applyAlignment="1">
      <alignment horizontal="left" vertical="top"/>
    </xf>
    <xf numFmtId="0" fontId="21" fillId="0" borderId="32" xfId="0" applyFont="1" applyBorder="1" applyAlignment="1">
      <alignment horizontal="center"/>
    </xf>
    <xf numFmtId="0" fontId="21" fillId="0" borderId="2" xfId="0" applyFont="1" applyBorder="1" applyAlignment="1">
      <alignment horizontal="left"/>
    </xf>
    <xf numFmtId="0" fontId="21" fillId="0" borderId="39" xfId="0" applyFont="1" applyBorder="1" applyAlignment="1">
      <alignment horizontal="left" vertical="center"/>
    </xf>
    <xf numFmtId="180" fontId="21" fillId="0" borderId="88" xfId="0" applyNumberFormat="1" applyFont="1" applyBorder="1" applyAlignment="1">
      <alignment horizontal="right" vertical="center"/>
    </xf>
    <xf numFmtId="180" fontId="21" fillId="0" borderId="86" xfId="0" applyNumberFormat="1" applyFont="1" applyBorder="1" applyAlignment="1">
      <alignment horizontal="right" vertical="center"/>
    </xf>
    <xf numFmtId="180" fontId="21" fillId="0" borderId="87" xfId="0" applyNumberFormat="1" applyFont="1" applyBorder="1" applyAlignment="1">
      <alignment horizontal="right" vertical="center"/>
    </xf>
    <xf numFmtId="180" fontId="21" fillId="0" borderId="142" xfId="0" applyNumberFormat="1" applyFont="1" applyBorder="1" applyAlignment="1">
      <alignment horizontal="right" vertical="center"/>
    </xf>
    <xf numFmtId="180" fontId="21" fillId="0" borderId="143" xfId="0" applyNumberFormat="1" applyFont="1" applyBorder="1" applyAlignment="1">
      <alignment horizontal="right" vertical="center"/>
    </xf>
    <xf numFmtId="180" fontId="21" fillId="0" borderId="158" xfId="0" applyNumberFormat="1" applyFont="1" applyBorder="1" applyAlignment="1">
      <alignment horizontal="right" vertical="center"/>
    </xf>
    <xf numFmtId="0" fontId="21" fillId="0" borderId="0" xfId="0" applyFont="1" applyAlignment="1">
      <alignment horizontal="justify" indent="1"/>
    </xf>
    <xf numFmtId="0" fontId="21" fillId="0" borderId="0" xfId="0" applyFont="1" applyAlignment="1">
      <alignment horizontal="left"/>
    </xf>
    <xf numFmtId="0" fontId="21" fillId="0" borderId="0" xfId="0" applyFont="1" applyAlignment="1">
      <alignment horizontal="left" vertical="center"/>
    </xf>
    <xf numFmtId="0" fontId="21" fillId="0" borderId="135"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88" xfId="0" applyFont="1" applyBorder="1" applyAlignment="1">
      <alignment horizontal="center" vertical="center"/>
    </xf>
    <xf numFmtId="0" fontId="21" fillId="0" borderId="86" xfId="0" applyFont="1" applyBorder="1" applyAlignment="1">
      <alignment horizontal="center" vertical="center"/>
    </xf>
    <xf numFmtId="0" fontId="21" fillId="0" borderId="104" xfId="0" applyFont="1" applyBorder="1" applyAlignment="1">
      <alignment horizontal="center" vertical="center"/>
    </xf>
    <xf numFmtId="0" fontId="21" fillId="0" borderId="119" xfId="0" applyFont="1" applyBorder="1" applyAlignment="1">
      <alignment horizontal="center" vertical="center"/>
    </xf>
    <xf numFmtId="0" fontId="21" fillId="0" borderId="151" xfId="0" applyFont="1" applyBorder="1" applyAlignment="1">
      <alignment horizontal="center" vertical="center"/>
    </xf>
    <xf numFmtId="183" fontId="21" fillId="0" borderId="103" xfId="3" applyNumberFormat="1" applyFont="1" applyFill="1" applyBorder="1" applyProtection="1">
      <alignment vertical="center"/>
    </xf>
    <xf numFmtId="183" fontId="21" fillId="0" borderId="104" xfId="3" applyNumberFormat="1" applyFont="1" applyFill="1" applyBorder="1" applyProtection="1">
      <alignment vertical="center"/>
    </xf>
    <xf numFmtId="183" fontId="21" fillId="0" borderId="119" xfId="3" applyNumberFormat="1" applyFont="1" applyFill="1" applyBorder="1" applyProtection="1">
      <alignment vertical="center"/>
    </xf>
    <xf numFmtId="183" fontId="21" fillId="0" borderId="151" xfId="3" applyNumberFormat="1" applyFont="1" applyFill="1" applyBorder="1" applyProtection="1">
      <alignment vertical="center"/>
    </xf>
    <xf numFmtId="0" fontId="21" fillId="0" borderId="150" xfId="0" applyFont="1" applyBorder="1" applyAlignment="1">
      <alignment horizontal="center" vertical="center"/>
    </xf>
    <xf numFmtId="176" fontId="21" fillId="0" borderId="103" xfId="0" applyNumberFormat="1" applyFont="1" applyBorder="1" applyAlignment="1">
      <alignment horizontal="right" vertical="center"/>
    </xf>
    <xf numFmtId="176" fontId="21" fillId="0" borderId="104" xfId="0" applyNumberFormat="1" applyFont="1" applyBorder="1" applyAlignment="1">
      <alignment horizontal="right" vertical="center"/>
    </xf>
    <xf numFmtId="194" fontId="21" fillId="0" borderId="103" xfId="3" applyNumberFormat="1" applyFont="1" applyFill="1" applyBorder="1" applyAlignment="1" applyProtection="1">
      <alignment horizontal="right" vertical="center"/>
    </xf>
    <xf numFmtId="194" fontId="21" fillId="0" borderId="104" xfId="3" applyNumberFormat="1" applyFont="1" applyFill="1" applyBorder="1" applyAlignment="1" applyProtection="1">
      <alignment horizontal="right" vertical="center"/>
    </xf>
    <xf numFmtId="177" fontId="21" fillId="0" borderId="103" xfId="3" applyNumberFormat="1" applyFont="1" applyFill="1" applyBorder="1" applyProtection="1">
      <alignment vertical="center"/>
    </xf>
    <xf numFmtId="177" fontId="21" fillId="0" borderId="104" xfId="3" applyNumberFormat="1" applyFont="1" applyFill="1" applyBorder="1" applyProtection="1">
      <alignment vertical="center"/>
    </xf>
    <xf numFmtId="177" fontId="21" fillId="0" borderId="119" xfId="3" applyNumberFormat="1" applyFont="1" applyFill="1" applyBorder="1" applyProtection="1">
      <alignment vertical="center"/>
    </xf>
    <xf numFmtId="0" fontId="21" fillId="0" borderId="163" xfId="0" applyFont="1" applyBorder="1" applyAlignment="1">
      <alignment horizontal="center" vertical="center" shrinkToFit="1"/>
    </xf>
    <xf numFmtId="0" fontId="21" fillId="0" borderId="86" xfId="0" applyFont="1" applyBorder="1" applyAlignment="1">
      <alignment horizontal="center" vertical="center" shrinkToFit="1"/>
    </xf>
    <xf numFmtId="0" fontId="21" fillId="0" borderId="87" xfId="0" applyFont="1" applyBorder="1" applyAlignment="1">
      <alignment horizontal="center" vertical="center" shrinkToFit="1"/>
    </xf>
    <xf numFmtId="0" fontId="21" fillId="0" borderId="135" xfId="0" applyFont="1" applyBorder="1" applyAlignment="1">
      <alignment horizontal="center" vertical="center" shrinkToFit="1"/>
    </xf>
    <xf numFmtId="0" fontId="21" fillId="0" borderId="0" xfId="0" applyFont="1" applyAlignment="1">
      <alignment horizontal="center" vertical="center" shrinkToFit="1"/>
    </xf>
    <xf numFmtId="0" fontId="21" fillId="0" borderId="149" xfId="0" applyFont="1" applyBorder="1" applyAlignment="1">
      <alignment horizontal="center" vertical="center" shrinkToFit="1"/>
    </xf>
    <xf numFmtId="0" fontId="21" fillId="0" borderId="13" xfId="0" applyFont="1" applyBorder="1" applyAlignment="1">
      <alignment horizontal="center" vertical="center" shrinkToFit="1"/>
    </xf>
    <xf numFmtId="176" fontId="21" fillId="0" borderId="153" xfId="0" applyNumberFormat="1" applyFont="1" applyBorder="1" applyAlignment="1">
      <alignment horizontal="right" vertical="center"/>
    </xf>
    <xf numFmtId="176" fontId="21" fillId="0" borderId="138" xfId="0" applyNumberFormat="1" applyFont="1" applyBorder="1" applyAlignment="1">
      <alignment horizontal="right" vertical="center"/>
    </xf>
    <xf numFmtId="194" fontId="21" fillId="0" borderId="153" xfId="3" applyNumberFormat="1" applyFont="1" applyFill="1" applyBorder="1" applyAlignment="1" applyProtection="1">
      <alignment horizontal="right" vertical="center"/>
    </xf>
    <xf numFmtId="194" fontId="21" fillId="0" borderId="138" xfId="3" applyNumberFormat="1" applyFont="1" applyFill="1" applyBorder="1" applyAlignment="1" applyProtection="1">
      <alignment horizontal="right" vertical="center"/>
    </xf>
    <xf numFmtId="177" fontId="21" fillId="0" borderId="153" xfId="3" applyNumberFormat="1" applyFont="1" applyFill="1" applyBorder="1" applyProtection="1">
      <alignment vertical="center"/>
    </xf>
    <xf numFmtId="177" fontId="21" fillId="0" borderId="138" xfId="3" applyNumberFormat="1" applyFont="1" applyFill="1" applyBorder="1" applyProtection="1">
      <alignment vertical="center"/>
    </xf>
    <xf numFmtId="177" fontId="21" fillId="0" borderId="152" xfId="3" applyNumberFormat="1" applyFont="1" applyFill="1" applyBorder="1" applyProtection="1">
      <alignment vertical="center"/>
    </xf>
    <xf numFmtId="183" fontId="21" fillId="0" borderId="153" xfId="3" applyNumberFormat="1" applyFont="1" applyFill="1" applyBorder="1" applyProtection="1">
      <alignment vertical="center"/>
    </xf>
    <xf numFmtId="183" fontId="21" fillId="0" borderId="138" xfId="3" applyNumberFormat="1" applyFont="1" applyFill="1" applyBorder="1" applyProtection="1">
      <alignment vertical="center"/>
    </xf>
    <xf numFmtId="183" fontId="21" fillId="0" borderId="152" xfId="3" applyNumberFormat="1" applyFont="1" applyFill="1" applyBorder="1" applyProtection="1">
      <alignment vertical="center"/>
    </xf>
    <xf numFmtId="183" fontId="21" fillId="0" borderId="154" xfId="3" applyNumberFormat="1" applyFont="1" applyFill="1" applyBorder="1" applyProtection="1">
      <alignment vertical="center"/>
    </xf>
    <xf numFmtId="0" fontId="21" fillId="0" borderId="134" xfId="0" applyFont="1" applyBorder="1" applyAlignment="1">
      <alignment horizontal="right" vertical="center"/>
    </xf>
    <xf numFmtId="58" fontId="21" fillId="0" borderId="0" xfId="0" applyNumberFormat="1" applyFont="1" applyAlignment="1">
      <alignment horizontal="left" vertical="center"/>
    </xf>
    <xf numFmtId="0" fontId="21" fillId="0" borderId="162" xfId="0" applyFont="1" applyBorder="1" applyAlignment="1">
      <alignment horizontal="center" vertical="center"/>
    </xf>
    <xf numFmtId="177" fontId="21" fillId="0" borderId="151" xfId="3" applyNumberFormat="1" applyFont="1" applyFill="1" applyBorder="1" applyProtection="1">
      <alignment vertical="center"/>
    </xf>
    <xf numFmtId="0" fontId="21" fillId="0" borderId="2" xfId="0" applyFont="1" applyBorder="1" applyAlignment="1">
      <alignment horizontal="center" vertical="center" textRotation="255" wrapText="1"/>
    </xf>
    <xf numFmtId="0" fontId="21" fillId="0" borderId="156" xfId="0" applyFont="1" applyBorder="1" applyAlignment="1">
      <alignment horizontal="center" vertical="center" textRotation="255" wrapText="1"/>
    </xf>
    <xf numFmtId="0" fontId="21" fillId="0" borderId="7" xfId="0" applyFont="1" applyBorder="1" applyAlignment="1">
      <alignment horizontal="center" vertical="center" textRotation="255" wrapText="1"/>
    </xf>
    <xf numFmtId="0" fontId="21" fillId="0" borderId="153" xfId="0" applyFont="1" applyBorder="1" applyAlignment="1">
      <alignment horizontal="center" vertical="center"/>
    </xf>
    <xf numFmtId="177" fontId="21" fillId="0" borderId="154" xfId="3" applyNumberFormat="1" applyFont="1" applyFill="1" applyBorder="1" applyProtection="1">
      <alignment vertical="center"/>
    </xf>
    <xf numFmtId="0" fontId="21" fillId="0" borderId="0" xfId="0" applyFont="1" applyAlignment="1">
      <alignment vertical="top" wrapText="1"/>
    </xf>
    <xf numFmtId="0" fontId="21" fillId="0" borderId="71" xfId="0" applyFont="1" applyBorder="1" applyAlignment="1">
      <alignment vertical="top" wrapText="1"/>
    </xf>
    <xf numFmtId="0" fontId="21" fillId="0" borderId="0" xfId="0" applyFont="1" applyAlignment="1">
      <alignment vertical="center" wrapText="1"/>
    </xf>
    <xf numFmtId="0" fontId="21" fillId="0" borderId="25" xfId="0" applyFont="1" applyBorder="1" applyAlignment="1">
      <alignment vertical="center" wrapText="1"/>
    </xf>
    <xf numFmtId="0" fontId="21" fillId="0" borderId="71" xfId="0" applyFont="1" applyBorder="1" applyAlignment="1">
      <alignment vertical="center" wrapText="1"/>
    </xf>
    <xf numFmtId="0" fontId="21" fillId="0" borderId="73" xfId="0" applyFont="1" applyBorder="1" applyAlignment="1">
      <alignment vertical="center" wrapText="1"/>
    </xf>
    <xf numFmtId="0" fontId="21" fillId="0" borderId="188" xfId="0" applyFont="1" applyBorder="1" applyAlignment="1">
      <alignment horizontal="center" vertical="center" wrapText="1"/>
    </xf>
    <xf numFmtId="0" fontId="21" fillId="0" borderId="120" xfId="0" applyFont="1" applyBorder="1" applyAlignment="1">
      <alignment horizontal="center" vertical="center" wrapText="1"/>
    </xf>
    <xf numFmtId="0" fontId="21" fillId="0" borderId="193" xfId="0" applyFont="1" applyBorder="1" applyAlignment="1">
      <alignment horizontal="center" vertical="center" wrapText="1"/>
    </xf>
    <xf numFmtId="0" fontId="21" fillId="0" borderId="194"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195" xfId="0" applyFont="1" applyBorder="1" applyAlignment="1">
      <alignment horizontal="center" vertical="center" wrapText="1"/>
    </xf>
    <xf numFmtId="0" fontId="21" fillId="0" borderId="190" xfId="0" applyFont="1" applyBorder="1" applyAlignment="1">
      <alignment horizontal="center" vertical="center"/>
    </xf>
    <xf numFmtId="0" fontId="21" fillId="0" borderId="191" xfId="0" applyFont="1" applyBorder="1" applyAlignment="1">
      <alignment horizontal="center" vertical="center"/>
    </xf>
    <xf numFmtId="0" fontId="21" fillId="0" borderId="196" xfId="0" applyFont="1" applyBorder="1" applyAlignment="1">
      <alignment horizontal="center" vertical="center"/>
    </xf>
    <xf numFmtId="184" fontId="21" fillId="0" borderId="190" xfId="0" applyNumberFormat="1" applyFont="1" applyBorder="1" applyAlignment="1">
      <alignment vertical="center"/>
    </xf>
    <xf numFmtId="184" fontId="21" fillId="0" borderId="191" xfId="0" applyNumberFormat="1" applyFont="1" applyBorder="1" applyAlignment="1">
      <alignment vertical="center"/>
    </xf>
    <xf numFmtId="184" fontId="21" fillId="0" borderId="196" xfId="0" applyNumberFormat="1" applyFont="1" applyBorder="1" applyAlignment="1">
      <alignment vertical="center"/>
    </xf>
    <xf numFmtId="0" fontId="21" fillId="0" borderId="140" xfId="0" applyFont="1" applyBorder="1" applyAlignment="1">
      <alignment horizontal="right" vertical="center"/>
    </xf>
    <xf numFmtId="0" fontId="21" fillId="0" borderId="100" xfId="0" applyFont="1" applyBorder="1" applyAlignment="1">
      <alignment horizontal="right" vertical="center"/>
    </xf>
    <xf numFmtId="0" fontId="21" fillId="0" borderId="71" xfId="0" applyFont="1" applyBorder="1" applyAlignment="1">
      <alignment horizontal="right" vertical="center"/>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3" fillId="0" borderId="65" xfId="0" applyFont="1" applyBorder="1" applyAlignment="1">
      <alignment horizontal="center" wrapText="1"/>
    </xf>
    <xf numFmtId="0" fontId="23" fillId="0" borderId="67" xfId="0" applyFont="1" applyBorder="1" applyAlignment="1">
      <alignment horizontal="center" wrapText="1"/>
    </xf>
    <xf numFmtId="0" fontId="23" fillId="0" borderId="192" xfId="0" applyFont="1" applyBorder="1" applyAlignment="1">
      <alignment horizontal="center" wrapText="1"/>
    </xf>
    <xf numFmtId="0" fontId="23" fillId="0" borderId="0" xfId="0" applyFont="1" applyAlignment="1">
      <alignment horizontal="center" wrapText="1"/>
    </xf>
    <xf numFmtId="0" fontId="28" fillId="0" borderId="69" xfId="0" applyFont="1" applyBorder="1" applyAlignment="1">
      <alignment vertical="center" wrapText="1"/>
    </xf>
    <xf numFmtId="0" fontId="28" fillId="0" borderId="197" xfId="0" applyFont="1" applyBorder="1" applyAlignment="1">
      <alignment vertical="center" wrapText="1"/>
    </xf>
    <xf numFmtId="184" fontId="21" fillId="0" borderId="192" xfId="0" applyNumberFormat="1" applyFont="1" applyBorder="1" applyAlignment="1">
      <alignment horizontal="right" vertical="top" wrapText="1"/>
    </xf>
    <xf numFmtId="184" fontId="21" fillId="0" borderId="0" xfId="0" applyNumberFormat="1" applyFont="1" applyAlignment="1">
      <alignment horizontal="right" vertical="top" wrapText="1"/>
    </xf>
    <xf numFmtId="184" fontId="21" fillId="0" borderId="76" xfId="0" applyNumberFormat="1" applyFont="1" applyBorder="1" applyAlignment="1">
      <alignment horizontal="right" vertical="top" wrapText="1"/>
    </xf>
    <xf numFmtId="184" fontId="21" fillId="0" borderId="1" xfId="0" applyNumberFormat="1" applyFont="1" applyBorder="1" applyAlignment="1">
      <alignment horizontal="right" vertical="top" wrapText="1"/>
    </xf>
    <xf numFmtId="0" fontId="21" fillId="0" borderId="186" xfId="0" applyFont="1" applyBorder="1" applyAlignment="1">
      <alignment horizontal="center" vertical="center" wrapText="1"/>
    </xf>
    <xf numFmtId="0" fontId="21" fillId="0" borderId="187" xfId="0" applyFont="1" applyBorder="1" applyAlignment="1">
      <alignment horizontal="center" vertical="center" wrapText="1"/>
    </xf>
    <xf numFmtId="0" fontId="21" fillId="0" borderId="187" xfId="0" applyFont="1" applyBorder="1" applyAlignment="1">
      <alignment vertical="center" wrapText="1"/>
    </xf>
    <xf numFmtId="0" fontId="21" fillId="0" borderId="127" xfId="0" applyFont="1" applyBorder="1" applyAlignment="1">
      <alignment vertical="center" wrapText="1"/>
    </xf>
    <xf numFmtId="0" fontId="21" fillId="0" borderId="120" xfId="0" applyFont="1" applyBorder="1" applyAlignment="1">
      <alignment vertical="center" wrapText="1"/>
    </xf>
    <xf numFmtId="0" fontId="21" fillId="0" borderId="116" xfId="0" applyFont="1" applyBorder="1" applyAlignment="1">
      <alignment vertical="center" wrapText="1"/>
    </xf>
    <xf numFmtId="0" fontId="21" fillId="0" borderId="140" xfId="0" applyFont="1" applyBorder="1" applyAlignment="1">
      <alignment horizontal="center" vertical="center"/>
    </xf>
    <xf numFmtId="0" fontId="21" fillId="0" borderId="100" xfId="0" applyFont="1" applyBorder="1" applyAlignment="1">
      <alignment horizontal="center" vertical="center"/>
    </xf>
    <xf numFmtId="0" fontId="21" fillId="0" borderId="86" xfId="0" applyFont="1" applyBorder="1" applyAlignment="1">
      <alignment horizontal="center" wrapText="1"/>
    </xf>
    <xf numFmtId="0" fontId="21" fillId="0" borderId="0" xfId="0" applyFont="1" applyAlignment="1">
      <alignment horizontal="center" wrapText="1"/>
    </xf>
    <xf numFmtId="0" fontId="21" fillId="0" borderId="86" xfId="0" applyFont="1" applyBorder="1" applyAlignment="1">
      <alignment wrapText="1"/>
    </xf>
    <xf numFmtId="0" fontId="21" fillId="0" borderId="0" xfId="0" applyFont="1" applyAlignment="1">
      <alignment wrapText="1"/>
    </xf>
    <xf numFmtId="0" fontId="21" fillId="0" borderId="71" xfId="0" applyFont="1" applyBorder="1" applyAlignment="1">
      <alignment horizontal="center" vertical="center"/>
    </xf>
    <xf numFmtId="184" fontId="21" fillId="0" borderId="2" xfId="0" applyNumberFormat="1" applyFont="1" applyBorder="1" applyAlignment="1">
      <alignment vertical="center"/>
    </xf>
    <xf numFmtId="184" fontId="21" fillId="0" borderId="156" xfId="0" applyNumberFormat="1" applyFont="1" applyBorder="1" applyAlignment="1">
      <alignment vertical="center"/>
    </xf>
    <xf numFmtId="184" fontId="21" fillId="0" borderId="189" xfId="0" applyNumberFormat="1" applyFont="1" applyBorder="1" applyAlignment="1">
      <alignment vertical="center"/>
    </xf>
    <xf numFmtId="184" fontId="21" fillId="0" borderId="2" xfId="0" applyNumberFormat="1" applyFont="1" applyBorder="1" applyAlignment="1">
      <alignment horizontal="right" vertical="center"/>
    </xf>
    <xf numFmtId="184" fontId="21" fillId="0" borderId="156" xfId="0" applyNumberFormat="1" applyFont="1" applyBorder="1" applyAlignment="1">
      <alignment horizontal="right" vertical="center"/>
    </xf>
    <xf numFmtId="184" fontId="21" fillId="0" borderId="189" xfId="0" applyNumberFormat="1" applyFont="1" applyBorder="1" applyAlignment="1">
      <alignment horizontal="right" vertical="center"/>
    </xf>
    <xf numFmtId="0" fontId="21" fillId="0" borderId="0" xfId="0" applyFont="1" applyAlignment="1">
      <alignment horizontal="center" vertical="top" wrapText="1"/>
    </xf>
    <xf numFmtId="0" fontId="21" fillId="0" borderId="71" xfId="0" applyFont="1" applyBorder="1" applyAlignment="1">
      <alignment horizontal="center" vertical="top" wrapText="1"/>
    </xf>
    <xf numFmtId="0" fontId="21" fillId="0" borderId="3" xfId="0" applyFont="1" applyBorder="1" applyAlignment="1">
      <alignment horizontal="center"/>
    </xf>
    <xf numFmtId="0" fontId="21" fillId="0" borderId="23" xfId="0" applyFont="1" applyBorder="1" applyAlignment="1">
      <alignment horizontal="center"/>
    </xf>
    <xf numFmtId="0" fontId="21" fillId="0" borderId="80" xfId="0" applyFont="1" applyBorder="1" applyAlignment="1">
      <alignment horizontal="center"/>
    </xf>
    <xf numFmtId="0" fontId="21" fillId="0" borderId="183" xfId="0" applyFont="1" applyBorder="1" applyAlignment="1">
      <alignment horizontal="center"/>
    </xf>
    <xf numFmtId="0" fontId="21" fillId="0" borderId="79" xfId="0" applyFont="1" applyBorder="1" applyAlignment="1">
      <alignment horizontal="center" vertical="center"/>
    </xf>
    <xf numFmtId="0" fontId="21" fillId="0" borderId="23" xfId="0" applyFont="1" applyBorder="1" applyAlignment="1">
      <alignment horizontal="center" vertical="center"/>
    </xf>
    <xf numFmtId="0" fontId="21" fillId="0" borderId="80"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wrapText="1"/>
    </xf>
    <xf numFmtId="0" fontId="21" fillId="0" borderId="184"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185" xfId="0" applyFont="1" applyBorder="1" applyAlignment="1">
      <alignment horizontal="center" vertical="center" wrapText="1"/>
    </xf>
    <xf numFmtId="0" fontId="21" fillId="0" borderId="18" xfId="0" applyFont="1" applyBorder="1" applyAlignment="1">
      <alignment horizontal="center" vertical="center"/>
    </xf>
    <xf numFmtId="0" fontId="21" fillId="0" borderId="90" xfId="0" applyFont="1" applyBorder="1" applyAlignment="1">
      <alignment horizontal="center" vertical="center"/>
    </xf>
    <xf numFmtId="0" fontId="21" fillId="0" borderId="98" xfId="0" applyFont="1" applyBorder="1" applyAlignment="1">
      <alignment horizontal="center" vertical="top"/>
    </xf>
    <xf numFmtId="0" fontId="21" fillId="0" borderId="13" xfId="0" applyFont="1" applyBorder="1" applyAlignment="1">
      <alignment horizontal="center" vertical="top"/>
    </xf>
    <xf numFmtId="0" fontId="21" fillId="0" borderId="83" xfId="0" applyFont="1" applyBorder="1" applyAlignment="1">
      <alignment horizontal="center" vertical="top"/>
    </xf>
    <xf numFmtId="0" fontId="34" fillId="0" borderId="0" xfId="0" applyFont="1" applyAlignment="1">
      <alignment vertical="center"/>
    </xf>
    <xf numFmtId="177" fontId="21" fillId="0" borderId="37" xfId="3" applyNumberFormat="1" applyFont="1" applyFill="1" applyBorder="1" applyProtection="1">
      <alignment vertical="center"/>
    </xf>
    <xf numFmtId="177" fontId="21" fillId="0" borderId="85" xfId="0" applyNumberFormat="1" applyFont="1" applyBorder="1" applyAlignment="1">
      <alignment horizontal="right" vertical="center"/>
    </xf>
    <xf numFmtId="177" fontId="21" fillId="0" borderId="86" xfId="0" applyNumberFormat="1" applyFont="1" applyBorder="1" applyAlignment="1">
      <alignment horizontal="right" vertical="center"/>
    </xf>
    <xf numFmtId="177" fontId="21" fillId="0" borderId="87" xfId="0" applyNumberFormat="1" applyFont="1" applyBorder="1" applyAlignment="1">
      <alignment horizontal="right" vertical="center"/>
    </xf>
    <xf numFmtId="177" fontId="21" fillId="0" borderId="88" xfId="0" applyNumberFormat="1" applyFont="1" applyBorder="1" applyAlignment="1">
      <alignment horizontal="right" vertical="center"/>
    </xf>
    <xf numFmtId="177" fontId="21" fillId="0" borderId="2" xfId="3" applyNumberFormat="1" applyFont="1" applyFill="1" applyBorder="1" applyAlignment="1" applyProtection="1">
      <alignment horizontal="right" vertical="center"/>
    </xf>
    <xf numFmtId="177" fontId="21" fillId="0" borderId="174" xfId="3" applyNumberFormat="1" applyFont="1" applyFill="1" applyBorder="1" applyAlignment="1" applyProtection="1">
      <alignment horizontal="right" vertical="center"/>
    </xf>
    <xf numFmtId="177" fontId="21" fillId="0" borderId="121" xfId="3" applyNumberFormat="1" applyFont="1" applyFill="1" applyBorder="1" applyAlignment="1" applyProtection="1">
      <alignment horizontal="right" vertical="center"/>
    </xf>
    <xf numFmtId="0" fontId="21" fillId="0" borderId="143" xfId="0" applyFont="1" applyBorder="1" applyAlignment="1">
      <alignment horizontal="center" vertical="center"/>
    </xf>
    <xf numFmtId="0" fontId="21" fillId="0" borderId="158" xfId="0" applyFont="1" applyBorder="1" applyAlignment="1">
      <alignment horizontal="center" vertical="center"/>
    </xf>
    <xf numFmtId="177" fontId="21" fillId="0" borderId="159" xfId="3" applyNumberFormat="1" applyFont="1" applyFill="1" applyBorder="1" applyAlignment="1" applyProtection="1">
      <alignment horizontal="right" vertical="center" indent="1"/>
    </xf>
    <xf numFmtId="177" fontId="21" fillId="0" borderId="159" xfId="3" applyNumberFormat="1" applyFont="1" applyFill="1" applyBorder="1" applyProtection="1">
      <alignment vertical="center"/>
    </xf>
    <xf numFmtId="177" fontId="21" fillId="0" borderId="175" xfId="3" applyNumberFormat="1" applyFont="1" applyFill="1" applyBorder="1" applyProtection="1">
      <alignment vertical="center"/>
    </xf>
    <xf numFmtId="177" fontId="21" fillId="0" borderId="176" xfId="3" applyNumberFormat="1" applyFont="1" applyFill="1" applyBorder="1" applyProtection="1">
      <alignment vertical="center"/>
    </xf>
    <xf numFmtId="177" fontId="21" fillId="0" borderId="177" xfId="3" applyNumberFormat="1" applyFont="1" applyFill="1" applyBorder="1" applyProtection="1">
      <alignment vertical="center"/>
    </xf>
    <xf numFmtId="177" fontId="21" fillId="0" borderId="31" xfId="3" applyNumberFormat="1" applyFont="1" applyFill="1" applyBorder="1" applyAlignment="1" applyProtection="1">
      <alignment horizontal="right" vertical="center"/>
    </xf>
    <xf numFmtId="177" fontId="21" fillId="0" borderId="115" xfId="3" applyNumberFormat="1" applyFont="1" applyFill="1" applyBorder="1" applyAlignment="1" applyProtection="1">
      <alignment horizontal="right" vertical="center"/>
    </xf>
    <xf numFmtId="0" fontId="21" fillId="0" borderId="107" xfId="0" applyFont="1" applyBorder="1" applyAlignment="1">
      <alignment horizontal="distributed" vertical="center"/>
    </xf>
    <xf numFmtId="177" fontId="21" fillId="0" borderId="36" xfId="3" applyNumberFormat="1" applyFont="1" applyFill="1" applyBorder="1" applyAlignment="1" applyProtection="1">
      <alignment horizontal="right" vertical="center" indent="1"/>
    </xf>
    <xf numFmtId="177" fontId="21" fillId="0" borderId="36" xfId="3" applyNumberFormat="1" applyFont="1" applyFill="1" applyBorder="1" applyProtection="1">
      <alignment vertical="center"/>
    </xf>
    <xf numFmtId="177" fontId="21" fillId="0" borderId="106" xfId="3" applyNumberFormat="1" applyFont="1" applyFill="1" applyBorder="1" applyProtection="1">
      <alignment vertical="center"/>
    </xf>
    <xf numFmtId="177" fontId="21" fillId="0" borderId="107" xfId="3" applyNumberFormat="1" applyFont="1" applyFill="1" applyBorder="1" applyProtection="1">
      <alignment vertical="center"/>
    </xf>
    <xf numFmtId="177" fontId="21" fillId="0" borderId="173" xfId="3" applyNumberFormat="1" applyFont="1" applyFill="1" applyBorder="1" applyProtection="1">
      <alignment vertical="center"/>
    </xf>
    <xf numFmtId="177" fontId="21" fillId="0" borderId="161" xfId="3" applyNumberFormat="1" applyFont="1" applyFill="1" applyBorder="1" applyProtection="1">
      <alignment vertical="center"/>
    </xf>
    <xf numFmtId="177" fontId="21" fillId="0" borderId="16" xfId="0" applyNumberFormat="1" applyFont="1" applyBorder="1" applyAlignment="1">
      <alignment horizontal="right" vertical="center"/>
    </xf>
    <xf numFmtId="177" fontId="21" fillId="0" borderId="22" xfId="0" applyNumberFormat="1" applyFont="1" applyBorder="1" applyAlignment="1">
      <alignment horizontal="right" vertical="center"/>
    </xf>
    <xf numFmtId="177" fontId="21" fillId="0" borderId="178" xfId="0" applyNumberFormat="1" applyFont="1" applyBorder="1" applyAlignment="1">
      <alignment horizontal="right" vertical="center"/>
    </xf>
    <xf numFmtId="177" fontId="21" fillId="0" borderId="179" xfId="0" applyNumberFormat="1" applyFont="1" applyBorder="1" applyAlignment="1">
      <alignment horizontal="right" vertical="center"/>
    </xf>
    <xf numFmtId="177" fontId="21" fillId="0" borderId="180" xfId="3" applyNumberFormat="1" applyFont="1" applyFill="1" applyBorder="1" applyAlignment="1" applyProtection="1">
      <alignment horizontal="right" vertical="center"/>
    </xf>
    <xf numFmtId="177" fontId="21" fillId="0" borderId="181" xfId="3" applyNumberFormat="1" applyFont="1" applyFill="1" applyBorder="1" applyAlignment="1" applyProtection="1">
      <alignment horizontal="right" vertical="center"/>
    </xf>
    <xf numFmtId="177" fontId="21" fillId="0" borderId="182" xfId="3" applyNumberFormat="1" applyFont="1" applyFill="1" applyBorder="1" applyAlignment="1" applyProtection="1">
      <alignment horizontal="right" vertical="center"/>
    </xf>
    <xf numFmtId="177" fontId="21" fillId="0" borderId="30" xfId="3" applyNumberFormat="1" applyFont="1" applyFill="1" applyBorder="1" applyAlignment="1" applyProtection="1">
      <alignment horizontal="right" vertical="center" indent="1"/>
    </xf>
    <xf numFmtId="177" fontId="21" fillId="0" borderId="30" xfId="3" applyNumberFormat="1" applyFont="1" applyFill="1" applyBorder="1" applyProtection="1">
      <alignment vertical="center"/>
    </xf>
    <xf numFmtId="177" fontId="21" fillId="0" borderId="31" xfId="3" applyNumberFormat="1" applyFont="1" applyFill="1" applyBorder="1" applyProtection="1">
      <alignment vertical="center"/>
    </xf>
    <xf numFmtId="177" fontId="21" fillId="0" borderId="171" xfId="0" applyNumberFormat="1" applyFont="1" applyBorder="1" applyAlignment="1">
      <alignment horizontal="right" vertical="center"/>
    </xf>
    <xf numFmtId="177" fontId="21" fillId="0" borderId="104" xfId="0" applyNumberFormat="1" applyFont="1" applyBorder="1" applyAlignment="1">
      <alignment horizontal="right" vertical="center"/>
    </xf>
    <xf numFmtId="177" fontId="21" fillId="0" borderId="119" xfId="0" applyNumberFormat="1" applyFont="1" applyBorder="1" applyAlignment="1">
      <alignment horizontal="right" vertical="center"/>
    </xf>
    <xf numFmtId="177" fontId="21" fillId="0" borderId="103" xfId="0" applyNumberFormat="1" applyFont="1" applyBorder="1" applyAlignment="1">
      <alignment horizontal="right" vertical="center"/>
    </xf>
    <xf numFmtId="177" fontId="21" fillId="0" borderId="30" xfId="3" applyNumberFormat="1" applyFont="1" applyFill="1" applyBorder="1" applyAlignment="1" applyProtection="1">
      <alignment horizontal="right" vertical="center"/>
    </xf>
    <xf numFmtId="186" fontId="21" fillId="0" borderId="30" xfId="3" applyNumberFormat="1" applyFont="1" applyFill="1" applyBorder="1" applyAlignment="1" applyProtection="1">
      <alignment horizontal="right" vertical="center" indent="1"/>
    </xf>
    <xf numFmtId="0" fontId="21" fillId="0" borderId="29" xfId="0" applyFont="1" applyBorder="1" applyAlignment="1">
      <alignment horizontal="center" vertical="center" wrapText="1"/>
    </xf>
    <xf numFmtId="0" fontId="21" fillId="0" borderId="167" xfId="0" applyFont="1" applyBorder="1" applyAlignment="1">
      <alignment horizontal="center" vertical="center"/>
    </xf>
    <xf numFmtId="0" fontId="21" fillId="0" borderId="168" xfId="0" applyFont="1" applyBorder="1" applyAlignment="1">
      <alignment horizontal="center" vertical="center"/>
    </xf>
    <xf numFmtId="0" fontId="21" fillId="0" borderId="169" xfId="0" applyFont="1" applyBorder="1" applyAlignment="1">
      <alignment horizontal="center" vertical="center"/>
    </xf>
    <xf numFmtId="0" fontId="21" fillId="0" borderId="170" xfId="0" applyFont="1" applyBorder="1" applyAlignment="1">
      <alignment horizontal="center" vertical="center"/>
    </xf>
    <xf numFmtId="0" fontId="21" fillId="0" borderId="171" xfId="0" applyFont="1" applyBorder="1" applyAlignment="1">
      <alignment horizontal="center" vertical="center"/>
    </xf>
    <xf numFmtId="0" fontId="21" fillId="0" borderId="115" xfId="0" applyFont="1" applyBorder="1" applyAlignment="1">
      <alignment horizontal="center" vertical="center"/>
    </xf>
    <xf numFmtId="184" fontId="21" fillId="0" borderId="153" xfId="0" applyNumberFormat="1" applyFont="1" applyBorder="1" applyAlignment="1">
      <alignment horizontal="right" vertical="center" indent="1"/>
    </xf>
    <xf numFmtId="184" fontId="21" fillId="0" borderId="154" xfId="0" applyNumberFormat="1" applyFont="1" applyBorder="1" applyAlignment="1">
      <alignment horizontal="right" vertical="center" inden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184" fontId="21" fillId="0" borderId="103" xfId="0" applyNumberFormat="1" applyFont="1" applyBorder="1" applyAlignment="1">
      <alignment horizontal="right" vertical="center" indent="1"/>
    </xf>
    <xf numFmtId="184" fontId="21" fillId="0" borderId="151" xfId="0" applyNumberFormat="1" applyFont="1" applyBorder="1" applyAlignment="1">
      <alignment horizontal="right" vertical="center" indent="1"/>
    </xf>
    <xf numFmtId="184" fontId="21" fillId="0" borderId="199" xfId="0" applyNumberFormat="1" applyFont="1" applyBorder="1" applyAlignment="1">
      <alignment horizontal="right" vertical="center"/>
    </xf>
    <xf numFmtId="184" fontId="21" fillId="0" borderId="200" xfId="0" applyNumberFormat="1" applyFont="1" applyBorder="1" applyAlignment="1">
      <alignment horizontal="right" vertical="center"/>
    </xf>
    <xf numFmtId="184" fontId="21" fillId="0" borderId="199" xfId="0" applyNumberFormat="1" applyFont="1" applyBorder="1" applyAlignment="1">
      <alignment horizontal="right" vertical="center" indent="1"/>
    </xf>
    <xf numFmtId="184" fontId="21" fillId="0" borderId="201" xfId="0" applyNumberFormat="1" applyFont="1" applyBorder="1" applyAlignment="1">
      <alignment horizontal="right" vertical="center" indent="1"/>
    </xf>
    <xf numFmtId="0" fontId="21" fillId="0" borderId="204" xfId="0" applyFont="1" applyBorder="1" applyAlignment="1">
      <alignment horizontal="center" vertical="center"/>
    </xf>
    <xf numFmtId="0" fontId="21" fillId="0" borderId="205" xfId="0" applyFont="1" applyBorder="1" applyAlignment="1">
      <alignment horizontal="center" vertical="center"/>
    </xf>
    <xf numFmtId="0" fontId="21" fillId="0" borderId="206" xfId="0" applyFont="1" applyBorder="1" applyAlignment="1">
      <alignment horizontal="center" vertical="center"/>
    </xf>
    <xf numFmtId="0" fontId="21" fillId="0" borderId="207" xfId="0" applyFont="1" applyBorder="1" applyAlignment="1">
      <alignment horizontal="center" vertical="center"/>
    </xf>
    <xf numFmtId="184" fontId="21" fillId="0" borderId="103" xfId="0" applyNumberFormat="1" applyFont="1" applyBorder="1" applyAlignment="1">
      <alignment horizontal="right" vertical="center"/>
    </xf>
    <xf numFmtId="184" fontId="21" fillId="0" borderId="119" xfId="0" applyNumberFormat="1" applyFont="1" applyBorder="1" applyAlignment="1">
      <alignment horizontal="right" vertical="center"/>
    </xf>
    <xf numFmtId="0" fontId="34" fillId="0" borderId="143" xfId="0" applyFont="1" applyBorder="1" applyAlignment="1">
      <alignment horizontal="left" vertical="center"/>
    </xf>
    <xf numFmtId="0" fontId="21" fillId="0" borderId="208" xfId="0" applyFont="1" applyBorder="1" applyAlignment="1">
      <alignment vertical="center" wrapText="1"/>
    </xf>
    <xf numFmtId="0" fontId="21" fillId="0" borderId="210" xfId="0" applyFont="1" applyBorder="1" applyAlignment="1">
      <alignment vertical="center" wrapText="1"/>
    </xf>
    <xf numFmtId="0" fontId="21" fillId="0" borderId="209" xfId="0" applyFont="1" applyBorder="1" applyAlignment="1">
      <alignment vertical="center" wrapText="1"/>
    </xf>
    <xf numFmtId="0" fontId="21" fillId="0" borderId="88" xfId="0" applyFont="1" applyBorder="1" applyAlignment="1">
      <alignment horizontal="center" wrapText="1" shrinkToFit="1"/>
    </xf>
    <xf numFmtId="0" fontId="21" fillId="0" borderId="87" xfId="0" applyFont="1" applyBorder="1" applyAlignment="1">
      <alignment horizontal="center" wrapText="1" shrinkToFit="1"/>
    </xf>
    <xf numFmtId="0" fontId="21" fillId="0" borderId="82" xfId="0" applyFont="1" applyBorder="1" applyAlignment="1">
      <alignment horizontal="center" vertical="top" wrapText="1" shrinkToFit="1"/>
    </xf>
    <xf numFmtId="0" fontId="21" fillId="0" borderId="83" xfId="0" applyFont="1" applyBorder="1" applyAlignment="1">
      <alignment horizontal="center" vertical="top" wrapText="1" shrinkToFit="1"/>
    </xf>
    <xf numFmtId="0" fontId="21" fillId="0" borderId="7" xfId="0" applyFont="1" applyBorder="1" applyAlignment="1">
      <alignment horizontal="center" vertical="center"/>
    </xf>
    <xf numFmtId="49" fontId="21" fillId="0" borderId="7" xfId="0" applyNumberFormat="1" applyFont="1" applyBorder="1" applyAlignment="1">
      <alignment horizontal="center" vertical="center"/>
    </xf>
    <xf numFmtId="49" fontId="21" fillId="0" borderId="30" xfId="0" applyNumberFormat="1" applyFont="1" applyBorder="1" applyAlignment="1">
      <alignment horizontal="center" vertical="center"/>
    </xf>
    <xf numFmtId="0" fontId="21" fillId="0" borderId="212" xfId="0" applyFont="1" applyBorder="1" applyAlignment="1">
      <alignment horizontal="center" vertical="center" wrapText="1"/>
    </xf>
    <xf numFmtId="0" fontId="21" fillId="0" borderId="48" xfId="0" applyFont="1" applyBorder="1" applyAlignment="1">
      <alignment horizontal="center" vertical="center"/>
    </xf>
    <xf numFmtId="49" fontId="28" fillId="0" borderId="16" xfId="0" applyNumberFormat="1" applyFont="1" applyBorder="1" applyAlignment="1">
      <alignment horizontal="center" vertical="center"/>
    </xf>
    <xf numFmtId="49" fontId="28" fillId="0" borderId="22" xfId="0" applyNumberFormat="1" applyFont="1" applyBorder="1" applyAlignment="1">
      <alignment horizontal="center" vertical="center"/>
    </xf>
    <xf numFmtId="49" fontId="28" fillId="0" borderId="17" xfId="0" applyNumberFormat="1" applyFont="1" applyBorder="1" applyAlignment="1">
      <alignment horizontal="center" vertical="center"/>
    </xf>
    <xf numFmtId="49" fontId="28" fillId="0" borderId="21" xfId="0" applyNumberFormat="1" applyFont="1" applyBorder="1" applyAlignment="1">
      <alignment horizontal="center" vertical="center"/>
    </xf>
    <xf numFmtId="49" fontId="28" fillId="0" borderId="17" xfId="0" applyNumberFormat="1" applyFont="1" applyBorder="1" applyAlignment="1">
      <alignment horizontal="distributed" vertical="center"/>
    </xf>
    <xf numFmtId="49" fontId="28" fillId="0" borderId="16" xfId="0" applyNumberFormat="1" applyFont="1" applyBorder="1" applyAlignment="1">
      <alignment horizontal="distributed" vertical="center"/>
    </xf>
    <xf numFmtId="49" fontId="28" fillId="0" borderId="19" xfId="0" applyNumberFormat="1" applyFont="1" applyBorder="1" applyAlignment="1">
      <alignment horizontal="center" vertical="center"/>
    </xf>
    <xf numFmtId="49" fontId="28" fillId="0" borderId="15"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1" xfId="0" applyNumberFormat="1" applyFont="1" applyBorder="1" applyAlignment="1">
      <alignment horizontal="center" vertical="center"/>
    </xf>
    <xf numFmtId="49" fontId="28" fillId="0" borderId="20" xfId="0" applyNumberFormat="1" applyFont="1" applyBorder="1" applyAlignment="1">
      <alignment horizontal="center" vertical="center"/>
    </xf>
    <xf numFmtId="49" fontId="28" fillId="0" borderId="22" xfId="0" applyNumberFormat="1" applyFont="1" applyBorder="1" applyAlignment="1">
      <alignment horizontal="distributed" vertical="center"/>
    </xf>
    <xf numFmtId="49" fontId="28" fillId="0" borderId="3" xfId="0" applyNumberFormat="1" applyFont="1" applyBorder="1" applyAlignment="1">
      <alignment horizontal="center" vertical="center"/>
    </xf>
    <xf numFmtId="49" fontId="28" fillId="0" borderId="23" xfId="0" applyNumberFormat="1" applyFont="1" applyBorder="1" applyAlignment="1">
      <alignment horizontal="center" vertical="center"/>
    </xf>
    <xf numFmtId="49" fontId="28" fillId="0" borderId="18" xfId="0" applyNumberFormat="1" applyFont="1" applyBorder="1" applyAlignment="1">
      <alignment horizontal="center" vertical="center"/>
    </xf>
    <xf numFmtId="184" fontId="28" fillId="0" borderId="16" xfId="0" applyNumberFormat="1" applyFont="1" applyBorder="1" applyAlignment="1">
      <alignment vertical="center"/>
    </xf>
    <xf numFmtId="184" fontId="28" fillId="0" borderId="17" xfId="0" applyNumberFormat="1" applyFont="1" applyBorder="1" applyAlignment="1">
      <alignment vertical="center"/>
    </xf>
    <xf numFmtId="0" fontId="65" fillId="0" borderId="0" xfId="0" applyFont="1" applyAlignment="1">
      <alignment vertical="center"/>
    </xf>
    <xf numFmtId="0" fontId="23" fillId="0" borderId="88" xfId="2" applyFont="1" applyBorder="1" applyAlignment="1">
      <alignment vertical="center" wrapText="1"/>
    </xf>
    <xf numFmtId="0" fontId="21" fillId="0" borderId="82" xfId="2" applyFont="1" applyBorder="1" applyAlignment="1">
      <alignment vertical="center"/>
    </xf>
    <xf numFmtId="0" fontId="21" fillId="0" borderId="13" xfId="2" applyFont="1" applyBorder="1" applyAlignment="1">
      <alignment vertical="center"/>
    </xf>
  </cellXfs>
  <cellStyles count="7">
    <cellStyle name="桁区切り" xfId="6"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 5" xfId="5" xr:uid="{46A46FB2-FAD8-48A4-B966-06CFDD1B5E3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95253</xdr:rowOff>
    </xdr:from>
    <xdr:to>
      <xdr:col>14</xdr:col>
      <xdr:colOff>515388</xdr:colOff>
      <xdr:row>36</xdr:row>
      <xdr:rowOff>99752</xdr:rowOff>
    </xdr:to>
    <xdr:pic>
      <xdr:nvPicPr>
        <xdr:cNvPr id="2" name="図 1">
          <a:extLst>
            <a:ext uri="{FF2B5EF4-FFF2-40B4-BE49-F238E27FC236}">
              <a16:creationId xmlns:a16="http://schemas.microsoft.com/office/drawing/2014/main" id="{AC738C55-1171-483F-AC1C-BDEDC2F8EE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49" t="7795" r="5515" b="7496"/>
        <a:stretch/>
      </xdr:blipFill>
      <xdr:spPr>
        <a:xfrm>
          <a:off x="1" y="95253"/>
          <a:ext cx="10174776" cy="6870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14</xdr:col>
      <xdr:colOff>224442</xdr:colOff>
      <xdr:row>37</xdr:row>
      <xdr:rowOff>49876</xdr:rowOff>
    </xdr:to>
    <xdr:pic>
      <xdr:nvPicPr>
        <xdr:cNvPr id="2" name="図 1">
          <a:extLst>
            <a:ext uri="{FF2B5EF4-FFF2-40B4-BE49-F238E27FC236}">
              <a16:creationId xmlns:a16="http://schemas.microsoft.com/office/drawing/2014/main" id="{7C3F52EE-FA0D-4AF8-AD87-2213E012A7B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4" t="5890" r="6618" b="9400"/>
        <a:stretch/>
      </xdr:blipFill>
      <xdr:spPr>
        <a:xfrm>
          <a:off x="0" y="1"/>
          <a:ext cx="9069184" cy="7124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24938</xdr:colOff>
      <xdr:row>9</xdr:row>
      <xdr:rowOff>133003</xdr:rowOff>
    </xdr:from>
    <xdr:to>
      <xdr:col>13</xdr:col>
      <xdr:colOff>191193</xdr:colOff>
      <xdr:row>10</xdr:row>
      <xdr:rowOff>266007</xdr:rowOff>
    </xdr:to>
    <xdr:sp macro="" textlink="">
      <xdr:nvSpPr>
        <xdr:cNvPr id="2" name="左中かっこ 1">
          <a:extLst>
            <a:ext uri="{FF2B5EF4-FFF2-40B4-BE49-F238E27FC236}">
              <a16:creationId xmlns:a16="http://schemas.microsoft.com/office/drawing/2014/main" id="{4B1FDBF4-3B80-4219-B7E2-DCECABEDA352}"/>
            </a:ext>
          </a:extLst>
        </xdr:cNvPr>
        <xdr:cNvSpPr/>
      </xdr:nvSpPr>
      <xdr:spPr>
        <a:xfrm rot="10800000">
          <a:off x="9601200" y="3300152"/>
          <a:ext cx="166255" cy="465513"/>
        </a:xfrm>
        <a:prstGeom prst="leftBrace">
          <a:avLst/>
        </a:prstGeom>
        <a:ln w="952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xdr:colOff>
      <xdr:row>7</xdr:row>
      <xdr:rowOff>180975</xdr:rowOff>
    </xdr:from>
    <xdr:to>
      <xdr:col>48</xdr:col>
      <xdr:colOff>123825</xdr:colOff>
      <xdr:row>9</xdr:row>
      <xdr:rowOff>95250</xdr:rowOff>
    </xdr:to>
    <xdr:sp macro="" textlink="">
      <xdr:nvSpPr>
        <xdr:cNvPr id="2" name="AutoShape 1">
          <a:extLst>
            <a:ext uri="{FF2B5EF4-FFF2-40B4-BE49-F238E27FC236}">
              <a16:creationId xmlns:a16="http://schemas.microsoft.com/office/drawing/2014/main" id="{F0A91D6E-3D21-4A4C-AAA1-ECB61C120E81}"/>
            </a:ext>
          </a:extLst>
        </xdr:cNvPr>
        <xdr:cNvSpPr>
          <a:spLocks noChangeArrowheads="1"/>
        </xdr:cNvSpPr>
      </xdr:nvSpPr>
      <xdr:spPr bwMode="auto">
        <a:xfrm>
          <a:off x="6137217" y="2309033"/>
          <a:ext cx="503786" cy="562668"/>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16625</xdr:colOff>
      <xdr:row>7</xdr:row>
      <xdr:rowOff>182880</xdr:rowOff>
    </xdr:from>
    <xdr:to>
      <xdr:col>48</xdr:col>
      <xdr:colOff>124691</xdr:colOff>
      <xdr:row>9</xdr:row>
      <xdr:rowOff>91440</xdr:rowOff>
    </xdr:to>
    <xdr:sp macro="" textlink="">
      <xdr:nvSpPr>
        <xdr:cNvPr id="3" name="AutoShape 1">
          <a:extLst>
            <a:ext uri="{FF2B5EF4-FFF2-40B4-BE49-F238E27FC236}">
              <a16:creationId xmlns:a16="http://schemas.microsoft.com/office/drawing/2014/main" id="{EA257D07-E79A-4D66-80DF-F6B8AC8365B1}"/>
            </a:ext>
          </a:extLst>
        </xdr:cNvPr>
        <xdr:cNvSpPr>
          <a:spLocks noChangeArrowheads="1"/>
        </xdr:cNvSpPr>
      </xdr:nvSpPr>
      <xdr:spPr bwMode="auto">
        <a:xfrm>
          <a:off x="6134792" y="2310938"/>
          <a:ext cx="507077" cy="556953"/>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24938</xdr:colOff>
      <xdr:row>6</xdr:row>
      <xdr:rowOff>108065</xdr:rowOff>
    </xdr:from>
    <xdr:to>
      <xdr:col>106</xdr:col>
      <xdr:colOff>83127</xdr:colOff>
      <xdr:row>9</xdr:row>
      <xdr:rowOff>108065</xdr:rowOff>
    </xdr:to>
    <xdr:sp macro="" textlink="">
      <xdr:nvSpPr>
        <xdr:cNvPr id="4" name="AutoShape 2">
          <a:extLst>
            <a:ext uri="{FF2B5EF4-FFF2-40B4-BE49-F238E27FC236}">
              <a16:creationId xmlns:a16="http://schemas.microsoft.com/office/drawing/2014/main" id="{715E2D94-8B9F-4722-A876-2251B3CFF067}"/>
            </a:ext>
          </a:extLst>
        </xdr:cNvPr>
        <xdr:cNvSpPr>
          <a:spLocks/>
        </xdr:cNvSpPr>
      </xdr:nvSpPr>
      <xdr:spPr bwMode="auto">
        <a:xfrm>
          <a:off x="14272953" y="1911927"/>
          <a:ext cx="191192" cy="972589"/>
        </a:xfrm>
        <a:prstGeom prst="leftBrace">
          <a:avLst>
            <a:gd name="adj1" fmla="val 44318"/>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4</xdr:row>
      <xdr:rowOff>8312</xdr:rowOff>
    </xdr:to>
    <xdr:sp macro="" textlink="">
      <xdr:nvSpPr>
        <xdr:cNvPr id="2" name="Line 3">
          <a:extLst>
            <a:ext uri="{FF2B5EF4-FFF2-40B4-BE49-F238E27FC236}">
              <a16:creationId xmlns:a16="http://schemas.microsoft.com/office/drawing/2014/main" id="{9BFBED8A-C49A-41D3-9F2A-69E559B6DC21}"/>
            </a:ext>
          </a:extLst>
        </xdr:cNvPr>
        <xdr:cNvSpPr>
          <a:spLocks noChangeShapeType="1"/>
        </xdr:cNvSpPr>
      </xdr:nvSpPr>
      <xdr:spPr bwMode="auto">
        <a:xfrm>
          <a:off x="0" y="756458"/>
          <a:ext cx="1363287"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540327</xdr:colOff>
      <xdr:row>4</xdr:row>
      <xdr:rowOff>249381</xdr:rowOff>
    </xdr:to>
    <xdr:sp macro="" textlink="">
      <xdr:nvSpPr>
        <xdr:cNvPr id="3" name="Line 4">
          <a:extLst>
            <a:ext uri="{FF2B5EF4-FFF2-40B4-BE49-F238E27FC236}">
              <a16:creationId xmlns:a16="http://schemas.microsoft.com/office/drawing/2014/main" id="{C1567705-6912-4BC0-A9A8-63D9AE6D79D4}"/>
            </a:ext>
          </a:extLst>
        </xdr:cNvPr>
        <xdr:cNvSpPr>
          <a:spLocks noChangeShapeType="1"/>
        </xdr:cNvSpPr>
      </xdr:nvSpPr>
      <xdr:spPr bwMode="auto">
        <a:xfrm>
          <a:off x="0" y="756458"/>
          <a:ext cx="864523" cy="50707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290945</xdr:colOff>
      <xdr:row>4</xdr:row>
      <xdr:rowOff>241069</xdr:rowOff>
    </xdr:to>
    <xdr:sp macro="" textlink="">
      <xdr:nvSpPr>
        <xdr:cNvPr id="4" name="Line 5">
          <a:extLst>
            <a:ext uri="{FF2B5EF4-FFF2-40B4-BE49-F238E27FC236}">
              <a16:creationId xmlns:a16="http://schemas.microsoft.com/office/drawing/2014/main" id="{A4E002BF-39AB-461D-A1EC-79ACE32E43F4}"/>
            </a:ext>
          </a:extLst>
        </xdr:cNvPr>
        <xdr:cNvSpPr>
          <a:spLocks noChangeShapeType="1"/>
        </xdr:cNvSpPr>
      </xdr:nvSpPr>
      <xdr:spPr bwMode="auto">
        <a:xfrm>
          <a:off x="0" y="756458"/>
          <a:ext cx="290945" cy="49876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0</xdr:rowOff>
    </xdr:from>
    <xdr:to>
      <xdr:col>1</xdr:col>
      <xdr:colOff>19050</xdr:colOff>
      <xdr:row>18</xdr:row>
      <xdr:rowOff>9525</xdr:rowOff>
    </xdr:to>
    <xdr:sp macro="" textlink="">
      <xdr:nvSpPr>
        <xdr:cNvPr id="5" name="Line 6">
          <a:extLst>
            <a:ext uri="{FF2B5EF4-FFF2-40B4-BE49-F238E27FC236}">
              <a16:creationId xmlns:a16="http://schemas.microsoft.com/office/drawing/2014/main" id="{26C211FE-3493-4342-858D-7EFBAA550137}"/>
            </a:ext>
          </a:extLst>
        </xdr:cNvPr>
        <xdr:cNvSpPr>
          <a:spLocks noChangeShapeType="1"/>
        </xdr:cNvSpPr>
      </xdr:nvSpPr>
      <xdr:spPr bwMode="auto">
        <a:xfrm>
          <a:off x="9525" y="4106487"/>
          <a:ext cx="333721" cy="52491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548640</xdr:colOff>
      <xdr:row>4</xdr:row>
      <xdr:rowOff>249380</xdr:rowOff>
    </xdr:from>
    <xdr:to>
      <xdr:col>2</xdr:col>
      <xdr:colOff>16625</xdr:colOff>
      <xdr:row>5</xdr:row>
      <xdr:rowOff>0</xdr:rowOff>
    </xdr:to>
    <xdr:sp macro="" textlink="">
      <xdr:nvSpPr>
        <xdr:cNvPr id="6" name="Line 7">
          <a:extLst>
            <a:ext uri="{FF2B5EF4-FFF2-40B4-BE49-F238E27FC236}">
              <a16:creationId xmlns:a16="http://schemas.microsoft.com/office/drawing/2014/main" id="{49BA8090-32D1-4632-9D6C-10906FB241B7}"/>
            </a:ext>
          </a:extLst>
        </xdr:cNvPr>
        <xdr:cNvSpPr>
          <a:spLocks noChangeShapeType="1"/>
        </xdr:cNvSpPr>
      </xdr:nvSpPr>
      <xdr:spPr bwMode="auto">
        <a:xfrm>
          <a:off x="872836" y="1263533"/>
          <a:ext cx="507076" cy="831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257693</xdr:rowOff>
    </xdr:from>
    <xdr:to>
      <xdr:col>2</xdr:col>
      <xdr:colOff>16625</xdr:colOff>
      <xdr:row>17</xdr:row>
      <xdr:rowOff>8311</xdr:rowOff>
    </xdr:to>
    <xdr:sp macro="" textlink="">
      <xdr:nvSpPr>
        <xdr:cNvPr id="7" name="Line 9">
          <a:extLst>
            <a:ext uri="{FF2B5EF4-FFF2-40B4-BE49-F238E27FC236}">
              <a16:creationId xmlns:a16="http://schemas.microsoft.com/office/drawing/2014/main" id="{51CE5A8D-F5FC-4290-A0BD-265E10A46B98}"/>
            </a:ext>
          </a:extLst>
        </xdr:cNvPr>
        <xdr:cNvSpPr>
          <a:spLocks noChangeShapeType="1"/>
        </xdr:cNvSpPr>
      </xdr:nvSpPr>
      <xdr:spPr bwMode="auto">
        <a:xfrm>
          <a:off x="0" y="4106486"/>
          <a:ext cx="1379912"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0</xdr:rowOff>
    </xdr:from>
    <xdr:to>
      <xdr:col>1</xdr:col>
      <xdr:colOff>495300</xdr:colOff>
      <xdr:row>17</xdr:row>
      <xdr:rowOff>238125</xdr:rowOff>
    </xdr:to>
    <xdr:sp macro="" textlink="">
      <xdr:nvSpPr>
        <xdr:cNvPr id="8" name="Line 10">
          <a:extLst>
            <a:ext uri="{FF2B5EF4-FFF2-40B4-BE49-F238E27FC236}">
              <a16:creationId xmlns:a16="http://schemas.microsoft.com/office/drawing/2014/main" id="{26A15D0B-1012-4533-AFA9-A823F903CCDE}"/>
            </a:ext>
          </a:extLst>
        </xdr:cNvPr>
        <xdr:cNvSpPr>
          <a:spLocks noChangeShapeType="1"/>
        </xdr:cNvSpPr>
      </xdr:nvSpPr>
      <xdr:spPr bwMode="auto">
        <a:xfrm>
          <a:off x="0" y="4106487"/>
          <a:ext cx="819496" cy="4958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17</xdr:row>
      <xdr:rowOff>238125</xdr:rowOff>
    </xdr:from>
    <xdr:to>
      <xdr:col>2</xdr:col>
      <xdr:colOff>8313</xdr:colOff>
      <xdr:row>17</xdr:row>
      <xdr:rowOff>249382</xdr:rowOff>
    </xdr:to>
    <xdr:sp macro="" textlink="">
      <xdr:nvSpPr>
        <xdr:cNvPr id="9" name="Line 12">
          <a:extLst>
            <a:ext uri="{FF2B5EF4-FFF2-40B4-BE49-F238E27FC236}">
              <a16:creationId xmlns:a16="http://schemas.microsoft.com/office/drawing/2014/main" id="{4792DF88-2490-4DBD-8EC9-5600DF93C776}"/>
            </a:ext>
          </a:extLst>
        </xdr:cNvPr>
        <xdr:cNvSpPr>
          <a:spLocks noChangeShapeType="1"/>
        </xdr:cNvSpPr>
      </xdr:nvSpPr>
      <xdr:spPr bwMode="auto">
        <a:xfrm>
          <a:off x="829021" y="4602307"/>
          <a:ext cx="542579" cy="1125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2</xdr:col>
      <xdr:colOff>0</xdr:colOff>
      <xdr:row>4</xdr:row>
      <xdr:rowOff>8313</xdr:rowOff>
    </xdr:to>
    <xdr:sp macro="" textlink="">
      <xdr:nvSpPr>
        <xdr:cNvPr id="10" name="Line 3">
          <a:extLst>
            <a:ext uri="{FF2B5EF4-FFF2-40B4-BE49-F238E27FC236}">
              <a16:creationId xmlns:a16="http://schemas.microsoft.com/office/drawing/2014/main" id="{F0D56E62-793A-4CA3-BB7E-630B46B45658}"/>
            </a:ext>
          </a:extLst>
        </xdr:cNvPr>
        <xdr:cNvSpPr>
          <a:spLocks noChangeShapeType="1"/>
        </xdr:cNvSpPr>
      </xdr:nvSpPr>
      <xdr:spPr bwMode="auto">
        <a:xfrm>
          <a:off x="0" y="756458"/>
          <a:ext cx="1363287" cy="26600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548640</xdr:colOff>
      <xdr:row>17</xdr:row>
      <xdr:rowOff>249380</xdr:rowOff>
    </xdr:from>
    <xdr:to>
      <xdr:col>2</xdr:col>
      <xdr:colOff>16625</xdr:colOff>
      <xdr:row>18</xdr:row>
      <xdr:rowOff>0</xdr:rowOff>
    </xdr:to>
    <xdr:sp macro="" textlink="">
      <xdr:nvSpPr>
        <xdr:cNvPr id="11" name="Line 7">
          <a:extLst>
            <a:ext uri="{FF2B5EF4-FFF2-40B4-BE49-F238E27FC236}">
              <a16:creationId xmlns:a16="http://schemas.microsoft.com/office/drawing/2014/main" id="{2B1AC422-8AF7-4353-965A-21000F9EA344}"/>
            </a:ext>
          </a:extLst>
        </xdr:cNvPr>
        <xdr:cNvSpPr>
          <a:spLocks noChangeShapeType="1"/>
        </xdr:cNvSpPr>
      </xdr:nvSpPr>
      <xdr:spPr bwMode="auto">
        <a:xfrm>
          <a:off x="872836" y="4613562"/>
          <a:ext cx="507076" cy="831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EFB8-7D7B-448F-98E4-30BFC3139FA2}">
  <sheetPr codeName="Sheet1">
    <pageSetUpPr fitToPage="1"/>
  </sheetPr>
  <dimension ref="C3:N14"/>
  <sheetViews>
    <sheetView tabSelected="1" view="pageLayout" zoomScaleNormal="100" workbookViewId="0">
      <selection activeCell="A12" sqref="A12"/>
    </sheetView>
  </sheetViews>
  <sheetFormatPr defaultColWidth="9" defaultRowHeight="34.700000000000003"/>
  <cols>
    <col min="1" max="16384" width="9" style="4"/>
  </cols>
  <sheetData>
    <row r="3" spans="3:14" ht="33.75" customHeight="1"/>
    <row r="4" spans="3:14">
      <c r="E4" s="472" t="s">
        <v>51</v>
      </c>
      <c r="F4" s="473"/>
      <c r="G4" s="473"/>
      <c r="H4" s="473"/>
      <c r="I4" s="473"/>
      <c r="J4" s="473"/>
      <c r="K4" s="473"/>
    </row>
    <row r="7" spans="3:14" ht="55" customHeight="1">
      <c r="C7" s="474" t="s">
        <v>45</v>
      </c>
      <c r="D7" s="474"/>
      <c r="E7" s="474"/>
      <c r="F7" s="474"/>
      <c r="G7" s="474"/>
      <c r="H7" s="474"/>
      <c r="I7" s="474"/>
      <c r="J7" s="474"/>
      <c r="K7" s="474"/>
      <c r="L7" s="474"/>
      <c r="M7" s="474"/>
      <c r="N7" s="6"/>
    </row>
    <row r="10" spans="3:14">
      <c r="E10" s="472" t="s">
        <v>52</v>
      </c>
      <c r="F10" s="473"/>
      <c r="G10" s="473"/>
      <c r="H10" s="473"/>
      <c r="I10" s="473"/>
      <c r="J10" s="473"/>
      <c r="K10" s="473"/>
    </row>
    <row r="11" spans="3:14" ht="32.9" customHeight="1"/>
    <row r="13" spans="3:14">
      <c r="E13" s="473" t="s">
        <v>46</v>
      </c>
      <c r="F13" s="473"/>
      <c r="G13" s="473"/>
      <c r="H13" s="473"/>
      <c r="I13" s="473"/>
      <c r="J13" s="473"/>
      <c r="K13" s="473"/>
    </row>
    <row r="14" spans="3:14" ht="32.9" customHeight="1"/>
  </sheetData>
  <mergeCells count="4">
    <mergeCell ref="E4:K4"/>
    <mergeCell ref="C7:M7"/>
    <mergeCell ref="E10:K10"/>
    <mergeCell ref="E13:K13"/>
  </mergeCells>
  <phoneticPr fontId="5"/>
  <pageMargins left="0.78740157480314965" right="0.39370078740157483" top="0.39370078740157483" bottom="0.39370078740157483" header="0" footer="0"/>
  <pageSetup paperSize="9" orientation="landscape" horizontalDpi="4294967292"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EEA8-9E49-4452-A4DF-FD34506F9966}">
  <sheetPr>
    <pageSetUpPr fitToPage="1"/>
  </sheetPr>
  <dimension ref="A1:Q27"/>
  <sheetViews>
    <sheetView view="pageLayout" topLeftCell="A4" zoomScaleNormal="100" workbookViewId="0">
      <selection activeCell="D15" sqref="D15"/>
    </sheetView>
  </sheetViews>
  <sheetFormatPr defaultColWidth="9" defaultRowHeight="14.4"/>
  <cols>
    <col min="1" max="1" width="4.77734375" style="58" customWidth="1"/>
    <col min="2" max="2" width="22.33203125" style="58" customWidth="1"/>
    <col min="3" max="7" width="9.21875" style="58" customWidth="1"/>
    <col min="8" max="8" width="10.44140625" style="58" customWidth="1"/>
    <col min="9" max="12" width="9.21875" style="58" customWidth="1"/>
    <col min="13" max="16" width="10.44140625" style="58" customWidth="1"/>
    <col min="17" max="17" width="9.21875" style="58" customWidth="1"/>
    <col min="18" max="16384" width="9" style="58"/>
  </cols>
  <sheetData>
    <row r="1" spans="1:17" ht="28.5" customHeight="1">
      <c r="O1" s="587" t="s">
        <v>479</v>
      </c>
      <c r="P1" s="587"/>
      <c r="Q1" s="587"/>
    </row>
    <row r="2" spans="1:17" s="68" customFormat="1" ht="24.75" customHeight="1">
      <c r="A2" s="588" t="s">
        <v>480</v>
      </c>
      <c r="B2" s="589"/>
      <c r="C2" s="96" t="s">
        <v>438</v>
      </c>
      <c r="D2" s="96" t="s">
        <v>439</v>
      </c>
      <c r="E2" s="96" t="s">
        <v>440</v>
      </c>
      <c r="F2" s="96" t="s">
        <v>441</v>
      </c>
      <c r="G2" s="96" t="s">
        <v>442</v>
      </c>
      <c r="H2" s="96" t="s">
        <v>443</v>
      </c>
      <c r="I2" s="96" t="s">
        <v>444</v>
      </c>
      <c r="J2" s="96" t="s">
        <v>445</v>
      </c>
      <c r="K2" s="96" t="s">
        <v>446</v>
      </c>
      <c r="L2" s="96" t="s">
        <v>447</v>
      </c>
      <c r="M2" s="96" t="s">
        <v>448</v>
      </c>
      <c r="N2" s="96" t="s">
        <v>449</v>
      </c>
      <c r="O2" s="96" t="s">
        <v>450</v>
      </c>
      <c r="P2" s="102" t="s">
        <v>481</v>
      </c>
      <c r="Q2" s="96" t="s">
        <v>452</v>
      </c>
    </row>
    <row r="3" spans="1:17" ht="24.75" customHeight="1">
      <c r="A3" s="97" t="s">
        <v>482</v>
      </c>
      <c r="B3" s="98" t="s">
        <v>483</v>
      </c>
      <c r="C3" s="99">
        <v>917</v>
      </c>
      <c r="D3" s="100">
        <v>1001</v>
      </c>
      <c r="E3" s="100">
        <v>1044</v>
      </c>
      <c r="F3" s="99">
        <v>3014</v>
      </c>
      <c r="G3" s="99">
        <v>4361</v>
      </c>
      <c r="H3" s="99">
        <v>3936</v>
      </c>
      <c r="I3" s="99">
        <v>1972</v>
      </c>
      <c r="J3" s="99">
        <v>789</v>
      </c>
      <c r="K3" s="99">
        <v>3720</v>
      </c>
      <c r="L3" s="99">
        <v>2874</v>
      </c>
      <c r="M3" s="99">
        <v>2840</v>
      </c>
      <c r="N3" s="99">
        <v>1911</v>
      </c>
      <c r="O3" s="99">
        <f>SUM(C3:N3)</f>
        <v>28379</v>
      </c>
      <c r="P3" s="99">
        <v>26423</v>
      </c>
      <c r="Q3" s="101">
        <f>O3/P3</f>
        <v>1.0740264163796693</v>
      </c>
    </row>
    <row r="4" spans="1:17" ht="24.75" customHeight="1">
      <c r="A4" s="97" t="s">
        <v>484</v>
      </c>
      <c r="B4" s="98" t="s">
        <v>485</v>
      </c>
      <c r="C4" s="99">
        <v>714</v>
      </c>
      <c r="D4" s="100">
        <v>1628</v>
      </c>
      <c r="E4" s="100">
        <v>1683</v>
      </c>
      <c r="F4" s="99">
        <v>2778</v>
      </c>
      <c r="G4" s="99">
        <v>27707</v>
      </c>
      <c r="H4" s="99">
        <v>39557</v>
      </c>
      <c r="I4" s="99">
        <v>8364</v>
      </c>
      <c r="J4" s="99">
        <v>2859</v>
      </c>
      <c r="K4" s="99">
        <v>1567</v>
      </c>
      <c r="L4" s="99">
        <v>3915</v>
      </c>
      <c r="M4" s="99">
        <v>2657</v>
      </c>
      <c r="N4" s="99">
        <v>2835</v>
      </c>
      <c r="O4" s="99">
        <f t="shared" ref="O4:O23" si="0">SUM(C4:N4)</f>
        <v>96264</v>
      </c>
      <c r="P4" s="99">
        <v>177279</v>
      </c>
      <c r="Q4" s="101">
        <f t="shared" ref="Q4:Q23" si="1">O4/P4</f>
        <v>0.54300847816154196</v>
      </c>
    </row>
    <row r="5" spans="1:17" ht="24.75" customHeight="1">
      <c r="A5" s="97" t="s">
        <v>486</v>
      </c>
      <c r="B5" s="98" t="s">
        <v>487</v>
      </c>
      <c r="C5" s="99">
        <v>6596</v>
      </c>
      <c r="D5" s="100">
        <v>10540</v>
      </c>
      <c r="E5" s="100">
        <v>14562</v>
      </c>
      <c r="F5" s="99">
        <v>24715</v>
      </c>
      <c r="G5" s="99">
        <v>62670</v>
      </c>
      <c r="H5" s="99">
        <v>59183</v>
      </c>
      <c r="I5" s="99">
        <v>22893</v>
      </c>
      <c r="J5" s="99">
        <v>23340</v>
      </c>
      <c r="K5" s="99">
        <v>24747</v>
      </c>
      <c r="L5" s="99">
        <v>44241</v>
      </c>
      <c r="M5" s="99">
        <v>43380</v>
      </c>
      <c r="N5" s="99">
        <v>38608</v>
      </c>
      <c r="O5" s="99">
        <f t="shared" si="0"/>
        <v>375475</v>
      </c>
      <c r="P5" s="99">
        <v>449032</v>
      </c>
      <c r="Q5" s="101">
        <f t="shared" si="1"/>
        <v>0.83618762137219615</v>
      </c>
    </row>
    <row r="6" spans="1:17" ht="24.75" customHeight="1">
      <c r="A6" s="97" t="s">
        <v>488</v>
      </c>
      <c r="B6" s="98" t="s">
        <v>305</v>
      </c>
      <c r="C6" s="99">
        <v>98248</v>
      </c>
      <c r="D6" s="100">
        <v>27</v>
      </c>
      <c r="E6" s="100">
        <v>80</v>
      </c>
      <c r="F6" s="99">
        <v>105</v>
      </c>
      <c r="G6" s="99">
        <v>164924</v>
      </c>
      <c r="H6" s="99">
        <v>747852</v>
      </c>
      <c r="I6" s="99">
        <v>326330</v>
      </c>
      <c r="J6" s="99">
        <v>233279</v>
      </c>
      <c r="K6" s="99">
        <v>276169</v>
      </c>
      <c r="L6" s="99">
        <v>138202</v>
      </c>
      <c r="M6" s="99">
        <v>227368</v>
      </c>
      <c r="N6" s="99">
        <v>308986</v>
      </c>
      <c r="O6" s="99">
        <f t="shared" si="0"/>
        <v>2521570</v>
      </c>
      <c r="P6" s="99">
        <v>2594813</v>
      </c>
      <c r="Q6" s="101">
        <f t="shared" si="1"/>
        <v>0.97177330312434851</v>
      </c>
    </row>
    <row r="7" spans="1:17" ht="24.75" customHeight="1">
      <c r="A7" s="97" t="s">
        <v>489</v>
      </c>
      <c r="B7" s="98" t="s">
        <v>309</v>
      </c>
      <c r="C7" s="99">
        <v>9014</v>
      </c>
      <c r="D7" s="100">
        <v>10183</v>
      </c>
      <c r="E7" s="100">
        <v>8841</v>
      </c>
      <c r="F7" s="99">
        <v>3134</v>
      </c>
      <c r="G7" s="99">
        <v>58</v>
      </c>
      <c r="H7" s="99">
        <v>50</v>
      </c>
      <c r="I7" s="99">
        <v>8</v>
      </c>
      <c r="J7" s="99">
        <v>0</v>
      </c>
      <c r="K7" s="99">
        <v>64</v>
      </c>
      <c r="L7" s="99">
        <v>512</v>
      </c>
      <c r="M7" s="99">
        <v>672</v>
      </c>
      <c r="N7" s="99">
        <v>1180</v>
      </c>
      <c r="O7" s="99">
        <f t="shared" si="0"/>
        <v>33716</v>
      </c>
      <c r="P7" s="99">
        <v>30070</v>
      </c>
      <c r="Q7" s="101">
        <f t="shared" si="1"/>
        <v>1.1212504156967076</v>
      </c>
    </row>
    <row r="8" spans="1:17" ht="24.75" customHeight="1">
      <c r="A8" s="97" t="s">
        <v>490</v>
      </c>
      <c r="B8" s="98" t="s">
        <v>491</v>
      </c>
      <c r="C8" s="99">
        <v>17</v>
      </c>
      <c r="D8" s="100">
        <v>18</v>
      </c>
      <c r="E8" s="100">
        <v>86</v>
      </c>
      <c r="F8" s="99">
        <v>236</v>
      </c>
      <c r="G8" s="99">
        <v>231</v>
      </c>
      <c r="H8" s="99">
        <v>63</v>
      </c>
      <c r="I8" s="99">
        <v>42</v>
      </c>
      <c r="J8" s="99">
        <v>99</v>
      </c>
      <c r="K8" s="99">
        <v>883</v>
      </c>
      <c r="L8" s="99">
        <v>3591</v>
      </c>
      <c r="M8" s="99">
        <v>2496</v>
      </c>
      <c r="N8" s="99">
        <v>47</v>
      </c>
      <c r="O8" s="99">
        <f t="shared" si="0"/>
        <v>7809</v>
      </c>
      <c r="P8" s="99">
        <v>5877</v>
      </c>
      <c r="Q8" s="101">
        <f t="shared" si="1"/>
        <v>1.3287391526288923</v>
      </c>
    </row>
    <row r="9" spans="1:17" ht="24.75" customHeight="1">
      <c r="A9" s="97" t="s">
        <v>492</v>
      </c>
      <c r="B9" s="98" t="s">
        <v>333</v>
      </c>
      <c r="C9" s="99">
        <v>0</v>
      </c>
      <c r="D9" s="100">
        <v>0</v>
      </c>
      <c r="E9" s="100">
        <v>1</v>
      </c>
      <c r="F9" s="99">
        <v>3</v>
      </c>
      <c r="G9" s="99">
        <v>2</v>
      </c>
      <c r="H9" s="99">
        <v>8</v>
      </c>
      <c r="I9" s="99">
        <v>195</v>
      </c>
      <c r="J9" s="99">
        <v>251</v>
      </c>
      <c r="K9" s="99">
        <v>89</v>
      </c>
      <c r="L9" s="99">
        <v>4</v>
      </c>
      <c r="M9" s="99">
        <v>8</v>
      </c>
      <c r="N9" s="99">
        <v>1</v>
      </c>
      <c r="O9" s="99">
        <f t="shared" si="0"/>
        <v>562</v>
      </c>
      <c r="P9" s="99">
        <v>714</v>
      </c>
      <c r="Q9" s="101">
        <f t="shared" si="1"/>
        <v>0.78711484593837533</v>
      </c>
    </row>
    <row r="10" spans="1:17" ht="24.75" customHeight="1">
      <c r="A10" s="97" t="s">
        <v>493</v>
      </c>
      <c r="B10" s="98" t="s">
        <v>494</v>
      </c>
      <c r="C10" s="99">
        <v>8088</v>
      </c>
      <c r="D10" s="100">
        <v>16922</v>
      </c>
      <c r="E10" s="100">
        <v>15081</v>
      </c>
      <c r="F10" s="99">
        <v>22065</v>
      </c>
      <c r="G10" s="99">
        <v>21343</v>
      </c>
      <c r="H10" s="99">
        <v>18358</v>
      </c>
      <c r="I10" s="99">
        <v>0</v>
      </c>
      <c r="J10" s="99">
        <v>0</v>
      </c>
      <c r="K10" s="99">
        <v>23180</v>
      </c>
      <c r="L10" s="99">
        <v>27795</v>
      </c>
      <c r="M10" s="99">
        <v>31269</v>
      </c>
      <c r="N10" s="99">
        <v>22949</v>
      </c>
      <c r="O10" s="99">
        <f t="shared" si="0"/>
        <v>207050</v>
      </c>
      <c r="P10" s="99">
        <v>208404</v>
      </c>
      <c r="Q10" s="101">
        <f t="shared" si="1"/>
        <v>0.99350300378111744</v>
      </c>
    </row>
    <row r="11" spans="1:17" ht="24.75" customHeight="1">
      <c r="A11" s="97" t="s">
        <v>495</v>
      </c>
      <c r="B11" s="98" t="s">
        <v>496</v>
      </c>
      <c r="C11" s="99">
        <v>926</v>
      </c>
      <c r="D11" s="100">
        <v>1928</v>
      </c>
      <c r="E11" s="100">
        <v>3149</v>
      </c>
      <c r="F11" s="99">
        <v>4747</v>
      </c>
      <c r="G11" s="99">
        <v>4743</v>
      </c>
      <c r="H11" s="99">
        <v>10351</v>
      </c>
      <c r="I11" s="99">
        <v>0</v>
      </c>
      <c r="J11" s="99">
        <v>0</v>
      </c>
      <c r="K11" s="99">
        <v>2006</v>
      </c>
      <c r="L11" s="99">
        <v>2742</v>
      </c>
      <c r="M11" s="99">
        <v>2665</v>
      </c>
      <c r="N11" s="99">
        <v>1806</v>
      </c>
      <c r="O11" s="99">
        <f t="shared" si="0"/>
        <v>35063</v>
      </c>
      <c r="P11" s="99">
        <v>28974</v>
      </c>
      <c r="Q11" s="101">
        <f t="shared" si="1"/>
        <v>1.2101539311106508</v>
      </c>
    </row>
    <row r="12" spans="1:17" ht="24.75" customHeight="1">
      <c r="A12" s="97" t="s">
        <v>497</v>
      </c>
      <c r="B12" s="98" t="s">
        <v>337</v>
      </c>
      <c r="C12" s="99">
        <v>3241</v>
      </c>
      <c r="D12" s="100">
        <v>6629</v>
      </c>
      <c r="E12" s="100">
        <v>11831</v>
      </c>
      <c r="F12" s="99">
        <v>5143</v>
      </c>
      <c r="G12" s="99">
        <v>0</v>
      </c>
      <c r="H12" s="99">
        <v>0</v>
      </c>
      <c r="I12" s="99">
        <v>0</v>
      </c>
      <c r="J12" s="99">
        <v>0</v>
      </c>
      <c r="K12" s="99">
        <v>4</v>
      </c>
      <c r="L12" s="99">
        <v>16873</v>
      </c>
      <c r="M12" s="99">
        <v>6585</v>
      </c>
      <c r="N12" s="99">
        <v>3492</v>
      </c>
      <c r="O12" s="99">
        <f t="shared" si="0"/>
        <v>53798</v>
      </c>
      <c r="P12" s="99">
        <v>33935</v>
      </c>
      <c r="Q12" s="101">
        <f t="shared" si="1"/>
        <v>1.5853248858111095</v>
      </c>
    </row>
    <row r="13" spans="1:17" ht="24.75" customHeight="1">
      <c r="A13" s="97" t="s">
        <v>498</v>
      </c>
      <c r="B13" s="98" t="s">
        <v>340</v>
      </c>
      <c r="C13" s="99">
        <v>4840</v>
      </c>
      <c r="D13" s="100">
        <v>14800</v>
      </c>
      <c r="E13" s="100">
        <v>0</v>
      </c>
      <c r="F13" s="99">
        <v>3</v>
      </c>
      <c r="G13" s="99">
        <v>54000</v>
      </c>
      <c r="H13" s="99">
        <v>67840</v>
      </c>
      <c r="I13" s="99">
        <v>71440</v>
      </c>
      <c r="J13" s="99">
        <v>72230</v>
      </c>
      <c r="K13" s="99">
        <v>56570</v>
      </c>
      <c r="L13" s="99">
        <v>67950</v>
      </c>
      <c r="M13" s="99">
        <v>34040</v>
      </c>
      <c r="N13" s="99">
        <v>12700</v>
      </c>
      <c r="O13" s="99">
        <f t="shared" si="0"/>
        <v>456413</v>
      </c>
      <c r="P13" s="99">
        <v>342804</v>
      </c>
      <c r="Q13" s="101">
        <f t="shared" si="1"/>
        <v>1.3314109520308981</v>
      </c>
    </row>
    <row r="14" spans="1:17" ht="24.75" customHeight="1">
      <c r="A14" s="97" t="s">
        <v>499</v>
      </c>
      <c r="B14" s="98" t="s">
        <v>344</v>
      </c>
      <c r="C14" s="99">
        <v>0</v>
      </c>
      <c r="D14" s="100">
        <v>2</v>
      </c>
      <c r="E14" s="100">
        <v>23</v>
      </c>
      <c r="F14" s="99">
        <v>44</v>
      </c>
      <c r="G14" s="99">
        <v>177</v>
      </c>
      <c r="H14" s="99">
        <v>61</v>
      </c>
      <c r="I14" s="99">
        <v>135</v>
      </c>
      <c r="J14" s="99">
        <v>429</v>
      </c>
      <c r="K14" s="99">
        <v>2174</v>
      </c>
      <c r="L14" s="99">
        <v>7747</v>
      </c>
      <c r="M14" s="99">
        <v>7731</v>
      </c>
      <c r="N14" s="99">
        <v>600</v>
      </c>
      <c r="O14" s="99">
        <f t="shared" si="0"/>
        <v>19123</v>
      </c>
      <c r="P14" s="99">
        <v>4742</v>
      </c>
      <c r="Q14" s="101">
        <f t="shared" si="1"/>
        <v>4.0326866301138757</v>
      </c>
    </row>
    <row r="15" spans="1:17" ht="24.75" customHeight="1">
      <c r="A15" s="97" t="s">
        <v>500</v>
      </c>
      <c r="B15" s="98" t="s">
        <v>501</v>
      </c>
      <c r="C15" s="99">
        <v>16194</v>
      </c>
      <c r="D15" s="100">
        <v>27184</v>
      </c>
      <c r="E15" s="100">
        <v>15434</v>
      </c>
      <c r="F15" s="99">
        <v>22351</v>
      </c>
      <c r="G15" s="99">
        <v>20201</v>
      </c>
      <c r="H15" s="99">
        <v>21359</v>
      </c>
      <c r="I15" s="99">
        <v>306</v>
      </c>
      <c r="J15" s="99">
        <v>77</v>
      </c>
      <c r="K15" s="99">
        <v>5525</v>
      </c>
      <c r="L15" s="99">
        <v>6086</v>
      </c>
      <c r="M15" s="99">
        <v>9719</v>
      </c>
      <c r="N15" s="99">
        <v>4894</v>
      </c>
      <c r="O15" s="99">
        <f t="shared" si="0"/>
        <v>149330</v>
      </c>
      <c r="P15" s="99">
        <v>125821</v>
      </c>
      <c r="Q15" s="101">
        <f t="shared" si="1"/>
        <v>1.1868448033317174</v>
      </c>
    </row>
    <row r="16" spans="1:17" ht="24.75" customHeight="1">
      <c r="A16" s="97" t="s">
        <v>502</v>
      </c>
      <c r="B16" s="98" t="s">
        <v>503</v>
      </c>
      <c r="C16" s="99">
        <v>503</v>
      </c>
      <c r="D16" s="100">
        <v>1794</v>
      </c>
      <c r="E16" s="100">
        <v>1050</v>
      </c>
      <c r="F16" s="99">
        <v>2784</v>
      </c>
      <c r="G16" s="99">
        <v>1018</v>
      </c>
      <c r="H16" s="99">
        <v>401</v>
      </c>
      <c r="I16" s="99">
        <v>218</v>
      </c>
      <c r="J16" s="99">
        <v>477</v>
      </c>
      <c r="K16" s="99">
        <v>255</v>
      </c>
      <c r="L16" s="99">
        <v>0</v>
      </c>
      <c r="M16" s="99">
        <v>0</v>
      </c>
      <c r="N16" s="99">
        <v>827</v>
      </c>
      <c r="O16" s="99">
        <f t="shared" si="0"/>
        <v>9327</v>
      </c>
      <c r="P16" s="99">
        <v>11602</v>
      </c>
      <c r="Q16" s="101">
        <f t="shared" si="1"/>
        <v>0.80391311842785729</v>
      </c>
    </row>
    <row r="17" spans="1:17" ht="24.75" customHeight="1">
      <c r="A17" s="97" t="s">
        <v>504</v>
      </c>
      <c r="B17" s="98" t="s">
        <v>505</v>
      </c>
      <c r="C17" s="99">
        <v>1303</v>
      </c>
      <c r="D17" s="100">
        <v>1867</v>
      </c>
      <c r="E17" s="100">
        <v>802</v>
      </c>
      <c r="F17" s="99">
        <v>2620</v>
      </c>
      <c r="G17" s="99">
        <v>2488</v>
      </c>
      <c r="H17" s="99">
        <v>6552</v>
      </c>
      <c r="I17" s="99">
        <v>15763</v>
      </c>
      <c r="J17" s="99">
        <v>22257</v>
      </c>
      <c r="K17" s="99">
        <v>11305</v>
      </c>
      <c r="L17" s="99">
        <v>16801</v>
      </c>
      <c r="M17" s="99">
        <v>5923</v>
      </c>
      <c r="N17" s="99">
        <v>1878</v>
      </c>
      <c r="O17" s="99">
        <f t="shared" si="0"/>
        <v>89559</v>
      </c>
      <c r="P17" s="99">
        <v>83071</v>
      </c>
      <c r="Q17" s="101">
        <f t="shared" si="1"/>
        <v>1.0781018646699811</v>
      </c>
    </row>
    <row r="18" spans="1:17" ht="24.75" customHeight="1">
      <c r="A18" s="97" t="s">
        <v>506</v>
      </c>
      <c r="B18" s="98" t="s">
        <v>354</v>
      </c>
      <c r="C18" s="99">
        <v>0</v>
      </c>
      <c r="D18" s="100">
        <v>0</v>
      </c>
      <c r="E18" s="100">
        <v>0</v>
      </c>
      <c r="F18" s="99">
        <v>0</v>
      </c>
      <c r="G18" s="99">
        <v>3292</v>
      </c>
      <c r="H18" s="99">
        <v>63371</v>
      </c>
      <c r="I18" s="99">
        <v>80642</v>
      </c>
      <c r="J18" s="99">
        <v>112316</v>
      </c>
      <c r="K18" s="99">
        <v>1694</v>
      </c>
      <c r="L18" s="99">
        <v>0</v>
      </c>
      <c r="M18" s="99">
        <v>0</v>
      </c>
      <c r="N18" s="99">
        <v>0</v>
      </c>
      <c r="O18" s="99">
        <f t="shared" si="0"/>
        <v>261315</v>
      </c>
      <c r="P18" s="99">
        <v>261137</v>
      </c>
      <c r="Q18" s="101">
        <f t="shared" si="1"/>
        <v>1.0006816345443197</v>
      </c>
    </row>
    <row r="19" spans="1:17" ht="24.75" customHeight="1">
      <c r="A19" s="97" t="s">
        <v>507</v>
      </c>
      <c r="B19" s="98" t="s">
        <v>508</v>
      </c>
      <c r="C19" s="99">
        <v>0</v>
      </c>
      <c r="D19" s="100">
        <v>0</v>
      </c>
      <c r="E19" s="100">
        <v>0</v>
      </c>
      <c r="F19" s="99">
        <v>0</v>
      </c>
      <c r="G19" s="99">
        <v>30</v>
      </c>
      <c r="H19" s="99">
        <v>109</v>
      </c>
      <c r="I19" s="99">
        <v>350</v>
      </c>
      <c r="J19" s="99">
        <v>147</v>
      </c>
      <c r="K19" s="99">
        <v>122</v>
      </c>
      <c r="L19" s="99">
        <v>375</v>
      </c>
      <c r="M19" s="99">
        <v>1160</v>
      </c>
      <c r="N19" s="99">
        <v>129</v>
      </c>
      <c r="O19" s="99">
        <f t="shared" si="0"/>
        <v>2422</v>
      </c>
      <c r="P19" s="99">
        <v>15582</v>
      </c>
      <c r="Q19" s="101">
        <f t="shared" si="1"/>
        <v>0.1554357592093441</v>
      </c>
    </row>
    <row r="20" spans="1:17" ht="24.75" customHeight="1">
      <c r="A20" s="97" t="s">
        <v>509</v>
      </c>
      <c r="B20" s="98" t="s">
        <v>510</v>
      </c>
      <c r="C20" s="99">
        <v>82</v>
      </c>
      <c r="D20" s="100">
        <v>136</v>
      </c>
      <c r="E20" s="100">
        <v>355</v>
      </c>
      <c r="F20" s="99">
        <v>264</v>
      </c>
      <c r="G20" s="99">
        <v>774</v>
      </c>
      <c r="H20" s="99">
        <v>18285</v>
      </c>
      <c r="I20" s="99">
        <v>20880</v>
      </c>
      <c r="J20" s="99">
        <v>20933</v>
      </c>
      <c r="K20" s="99">
        <v>1144</v>
      </c>
      <c r="L20" s="99">
        <v>875</v>
      </c>
      <c r="M20" s="99">
        <v>678</v>
      </c>
      <c r="N20" s="99">
        <v>160</v>
      </c>
      <c r="O20" s="99">
        <f t="shared" si="0"/>
        <v>64566</v>
      </c>
      <c r="P20" s="99">
        <v>73099</v>
      </c>
      <c r="Q20" s="101">
        <f t="shared" si="1"/>
        <v>0.88326789696165475</v>
      </c>
    </row>
    <row r="21" spans="1:17" ht="24.75" customHeight="1">
      <c r="A21" s="97" t="s">
        <v>511</v>
      </c>
      <c r="B21" s="98" t="s">
        <v>512</v>
      </c>
      <c r="C21" s="99">
        <v>0</v>
      </c>
      <c r="D21" s="100">
        <v>0</v>
      </c>
      <c r="E21" s="100">
        <v>0</v>
      </c>
      <c r="F21" s="99">
        <v>194</v>
      </c>
      <c r="G21" s="99">
        <v>784</v>
      </c>
      <c r="H21" s="99">
        <v>209</v>
      </c>
      <c r="I21" s="99">
        <v>0</v>
      </c>
      <c r="J21" s="99">
        <v>0</v>
      </c>
      <c r="K21" s="99">
        <v>0</v>
      </c>
      <c r="L21" s="99">
        <v>0</v>
      </c>
      <c r="M21" s="99">
        <v>0</v>
      </c>
      <c r="N21" s="99">
        <v>0</v>
      </c>
      <c r="O21" s="99">
        <f t="shared" si="0"/>
        <v>1187</v>
      </c>
      <c r="P21" s="99">
        <v>1160</v>
      </c>
      <c r="Q21" s="101">
        <f t="shared" si="1"/>
        <v>1.0232758620689655</v>
      </c>
    </row>
    <row r="22" spans="1:17" ht="24.75" customHeight="1">
      <c r="A22" s="97" t="s">
        <v>513</v>
      </c>
      <c r="B22" s="98" t="s">
        <v>514</v>
      </c>
      <c r="C22" s="99">
        <v>86</v>
      </c>
      <c r="D22" s="100">
        <v>30</v>
      </c>
      <c r="E22" s="100">
        <v>27</v>
      </c>
      <c r="F22" s="99">
        <v>0</v>
      </c>
      <c r="G22" s="99">
        <v>0</v>
      </c>
      <c r="H22" s="99">
        <v>0</v>
      </c>
      <c r="I22" s="99">
        <v>0</v>
      </c>
      <c r="J22" s="99">
        <v>0</v>
      </c>
      <c r="K22" s="99">
        <v>0</v>
      </c>
      <c r="L22" s="99">
        <v>0</v>
      </c>
      <c r="M22" s="99">
        <v>0</v>
      </c>
      <c r="N22" s="99">
        <v>32</v>
      </c>
      <c r="O22" s="99">
        <f t="shared" si="0"/>
        <v>175</v>
      </c>
      <c r="P22" s="99">
        <v>646</v>
      </c>
      <c r="Q22" s="101">
        <f t="shared" si="1"/>
        <v>0.27089783281733748</v>
      </c>
    </row>
    <row r="23" spans="1:17" ht="24.75" customHeight="1">
      <c r="A23" s="97" t="s">
        <v>515</v>
      </c>
      <c r="B23" s="98" t="s">
        <v>516</v>
      </c>
      <c r="C23" s="99">
        <v>269</v>
      </c>
      <c r="D23" s="100">
        <v>284</v>
      </c>
      <c r="E23" s="100">
        <v>318</v>
      </c>
      <c r="F23" s="99">
        <v>787</v>
      </c>
      <c r="G23" s="99">
        <v>988</v>
      </c>
      <c r="H23" s="99">
        <v>806</v>
      </c>
      <c r="I23" s="99">
        <v>7265</v>
      </c>
      <c r="J23" s="99">
        <v>3065</v>
      </c>
      <c r="K23" s="99">
        <v>200</v>
      </c>
      <c r="L23" s="99">
        <v>186</v>
      </c>
      <c r="M23" s="99">
        <v>261</v>
      </c>
      <c r="N23" s="99">
        <v>300</v>
      </c>
      <c r="O23" s="99">
        <f t="shared" si="0"/>
        <v>14729</v>
      </c>
      <c r="P23" s="99">
        <v>34375</v>
      </c>
      <c r="Q23" s="101">
        <f t="shared" si="1"/>
        <v>0.42848000000000003</v>
      </c>
    </row>
    <row r="24" spans="1:17" ht="24.75" customHeight="1">
      <c r="A24" s="590" t="s">
        <v>517</v>
      </c>
      <c r="B24" s="590"/>
      <c r="C24" s="99">
        <f>SUM('P7'!C9:C25)+SUM('P8'!C3:C23)</f>
        <v>319651</v>
      </c>
      <c r="D24" s="100">
        <f>SUM('P7'!D9:D25)+SUM('P8'!D3:D23)</f>
        <v>446135</v>
      </c>
      <c r="E24" s="100">
        <f>SUM('P7'!E9:E25)+SUM('P8'!E3:E23)</f>
        <v>211819</v>
      </c>
      <c r="F24" s="99">
        <f>SUM('P7'!F9:F25)+SUM('P8'!F3:F23)</f>
        <v>243792</v>
      </c>
      <c r="G24" s="99">
        <f>SUM('P7'!G9:G25)+SUM('P8'!G3:G23)</f>
        <v>646528</v>
      </c>
      <c r="H24" s="99">
        <f>SUM('P7'!H9:H25)+SUM('P8'!H3:H23)</f>
        <v>1370697</v>
      </c>
      <c r="I24" s="99">
        <f>SUM('P7'!I9:I25)+SUM('P8'!I3:I23)</f>
        <v>660434</v>
      </c>
      <c r="J24" s="99">
        <f>SUM('P7'!J9:J25)+SUM('P8'!J3:J23)</f>
        <v>532796</v>
      </c>
      <c r="K24" s="99">
        <f>SUM('P7'!K9:K25)+SUM('P8'!K3:K23)</f>
        <v>657381</v>
      </c>
      <c r="L24" s="99">
        <f>SUM('P7'!L9:L25)+SUM('P8'!L3:L23)</f>
        <v>586305</v>
      </c>
      <c r="M24" s="99">
        <f>SUM('P7'!M9:M25)+SUM('P8'!M3:M23)</f>
        <v>743668</v>
      </c>
      <c r="N24" s="99">
        <f>SUM('P7'!N9:N25)+SUM('P8'!N3:N23)</f>
        <v>613403</v>
      </c>
      <c r="O24" s="103">
        <f>SUM('P7'!O9:O25)+SUM('P8'!O3:O23)</f>
        <v>7032609</v>
      </c>
      <c r="P24" s="99">
        <f>SUM('P7'!P9:P25)+SUM('P8'!P3:P23)</f>
        <v>7252609</v>
      </c>
      <c r="Q24" s="101">
        <f>O24/P24</f>
        <v>0.96966608843796764</v>
      </c>
    </row>
    <row r="25" spans="1:17" ht="24.75" customHeight="1">
      <c r="A25" s="591" t="s">
        <v>481</v>
      </c>
      <c r="B25" s="591"/>
      <c r="C25" s="99">
        <v>345331</v>
      </c>
      <c r="D25" s="100">
        <v>382971</v>
      </c>
      <c r="E25" s="100">
        <v>242086</v>
      </c>
      <c r="F25" s="99">
        <v>289536</v>
      </c>
      <c r="G25" s="99">
        <v>665715</v>
      </c>
      <c r="H25" s="99">
        <v>1234772</v>
      </c>
      <c r="I25" s="99">
        <v>537044</v>
      </c>
      <c r="J25" s="99">
        <v>587571</v>
      </c>
      <c r="K25" s="99">
        <v>872684</v>
      </c>
      <c r="L25" s="99">
        <v>845203</v>
      </c>
      <c r="M25" s="99">
        <v>785115</v>
      </c>
      <c r="N25" s="99">
        <v>464581</v>
      </c>
      <c r="O25" s="99">
        <f>SUM(C25:N25)</f>
        <v>7252609</v>
      </c>
      <c r="P25" s="592"/>
      <c r="Q25" s="593"/>
    </row>
    <row r="26" spans="1:17" ht="24.75" customHeight="1">
      <c r="A26" s="596" t="s">
        <v>518</v>
      </c>
      <c r="B26" s="596"/>
      <c r="C26" s="101">
        <f>C24/C25</f>
        <v>0.92563656318141141</v>
      </c>
      <c r="D26" s="104">
        <f t="shared" ref="D26:O26" si="2">D24/D25</f>
        <v>1.1649315483417804</v>
      </c>
      <c r="E26" s="104">
        <f t="shared" si="2"/>
        <v>0.87497418272845184</v>
      </c>
      <c r="F26" s="101">
        <f t="shared" si="2"/>
        <v>0.8420092838196287</v>
      </c>
      <c r="G26" s="101">
        <f t="shared" si="2"/>
        <v>0.97117835710476708</v>
      </c>
      <c r="H26" s="101">
        <f t="shared" si="2"/>
        <v>1.1100810514005826</v>
      </c>
      <c r="I26" s="101">
        <f t="shared" si="2"/>
        <v>1.2297577107276125</v>
      </c>
      <c r="J26" s="101">
        <f t="shared" si="2"/>
        <v>0.90677722351851942</v>
      </c>
      <c r="K26" s="101">
        <f t="shared" si="2"/>
        <v>0.75328641295130883</v>
      </c>
      <c r="L26" s="101">
        <f t="shared" si="2"/>
        <v>0.69368542231866193</v>
      </c>
      <c r="M26" s="101">
        <f t="shared" si="2"/>
        <v>0.94720900759761306</v>
      </c>
      <c r="N26" s="101">
        <f t="shared" si="2"/>
        <v>1.3203359586379986</v>
      </c>
      <c r="O26" s="101">
        <f t="shared" si="2"/>
        <v>0.96966608843796764</v>
      </c>
      <c r="P26" s="594"/>
      <c r="Q26" s="595"/>
    </row>
    <row r="27" spans="1:17" ht="24.75" customHeight="1">
      <c r="P27" s="586" t="s">
        <v>519</v>
      </c>
      <c r="Q27" s="586"/>
    </row>
  </sheetData>
  <sheetProtection selectLockedCells="1" selectUnlockedCells="1"/>
  <mergeCells count="7">
    <mergeCell ref="P27:Q27"/>
    <mergeCell ref="O1:Q1"/>
    <mergeCell ref="A2:B2"/>
    <mergeCell ref="A24:B24"/>
    <mergeCell ref="A25:B25"/>
    <mergeCell ref="P25:Q26"/>
    <mergeCell ref="A26:B26"/>
  </mergeCells>
  <phoneticPr fontId="5"/>
  <pageMargins left="0.78740157480314965" right="0.39370078740157483" top="0.39370078740157483" bottom="0.39370078740157483" header="0" footer="0"/>
  <pageSetup paperSize="9" scale="78"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20EB-9137-4555-A97D-6907B23ACC6A}">
  <sheetPr>
    <pageSetUpPr fitToPage="1"/>
  </sheetPr>
  <dimension ref="A1:Q26"/>
  <sheetViews>
    <sheetView view="pageLayout" zoomScaleNormal="100" workbookViewId="0">
      <selection activeCell="A6" sqref="A6"/>
    </sheetView>
  </sheetViews>
  <sheetFormatPr defaultColWidth="9" defaultRowHeight="14.4"/>
  <cols>
    <col min="1" max="1" width="4.33203125" style="95" customWidth="1"/>
    <col min="2" max="2" width="18.33203125" style="58" customWidth="1"/>
    <col min="3" max="14" width="8.21875" style="58" customWidth="1"/>
    <col min="15" max="16" width="8.5546875" style="58" customWidth="1"/>
    <col min="17" max="17" width="8.21875" style="58" customWidth="1"/>
    <col min="18" max="18" width="13.6640625" style="58" customWidth="1"/>
    <col min="19" max="16384" width="9" style="58"/>
  </cols>
  <sheetData>
    <row r="1" spans="1:17" ht="29.95" customHeight="1"/>
    <row r="2" spans="1:17" s="51" customFormat="1" ht="28" customHeight="1">
      <c r="A2" s="597" t="s">
        <v>520</v>
      </c>
      <c r="B2" s="597"/>
      <c r="C2" s="597"/>
    </row>
    <row r="3" spans="1:17" ht="24.9" customHeight="1">
      <c r="A3" s="105" t="s">
        <v>521</v>
      </c>
      <c r="B3" s="105"/>
      <c r="C3" s="105"/>
      <c r="D3" s="105"/>
      <c r="E3" s="105"/>
      <c r="F3" s="105"/>
      <c r="G3" s="105"/>
      <c r="H3" s="105"/>
      <c r="I3" s="105"/>
      <c r="J3" s="105"/>
      <c r="K3" s="105"/>
      <c r="L3" s="105"/>
      <c r="M3" s="105"/>
      <c r="N3" s="105"/>
      <c r="O3" s="105"/>
      <c r="P3" s="105"/>
      <c r="Q3" s="105"/>
    </row>
    <row r="4" spans="1:17" ht="24.9" customHeight="1">
      <c r="A4" s="105" t="s">
        <v>539</v>
      </c>
      <c r="B4" s="105"/>
      <c r="C4" s="105"/>
      <c r="D4" s="105"/>
      <c r="E4" s="105"/>
      <c r="F4" s="105"/>
      <c r="G4" s="105"/>
      <c r="H4" s="105"/>
      <c r="I4" s="105"/>
      <c r="J4" s="105"/>
      <c r="K4" s="105"/>
      <c r="L4" s="105"/>
      <c r="M4" s="105"/>
      <c r="N4" s="105"/>
      <c r="O4" s="105"/>
      <c r="P4" s="105"/>
      <c r="Q4" s="105"/>
    </row>
    <row r="5" spans="1:17" ht="24.55" customHeight="1">
      <c r="A5" s="105" t="s">
        <v>1809</v>
      </c>
      <c r="B5" s="105"/>
      <c r="C5" s="105"/>
      <c r="D5" s="105"/>
      <c r="E5" s="105"/>
      <c r="F5" s="105"/>
      <c r="G5" s="105"/>
      <c r="H5" s="105"/>
      <c r="I5" s="105"/>
      <c r="J5" s="105"/>
      <c r="K5" s="105"/>
      <c r="L5" s="105"/>
      <c r="M5" s="105"/>
      <c r="N5" s="105"/>
      <c r="O5" s="105"/>
      <c r="P5" s="105"/>
      <c r="Q5" s="105"/>
    </row>
    <row r="6" spans="1:17" ht="19.5" customHeight="1">
      <c r="O6" s="587" t="s">
        <v>522</v>
      </c>
      <c r="P6" s="587"/>
      <c r="Q6" s="587"/>
    </row>
    <row r="7" spans="1:17" s="68" customFormat="1" ht="29.95" customHeight="1">
      <c r="A7" s="598" t="s">
        <v>523</v>
      </c>
      <c r="B7" s="599"/>
      <c r="C7" s="96" t="s">
        <v>524</v>
      </c>
      <c r="D7" s="96" t="s">
        <v>525</v>
      </c>
      <c r="E7" s="96" t="s">
        <v>526</v>
      </c>
      <c r="F7" s="96" t="s">
        <v>527</v>
      </c>
      <c r="G7" s="96" t="s">
        <v>528</v>
      </c>
      <c r="H7" s="96" t="s">
        <v>529</v>
      </c>
      <c r="I7" s="96" t="s">
        <v>530</v>
      </c>
      <c r="J7" s="96" t="s">
        <v>531</v>
      </c>
      <c r="K7" s="96" t="s">
        <v>532</v>
      </c>
      <c r="L7" s="96" t="s">
        <v>533</v>
      </c>
      <c r="M7" s="96" t="s">
        <v>534</v>
      </c>
      <c r="N7" s="96" t="s">
        <v>535</v>
      </c>
      <c r="O7" s="96" t="s">
        <v>450</v>
      </c>
      <c r="P7" s="102" t="s">
        <v>481</v>
      </c>
      <c r="Q7" s="96" t="s">
        <v>452</v>
      </c>
    </row>
    <row r="8" spans="1:17" ht="24.9" customHeight="1">
      <c r="A8" s="97" t="s">
        <v>453</v>
      </c>
      <c r="B8" s="98" t="s">
        <v>287</v>
      </c>
      <c r="C8" s="106">
        <v>0</v>
      </c>
      <c r="D8" s="107">
        <v>0</v>
      </c>
      <c r="E8" s="107">
        <v>1</v>
      </c>
      <c r="F8" s="106">
        <v>6</v>
      </c>
      <c r="G8" s="106">
        <v>0</v>
      </c>
      <c r="H8" s="106">
        <v>0</v>
      </c>
      <c r="I8" s="106">
        <v>0</v>
      </c>
      <c r="J8" s="106">
        <v>0</v>
      </c>
      <c r="K8" s="106">
        <v>85</v>
      </c>
      <c r="L8" s="106">
        <v>7289</v>
      </c>
      <c r="M8" s="106">
        <v>53851</v>
      </c>
      <c r="N8" s="106">
        <v>10966</v>
      </c>
      <c r="O8" s="106">
        <v>72198</v>
      </c>
      <c r="P8" s="106">
        <v>73313</v>
      </c>
      <c r="Q8" s="108">
        <f t="shared" ref="Q8:Q24" si="0">O8/P8</f>
        <v>0.9847912375704172</v>
      </c>
    </row>
    <row r="9" spans="1:17" ht="24.9" customHeight="1">
      <c r="A9" s="97" t="s">
        <v>454</v>
      </c>
      <c r="B9" s="98" t="s">
        <v>291</v>
      </c>
      <c r="C9" s="106">
        <v>17</v>
      </c>
      <c r="D9" s="107">
        <v>137</v>
      </c>
      <c r="E9" s="107">
        <v>1956</v>
      </c>
      <c r="F9" s="106">
        <v>4284</v>
      </c>
      <c r="G9" s="106">
        <v>4548</v>
      </c>
      <c r="H9" s="106">
        <v>5129</v>
      </c>
      <c r="I9" s="106">
        <v>12488</v>
      </c>
      <c r="J9" s="106">
        <v>0</v>
      </c>
      <c r="K9" s="106">
        <v>0</v>
      </c>
      <c r="L9" s="106">
        <v>0</v>
      </c>
      <c r="M9" s="106">
        <v>0</v>
      </c>
      <c r="N9" s="106">
        <v>1</v>
      </c>
      <c r="O9" s="106">
        <v>28560</v>
      </c>
      <c r="P9" s="106">
        <v>8300</v>
      </c>
      <c r="Q9" s="108">
        <f t="shared" si="0"/>
        <v>3.4409638554216868</v>
      </c>
    </row>
    <row r="10" spans="1:17" ht="24.9" customHeight="1">
      <c r="A10" s="97" t="s">
        <v>455</v>
      </c>
      <c r="B10" s="98" t="s">
        <v>456</v>
      </c>
      <c r="C10" s="106">
        <v>8533</v>
      </c>
      <c r="D10" s="107">
        <v>6111</v>
      </c>
      <c r="E10" s="107">
        <v>16281</v>
      </c>
      <c r="F10" s="106">
        <v>20006</v>
      </c>
      <c r="G10" s="106">
        <v>41717</v>
      </c>
      <c r="H10" s="106">
        <v>32663</v>
      </c>
      <c r="I10" s="106">
        <v>27933</v>
      </c>
      <c r="J10" s="106">
        <v>24166</v>
      </c>
      <c r="K10" s="106">
        <v>18574</v>
      </c>
      <c r="L10" s="106">
        <v>20558</v>
      </c>
      <c r="M10" s="106">
        <v>23421</v>
      </c>
      <c r="N10" s="106">
        <v>25857</v>
      </c>
      <c r="O10" s="106">
        <v>265820</v>
      </c>
      <c r="P10" s="106">
        <v>260774</v>
      </c>
      <c r="Q10" s="108">
        <f t="shared" si="0"/>
        <v>1.0193500885824507</v>
      </c>
    </row>
    <row r="11" spans="1:17" ht="24.9" customHeight="1">
      <c r="A11" s="97" t="s">
        <v>457</v>
      </c>
      <c r="B11" s="98" t="s">
        <v>458</v>
      </c>
      <c r="C11" s="106">
        <v>285</v>
      </c>
      <c r="D11" s="107">
        <v>1828</v>
      </c>
      <c r="E11" s="107">
        <v>2468</v>
      </c>
      <c r="F11" s="106">
        <v>2030</v>
      </c>
      <c r="G11" s="106">
        <v>1621</v>
      </c>
      <c r="H11" s="106">
        <v>6808</v>
      </c>
      <c r="I11" s="106">
        <v>542</v>
      </c>
      <c r="J11" s="106">
        <v>41</v>
      </c>
      <c r="K11" s="106">
        <v>4803</v>
      </c>
      <c r="L11" s="106">
        <v>2371</v>
      </c>
      <c r="M11" s="106">
        <v>3161</v>
      </c>
      <c r="N11" s="106">
        <v>1692</v>
      </c>
      <c r="O11" s="106">
        <v>27650</v>
      </c>
      <c r="P11" s="106">
        <v>29862</v>
      </c>
      <c r="Q11" s="108">
        <f t="shared" si="0"/>
        <v>0.92592592592592593</v>
      </c>
    </row>
    <row r="12" spans="1:17" ht="24.9" customHeight="1">
      <c r="A12" s="97" t="s">
        <v>459</v>
      </c>
      <c r="B12" s="98" t="s">
        <v>460</v>
      </c>
      <c r="C12" s="106">
        <v>3437</v>
      </c>
      <c r="D12" s="107">
        <v>5170</v>
      </c>
      <c r="E12" s="107">
        <v>7721</v>
      </c>
      <c r="F12" s="106">
        <v>9766</v>
      </c>
      <c r="G12" s="106">
        <v>10337</v>
      </c>
      <c r="H12" s="106">
        <v>10595</v>
      </c>
      <c r="I12" s="106">
        <v>2378</v>
      </c>
      <c r="J12" s="106">
        <v>1517</v>
      </c>
      <c r="K12" s="106">
        <v>14458</v>
      </c>
      <c r="L12" s="106">
        <v>7652</v>
      </c>
      <c r="M12" s="106">
        <v>4903</v>
      </c>
      <c r="N12" s="106">
        <v>3190</v>
      </c>
      <c r="O12" s="106">
        <v>81124</v>
      </c>
      <c r="P12" s="106">
        <v>104765</v>
      </c>
      <c r="Q12" s="108">
        <f t="shared" si="0"/>
        <v>0.77434257624206559</v>
      </c>
    </row>
    <row r="13" spans="1:17" ht="24.9" customHeight="1">
      <c r="A13" s="97" t="s">
        <v>461</v>
      </c>
      <c r="B13" s="98" t="s">
        <v>462</v>
      </c>
      <c r="C13" s="106">
        <v>3848</v>
      </c>
      <c r="D13" s="107">
        <v>3497</v>
      </c>
      <c r="E13" s="107">
        <v>5975</v>
      </c>
      <c r="F13" s="106">
        <v>9328</v>
      </c>
      <c r="G13" s="106">
        <v>14924</v>
      </c>
      <c r="H13" s="106">
        <v>9984</v>
      </c>
      <c r="I13" s="106">
        <v>1933</v>
      </c>
      <c r="J13" s="106">
        <v>1081</v>
      </c>
      <c r="K13" s="106">
        <v>5557</v>
      </c>
      <c r="L13" s="106">
        <v>7033</v>
      </c>
      <c r="M13" s="106">
        <v>5010</v>
      </c>
      <c r="N13" s="106">
        <v>4984</v>
      </c>
      <c r="O13" s="106">
        <v>73154</v>
      </c>
      <c r="P13" s="106">
        <v>80483</v>
      </c>
      <c r="Q13" s="108">
        <f t="shared" si="0"/>
        <v>0.9089372911049538</v>
      </c>
    </row>
    <row r="14" spans="1:17" ht="24.9" customHeight="1">
      <c r="A14" s="97" t="s">
        <v>463</v>
      </c>
      <c r="B14" s="98" t="s">
        <v>464</v>
      </c>
      <c r="C14" s="106">
        <v>29</v>
      </c>
      <c r="D14" s="107">
        <v>92</v>
      </c>
      <c r="E14" s="107">
        <v>173</v>
      </c>
      <c r="F14" s="106">
        <v>18</v>
      </c>
      <c r="G14" s="106">
        <v>71</v>
      </c>
      <c r="H14" s="106">
        <v>669</v>
      </c>
      <c r="I14" s="106">
        <v>0</v>
      </c>
      <c r="J14" s="106">
        <v>2</v>
      </c>
      <c r="K14" s="106">
        <v>34</v>
      </c>
      <c r="L14" s="106">
        <v>177</v>
      </c>
      <c r="M14" s="106">
        <v>54</v>
      </c>
      <c r="N14" s="106">
        <v>12</v>
      </c>
      <c r="O14" s="106">
        <v>1331</v>
      </c>
      <c r="P14" s="106">
        <v>1033</v>
      </c>
      <c r="Q14" s="108">
        <f t="shared" si="0"/>
        <v>1.2884801548886737</v>
      </c>
    </row>
    <row r="15" spans="1:17" ht="24.9" customHeight="1">
      <c r="A15" s="97" t="s">
        <v>465</v>
      </c>
      <c r="B15" s="98" t="s">
        <v>466</v>
      </c>
      <c r="C15" s="106">
        <v>48009</v>
      </c>
      <c r="D15" s="107">
        <v>36671</v>
      </c>
      <c r="E15" s="107">
        <v>2565</v>
      </c>
      <c r="F15" s="106">
        <v>605</v>
      </c>
      <c r="G15" s="106">
        <v>716</v>
      </c>
      <c r="H15" s="106">
        <v>467</v>
      </c>
      <c r="I15" s="106">
        <v>226</v>
      </c>
      <c r="J15" s="106">
        <v>144</v>
      </c>
      <c r="K15" s="106">
        <v>3002</v>
      </c>
      <c r="L15" s="106">
        <v>16325</v>
      </c>
      <c r="M15" s="106">
        <v>18929</v>
      </c>
      <c r="N15" s="106">
        <v>16859</v>
      </c>
      <c r="O15" s="106">
        <v>144518</v>
      </c>
      <c r="P15" s="106">
        <v>158207</v>
      </c>
      <c r="Q15" s="108">
        <f t="shared" si="0"/>
        <v>0.91347411934996559</v>
      </c>
    </row>
    <row r="16" spans="1:17" ht="24.9" customHeight="1">
      <c r="A16" s="97" t="s">
        <v>467</v>
      </c>
      <c r="B16" s="98" t="s">
        <v>351</v>
      </c>
      <c r="C16" s="106">
        <v>3987</v>
      </c>
      <c r="D16" s="107">
        <v>5869</v>
      </c>
      <c r="E16" s="107">
        <v>537</v>
      </c>
      <c r="F16" s="106">
        <v>27</v>
      </c>
      <c r="G16" s="106">
        <v>238</v>
      </c>
      <c r="H16" s="106">
        <v>251</v>
      </c>
      <c r="I16" s="106">
        <v>0</v>
      </c>
      <c r="J16" s="106">
        <v>97</v>
      </c>
      <c r="K16" s="106">
        <v>5330</v>
      </c>
      <c r="L16" s="106">
        <v>14572</v>
      </c>
      <c r="M16" s="106">
        <v>2775</v>
      </c>
      <c r="N16" s="106">
        <v>1049</v>
      </c>
      <c r="O16" s="106">
        <v>34732</v>
      </c>
      <c r="P16" s="106">
        <v>46799</v>
      </c>
      <c r="Q16" s="108">
        <f t="shared" si="0"/>
        <v>0.74215261009850642</v>
      </c>
    </row>
    <row r="17" spans="1:17" ht="24.9" customHeight="1">
      <c r="A17" s="97" t="s">
        <v>468</v>
      </c>
      <c r="B17" s="98" t="s">
        <v>250</v>
      </c>
      <c r="C17" s="106">
        <v>116</v>
      </c>
      <c r="D17" s="107">
        <v>177</v>
      </c>
      <c r="E17" s="107">
        <v>45</v>
      </c>
      <c r="F17" s="106">
        <v>598</v>
      </c>
      <c r="G17" s="106">
        <v>768</v>
      </c>
      <c r="H17" s="106">
        <v>11002</v>
      </c>
      <c r="I17" s="106">
        <v>1042</v>
      </c>
      <c r="J17" s="106">
        <v>17</v>
      </c>
      <c r="K17" s="106">
        <v>12445</v>
      </c>
      <c r="L17" s="106">
        <v>855</v>
      </c>
      <c r="M17" s="106">
        <v>605</v>
      </c>
      <c r="N17" s="106">
        <v>248</v>
      </c>
      <c r="O17" s="106">
        <v>27918</v>
      </c>
      <c r="P17" s="106">
        <v>24345</v>
      </c>
      <c r="Q17" s="108">
        <f t="shared" si="0"/>
        <v>1.1467652495378928</v>
      </c>
    </row>
    <row r="18" spans="1:17" ht="24.9" customHeight="1">
      <c r="A18" s="97" t="s">
        <v>469</v>
      </c>
      <c r="B18" s="98" t="s">
        <v>470</v>
      </c>
      <c r="C18" s="106">
        <v>1149</v>
      </c>
      <c r="D18" s="107">
        <v>1644</v>
      </c>
      <c r="E18" s="107">
        <v>848</v>
      </c>
      <c r="F18" s="106">
        <v>383</v>
      </c>
      <c r="G18" s="106">
        <v>4</v>
      </c>
      <c r="H18" s="106">
        <v>3</v>
      </c>
      <c r="I18" s="106">
        <v>0</v>
      </c>
      <c r="J18" s="106">
        <v>0</v>
      </c>
      <c r="K18" s="106">
        <v>1</v>
      </c>
      <c r="L18" s="106">
        <v>1</v>
      </c>
      <c r="M18" s="106">
        <v>2</v>
      </c>
      <c r="N18" s="106">
        <v>79</v>
      </c>
      <c r="O18" s="106">
        <v>4114</v>
      </c>
      <c r="P18" s="106">
        <v>2868</v>
      </c>
      <c r="Q18" s="108">
        <f t="shared" si="0"/>
        <v>1.4344490934449095</v>
      </c>
    </row>
    <row r="19" spans="1:17" ht="24.9" customHeight="1">
      <c r="A19" s="97" t="s">
        <v>471</v>
      </c>
      <c r="B19" s="98" t="s">
        <v>264</v>
      </c>
      <c r="C19" s="106">
        <v>6057</v>
      </c>
      <c r="D19" s="107">
        <v>18796</v>
      </c>
      <c r="E19" s="107">
        <v>17540</v>
      </c>
      <c r="F19" s="106">
        <v>9806</v>
      </c>
      <c r="G19" s="106">
        <v>8189</v>
      </c>
      <c r="H19" s="106">
        <v>5405</v>
      </c>
      <c r="I19" s="106">
        <v>0</v>
      </c>
      <c r="J19" s="106">
        <v>0</v>
      </c>
      <c r="K19" s="106">
        <v>219</v>
      </c>
      <c r="L19" s="106">
        <v>7705</v>
      </c>
      <c r="M19" s="106">
        <v>22174</v>
      </c>
      <c r="N19" s="106">
        <v>22720</v>
      </c>
      <c r="O19" s="106">
        <v>118611</v>
      </c>
      <c r="P19" s="106">
        <v>99003</v>
      </c>
      <c r="Q19" s="108">
        <f t="shared" si="0"/>
        <v>1.198054604405927</v>
      </c>
    </row>
    <row r="20" spans="1:17" ht="24.9" customHeight="1">
      <c r="A20" s="97" t="s">
        <v>472</v>
      </c>
      <c r="B20" s="98" t="s">
        <v>270</v>
      </c>
      <c r="C20" s="106">
        <v>6713</v>
      </c>
      <c r="D20" s="107">
        <v>5375</v>
      </c>
      <c r="E20" s="107">
        <v>2137</v>
      </c>
      <c r="F20" s="106">
        <v>2230</v>
      </c>
      <c r="G20" s="106">
        <v>1260</v>
      </c>
      <c r="H20" s="106">
        <v>363</v>
      </c>
      <c r="I20" s="106">
        <v>9</v>
      </c>
      <c r="J20" s="106">
        <v>1</v>
      </c>
      <c r="K20" s="106">
        <v>2579</v>
      </c>
      <c r="L20" s="106">
        <v>5292</v>
      </c>
      <c r="M20" s="106">
        <v>8890</v>
      </c>
      <c r="N20" s="106">
        <v>7713</v>
      </c>
      <c r="O20" s="106">
        <v>42562</v>
      </c>
      <c r="P20" s="106">
        <v>56576</v>
      </c>
      <c r="Q20" s="108">
        <f t="shared" si="0"/>
        <v>0.75229779411764708</v>
      </c>
    </row>
    <row r="21" spans="1:17" ht="24.9" customHeight="1">
      <c r="A21" s="97" t="s">
        <v>473</v>
      </c>
      <c r="B21" s="98" t="s">
        <v>474</v>
      </c>
      <c r="C21" s="106">
        <v>0</v>
      </c>
      <c r="D21" s="107">
        <v>0</v>
      </c>
      <c r="E21" s="107">
        <v>40</v>
      </c>
      <c r="F21" s="106">
        <v>62</v>
      </c>
      <c r="G21" s="106">
        <v>98</v>
      </c>
      <c r="H21" s="106">
        <v>57</v>
      </c>
      <c r="I21" s="106">
        <v>1</v>
      </c>
      <c r="J21" s="106">
        <v>0</v>
      </c>
      <c r="K21" s="106">
        <v>0</v>
      </c>
      <c r="L21" s="106">
        <v>0</v>
      </c>
      <c r="M21" s="106">
        <v>0</v>
      </c>
      <c r="N21" s="106">
        <v>0</v>
      </c>
      <c r="O21" s="106">
        <v>258</v>
      </c>
      <c r="P21" s="106">
        <v>579</v>
      </c>
      <c r="Q21" s="108">
        <f t="shared" si="0"/>
        <v>0.44559585492227977</v>
      </c>
    </row>
    <row r="22" spans="1:17" ht="24.9" customHeight="1">
      <c r="A22" s="97" t="s">
        <v>475</v>
      </c>
      <c r="B22" s="98" t="s">
        <v>261</v>
      </c>
      <c r="C22" s="106">
        <v>251</v>
      </c>
      <c r="D22" s="107">
        <v>474</v>
      </c>
      <c r="E22" s="107">
        <v>1056</v>
      </c>
      <c r="F22" s="106">
        <v>669</v>
      </c>
      <c r="G22" s="106">
        <v>20220</v>
      </c>
      <c r="H22" s="106">
        <v>8911</v>
      </c>
      <c r="I22" s="106">
        <v>4650</v>
      </c>
      <c r="J22" s="106">
        <v>648</v>
      </c>
      <c r="K22" s="106">
        <v>1298</v>
      </c>
      <c r="L22" s="106">
        <v>4033</v>
      </c>
      <c r="M22" s="106">
        <v>6820</v>
      </c>
      <c r="N22" s="106">
        <v>2456</v>
      </c>
      <c r="O22" s="106">
        <v>51486</v>
      </c>
      <c r="P22" s="106">
        <v>67759</v>
      </c>
      <c r="Q22" s="108">
        <f t="shared" si="0"/>
        <v>0.7598400212517894</v>
      </c>
    </row>
    <row r="23" spans="1:17" ht="24.9" customHeight="1">
      <c r="A23" s="97" t="s">
        <v>476</v>
      </c>
      <c r="B23" s="98" t="s">
        <v>477</v>
      </c>
      <c r="C23" s="106">
        <v>828</v>
      </c>
      <c r="D23" s="107">
        <v>4487</v>
      </c>
      <c r="E23" s="107">
        <v>8734</v>
      </c>
      <c r="F23" s="106">
        <v>18759</v>
      </c>
      <c r="G23" s="106">
        <v>7007</v>
      </c>
      <c r="H23" s="106">
        <v>6765</v>
      </c>
      <c r="I23" s="106">
        <v>3941</v>
      </c>
      <c r="J23" s="106">
        <v>2109</v>
      </c>
      <c r="K23" s="106">
        <v>4634</v>
      </c>
      <c r="L23" s="106">
        <v>4023</v>
      </c>
      <c r="M23" s="106">
        <v>1114</v>
      </c>
      <c r="N23" s="106">
        <v>1993</v>
      </c>
      <c r="O23" s="106">
        <v>64394</v>
      </c>
      <c r="P23" s="106">
        <v>72529</v>
      </c>
      <c r="Q23" s="108">
        <f t="shared" si="0"/>
        <v>0.8878379682609715</v>
      </c>
    </row>
    <row r="24" spans="1:17" ht="24.9" customHeight="1">
      <c r="A24" s="97" t="s">
        <v>478</v>
      </c>
      <c r="B24" s="98" t="s">
        <v>317</v>
      </c>
      <c r="C24" s="106">
        <v>1</v>
      </c>
      <c r="D24" s="107">
        <v>16</v>
      </c>
      <c r="E24" s="107">
        <v>3</v>
      </c>
      <c r="F24" s="106">
        <v>23</v>
      </c>
      <c r="G24" s="106">
        <v>138</v>
      </c>
      <c r="H24" s="106">
        <v>1020</v>
      </c>
      <c r="I24" s="106">
        <v>1797</v>
      </c>
      <c r="J24" s="106">
        <v>1564</v>
      </c>
      <c r="K24" s="106">
        <v>948</v>
      </c>
      <c r="L24" s="106">
        <v>252</v>
      </c>
      <c r="M24" s="106">
        <v>147</v>
      </c>
      <c r="N24" s="106">
        <v>7</v>
      </c>
      <c r="O24" s="106">
        <v>5916</v>
      </c>
      <c r="P24" s="106">
        <v>8525</v>
      </c>
      <c r="Q24" s="108">
        <f t="shared" si="0"/>
        <v>0.69395894428152494</v>
      </c>
    </row>
    <row r="25" spans="1:17" ht="22.75" customHeight="1"/>
    <row r="26" spans="1:17" ht="22.75" customHeight="1"/>
  </sheetData>
  <sheetProtection selectLockedCells="1" selectUnlockedCells="1"/>
  <mergeCells count="3">
    <mergeCell ref="A2:C2"/>
    <mergeCell ref="O6:Q6"/>
    <mergeCell ref="A7:B7"/>
  </mergeCells>
  <phoneticPr fontId="5"/>
  <pageMargins left="0.78740157480314965" right="0.39370078740157483" top="0.39370078740157483" bottom="0.39370078740157483" header="0" footer="0"/>
  <pageSetup paperSize="9" scale="93"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4C56-0B99-4AE3-9B05-59946F7DD6E1}">
  <sheetPr>
    <pageSetUpPr fitToPage="1"/>
  </sheetPr>
  <dimension ref="A1:Q27"/>
  <sheetViews>
    <sheetView view="pageLayout" topLeftCell="A7" zoomScaleNormal="100" workbookViewId="0">
      <selection activeCell="A3" sqref="A3"/>
    </sheetView>
  </sheetViews>
  <sheetFormatPr defaultColWidth="9" defaultRowHeight="14.4"/>
  <cols>
    <col min="1" max="1" width="5.33203125" style="58" customWidth="1"/>
    <col min="2" max="2" width="18.33203125" style="58" customWidth="1"/>
    <col min="3" max="14" width="8.88671875" style="58" customWidth="1"/>
    <col min="15" max="16" width="10.5546875" style="58" customWidth="1"/>
    <col min="17" max="17" width="8.21875" style="58" customWidth="1"/>
    <col min="18" max="16384" width="9" style="58"/>
  </cols>
  <sheetData>
    <row r="1" spans="1:17" ht="25.05" customHeight="1">
      <c r="O1" s="587" t="s">
        <v>536</v>
      </c>
      <c r="P1" s="587"/>
      <c r="Q1" s="587"/>
    </row>
    <row r="2" spans="1:17" ht="25.05" customHeight="1">
      <c r="A2" s="600" t="s">
        <v>538</v>
      </c>
      <c r="B2" s="598"/>
      <c r="C2" s="109" t="s">
        <v>524</v>
      </c>
      <c r="D2" s="109" t="s">
        <v>525</v>
      </c>
      <c r="E2" s="109" t="s">
        <v>526</v>
      </c>
      <c r="F2" s="109" t="s">
        <v>527</v>
      </c>
      <c r="G2" s="109" t="s">
        <v>528</v>
      </c>
      <c r="H2" s="109" t="s">
        <v>529</v>
      </c>
      <c r="I2" s="109" t="s">
        <v>530</v>
      </c>
      <c r="J2" s="109" t="s">
        <v>531</v>
      </c>
      <c r="K2" s="109" t="s">
        <v>532</v>
      </c>
      <c r="L2" s="109" t="s">
        <v>533</v>
      </c>
      <c r="M2" s="109" t="s">
        <v>534</v>
      </c>
      <c r="N2" s="109" t="s">
        <v>535</v>
      </c>
      <c r="O2" s="109" t="s">
        <v>450</v>
      </c>
      <c r="P2" s="110" t="s">
        <v>481</v>
      </c>
      <c r="Q2" s="111" t="s">
        <v>452</v>
      </c>
    </row>
    <row r="3" spans="1:17" ht="25.05" customHeight="1">
      <c r="A3" s="96" t="s">
        <v>537</v>
      </c>
      <c r="B3" s="112" t="s">
        <v>483</v>
      </c>
      <c r="C3" s="106">
        <v>357</v>
      </c>
      <c r="D3" s="106">
        <v>437</v>
      </c>
      <c r="E3" s="106">
        <v>490</v>
      </c>
      <c r="F3" s="106">
        <v>1259</v>
      </c>
      <c r="G3" s="106">
        <v>1278</v>
      </c>
      <c r="H3" s="106">
        <v>874</v>
      </c>
      <c r="I3" s="106">
        <v>821</v>
      </c>
      <c r="J3" s="106">
        <v>512</v>
      </c>
      <c r="K3" s="106">
        <v>1060</v>
      </c>
      <c r="L3" s="106">
        <v>819</v>
      </c>
      <c r="M3" s="106">
        <v>721</v>
      </c>
      <c r="N3" s="106">
        <v>401</v>
      </c>
      <c r="O3" s="106">
        <v>9029</v>
      </c>
      <c r="P3" s="106">
        <v>7790</v>
      </c>
      <c r="Q3" s="108">
        <f>O3/P3</f>
        <v>1.1590500641848525</v>
      </c>
    </row>
    <row r="4" spans="1:17" ht="25.05" customHeight="1">
      <c r="A4" s="96" t="s">
        <v>484</v>
      </c>
      <c r="B4" s="112" t="s">
        <v>485</v>
      </c>
      <c r="C4" s="106">
        <v>370</v>
      </c>
      <c r="D4" s="106">
        <v>610</v>
      </c>
      <c r="E4" s="106">
        <v>801</v>
      </c>
      <c r="F4" s="106">
        <v>1397</v>
      </c>
      <c r="G4" s="106">
        <v>11145</v>
      </c>
      <c r="H4" s="106">
        <v>14650</v>
      </c>
      <c r="I4" s="106">
        <v>3260</v>
      </c>
      <c r="J4" s="106">
        <v>2103</v>
      </c>
      <c r="K4" s="106">
        <v>891</v>
      </c>
      <c r="L4" s="106">
        <v>1821</v>
      </c>
      <c r="M4" s="106">
        <v>842</v>
      </c>
      <c r="N4" s="106">
        <v>577</v>
      </c>
      <c r="O4" s="106">
        <v>38467</v>
      </c>
      <c r="P4" s="106">
        <v>45913</v>
      </c>
      <c r="Q4" s="108">
        <f t="shared" ref="Q4:Q24" si="0">O4/P4</f>
        <v>0.83782371006033152</v>
      </c>
    </row>
    <row r="5" spans="1:17" ht="25.05" customHeight="1">
      <c r="A5" s="96" t="s">
        <v>486</v>
      </c>
      <c r="B5" s="112" t="s">
        <v>487</v>
      </c>
      <c r="C5" s="106">
        <v>4598</v>
      </c>
      <c r="D5" s="106">
        <v>7496</v>
      </c>
      <c r="E5" s="106">
        <v>8526</v>
      </c>
      <c r="F5" s="106">
        <v>10674</v>
      </c>
      <c r="G5" s="106">
        <v>20919</v>
      </c>
      <c r="H5" s="106">
        <v>18548</v>
      </c>
      <c r="I5" s="106">
        <v>16912</v>
      </c>
      <c r="J5" s="106">
        <v>25650</v>
      </c>
      <c r="K5" s="106">
        <v>18528</v>
      </c>
      <c r="L5" s="106">
        <v>34977</v>
      </c>
      <c r="M5" s="106">
        <v>34550</v>
      </c>
      <c r="N5" s="106">
        <v>33056</v>
      </c>
      <c r="O5" s="106">
        <v>234434</v>
      </c>
      <c r="P5" s="106">
        <v>315644</v>
      </c>
      <c r="Q5" s="108">
        <f t="shared" si="0"/>
        <v>0.74271647805755847</v>
      </c>
    </row>
    <row r="6" spans="1:17" ht="25.05" customHeight="1">
      <c r="A6" s="96" t="s">
        <v>488</v>
      </c>
      <c r="B6" s="112" t="s">
        <v>305</v>
      </c>
      <c r="C6" s="106">
        <v>24349</v>
      </c>
      <c r="D6" s="106">
        <v>7</v>
      </c>
      <c r="E6" s="106">
        <v>24</v>
      </c>
      <c r="F6" s="106">
        <v>31</v>
      </c>
      <c r="G6" s="106">
        <v>45353</v>
      </c>
      <c r="H6" s="106">
        <v>161596</v>
      </c>
      <c r="I6" s="106">
        <v>94703</v>
      </c>
      <c r="J6" s="106">
        <v>59707</v>
      </c>
      <c r="K6" s="106">
        <v>75843</v>
      </c>
      <c r="L6" s="106">
        <v>38923</v>
      </c>
      <c r="M6" s="106">
        <v>72763</v>
      </c>
      <c r="N6" s="106">
        <v>86567</v>
      </c>
      <c r="O6" s="106">
        <v>659866</v>
      </c>
      <c r="P6" s="106">
        <v>602252</v>
      </c>
      <c r="Q6" s="108">
        <f t="shared" si="0"/>
        <v>1.0956642734270703</v>
      </c>
    </row>
    <row r="7" spans="1:17" ht="25.05" customHeight="1">
      <c r="A7" s="96" t="s">
        <v>489</v>
      </c>
      <c r="B7" s="112" t="s">
        <v>309</v>
      </c>
      <c r="C7" s="106">
        <v>5807</v>
      </c>
      <c r="D7" s="106">
        <v>7956</v>
      </c>
      <c r="E7" s="106">
        <v>8725</v>
      </c>
      <c r="F7" s="106">
        <v>3547</v>
      </c>
      <c r="G7" s="106">
        <v>70</v>
      </c>
      <c r="H7" s="106">
        <v>48</v>
      </c>
      <c r="I7" s="106">
        <v>8</v>
      </c>
      <c r="J7" s="106">
        <v>0</v>
      </c>
      <c r="K7" s="106">
        <v>35</v>
      </c>
      <c r="L7" s="106">
        <v>336</v>
      </c>
      <c r="M7" s="106">
        <v>378</v>
      </c>
      <c r="N7" s="106">
        <v>757</v>
      </c>
      <c r="O7" s="106">
        <v>27667</v>
      </c>
      <c r="P7" s="106">
        <v>24382</v>
      </c>
      <c r="Q7" s="108">
        <f t="shared" si="0"/>
        <v>1.1347305389221556</v>
      </c>
    </row>
    <row r="8" spans="1:17" ht="25.05" customHeight="1">
      <c r="A8" s="96" t="s">
        <v>490</v>
      </c>
      <c r="B8" s="112" t="s">
        <v>491</v>
      </c>
      <c r="C8" s="106">
        <v>4</v>
      </c>
      <c r="D8" s="106">
        <v>8</v>
      </c>
      <c r="E8" s="106">
        <v>24</v>
      </c>
      <c r="F8" s="106">
        <v>132</v>
      </c>
      <c r="G8" s="106">
        <v>168</v>
      </c>
      <c r="H8" s="106">
        <v>44</v>
      </c>
      <c r="I8" s="106">
        <v>39</v>
      </c>
      <c r="J8" s="106">
        <v>116</v>
      </c>
      <c r="K8" s="106">
        <v>619</v>
      </c>
      <c r="L8" s="106">
        <v>2056</v>
      </c>
      <c r="M8" s="106">
        <v>1274</v>
      </c>
      <c r="N8" s="106">
        <v>31</v>
      </c>
      <c r="O8" s="106">
        <v>4515</v>
      </c>
      <c r="P8" s="106">
        <v>4898</v>
      </c>
      <c r="Q8" s="108">
        <f t="shared" si="0"/>
        <v>0.92180481829318084</v>
      </c>
    </row>
    <row r="9" spans="1:17" ht="25.05" customHeight="1">
      <c r="A9" s="96" t="s">
        <v>492</v>
      </c>
      <c r="B9" s="112" t="s">
        <v>333</v>
      </c>
      <c r="C9" s="106">
        <v>0</v>
      </c>
      <c r="D9" s="106">
        <v>1</v>
      </c>
      <c r="E9" s="106">
        <v>8</v>
      </c>
      <c r="F9" s="106">
        <v>8</v>
      </c>
      <c r="G9" s="106">
        <v>9</v>
      </c>
      <c r="H9" s="106">
        <v>45</v>
      </c>
      <c r="I9" s="106">
        <v>1199</v>
      </c>
      <c r="J9" s="106">
        <v>1789</v>
      </c>
      <c r="K9" s="106">
        <v>493</v>
      </c>
      <c r="L9" s="106">
        <v>11</v>
      </c>
      <c r="M9" s="106">
        <v>3</v>
      </c>
      <c r="N9" s="106">
        <v>5</v>
      </c>
      <c r="O9" s="106">
        <v>3571</v>
      </c>
      <c r="P9" s="106">
        <v>4496</v>
      </c>
      <c r="Q9" s="108">
        <f t="shared" si="0"/>
        <v>0.79426156583629892</v>
      </c>
    </row>
    <row r="10" spans="1:17" ht="25.05" customHeight="1">
      <c r="A10" s="96" t="s">
        <v>493</v>
      </c>
      <c r="B10" s="112" t="s">
        <v>494</v>
      </c>
      <c r="C10" s="106">
        <v>9302</v>
      </c>
      <c r="D10" s="106">
        <v>18360</v>
      </c>
      <c r="E10" s="106">
        <v>19393</v>
      </c>
      <c r="F10" s="106">
        <v>21217</v>
      </c>
      <c r="G10" s="106">
        <v>17264</v>
      </c>
      <c r="H10" s="106">
        <v>14394</v>
      </c>
      <c r="I10" s="106">
        <v>0</v>
      </c>
      <c r="J10" s="106">
        <v>0</v>
      </c>
      <c r="K10" s="106">
        <v>19598</v>
      </c>
      <c r="L10" s="106">
        <v>25638</v>
      </c>
      <c r="M10" s="106">
        <v>30158</v>
      </c>
      <c r="N10" s="106">
        <v>29756</v>
      </c>
      <c r="O10" s="106">
        <v>205080</v>
      </c>
      <c r="P10" s="106">
        <v>197243</v>
      </c>
      <c r="Q10" s="108">
        <f t="shared" si="0"/>
        <v>1.0397327154829321</v>
      </c>
    </row>
    <row r="11" spans="1:17" ht="25.05" customHeight="1">
      <c r="A11" s="96" t="s">
        <v>495</v>
      </c>
      <c r="B11" s="112" t="s">
        <v>496</v>
      </c>
      <c r="C11" s="106">
        <v>1227</v>
      </c>
      <c r="D11" s="106">
        <v>1791</v>
      </c>
      <c r="E11" s="106">
        <v>2982</v>
      </c>
      <c r="F11" s="106">
        <v>4349</v>
      </c>
      <c r="G11" s="106">
        <v>3648</v>
      </c>
      <c r="H11" s="106">
        <v>2925</v>
      </c>
      <c r="I11" s="106">
        <v>0</v>
      </c>
      <c r="J11" s="106">
        <v>0</v>
      </c>
      <c r="K11" s="106">
        <v>1097</v>
      </c>
      <c r="L11" s="106">
        <v>2859</v>
      </c>
      <c r="M11" s="106">
        <v>2226</v>
      </c>
      <c r="N11" s="106">
        <v>1583</v>
      </c>
      <c r="O11" s="106">
        <v>24687</v>
      </c>
      <c r="P11" s="106">
        <v>20805</v>
      </c>
      <c r="Q11" s="108">
        <f t="shared" si="0"/>
        <v>1.1865897620764239</v>
      </c>
    </row>
    <row r="12" spans="1:17" ht="25.05" customHeight="1">
      <c r="A12" s="96" t="s">
        <v>497</v>
      </c>
      <c r="B12" s="112" t="s">
        <v>337</v>
      </c>
      <c r="C12" s="106">
        <v>3147</v>
      </c>
      <c r="D12" s="106">
        <v>6580</v>
      </c>
      <c r="E12" s="106">
        <v>9629</v>
      </c>
      <c r="F12" s="106">
        <v>3158</v>
      </c>
      <c r="G12" s="106">
        <v>0</v>
      </c>
      <c r="H12" s="106">
        <v>0</v>
      </c>
      <c r="I12" s="106">
        <v>0</v>
      </c>
      <c r="J12" s="106">
        <v>0</v>
      </c>
      <c r="K12" s="106">
        <v>1</v>
      </c>
      <c r="L12" s="106">
        <v>16822</v>
      </c>
      <c r="M12" s="106">
        <v>7009</v>
      </c>
      <c r="N12" s="106">
        <v>5785</v>
      </c>
      <c r="O12" s="106">
        <v>52131</v>
      </c>
      <c r="P12" s="106">
        <v>33903</v>
      </c>
      <c r="Q12" s="108">
        <f t="shared" si="0"/>
        <v>1.5376515352623661</v>
      </c>
    </row>
    <row r="13" spans="1:17" ht="25.05" customHeight="1">
      <c r="A13" s="96" t="s">
        <v>498</v>
      </c>
      <c r="B13" s="112" t="s">
        <v>340</v>
      </c>
      <c r="C13" s="106">
        <v>678</v>
      </c>
      <c r="D13" s="106">
        <v>2072</v>
      </c>
      <c r="E13" s="106">
        <v>0</v>
      </c>
      <c r="F13" s="106">
        <v>2</v>
      </c>
      <c r="G13" s="106">
        <v>7560</v>
      </c>
      <c r="H13" s="106">
        <v>9498</v>
      </c>
      <c r="I13" s="106">
        <v>10002</v>
      </c>
      <c r="J13" s="106">
        <v>10112</v>
      </c>
      <c r="K13" s="106">
        <v>7920</v>
      </c>
      <c r="L13" s="106">
        <v>9513</v>
      </c>
      <c r="M13" s="106">
        <v>4766</v>
      </c>
      <c r="N13" s="106">
        <v>1778</v>
      </c>
      <c r="O13" s="106">
        <v>63901</v>
      </c>
      <c r="P13" s="106">
        <v>48184</v>
      </c>
      <c r="Q13" s="108">
        <f t="shared" si="0"/>
        <v>1.326187116055122</v>
      </c>
    </row>
    <row r="14" spans="1:17" ht="25.05" customHeight="1">
      <c r="A14" s="96" t="s">
        <v>499</v>
      </c>
      <c r="B14" s="112" t="s">
        <v>344</v>
      </c>
      <c r="C14" s="106">
        <v>0</v>
      </c>
      <c r="D14" s="106">
        <v>3</v>
      </c>
      <c r="E14" s="106">
        <v>44</v>
      </c>
      <c r="F14" s="106">
        <v>105</v>
      </c>
      <c r="G14" s="106">
        <v>467</v>
      </c>
      <c r="H14" s="106">
        <v>114</v>
      </c>
      <c r="I14" s="106">
        <v>152</v>
      </c>
      <c r="J14" s="106">
        <v>441</v>
      </c>
      <c r="K14" s="106">
        <v>1778</v>
      </c>
      <c r="L14" s="106">
        <v>3673</v>
      </c>
      <c r="M14" s="106">
        <v>4740</v>
      </c>
      <c r="N14" s="106">
        <v>402</v>
      </c>
      <c r="O14" s="106">
        <v>11919</v>
      </c>
      <c r="P14" s="106">
        <v>5368</v>
      </c>
      <c r="Q14" s="108">
        <f t="shared" si="0"/>
        <v>2.2203800298062593</v>
      </c>
    </row>
    <row r="15" spans="1:17" ht="25.05" customHeight="1">
      <c r="A15" s="96" t="s">
        <v>500</v>
      </c>
      <c r="B15" s="112" t="s">
        <v>501</v>
      </c>
      <c r="C15" s="106">
        <v>8670</v>
      </c>
      <c r="D15" s="106">
        <v>12300</v>
      </c>
      <c r="E15" s="106">
        <v>9918</v>
      </c>
      <c r="F15" s="106">
        <v>15844</v>
      </c>
      <c r="G15" s="106">
        <v>12188</v>
      </c>
      <c r="H15" s="106">
        <v>8978</v>
      </c>
      <c r="I15" s="106">
        <v>184</v>
      </c>
      <c r="J15" s="106">
        <v>44</v>
      </c>
      <c r="K15" s="106">
        <v>2361</v>
      </c>
      <c r="L15" s="106">
        <v>2929</v>
      </c>
      <c r="M15" s="106">
        <v>4146</v>
      </c>
      <c r="N15" s="106">
        <v>2489</v>
      </c>
      <c r="O15" s="106">
        <v>80051</v>
      </c>
      <c r="P15" s="106">
        <v>63387</v>
      </c>
      <c r="Q15" s="108">
        <f t="shared" si="0"/>
        <v>1.2628930222285326</v>
      </c>
    </row>
    <row r="16" spans="1:17" ht="25.05" customHeight="1">
      <c r="A16" s="96" t="s">
        <v>502</v>
      </c>
      <c r="B16" s="112" t="s">
        <v>503</v>
      </c>
      <c r="C16" s="106">
        <v>2256</v>
      </c>
      <c r="D16" s="106">
        <v>6955</v>
      </c>
      <c r="E16" s="106">
        <v>4957</v>
      </c>
      <c r="F16" s="106">
        <v>15902</v>
      </c>
      <c r="G16" s="106">
        <v>5623</v>
      </c>
      <c r="H16" s="106">
        <v>1878</v>
      </c>
      <c r="I16" s="106">
        <v>1100</v>
      </c>
      <c r="J16" s="106">
        <v>2551</v>
      </c>
      <c r="K16" s="106">
        <v>1275</v>
      </c>
      <c r="L16" s="106">
        <v>0</v>
      </c>
      <c r="M16" s="106">
        <v>0</v>
      </c>
      <c r="N16" s="106">
        <v>4221</v>
      </c>
      <c r="O16" s="106">
        <v>46718</v>
      </c>
      <c r="P16" s="106">
        <v>48239</v>
      </c>
      <c r="Q16" s="108">
        <f t="shared" si="0"/>
        <v>0.96846949563631091</v>
      </c>
    </row>
    <row r="17" spans="1:17" ht="25.05" customHeight="1">
      <c r="A17" s="96" t="s">
        <v>504</v>
      </c>
      <c r="B17" s="112" t="s">
        <v>505</v>
      </c>
      <c r="C17" s="106">
        <v>454</v>
      </c>
      <c r="D17" s="106">
        <v>936</v>
      </c>
      <c r="E17" s="106">
        <v>418</v>
      </c>
      <c r="F17" s="106">
        <v>1259</v>
      </c>
      <c r="G17" s="106">
        <v>1223</v>
      </c>
      <c r="H17" s="106">
        <v>2668</v>
      </c>
      <c r="I17" s="106">
        <v>7126</v>
      </c>
      <c r="J17" s="106">
        <v>11961</v>
      </c>
      <c r="K17" s="106">
        <v>4187</v>
      </c>
      <c r="L17" s="106">
        <v>5084</v>
      </c>
      <c r="M17" s="106">
        <v>1684</v>
      </c>
      <c r="N17" s="106">
        <v>928</v>
      </c>
      <c r="O17" s="106">
        <v>37928</v>
      </c>
      <c r="P17" s="106">
        <v>39976</v>
      </c>
      <c r="Q17" s="108">
        <f t="shared" si="0"/>
        <v>0.9487692615569342</v>
      </c>
    </row>
    <row r="18" spans="1:17" ht="25.05" customHeight="1">
      <c r="A18" s="96" t="s">
        <v>506</v>
      </c>
      <c r="B18" s="112" t="s">
        <v>354</v>
      </c>
      <c r="C18" s="106">
        <v>0</v>
      </c>
      <c r="D18" s="106">
        <v>0</v>
      </c>
      <c r="E18" s="106">
        <v>0</v>
      </c>
      <c r="F18" s="106">
        <v>0</v>
      </c>
      <c r="G18" s="106">
        <v>1550</v>
      </c>
      <c r="H18" s="106">
        <v>23596</v>
      </c>
      <c r="I18" s="106">
        <v>43204</v>
      </c>
      <c r="J18" s="106">
        <v>51382</v>
      </c>
      <c r="K18" s="106">
        <v>587</v>
      </c>
      <c r="L18" s="106">
        <v>0</v>
      </c>
      <c r="M18" s="106">
        <v>0</v>
      </c>
      <c r="N18" s="106">
        <v>0</v>
      </c>
      <c r="O18" s="106">
        <v>120319</v>
      </c>
      <c r="P18" s="106">
        <v>135225</v>
      </c>
      <c r="Q18" s="108">
        <f t="shared" si="0"/>
        <v>0.88976890367905348</v>
      </c>
    </row>
    <row r="19" spans="1:17" ht="25.05" customHeight="1">
      <c r="A19" s="96" t="s">
        <v>507</v>
      </c>
      <c r="B19" s="112" t="s">
        <v>508</v>
      </c>
      <c r="C19" s="106">
        <v>0</v>
      </c>
      <c r="D19" s="106">
        <v>0</v>
      </c>
      <c r="E19" s="106">
        <v>0</v>
      </c>
      <c r="F19" s="106">
        <v>0</v>
      </c>
      <c r="G19" s="106">
        <v>15</v>
      </c>
      <c r="H19" s="106">
        <v>56</v>
      </c>
      <c r="I19" s="106">
        <v>219</v>
      </c>
      <c r="J19" s="106">
        <v>96</v>
      </c>
      <c r="K19" s="106">
        <v>76</v>
      </c>
      <c r="L19" s="106">
        <v>141</v>
      </c>
      <c r="M19" s="106">
        <v>390</v>
      </c>
      <c r="N19" s="106">
        <v>43</v>
      </c>
      <c r="O19" s="106">
        <v>1036</v>
      </c>
      <c r="P19" s="106">
        <v>6344</v>
      </c>
      <c r="Q19" s="108">
        <f t="shared" si="0"/>
        <v>0.16330390920554855</v>
      </c>
    </row>
    <row r="20" spans="1:17" ht="25.05" customHeight="1">
      <c r="A20" s="96" t="s">
        <v>509</v>
      </c>
      <c r="B20" s="112" t="s">
        <v>510</v>
      </c>
      <c r="C20" s="106">
        <v>113</v>
      </c>
      <c r="D20" s="106">
        <v>159</v>
      </c>
      <c r="E20" s="106">
        <v>442</v>
      </c>
      <c r="F20" s="106">
        <v>317</v>
      </c>
      <c r="G20" s="106">
        <v>780</v>
      </c>
      <c r="H20" s="106">
        <v>11681</v>
      </c>
      <c r="I20" s="106">
        <v>13681</v>
      </c>
      <c r="J20" s="106">
        <v>16027</v>
      </c>
      <c r="K20" s="106">
        <v>682</v>
      </c>
      <c r="L20" s="106">
        <v>779</v>
      </c>
      <c r="M20" s="106">
        <v>635</v>
      </c>
      <c r="N20" s="106">
        <v>167</v>
      </c>
      <c r="O20" s="106">
        <v>45463</v>
      </c>
      <c r="P20" s="106">
        <v>49765</v>
      </c>
      <c r="Q20" s="108">
        <f t="shared" si="0"/>
        <v>0.91355370240128608</v>
      </c>
    </row>
    <row r="21" spans="1:17" ht="25.05" customHeight="1">
      <c r="A21" s="96" t="s">
        <v>511</v>
      </c>
      <c r="B21" s="112" t="s">
        <v>512</v>
      </c>
      <c r="C21" s="106">
        <v>0</v>
      </c>
      <c r="D21" s="106">
        <v>0</v>
      </c>
      <c r="E21" s="106">
        <v>0</v>
      </c>
      <c r="F21" s="106">
        <v>75</v>
      </c>
      <c r="G21" s="106">
        <v>332</v>
      </c>
      <c r="H21" s="106">
        <v>121</v>
      </c>
      <c r="I21" s="106">
        <v>0</v>
      </c>
      <c r="J21" s="106">
        <v>0</v>
      </c>
      <c r="K21" s="106">
        <v>0</v>
      </c>
      <c r="L21" s="106">
        <v>0</v>
      </c>
      <c r="M21" s="106">
        <v>0</v>
      </c>
      <c r="N21" s="106">
        <v>0</v>
      </c>
      <c r="O21" s="106">
        <v>528</v>
      </c>
      <c r="P21" s="106">
        <v>600</v>
      </c>
      <c r="Q21" s="108">
        <f t="shared" si="0"/>
        <v>0.88</v>
      </c>
    </row>
    <row r="22" spans="1:17" ht="25.05" customHeight="1">
      <c r="A22" s="96" t="s">
        <v>513</v>
      </c>
      <c r="B22" s="112" t="s">
        <v>514</v>
      </c>
      <c r="C22" s="106">
        <v>1092</v>
      </c>
      <c r="D22" s="106">
        <v>334</v>
      </c>
      <c r="E22" s="106">
        <v>219</v>
      </c>
      <c r="F22" s="106">
        <v>0</v>
      </c>
      <c r="G22" s="106">
        <v>0</v>
      </c>
      <c r="H22" s="106">
        <v>0</v>
      </c>
      <c r="I22" s="106">
        <v>0</v>
      </c>
      <c r="J22" s="106">
        <v>0</v>
      </c>
      <c r="K22" s="106">
        <v>0</v>
      </c>
      <c r="L22" s="106">
        <v>0</v>
      </c>
      <c r="M22" s="106">
        <v>0</v>
      </c>
      <c r="N22" s="106">
        <v>450</v>
      </c>
      <c r="O22" s="106">
        <v>2095</v>
      </c>
      <c r="P22" s="106">
        <v>2848</v>
      </c>
      <c r="Q22" s="108">
        <f t="shared" si="0"/>
        <v>0.7356039325842697</v>
      </c>
    </row>
    <row r="23" spans="1:17" ht="25.05" customHeight="1">
      <c r="A23" s="96" t="s">
        <v>515</v>
      </c>
      <c r="B23" s="112" t="s">
        <v>516</v>
      </c>
      <c r="C23" s="106">
        <v>351</v>
      </c>
      <c r="D23" s="106">
        <v>417</v>
      </c>
      <c r="E23" s="106">
        <v>591</v>
      </c>
      <c r="F23" s="106">
        <v>1559</v>
      </c>
      <c r="G23" s="106">
        <v>1445</v>
      </c>
      <c r="H23" s="106">
        <v>1329</v>
      </c>
      <c r="I23" s="106">
        <v>16462</v>
      </c>
      <c r="J23" s="106">
        <v>3321</v>
      </c>
      <c r="K23" s="106">
        <v>281</v>
      </c>
      <c r="L23" s="106">
        <v>326</v>
      </c>
      <c r="M23" s="106">
        <v>401</v>
      </c>
      <c r="N23" s="106">
        <v>467</v>
      </c>
      <c r="O23" s="106">
        <v>26950</v>
      </c>
      <c r="P23" s="106">
        <v>34095</v>
      </c>
      <c r="Q23" s="108">
        <f t="shared" si="0"/>
        <v>0.79043848071564748</v>
      </c>
    </row>
    <row r="24" spans="1:17" ht="25.05" customHeight="1">
      <c r="A24" s="596" t="s">
        <v>517</v>
      </c>
      <c r="B24" s="596"/>
      <c r="C24" s="106">
        <f>SUM('P9'!C8:C24)+SUM('P10'!C3:C23)</f>
        <v>146035</v>
      </c>
      <c r="D24" s="106">
        <f>SUM('P9'!D8:D24)+SUM('P10'!D3:D23)</f>
        <v>156766</v>
      </c>
      <c r="E24" s="106">
        <f>SUM('P9'!E8:E24)+SUM('P10'!E3:E23)</f>
        <v>135271</v>
      </c>
      <c r="F24" s="106">
        <f>SUM('P9'!F8:F24)+SUM('P10'!F3:F23)</f>
        <v>159435</v>
      </c>
      <c r="G24" s="106">
        <f>SUM('P9'!G8:G24)+SUM('P10'!G3:G23)</f>
        <v>242893</v>
      </c>
      <c r="H24" s="106">
        <f>SUM('P9'!H8:H24)+SUM('P10'!H3:H23)</f>
        <v>373135</v>
      </c>
      <c r="I24" s="106">
        <f>SUM('P9'!I8:I24)+SUM('P10'!I3:I23)</f>
        <v>266012</v>
      </c>
      <c r="J24" s="106">
        <f>SUM('P9'!J8:J24)+SUM('P10'!J3:J23)</f>
        <v>217199</v>
      </c>
      <c r="K24" s="106">
        <f>SUM('P9'!K8:K24)+SUM('P10'!K3:K23)</f>
        <v>211279</v>
      </c>
      <c r="L24" s="106">
        <f>SUM('P9'!L8:L24)+SUM('P10'!L3:L23)</f>
        <v>244845</v>
      </c>
      <c r="M24" s="106">
        <f>SUM('P9'!M8:M24)+SUM('P10'!M3:M23)</f>
        <v>318542</v>
      </c>
      <c r="N24" s="106">
        <f>SUM('P9'!N8:N24)+SUM('P10'!N3:N23)</f>
        <v>269289</v>
      </c>
      <c r="O24" s="106">
        <f>SUM('P9'!O8:O24)+SUM('P10'!O3:O23)</f>
        <v>2740701</v>
      </c>
      <c r="P24" s="106">
        <f>SUM('P9'!P8:P24)+SUM('P10'!P3:P23)</f>
        <v>2787077</v>
      </c>
      <c r="Q24" s="108">
        <f t="shared" si="0"/>
        <v>0.98336034490615076</v>
      </c>
    </row>
    <row r="25" spans="1:17" ht="25.05" customHeight="1">
      <c r="A25" s="601" t="s">
        <v>481</v>
      </c>
      <c r="B25" s="601"/>
      <c r="C25" s="106">
        <v>192767</v>
      </c>
      <c r="D25" s="106">
        <v>130252</v>
      </c>
      <c r="E25" s="106">
        <v>120086</v>
      </c>
      <c r="F25" s="106">
        <v>162070</v>
      </c>
      <c r="G25" s="106">
        <v>228478</v>
      </c>
      <c r="H25" s="106">
        <v>369207</v>
      </c>
      <c r="I25" s="106">
        <v>250009</v>
      </c>
      <c r="J25" s="106">
        <v>245703</v>
      </c>
      <c r="K25" s="106">
        <v>295166</v>
      </c>
      <c r="L25" s="106">
        <v>311104</v>
      </c>
      <c r="M25" s="106">
        <v>287751</v>
      </c>
      <c r="N25" s="106">
        <v>194484</v>
      </c>
      <c r="O25" s="106">
        <f>SUM(C25:N25)</f>
        <v>2787077</v>
      </c>
      <c r="P25" s="602"/>
      <c r="Q25" s="603"/>
    </row>
    <row r="26" spans="1:17" ht="25.05" customHeight="1">
      <c r="A26" s="596" t="s">
        <v>518</v>
      </c>
      <c r="B26" s="596"/>
      <c r="C26" s="108">
        <f>C24/C25</f>
        <v>0.75757261356975003</v>
      </c>
      <c r="D26" s="108">
        <f t="shared" ref="D26:O26" si="1">D24/D25</f>
        <v>1.203559254368455</v>
      </c>
      <c r="E26" s="108">
        <f t="shared" si="1"/>
        <v>1.126451043418883</v>
      </c>
      <c r="F26" s="108">
        <f t="shared" si="1"/>
        <v>0.98374159313876719</v>
      </c>
      <c r="G26" s="108">
        <f t="shared" si="1"/>
        <v>1.0630914136153153</v>
      </c>
      <c r="H26" s="108">
        <f t="shared" si="1"/>
        <v>1.0106390182201312</v>
      </c>
      <c r="I26" s="108">
        <f t="shared" si="1"/>
        <v>1.0640096956509566</v>
      </c>
      <c r="J26" s="108">
        <f t="shared" si="1"/>
        <v>0.88399002047187047</v>
      </c>
      <c r="K26" s="108">
        <f t="shared" si="1"/>
        <v>0.7157972124160642</v>
      </c>
      <c r="L26" s="108">
        <f t="shared" si="1"/>
        <v>0.78701977473770834</v>
      </c>
      <c r="M26" s="108">
        <f t="shared" si="1"/>
        <v>1.1070057097977071</v>
      </c>
      <c r="N26" s="108">
        <f t="shared" si="1"/>
        <v>1.3846331831924477</v>
      </c>
      <c r="O26" s="108">
        <f t="shared" si="1"/>
        <v>0.98336034490615076</v>
      </c>
      <c r="P26" s="604"/>
      <c r="Q26" s="605"/>
    </row>
    <row r="27" spans="1:17" ht="25.05" customHeight="1">
      <c r="P27" s="586" t="s">
        <v>519</v>
      </c>
      <c r="Q27" s="586"/>
    </row>
  </sheetData>
  <sheetProtection selectLockedCells="1" selectUnlockedCells="1"/>
  <mergeCells count="7">
    <mergeCell ref="P27:Q27"/>
    <mergeCell ref="O1:Q1"/>
    <mergeCell ref="A2:B2"/>
    <mergeCell ref="A24:B24"/>
    <mergeCell ref="A25:B25"/>
    <mergeCell ref="P25:Q26"/>
    <mergeCell ref="A26:B26"/>
  </mergeCells>
  <phoneticPr fontId="5"/>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21D3D-196A-452E-A868-0FE75EEE50C8}">
  <sheetPr>
    <pageSetUpPr fitToPage="1"/>
  </sheetPr>
  <dimension ref="A1:Q25"/>
  <sheetViews>
    <sheetView view="pageLayout" zoomScaleNormal="100" zoomScaleSheetLayoutView="100" workbookViewId="0">
      <selection activeCell="P23" sqref="P23:Q24"/>
    </sheetView>
  </sheetViews>
  <sheetFormatPr defaultColWidth="9" defaultRowHeight="14.4"/>
  <cols>
    <col min="1" max="1" width="4.6640625" style="58" customWidth="1"/>
    <col min="2" max="2" width="22.88671875" style="58" customWidth="1"/>
    <col min="3" max="7" width="10.109375" style="58" customWidth="1"/>
    <col min="8" max="8" width="10.44140625" style="58" customWidth="1"/>
    <col min="9" max="14" width="10.109375" style="58" customWidth="1"/>
    <col min="15" max="16" width="10.44140625" style="58" customWidth="1"/>
    <col min="17" max="17" width="10.109375" style="58" customWidth="1"/>
    <col min="18" max="16384" width="9" style="58"/>
  </cols>
  <sheetData>
    <row r="1" spans="1:17" ht="29.45" customHeight="1"/>
    <row r="2" spans="1:17" s="51" customFormat="1" ht="29.45" customHeight="1">
      <c r="B2" s="57" t="s">
        <v>543</v>
      </c>
      <c r="C2" s="57"/>
      <c r="D2" s="57"/>
      <c r="E2" s="57"/>
      <c r="F2" s="57"/>
      <c r="G2" s="57"/>
      <c r="H2" s="57"/>
      <c r="I2" s="57"/>
      <c r="J2" s="57"/>
      <c r="K2" s="57"/>
      <c r="L2" s="57"/>
      <c r="M2" s="57"/>
      <c r="N2" s="57"/>
      <c r="O2" s="57"/>
      <c r="P2" s="57"/>
      <c r="Q2" s="57"/>
    </row>
    <row r="3" spans="1:17" ht="29.45" customHeight="1">
      <c r="B3" s="114" t="s">
        <v>574</v>
      </c>
      <c r="C3" s="8"/>
      <c r="D3" s="8"/>
      <c r="E3" s="8"/>
      <c r="F3" s="8"/>
      <c r="G3" s="8"/>
      <c r="H3" s="8"/>
      <c r="I3" s="8"/>
      <c r="J3" s="8"/>
      <c r="K3" s="8"/>
      <c r="L3" s="8"/>
      <c r="M3" s="8"/>
      <c r="N3" s="8"/>
      <c r="O3" s="8"/>
      <c r="P3" s="8"/>
      <c r="Q3" s="8"/>
    </row>
    <row r="4" spans="1:17" s="8" customFormat="1" ht="29.45" customHeight="1">
      <c r="B4" s="114" t="s">
        <v>575</v>
      </c>
    </row>
    <row r="5" spans="1:17" ht="29.45" customHeight="1">
      <c r="A5" s="8"/>
      <c r="B5" s="8"/>
      <c r="C5" s="8"/>
      <c r="D5" s="8"/>
      <c r="E5" s="8"/>
      <c r="F5" s="8"/>
      <c r="G5" s="8"/>
      <c r="H5" s="8"/>
      <c r="I5" s="8"/>
      <c r="J5" s="8"/>
      <c r="K5" s="8"/>
      <c r="L5" s="8"/>
      <c r="M5" s="8"/>
      <c r="N5" s="8"/>
      <c r="O5" s="587" t="s">
        <v>576</v>
      </c>
      <c r="P5" s="587"/>
      <c r="Q5" s="587"/>
    </row>
    <row r="6" spans="1:17" ht="29.45" customHeight="1">
      <c r="A6" s="606" t="s">
        <v>577</v>
      </c>
      <c r="B6" s="606"/>
      <c r="C6" s="102" t="s">
        <v>544</v>
      </c>
      <c r="D6" s="102" t="s">
        <v>545</v>
      </c>
      <c r="E6" s="102" t="s">
        <v>546</v>
      </c>
      <c r="F6" s="102" t="s">
        <v>547</v>
      </c>
      <c r="G6" s="102" t="s">
        <v>548</v>
      </c>
      <c r="H6" s="102" t="s">
        <v>549</v>
      </c>
      <c r="I6" s="102" t="s">
        <v>550</v>
      </c>
      <c r="J6" s="102" t="s">
        <v>551</v>
      </c>
      <c r="K6" s="102" t="s">
        <v>552</v>
      </c>
      <c r="L6" s="102" t="s">
        <v>553</v>
      </c>
      <c r="M6" s="102" t="s">
        <v>554</v>
      </c>
      <c r="N6" s="102" t="s">
        <v>555</v>
      </c>
      <c r="O6" s="102" t="s">
        <v>556</v>
      </c>
      <c r="P6" s="102" t="s">
        <v>481</v>
      </c>
      <c r="Q6" s="102" t="s">
        <v>557</v>
      </c>
    </row>
    <row r="7" spans="1:17" ht="29.45" customHeight="1">
      <c r="A7" s="102">
        <v>1</v>
      </c>
      <c r="B7" s="115" t="s">
        <v>558</v>
      </c>
      <c r="C7" s="116">
        <v>186044</v>
      </c>
      <c r="D7" s="116">
        <v>359252</v>
      </c>
      <c r="E7" s="116">
        <v>152535</v>
      </c>
      <c r="F7" s="116">
        <v>154327</v>
      </c>
      <c r="G7" s="116">
        <v>164726</v>
      </c>
      <c r="H7" s="116">
        <v>240442</v>
      </c>
      <c r="I7" s="116">
        <v>10474</v>
      </c>
      <c r="J7" s="116">
        <v>685</v>
      </c>
      <c r="K7" s="116">
        <v>272266</v>
      </c>
      <c r="L7" s="116">
        <v>257772</v>
      </c>
      <c r="M7" s="116">
        <v>195985</v>
      </c>
      <c r="N7" s="116">
        <v>196632</v>
      </c>
      <c r="O7" s="116">
        <f t="shared" ref="O7:O21" si="0">SUM(C7:N7)</f>
        <v>2191140</v>
      </c>
      <c r="P7" s="116">
        <v>2175608</v>
      </c>
      <c r="Q7" s="117">
        <f t="shared" ref="Q7:Q9" si="1">IF(ISERROR(O7/P7=0),"0% ",O7/P7)</f>
        <v>1.0071391537446084</v>
      </c>
    </row>
    <row r="8" spans="1:17" ht="29.45" customHeight="1">
      <c r="A8" s="102">
        <v>2</v>
      </c>
      <c r="B8" s="115" t="s">
        <v>559</v>
      </c>
      <c r="C8" s="116">
        <v>0</v>
      </c>
      <c r="D8" s="116">
        <v>0</v>
      </c>
      <c r="E8" s="116">
        <v>0</v>
      </c>
      <c r="F8" s="116">
        <v>0</v>
      </c>
      <c r="G8" s="116">
        <v>0</v>
      </c>
      <c r="H8" s="116">
        <v>0</v>
      </c>
      <c r="I8" s="116">
        <v>0</v>
      </c>
      <c r="J8" s="116">
        <v>0</v>
      </c>
      <c r="K8" s="116">
        <v>0</v>
      </c>
      <c r="L8" s="116">
        <v>0</v>
      </c>
      <c r="M8" s="116">
        <v>7</v>
      </c>
      <c r="N8" s="116">
        <v>0</v>
      </c>
      <c r="O8" s="116">
        <f t="shared" si="0"/>
        <v>7</v>
      </c>
      <c r="P8" s="116">
        <v>128</v>
      </c>
      <c r="Q8" s="117">
        <f t="shared" si="1"/>
        <v>5.46875E-2</v>
      </c>
    </row>
    <row r="9" spans="1:17" ht="29.45" customHeight="1">
      <c r="A9" s="102">
        <v>3</v>
      </c>
      <c r="B9" s="115" t="s">
        <v>560</v>
      </c>
      <c r="C9" s="116">
        <v>0</v>
      </c>
      <c r="D9" s="116">
        <v>0</v>
      </c>
      <c r="E9" s="116">
        <v>0</v>
      </c>
      <c r="F9" s="116">
        <v>0</v>
      </c>
      <c r="G9" s="116">
        <v>1</v>
      </c>
      <c r="H9" s="116">
        <v>3357</v>
      </c>
      <c r="I9" s="116">
        <v>27153</v>
      </c>
      <c r="J9" s="116">
        <v>33793</v>
      </c>
      <c r="K9" s="116">
        <v>10470</v>
      </c>
      <c r="L9" s="116">
        <v>8337</v>
      </c>
      <c r="M9" s="116">
        <v>7878</v>
      </c>
      <c r="N9" s="116">
        <v>0</v>
      </c>
      <c r="O9" s="116">
        <f t="shared" si="0"/>
        <v>90989</v>
      </c>
      <c r="P9" s="116">
        <v>104276</v>
      </c>
      <c r="Q9" s="117">
        <f t="shared" si="1"/>
        <v>0.8725785415627757</v>
      </c>
    </row>
    <row r="10" spans="1:17" ht="29.45" customHeight="1">
      <c r="A10" s="102">
        <v>4</v>
      </c>
      <c r="B10" s="115" t="s">
        <v>561</v>
      </c>
      <c r="C10" s="116">
        <v>0</v>
      </c>
      <c r="D10" s="116">
        <v>0</v>
      </c>
      <c r="E10" s="116">
        <v>0</v>
      </c>
      <c r="F10" s="116">
        <v>0</v>
      </c>
      <c r="G10" s="116">
        <v>10200</v>
      </c>
      <c r="H10" s="116">
        <v>15440</v>
      </c>
      <c r="I10" s="116">
        <v>30800</v>
      </c>
      <c r="J10" s="116">
        <v>0</v>
      </c>
      <c r="K10" s="116">
        <v>0</v>
      </c>
      <c r="L10" s="116">
        <v>0</v>
      </c>
      <c r="M10" s="116">
        <v>0</v>
      </c>
      <c r="N10" s="116">
        <v>0</v>
      </c>
      <c r="O10" s="116">
        <f t="shared" si="0"/>
        <v>56440</v>
      </c>
      <c r="P10" s="116">
        <v>0</v>
      </c>
      <c r="Q10" s="117" t="str">
        <f>IF(ISERROR(O10/P10=0),"0% ",O10/P10)</f>
        <v xml:space="preserve">0% </v>
      </c>
    </row>
    <row r="11" spans="1:17" ht="29.45" customHeight="1">
      <c r="A11" s="102">
        <v>5</v>
      </c>
      <c r="B11" s="115" t="s">
        <v>562</v>
      </c>
      <c r="C11" s="116">
        <v>0</v>
      </c>
      <c r="D11" s="116">
        <v>0</v>
      </c>
      <c r="E11" s="116">
        <v>0</v>
      </c>
      <c r="F11" s="116">
        <v>0</v>
      </c>
      <c r="G11" s="116">
        <v>0</v>
      </c>
      <c r="H11" s="116">
        <v>0</v>
      </c>
      <c r="I11" s="116">
        <v>0</v>
      </c>
      <c r="J11" s="116">
        <v>0</v>
      </c>
      <c r="K11" s="116">
        <v>0</v>
      </c>
      <c r="L11" s="116">
        <v>0</v>
      </c>
      <c r="M11" s="116">
        <v>0</v>
      </c>
      <c r="N11" s="116">
        <v>0</v>
      </c>
      <c r="O11" s="116">
        <f t="shared" si="0"/>
        <v>0</v>
      </c>
      <c r="P11" s="116">
        <v>0</v>
      </c>
      <c r="Q11" s="117" t="str">
        <f t="shared" ref="Q11:Q22" si="2">IF(ISERROR(O11/P11=0),"0% ",O11/P11)</f>
        <v xml:space="preserve">0% </v>
      </c>
    </row>
    <row r="12" spans="1:17" ht="29.45" customHeight="1">
      <c r="A12" s="102">
        <v>6</v>
      </c>
      <c r="B12" s="115" t="s">
        <v>563</v>
      </c>
      <c r="C12" s="116">
        <v>7187</v>
      </c>
      <c r="D12" s="116">
        <v>24701</v>
      </c>
      <c r="E12" s="116">
        <v>18641</v>
      </c>
      <c r="F12" s="116">
        <v>32090</v>
      </c>
      <c r="G12" s="116">
        <v>37329</v>
      </c>
      <c r="H12" s="116">
        <v>31440</v>
      </c>
      <c r="I12" s="116">
        <v>22778</v>
      </c>
      <c r="J12" s="116">
        <v>17515</v>
      </c>
      <c r="K12" s="116">
        <v>11075</v>
      </c>
      <c r="L12" s="116">
        <v>16291</v>
      </c>
      <c r="M12" s="116">
        <v>16003</v>
      </c>
      <c r="N12" s="116">
        <v>7730</v>
      </c>
      <c r="O12" s="116">
        <f t="shared" si="0"/>
        <v>242780</v>
      </c>
      <c r="P12" s="116">
        <v>274181</v>
      </c>
      <c r="Q12" s="117">
        <f t="shared" si="2"/>
        <v>0.885473464609145</v>
      </c>
    </row>
    <row r="13" spans="1:17" ht="29.45" customHeight="1">
      <c r="A13" s="102">
        <v>7</v>
      </c>
      <c r="B13" s="115" t="s">
        <v>564</v>
      </c>
      <c r="C13" s="116">
        <v>0</v>
      </c>
      <c r="D13" s="116">
        <v>0</v>
      </c>
      <c r="E13" s="116">
        <v>0</v>
      </c>
      <c r="F13" s="116">
        <v>0</v>
      </c>
      <c r="G13" s="116">
        <v>0</v>
      </c>
      <c r="H13" s="116">
        <v>0</v>
      </c>
      <c r="I13" s="116">
        <v>0</v>
      </c>
      <c r="J13" s="116">
        <v>0</v>
      </c>
      <c r="K13" s="116">
        <v>0</v>
      </c>
      <c r="L13" s="116">
        <v>0</v>
      </c>
      <c r="M13" s="116">
        <v>0</v>
      </c>
      <c r="N13" s="116">
        <v>0</v>
      </c>
      <c r="O13" s="116">
        <f t="shared" si="0"/>
        <v>0</v>
      </c>
      <c r="P13" s="116">
        <v>0</v>
      </c>
      <c r="Q13" s="117" t="str">
        <f t="shared" si="2"/>
        <v xml:space="preserve">0% </v>
      </c>
    </row>
    <row r="14" spans="1:17" ht="29.45" customHeight="1">
      <c r="A14" s="102">
        <v>8</v>
      </c>
      <c r="B14" s="115" t="s">
        <v>565</v>
      </c>
      <c r="C14" s="116">
        <v>9401</v>
      </c>
      <c r="D14" s="116">
        <v>22365</v>
      </c>
      <c r="E14" s="116">
        <v>21431</v>
      </c>
      <c r="F14" s="116">
        <v>25449</v>
      </c>
      <c r="G14" s="116">
        <v>23474</v>
      </c>
      <c r="H14" s="116">
        <v>50780</v>
      </c>
      <c r="I14" s="116">
        <v>25880</v>
      </c>
      <c r="J14" s="116">
        <v>11209</v>
      </c>
      <c r="K14" s="116">
        <v>7760</v>
      </c>
      <c r="L14" s="116">
        <v>23127</v>
      </c>
      <c r="M14" s="116">
        <v>44467</v>
      </c>
      <c r="N14" s="116">
        <v>29922</v>
      </c>
      <c r="O14" s="116">
        <f t="shared" si="0"/>
        <v>295265</v>
      </c>
      <c r="P14" s="116">
        <v>407306</v>
      </c>
      <c r="Q14" s="117">
        <f t="shared" si="2"/>
        <v>0.72492180326339406</v>
      </c>
    </row>
    <row r="15" spans="1:17" ht="29.45" customHeight="1">
      <c r="A15" s="102">
        <v>9</v>
      </c>
      <c r="B15" s="115" t="s">
        <v>566</v>
      </c>
      <c r="C15" s="116">
        <v>98015</v>
      </c>
      <c r="D15" s="116">
        <v>0</v>
      </c>
      <c r="E15" s="116">
        <v>0</v>
      </c>
      <c r="F15" s="116">
        <v>0</v>
      </c>
      <c r="G15" s="116">
        <v>164895</v>
      </c>
      <c r="H15" s="116">
        <v>745192</v>
      </c>
      <c r="I15" s="116">
        <v>326304</v>
      </c>
      <c r="J15" s="116">
        <v>233279</v>
      </c>
      <c r="K15" s="116">
        <v>275861</v>
      </c>
      <c r="L15" s="116">
        <v>137400</v>
      </c>
      <c r="M15" s="116">
        <v>226528</v>
      </c>
      <c r="N15" s="116">
        <v>308732</v>
      </c>
      <c r="O15" s="116">
        <f t="shared" si="0"/>
        <v>2516206</v>
      </c>
      <c r="P15" s="116">
        <v>2575953</v>
      </c>
      <c r="Q15" s="117">
        <f t="shared" si="2"/>
        <v>0.97680586563497085</v>
      </c>
    </row>
    <row r="16" spans="1:17" ht="29.45" customHeight="1">
      <c r="A16" s="102">
        <v>10</v>
      </c>
      <c r="B16" s="115" t="s">
        <v>567</v>
      </c>
      <c r="C16" s="116">
        <v>84</v>
      </c>
      <c r="D16" s="116">
        <v>3313</v>
      </c>
      <c r="E16" s="116">
        <v>4258</v>
      </c>
      <c r="F16" s="116">
        <v>4193</v>
      </c>
      <c r="G16" s="116">
        <v>3452</v>
      </c>
      <c r="H16" s="116">
        <v>3039</v>
      </c>
      <c r="I16" s="116">
        <v>5117</v>
      </c>
      <c r="J16" s="116">
        <v>6924</v>
      </c>
      <c r="K16" s="116">
        <v>4100</v>
      </c>
      <c r="L16" s="116">
        <v>15013</v>
      </c>
      <c r="M16" s="116">
        <v>19651</v>
      </c>
      <c r="N16" s="116">
        <v>3512</v>
      </c>
      <c r="O16" s="116">
        <f t="shared" si="0"/>
        <v>72656</v>
      </c>
      <c r="P16" s="116">
        <v>116506</v>
      </c>
      <c r="Q16" s="117">
        <f t="shared" si="2"/>
        <v>0.62362453435874543</v>
      </c>
    </row>
    <row r="17" spans="1:17" ht="29.45" customHeight="1">
      <c r="A17" s="102">
        <v>11</v>
      </c>
      <c r="B17" s="115" t="s">
        <v>568</v>
      </c>
      <c r="C17" s="116">
        <v>12270</v>
      </c>
      <c r="D17" s="116">
        <v>20554</v>
      </c>
      <c r="E17" s="116">
        <v>2588</v>
      </c>
      <c r="F17" s="116">
        <v>1597</v>
      </c>
      <c r="G17" s="116">
        <v>56508</v>
      </c>
      <c r="H17" s="116">
        <v>87036</v>
      </c>
      <c r="I17" s="116">
        <v>89767</v>
      </c>
      <c r="J17" s="116">
        <v>86359</v>
      </c>
      <c r="K17" s="116">
        <v>56767</v>
      </c>
      <c r="L17" s="116">
        <v>67970</v>
      </c>
      <c r="M17" s="116">
        <v>34047</v>
      </c>
      <c r="N17" s="116">
        <v>12742</v>
      </c>
      <c r="O17" s="116">
        <f t="shared" si="0"/>
        <v>528205</v>
      </c>
      <c r="P17" s="116">
        <v>425154</v>
      </c>
      <c r="Q17" s="117">
        <f t="shared" si="2"/>
        <v>1.2423851122181611</v>
      </c>
    </row>
    <row r="18" spans="1:17" ht="29.45" customHeight="1">
      <c r="A18" s="102">
        <v>12</v>
      </c>
      <c r="B18" s="115" t="s">
        <v>569</v>
      </c>
      <c r="C18" s="116">
        <v>0</v>
      </c>
      <c r="D18" s="116">
        <v>0</v>
      </c>
      <c r="E18" s="116">
        <v>3065</v>
      </c>
      <c r="F18" s="116">
        <v>10376</v>
      </c>
      <c r="G18" s="116">
        <v>165308</v>
      </c>
      <c r="H18" s="116">
        <v>115857</v>
      </c>
      <c r="I18" s="116">
        <v>17759</v>
      </c>
      <c r="J18" s="116">
        <v>9</v>
      </c>
      <c r="K18" s="116">
        <v>3607</v>
      </c>
      <c r="L18" s="116">
        <v>41845</v>
      </c>
      <c r="M18" s="116">
        <v>189755</v>
      </c>
      <c r="N18" s="116">
        <v>45785</v>
      </c>
      <c r="O18" s="116">
        <f t="shared" si="0"/>
        <v>593366</v>
      </c>
      <c r="P18" s="116">
        <v>693990</v>
      </c>
      <c r="Q18" s="117">
        <f t="shared" si="2"/>
        <v>0.85500655629043643</v>
      </c>
    </row>
    <row r="19" spans="1:17" ht="29.45" customHeight="1">
      <c r="A19" s="102">
        <v>13</v>
      </c>
      <c r="B19" s="115" t="s">
        <v>570</v>
      </c>
      <c r="C19" s="116">
        <v>2603</v>
      </c>
      <c r="D19" s="116">
        <v>8581</v>
      </c>
      <c r="E19" s="116">
        <v>5573</v>
      </c>
      <c r="F19" s="116">
        <v>2491</v>
      </c>
      <c r="G19" s="116">
        <v>7220</v>
      </c>
      <c r="H19" s="116">
        <v>4740</v>
      </c>
      <c r="I19" s="116">
        <v>3472</v>
      </c>
      <c r="J19" s="116">
        <v>2840</v>
      </c>
      <c r="K19" s="116">
        <v>1301</v>
      </c>
      <c r="L19" s="116">
        <v>926</v>
      </c>
      <c r="M19" s="116">
        <v>1901</v>
      </c>
      <c r="N19" s="116">
        <v>4870</v>
      </c>
      <c r="O19" s="116">
        <f t="shared" si="0"/>
        <v>46518</v>
      </c>
      <c r="P19" s="116">
        <v>62816</v>
      </c>
      <c r="Q19" s="117">
        <f t="shared" si="2"/>
        <v>0.74054381049414164</v>
      </c>
    </row>
    <row r="20" spans="1:17" ht="29.45" customHeight="1">
      <c r="A20" s="102">
        <v>14</v>
      </c>
      <c r="B20" s="115" t="s">
        <v>571</v>
      </c>
      <c r="C20" s="116">
        <v>3494</v>
      </c>
      <c r="D20" s="116">
        <v>7133</v>
      </c>
      <c r="E20" s="116">
        <v>3336</v>
      </c>
      <c r="F20" s="116">
        <v>12885</v>
      </c>
      <c r="G20" s="116">
        <v>13096</v>
      </c>
      <c r="H20" s="116">
        <v>72928</v>
      </c>
      <c r="I20" s="116">
        <v>71498</v>
      </c>
      <c r="J20" s="116">
        <v>96540</v>
      </c>
      <c r="K20" s="116">
        <v>13992</v>
      </c>
      <c r="L20" s="116">
        <v>17385</v>
      </c>
      <c r="M20" s="116">
        <v>7317</v>
      </c>
      <c r="N20" s="116">
        <v>3199</v>
      </c>
      <c r="O20" s="116">
        <f t="shared" si="0"/>
        <v>322803</v>
      </c>
      <c r="P20" s="116">
        <v>332286</v>
      </c>
      <c r="Q20" s="117">
        <f t="shared" si="2"/>
        <v>0.97146133150358427</v>
      </c>
    </row>
    <row r="21" spans="1:17" ht="29.45" customHeight="1">
      <c r="A21" s="102">
        <v>15</v>
      </c>
      <c r="B21" s="115" t="s">
        <v>572</v>
      </c>
      <c r="C21" s="116">
        <v>553</v>
      </c>
      <c r="D21" s="116">
        <v>236</v>
      </c>
      <c r="E21" s="116">
        <v>392</v>
      </c>
      <c r="F21" s="116">
        <v>384</v>
      </c>
      <c r="G21" s="116">
        <v>319</v>
      </c>
      <c r="H21" s="116">
        <v>446</v>
      </c>
      <c r="I21" s="116">
        <v>29432</v>
      </c>
      <c r="J21" s="116">
        <v>43643</v>
      </c>
      <c r="K21" s="116">
        <v>182</v>
      </c>
      <c r="L21" s="116">
        <v>239</v>
      </c>
      <c r="M21" s="116">
        <v>129</v>
      </c>
      <c r="N21" s="116">
        <v>279</v>
      </c>
      <c r="O21" s="116">
        <f t="shared" si="0"/>
        <v>76234</v>
      </c>
      <c r="P21" s="116">
        <v>84405</v>
      </c>
      <c r="Q21" s="117">
        <f t="shared" si="2"/>
        <v>0.90319293880694274</v>
      </c>
    </row>
    <row r="22" spans="1:17" ht="29.45" customHeight="1">
      <c r="A22" s="601" t="s">
        <v>556</v>
      </c>
      <c r="B22" s="601"/>
      <c r="C22" s="116">
        <f t="shared" ref="C22:P22" si="3">SUM(C7:C21)</f>
        <v>319651</v>
      </c>
      <c r="D22" s="116">
        <f t="shared" si="3"/>
        <v>446135</v>
      </c>
      <c r="E22" s="116">
        <f t="shared" si="3"/>
        <v>211819</v>
      </c>
      <c r="F22" s="116">
        <f t="shared" si="3"/>
        <v>243792</v>
      </c>
      <c r="G22" s="116">
        <f t="shared" si="3"/>
        <v>646528</v>
      </c>
      <c r="H22" s="116">
        <f t="shared" si="3"/>
        <v>1370697</v>
      </c>
      <c r="I22" s="116">
        <f t="shared" si="3"/>
        <v>660434</v>
      </c>
      <c r="J22" s="116">
        <f t="shared" si="3"/>
        <v>532796</v>
      </c>
      <c r="K22" s="116">
        <f t="shared" si="3"/>
        <v>657381</v>
      </c>
      <c r="L22" s="116">
        <f t="shared" si="3"/>
        <v>586305</v>
      </c>
      <c r="M22" s="116">
        <f t="shared" si="3"/>
        <v>743668</v>
      </c>
      <c r="N22" s="116">
        <f t="shared" si="3"/>
        <v>613403</v>
      </c>
      <c r="O22" s="116">
        <f t="shared" si="3"/>
        <v>7032609</v>
      </c>
      <c r="P22" s="116">
        <f t="shared" si="3"/>
        <v>7252609</v>
      </c>
      <c r="Q22" s="117">
        <f t="shared" si="2"/>
        <v>0.96966608843796764</v>
      </c>
    </row>
    <row r="23" spans="1:17" ht="29.45" customHeight="1">
      <c r="A23" s="601" t="s">
        <v>578</v>
      </c>
      <c r="B23" s="601"/>
      <c r="C23" s="116">
        <v>345331</v>
      </c>
      <c r="D23" s="116">
        <v>382971</v>
      </c>
      <c r="E23" s="116">
        <v>242086</v>
      </c>
      <c r="F23" s="116">
        <v>289536</v>
      </c>
      <c r="G23" s="116">
        <v>665715</v>
      </c>
      <c r="H23" s="116">
        <v>1234772</v>
      </c>
      <c r="I23" s="116">
        <v>537044</v>
      </c>
      <c r="J23" s="116">
        <v>587571</v>
      </c>
      <c r="K23" s="116">
        <v>872684</v>
      </c>
      <c r="L23" s="116">
        <v>845203</v>
      </c>
      <c r="M23" s="116">
        <v>785115</v>
      </c>
      <c r="N23" s="116">
        <v>464581</v>
      </c>
      <c r="O23" s="116">
        <v>7252609</v>
      </c>
      <c r="P23" s="592"/>
      <c r="Q23" s="593"/>
    </row>
    <row r="24" spans="1:17" ht="29.45" customHeight="1">
      <c r="A24" s="601" t="s">
        <v>557</v>
      </c>
      <c r="B24" s="601"/>
      <c r="C24" s="108">
        <f>C22/C23</f>
        <v>0.92563656318141141</v>
      </c>
      <c r="D24" s="108">
        <f t="shared" ref="D24:O24" si="4">D22/D23</f>
        <v>1.1649315483417804</v>
      </c>
      <c r="E24" s="108">
        <f t="shared" si="4"/>
        <v>0.87497418272845184</v>
      </c>
      <c r="F24" s="108">
        <f t="shared" si="4"/>
        <v>0.8420092838196287</v>
      </c>
      <c r="G24" s="108">
        <f t="shared" si="4"/>
        <v>0.97117835710476708</v>
      </c>
      <c r="H24" s="108">
        <f t="shared" si="4"/>
        <v>1.1100810514005826</v>
      </c>
      <c r="I24" s="108">
        <f t="shared" si="4"/>
        <v>1.2297577107276125</v>
      </c>
      <c r="J24" s="108">
        <f t="shared" si="4"/>
        <v>0.90677722351851942</v>
      </c>
      <c r="K24" s="108">
        <f t="shared" si="4"/>
        <v>0.75328641295130883</v>
      </c>
      <c r="L24" s="108">
        <f t="shared" si="4"/>
        <v>0.69368542231866193</v>
      </c>
      <c r="M24" s="108">
        <f t="shared" si="4"/>
        <v>0.94720900759761306</v>
      </c>
      <c r="N24" s="108">
        <f t="shared" si="4"/>
        <v>1.3203359586379986</v>
      </c>
      <c r="O24" s="108">
        <f t="shared" si="4"/>
        <v>0.96966608843796764</v>
      </c>
      <c r="P24" s="594"/>
      <c r="Q24" s="595"/>
    </row>
    <row r="25" spans="1:17" ht="29.45" customHeight="1">
      <c r="A25" s="8"/>
      <c r="B25" s="8"/>
      <c r="C25" s="8"/>
      <c r="D25" s="8"/>
      <c r="E25" s="8"/>
      <c r="F25" s="8"/>
      <c r="G25" s="8"/>
      <c r="H25" s="8"/>
      <c r="I25" s="8"/>
      <c r="J25" s="8"/>
      <c r="K25" s="8"/>
      <c r="L25" s="8"/>
      <c r="M25" s="8"/>
      <c r="N25" s="8"/>
      <c r="O25" s="8"/>
      <c r="P25" s="489" t="s">
        <v>573</v>
      </c>
      <c r="Q25" s="489"/>
    </row>
  </sheetData>
  <sheetProtection selectLockedCells="1" selectUnlockedCells="1"/>
  <mergeCells count="7">
    <mergeCell ref="P25:Q25"/>
    <mergeCell ref="O5:Q5"/>
    <mergeCell ref="A6:B6"/>
    <mergeCell ref="A22:B22"/>
    <mergeCell ref="A23:B23"/>
    <mergeCell ref="P23:Q24"/>
    <mergeCell ref="A24:B24"/>
  </mergeCells>
  <phoneticPr fontId="5"/>
  <pageMargins left="0.78740157480314965" right="0.39370078740157483" top="0.39370078740157483" bottom="0.39370078740157483" header="0" footer="0"/>
  <pageSetup paperSize="9" scale="75"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C705-6589-4E8C-BDCB-0240EDE6682C}">
  <sheetPr>
    <pageSetUpPr fitToPage="1"/>
  </sheetPr>
  <dimension ref="A1:Q24"/>
  <sheetViews>
    <sheetView view="pageLayout" zoomScaleNormal="100" zoomScaleSheetLayoutView="100" workbookViewId="0">
      <selection activeCell="F22" sqref="F22"/>
    </sheetView>
  </sheetViews>
  <sheetFormatPr defaultColWidth="9" defaultRowHeight="14.4"/>
  <cols>
    <col min="1" max="1" width="5.88671875" style="58" customWidth="1"/>
    <col min="2" max="2" width="22.5546875" style="58" customWidth="1"/>
    <col min="3" max="7" width="9.109375" style="58" customWidth="1"/>
    <col min="8" max="8" width="9.44140625" style="58" customWidth="1"/>
    <col min="9" max="14" width="9.109375" style="58" customWidth="1"/>
    <col min="15" max="16" width="10.109375" style="58" customWidth="1"/>
    <col min="17" max="17" width="9.21875" style="58" customWidth="1"/>
    <col min="18" max="16384" width="9" style="58"/>
  </cols>
  <sheetData>
    <row r="1" spans="1:17" ht="28.35" customHeight="1">
      <c r="B1" s="57" t="s">
        <v>579</v>
      </c>
      <c r="C1" s="57"/>
      <c r="D1" s="57"/>
      <c r="E1" s="8"/>
      <c r="F1" s="8"/>
      <c r="G1" s="8"/>
      <c r="H1" s="8"/>
      <c r="I1" s="8"/>
      <c r="J1" s="8"/>
      <c r="K1" s="8"/>
      <c r="L1" s="8"/>
      <c r="M1" s="8"/>
      <c r="N1" s="8"/>
      <c r="O1" s="8"/>
      <c r="P1" s="8"/>
      <c r="Q1" s="8"/>
    </row>
    <row r="2" spans="1:17" ht="28.35" customHeight="1">
      <c r="B2" s="114" t="s">
        <v>580</v>
      </c>
      <c r="C2" s="8"/>
      <c r="D2" s="8"/>
      <c r="E2" s="8"/>
      <c r="F2" s="8"/>
      <c r="G2" s="8"/>
      <c r="H2" s="8"/>
      <c r="I2" s="8"/>
      <c r="J2" s="8"/>
      <c r="K2" s="8"/>
      <c r="L2" s="8"/>
      <c r="M2" s="8"/>
      <c r="N2" s="8"/>
      <c r="O2" s="8"/>
      <c r="P2" s="8"/>
      <c r="Q2" s="8"/>
    </row>
    <row r="3" spans="1:17" ht="28.35" customHeight="1">
      <c r="B3" s="114" t="s">
        <v>581</v>
      </c>
      <c r="C3" s="8"/>
      <c r="D3" s="8"/>
      <c r="E3" s="8"/>
      <c r="F3" s="8"/>
      <c r="G3" s="8"/>
      <c r="H3" s="8"/>
      <c r="I3" s="8"/>
      <c r="J3" s="8"/>
      <c r="K3" s="8"/>
      <c r="L3" s="8"/>
      <c r="M3" s="8"/>
      <c r="N3" s="8"/>
      <c r="O3" s="8"/>
      <c r="P3" s="8"/>
      <c r="Q3" s="8"/>
    </row>
    <row r="4" spans="1:17" ht="28.35" customHeight="1">
      <c r="A4" s="8"/>
      <c r="B4" s="8"/>
      <c r="C4" s="8"/>
      <c r="D4" s="8"/>
      <c r="E4" s="8"/>
      <c r="F4" s="8"/>
      <c r="G4" s="8"/>
      <c r="H4" s="8"/>
      <c r="I4" s="8"/>
      <c r="J4" s="8"/>
      <c r="K4" s="8"/>
      <c r="L4" s="8"/>
      <c r="M4" s="8"/>
      <c r="N4" s="8"/>
      <c r="O4" s="587" t="s">
        <v>522</v>
      </c>
      <c r="P4" s="587"/>
      <c r="Q4" s="587"/>
    </row>
    <row r="5" spans="1:17" ht="28.35" customHeight="1">
      <c r="A5" s="607" t="s">
        <v>582</v>
      </c>
      <c r="B5" s="608"/>
      <c r="C5" s="102" t="s">
        <v>544</v>
      </c>
      <c r="D5" s="102" t="s">
        <v>545</v>
      </c>
      <c r="E5" s="102" t="s">
        <v>546</v>
      </c>
      <c r="F5" s="102" t="s">
        <v>547</v>
      </c>
      <c r="G5" s="102" t="s">
        <v>548</v>
      </c>
      <c r="H5" s="102" t="s">
        <v>549</v>
      </c>
      <c r="I5" s="102" t="s">
        <v>550</v>
      </c>
      <c r="J5" s="102" t="s">
        <v>551</v>
      </c>
      <c r="K5" s="102" t="s">
        <v>552</v>
      </c>
      <c r="L5" s="102" t="s">
        <v>553</v>
      </c>
      <c r="M5" s="102" t="s">
        <v>554</v>
      </c>
      <c r="N5" s="102" t="s">
        <v>555</v>
      </c>
      <c r="O5" s="102" t="s">
        <v>556</v>
      </c>
      <c r="P5" s="96" t="s">
        <v>583</v>
      </c>
      <c r="Q5" s="102" t="s">
        <v>557</v>
      </c>
    </row>
    <row r="6" spans="1:17" ht="28.35" customHeight="1">
      <c r="A6" s="102">
        <v>1</v>
      </c>
      <c r="B6" s="115" t="s">
        <v>558</v>
      </c>
      <c r="C6" s="116">
        <v>99562</v>
      </c>
      <c r="D6" s="116">
        <v>110977</v>
      </c>
      <c r="E6" s="116">
        <v>83427</v>
      </c>
      <c r="F6" s="116">
        <v>73737</v>
      </c>
      <c r="G6" s="116">
        <v>63981</v>
      </c>
      <c r="H6" s="116">
        <v>69051</v>
      </c>
      <c r="I6" s="116">
        <v>1785</v>
      </c>
      <c r="J6" s="116">
        <v>235</v>
      </c>
      <c r="K6" s="116">
        <v>92021</v>
      </c>
      <c r="L6" s="116">
        <v>132135</v>
      </c>
      <c r="M6" s="116">
        <v>124951</v>
      </c>
      <c r="N6" s="116">
        <v>126901</v>
      </c>
      <c r="O6" s="116">
        <f t="shared" ref="O6:O20" si="0">SUM(C6:N6)</f>
        <v>978763</v>
      </c>
      <c r="P6" s="116">
        <v>946044</v>
      </c>
      <c r="Q6" s="101">
        <f t="shared" ref="Q6:Q21" si="1">IF(ISERROR(O6/P6=0),"0% ",O6/P6)</f>
        <v>1.0345850721530923</v>
      </c>
    </row>
    <row r="7" spans="1:17" ht="28.35" customHeight="1">
      <c r="A7" s="102">
        <v>2</v>
      </c>
      <c r="B7" s="115" t="s">
        <v>559</v>
      </c>
      <c r="C7" s="116">
        <v>0</v>
      </c>
      <c r="D7" s="116">
        <v>0</v>
      </c>
      <c r="E7" s="116">
        <v>0</v>
      </c>
      <c r="F7" s="116">
        <v>0</v>
      </c>
      <c r="G7" s="116">
        <v>0</v>
      </c>
      <c r="H7" s="116">
        <v>0</v>
      </c>
      <c r="I7" s="116">
        <v>0</v>
      </c>
      <c r="J7" s="116">
        <v>0</v>
      </c>
      <c r="K7" s="116">
        <v>0</v>
      </c>
      <c r="L7" s="116">
        <v>0</v>
      </c>
      <c r="M7" s="116">
        <v>21</v>
      </c>
      <c r="N7" s="116">
        <v>0</v>
      </c>
      <c r="O7" s="116">
        <f t="shared" si="0"/>
        <v>21</v>
      </c>
      <c r="P7" s="116">
        <v>42</v>
      </c>
      <c r="Q7" s="101">
        <f t="shared" si="1"/>
        <v>0.5</v>
      </c>
    </row>
    <row r="8" spans="1:17" ht="28.35" customHeight="1">
      <c r="A8" s="102">
        <v>3</v>
      </c>
      <c r="B8" s="115" t="s">
        <v>560</v>
      </c>
      <c r="C8" s="116">
        <v>0</v>
      </c>
      <c r="D8" s="116">
        <v>0</v>
      </c>
      <c r="E8" s="116">
        <v>0</v>
      </c>
      <c r="F8" s="116">
        <v>0</v>
      </c>
      <c r="G8" s="116">
        <v>1</v>
      </c>
      <c r="H8" s="116">
        <v>1358</v>
      </c>
      <c r="I8" s="116">
        <v>17027</v>
      </c>
      <c r="J8" s="116">
        <v>24866</v>
      </c>
      <c r="K8" s="116">
        <v>7192</v>
      </c>
      <c r="L8" s="116">
        <v>5617</v>
      </c>
      <c r="M8" s="116">
        <v>5514</v>
      </c>
      <c r="N8" s="116">
        <v>0</v>
      </c>
      <c r="O8" s="116">
        <f t="shared" si="0"/>
        <v>61575</v>
      </c>
      <c r="P8" s="116">
        <v>69918</v>
      </c>
      <c r="Q8" s="101">
        <f t="shared" si="1"/>
        <v>0.88067450441946282</v>
      </c>
    </row>
    <row r="9" spans="1:17" ht="28.35" customHeight="1">
      <c r="A9" s="102">
        <v>4</v>
      </c>
      <c r="B9" s="115" t="s">
        <v>561</v>
      </c>
      <c r="C9" s="116">
        <v>0</v>
      </c>
      <c r="D9" s="116">
        <v>0</v>
      </c>
      <c r="E9" s="116">
        <v>0</v>
      </c>
      <c r="F9" s="116">
        <v>0</v>
      </c>
      <c r="G9" s="116">
        <v>2675</v>
      </c>
      <c r="H9" s="116">
        <v>4886</v>
      </c>
      <c r="I9" s="116">
        <v>12469</v>
      </c>
      <c r="J9" s="116">
        <v>0</v>
      </c>
      <c r="K9" s="116">
        <v>0</v>
      </c>
      <c r="L9" s="116">
        <v>0</v>
      </c>
      <c r="M9" s="116">
        <v>0</v>
      </c>
      <c r="N9" s="116">
        <v>0</v>
      </c>
      <c r="O9" s="116">
        <f t="shared" si="0"/>
        <v>20030</v>
      </c>
      <c r="P9" s="116">
        <v>0</v>
      </c>
      <c r="Q9" s="104" t="str">
        <f t="shared" si="1"/>
        <v xml:space="preserve">0% </v>
      </c>
    </row>
    <row r="10" spans="1:17" ht="28.35" customHeight="1">
      <c r="A10" s="102">
        <v>5</v>
      </c>
      <c r="B10" s="115" t="s">
        <v>562</v>
      </c>
      <c r="C10" s="116">
        <v>0</v>
      </c>
      <c r="D10" s="116">
        <v>0</v>
      </c>
      <c r="E10" s="116">
        <v>0</v>
      </c>
      <c r="F10" s="116">
        <v>0</v>
      </c>
      <c r="G10" s="116">
        <v>0</v>
      </c>
      <c r="H10" s="116">
        <v>0</v>
      </c>
      <c r="I10" s="116">
        <v>0</v>
      </c>
      <c r="J10" s="116">
        <v>0</v>
      </c>
      <c r="K10" s="116">
        <v>0</v>
      </c>
      <c r="L10" s="116">
        <v>0</v>
      </c>
      <c r="M10" s="116">
        <v>0</v>
      </c>
      <c r="N10" s="116">
        <v>0</v>
      </c>
      <c r="O10" s="116">
        <f t="shared" si="0"/>
        <v>0</v>
      </c>
      <c r="P10" s="116">
        <v>0</v>
      </c>
      <c r="Q10" s="104" t="str">
        <f t="shared" si="1"/>
        <v xml:space="preserve">0% </v>
      </c>
    </row>
    <row r="11" spans="1:17" ht="28.35" customHeight="1">
      <c r="A11" s="102">
        <v>6</v>
      </c>
      <c r="B11" s="115" t="s">
        <v>563</v>
      </c>
      <c r="C11" s="116">
        <v>3565</v>
      </c>
      <c r="D11" s="116">
        <v>8733</v>
      </c>
      <c r="E11" s="116">
        <v>13020</v>
      </c>
      <c r="F11" s="116">
        <v>25476</v>
      </c>
      <c r="G11" s="116">
        <v>22726</v>
      </c>
      <c r="H11" s="116">
        <v>16302</v>
      </c>
      <c r="I11" s="116">
        <v>17989</v>
      </c>
      <c r="J11" s="116">
        <v>17946</v>
      </c>
      <c r="K11" s="116">
        <v>10513</v>
      </c>
      <c r="L11" s="116">
        <v>12203</v>
      </c>
      <c r="M11" s="116">
        <v>11213</v>
      </c>
      <c r="N11" s="116">
        <v>3605</v>
      </c>
      <c r="O11" s="116">
        <f t="shared" si="0"/>
        <v>163291</v>
      </c>
      <c r="P11" s="116">
        <v>195217</v>
      </c>
      <c r="Q11" s="101">
        <f t="shared" si="1"/>
        <v>0.83645891495105451</v>
      </c>
    </row>
    <row r="12" spans="1:17" ht="28.35" customHeight="1">
      <c r="A12" s="102">
        <v>7</v>
      </c>
      <c r="B12" s="115" t="s">
        <v>564</v>
      </c>
      <c r="C12" s="116">
        <v>0</v>
      </c>
      <c r="D12" s="116">
        <v>0</v>
      </c>
      <c r="E12" s="116">
        <v>0</v>
      </c>
      <c r="F12" s="116">
        <v>0</v>
      </c>
      <c r="G12" s="116">
        <v>0</v>
      </c>
      <c r="H12" s="116">
        <v>0</v>
      </c>
      <c r="I12" s="116">
        <v>0</v>
      </c>
      <c r="J12" s="116">
        <v>0</v>
      </c>
      <c r="K12" s="116">
        <v>0</v>
      </c>
      <c r="L12" s="116">
        <v>0</v>
      </c>
      <c r="M12" s="116">
        <v>0</v>
      </c>
      <c r="N12" s="116">
        <v>0</v>
      </c>
      <c r="O12" s="116">
        <f t="shared" si="0"/>
        <v>0</v>
      </c>
      <c r="P12" s="116">
        <v>0</v>
      </c>
      <c r="Q12" s="104" t="str">
        <f t="shared" si="1"/>
        <v xml:space="preserve">0% </v>
      </c>
    </row>
    <row r="13" spans="1:17" ht="28.35" customHeight="1">
      <c r="A13" s="102">
        <v>8</v>
      </c>
      <c r="B13" s="115" t="s">
        <v>565</v>
      </c>
      <c r="C13" s="116">
        <v>5967</v>
      </c>
      <c r="D13" s="116">
        <v>12997</v>
      </c>
      <c r="E13" s="116">
        <v>16724</v>
      </c>
      <c r="F13" s="116">
        <v>20594</v>
      </c>
      <c r="G13" s="116">
        <v>15821</v>
      </c>
      <c r="H13" s="116">
        <v>30601</v>
      </c>
      <c r="I13" s="116">
        <v>19906</v>
      </c>
      <c r="J13" s="116">
        <v>13147</v>
      </c>
      <c r="K13" s="116">
        <v>7430</v>
      </c>
      <c r="L13" s="116">
        <v>23454</v>
      </c>
      <c r="M13" s="116">
        <v>31368</v>
      </c>
      <c r="N13" s="116">
        <v>26806</v>
      </c>
      <c r="O13" s="116">
        <f t="shared" si="0"/>
        <v>224815</v>
      </c>
      <c r="P13" s="116">
        <v>320426</v>
      </c>
      <c r="Q13" s="101">
        <f t="shared" si="1"/>
        <v>0.70161285288959074</v>
      </c>
    </row>
    <row r="14" spans="1:17" ht="28.35" customHeight="1">
      <c r="A14" s="102">
        <v>9</v>
      </c>
      <c r="B14" s="115" t="s">
        <v>566</v>
      </c>
      <c r="C14" s="116">
        <v>24275</v>
      </c>
      <c r="D14" s="116">
        <v>0</v>
      </c>
      <c r="E14" s="116">
        <v>0</v>
      </c>
      <c r="F14" s="116">
        <v>0</v>
      </c>
      <c r="G14" s="116">
        <v>45346</v>
      </c>
      <c r="H14" s="116">
        <v>161194</v>
      </c>
      <c r="I14" s="116">
        <v>94696</v>
      </c>
      <c r="J14" s="116">
        <v>59707</v>
      </c>
      <c r="K14" s="116">
        <v>75758</v>
      </c>
      <c r="L14" s="116">
        <v>38708</v>
      </c>
      <c r="M14" s="116">
        <v>72554</v>
      </c>
      <c r="N14" s="116">
        <v>86480</v>
      </c>
      <c r="O14" s="116">
        <f t="shared" si="0"/>
        <v>658718</v>
      </c>
      <c r="P14" s="116">
        <v>599322</v>
      </c>
      <c r="Q14" s="101">
        <f t="shared" si="1"/>
        <v>1.0991053223475862</v>
      </c>
    </row>
    <row r="15" spans="1:17" ht="28.35" customHeight="1">
      <c r="A15" s="102">
        <v>10</v>
      </c>
      <c r="B15" s="115" t="s">
        <v>567</v>
      </c>
      <c r="C15" s="116">
        <v>110</v>
      </c>
      <c r="D15" s="116">
        <v>3324</v>
      </c>
      <c r="E15" s="116">
        <v>5866</v>
      </c>
      <c r="F15" s="116">
        <v>3797</v>
      </c>
      <c r="G15" s="116">
        <v>2495</v>
      </c>
      <c r="H15" s="116">
        <v>2116</v>
      </c>
      <c r="I15" s="116">
        <v>3286</v>
      </c>
      <c r="J15" s="116">
        <v>5488</v>
      </c>
      <c r="K15" s="116">
        <v>1803</v>
      </c>
      <c r="L15" s="116">
        <v>5003</v>
      </c>
      <c r="M15" s="116">
        <v>5947</v>
      </c>
      <c r="N15" s="116">
        <v>1610</v>
      </c>
      <c r="O15" s="116">
        <f t="shared" si="0"/>
        <v>40845</v>
      </c>
      <c r="P15" s="116">
        <v>55574</v>
      </c>
      <c r="Q15" s="101">
        <f t="shared" si="1"/>
        <v>0.73496599129089146</v>
      </c>
    </row>
    <row r="16" spans="1:17" ht="28.35" customHeight="1">
      <c r="A16" s="102">
        <v>11</v>
      </c>
      <c r="B16" s="115" t="s">
        <v>568</v>
      </c>
      <c r="C16" s="116">
        <v>5128</v>
      </c>
      <c r="D16" s="116">
        <v>4823</v>
      </c>
      <c r="E16" s="116">
        <v>1499</v>
      </c>
      <c r="F16" s="116">
        <v>949</v>
      </c>
      <c r="G16" s="116">
        <v>9058</v>
      </c>
      <c r="H16" s="116">
        <v>21401</v>
      </c>
      <c r="I16" s="116">
        <v>22160</v>
      </c>
      <c r="J16" s="116">
        <v>21864</v>
      </c>
      <c r="K16" s="116">
        <v>8046</v>
      </c>
      <c r="L16" s="116">
        <v>9530</v>
      </c>
      <c r="M16" s="116">
        <v>4769</v>
      </c>
      <c r="N16" s="116">
        <v>1812</v>
      </c>
      <c r="O16" s="116">
        <f t="shared" si="0"/>
        <v>111039</v>
      </c>
      <c r="P16" s="116">
        <v>99956</v>
      </c>
      <c r="Q16" s="101">
        <f t="shared" si="1"/>
        <v>1.1108787866661332</v>
      </c>
    </row>
    <row r="17" spans="1:17" ht="28.35" customHeight="1">
      <c r="A17" s="102">
        <v>12</v>
      </c>
      <c r="B17" s="115" t="s">
        <v>569</v>
      </c>
      <c r="C17" s="116">
        <v>3</v>
      </c>
      <c r="D17" s="116">
        <v>0</v>
      </c>
      <c r="E17" s="116">
        <v>2230</v>
      </c>
      <c r="F17" s="116">
        <v>7222</v>
      </c>
      <c r="G17" s="116">
        <v>63488</v>
      </c>
      <c r="H17" s="116">
        <v>32945</v>
      </c>
      <c r="I17" s="116">
        <v>6798</v>
      </c>
      <c r="J17" s="116">
        <v>9</v>
      </c>
      <c r="K17" s="116">
        <v>1307</v>
      </c>
      <c r="L17" s="116">
        <v>11751</v>
      </c>
      <c r="M17" s="116">
        <v>58807</v>
      </c>
      <c r="N17" s="116">
        <v>14099</v>
      </c>
      <c r="O17" s="116">
        <f t="shared" si="0"/>
        <v>198659</v>
      </c>
      <c r="P17" s="116">
        <v>194677</v>
      </c>
      <c r="Q17" s="101">
        <f t="shared" si="1"/>
        <v>1.0204543936880064</v>
      </c>
    </row>
    <row r="18" spans="1:17" ht="28.35" customHeight="1">
      <c r="A18" s="102">
        <v>13</v>
      </c>
      <c r="B18" s="115" t="s">
        <v>570</v>
      </c>
      <c r="C18" s="116">
        <v>2131</v>
      </c>
      <c r="D18" s="116">
        <v>5329</v>
      </c>
      <c r="E18" s="116">
        <v>5269</v>
      </c>
      <c r="F18" s="116">
        <v>2773</v>
      </c>
      <c r="G18" s="116">
        <v>2955</v>
      </c>
      <c r="H18" s="116">
        <v>1956</v>
      </c>
      <c r="I18" s="116">
        <v>2080</v>
      </c>
      <c r="J18" s="116">
        <v>1700</v>
      </c>
      <c r="K18" s="116">
        <v>462</v>
      </c>
      <c r="L18" s="116">
        <v>559</v>
      </c>
      <c r="M18" s="116">
        <v>795</v>
      </c>
      <c r="N18" s="116">
        <v>1075</v>
      </c>
      <c r="O18" s="116">
        <f t="shared" si="0"/>
        <v>27084</v>
      </c>
      <c r="P18" s="116">
        <v>31068</v>
      </c>
      <c r="Q18" s="101">
        <f t="shared" si="1"/>
        <v>0.87176516029354967</v>
      </c>
    </row>
    <row r="19" spans="1:17" ht="28.35" customHeight="1">
      <c r="A19" s="102">
        <v>14</v>
      </c>
      <c r="B19" s="115" t="s">
        <v>571</v>
      </c>
      <c r="C19" s="116">
        <v>4482</v>
      </c>
      <c r="D19" s="116">
        <v>10200</v>
      </c>
      <c r="E19" s="116">
        <v>6786</v>
      </c>
      <c r="F19" s="116">
        <v>24462</v>
      </c>
      <c r="G19" s="116">
        <v>14010</v>
      </c>
      <c r="H19" s="116">
        <v>30631</v>
      </c>
      <c r="I19" s="116">
        <v>44988</v>
      </c>
      <c r="J19" s="116">
        <v>47749</v>
      </c>
      <c r="K19" s="116">
        <v>6564</v>
      </c>
      <c r="L19" s="116">
        <v>5546</v>
      </c>
      <c r="M19" s="116">
        <v>2427</v>
      </c>
      <c r="N19" s="116">
        <v>6113</v>
      </c>
      <c r="O19" s="116">
        <f t="shared" si="0"/>
        <v>203958</v>
      </c>
      <c r="P19" s="116">
        <v>215599</v>
      </c>
      <c r="Q19" s="101">
        <f t="shared" si="1"/>
        <v>0.94600624307162839</v>
      </c>
    </row>
    <row r="20" spans="1:17" ht="28.35" customHeight="1">
      <c r="A20" s="102">
        <v>15</v>
      </c>
      <c r="B20" s="115" t="s">
        <v>572</v>
      </c>
      <c r="C20" s="116">
        <v>812</v>
      </c>
      <c r="D20" s="116">
        <v>383</v>
      </c>
      <c r="E20" s="116">
        <v>450</v>
      </c>
      <c r="F20" s="116">
        <v>425</v>
      </c>
      <c r="G20" s="116">
        <v>337</v>
      </c>
      <c r="H20" s="116">
        <v>694</v>
      </c>
      <c r="I20" s="116">
        <v>22828</v>
      </c>
      <c r="J20" s="116">
        <v>24488</v>
      </c>
      <c r="K20" s="116">
        <v>183</v>
      </c>
      <c r="L20" s="116">
        <v>339</v>
      </c>
      <c r="M20" s="116">
        <v>176</v>
      </c>
      <c r="N20" s="116">
        <v>788</v>
      </c>
      <c r="O20" s="116">
        <f t="shared" si="0"/>
        <v>51903</v>
      </c>
      <c r="P20" s="116">
        <v>59234</v>
      </c>
      <c r="Q20" s="101">
        <f t="shared" si="1"/>
        <v>0.87623662085964138</v>
      </c>
    </row>
    <row r="21" spans="1:17" ht="28.35" customHeight="1">
      <c r="A21" s="609" t="s">
        <v>556</v>
      </c>
      <c r="B21" s="610"/>
      <c r="C21" s="116">
        <f t="shared" ref="C21:P21" si="2">SUM(C6:C20)</f>
        <v>146035</v>
      </c>
      <c r="D21" s="116">
        <f t="shared" si="2"/>
        <v>156766</v>
      </c>
      <c r="E21" s="116">
        <f t="shared" si="2"/>
        <v>135271</v>
      </c>
      <c r="F21" s="116">
        <f t="shared" si="2"/>
        <v>159435</v>
      </c>
      <c r="G21" s="116">
        <f t="shared" si="2"/>
        <v>242893</v>
      </c>
      <c r="H21" s="116">
        <f t="shared" si="2"/>
        <v>373135</v>
      </c>
      <c r="I21" s="116">
        <f t="shared" si="2"/>
        <v>266012</v>
      </c>
      <c r="J21" s="116">
        <f t="shared" si="2"/>
        <v>217199</v>
      </c>
      <c r="K21" s="116">
        <f t="shared" si="2"/>
        <v>211279</v>
      </c>
      <c r="L21" s="116">
        <f t="shared" si="2"/>
        <v>244845</v>
      </c>
      <c r="M21" s="116">
        <f t="shared" si="2"/>
        <v>318542</v>
      </c>
      <c r="N21" s="116">
        <f t="shared" si="2"/>
        <v>269289</v>
      </c>
      <c r="O21" s="116">
        <f t="shared" si="2"/>
        <v>2740701</v>
      </c>
      <c r="P21" s="116">
        <f t="shared" si="2"/>
        <v>2787077</v>
      </c>
      <c r="Q21" s="101">
        <f t="shared" si="1"/>
        <v>0.98336034490615076</v>
      </c>
    </row>
    <row r="22" spans="1:17" ht="28.35" customHeight="1">
      <c r="A22" s="611" t="s">
        <v>584</v>
      </c>
      <c r="B22" s="612"/>
      <c r="C22" s="116">
        <v>192767</v>
      </c>
      <c r="D22" s="116">
        <v>130252</v>
      </c>
      <c r="E22" s="116">
        <v>120086</v>
      </c>
      <c r="F22" s="116">
        <v>162070</v>
      </c>
      <c r="G22" s="116">
        <v>228478</v>
      </c>
      <c r="H22" s="116">
        <v>369207</v>
      </c>
      <c r="I22" s="116">
        <v>250009</v>
      </c>
      <c r="J22" s="116">
        <v>245703</v>
      </c>
      <c r="K22" s="116">
        <v>295166</v>
      </c>
      <c r="L22" s="116">
        <v>311104</v>
      </c>
      <c r="M22" s="116">
        <v>287751</v>
      </c>
      <c r="N22" s="116">
        <v>194484</v>
      </c>
      <c r="O22" s="116">
        <f>SUM(C22:N22)</f>
        <v>2787077</v>
      </c>
      <c r="P22" s="116"/>
      <c r="Q22" s="116"/>
    </row>
    <row r="23" spans="1:17" ht="28.35" customHeight="1">
      <c r="A23" s="575" t="s">
        <v>557</v>
      </c>
      <c r="B23" s="613"/>
      <c r="C23" s="101">
        <f>C21/C22</f>
        <v>0.75757261356975003</v>
      </c>
      <c r="D23" s="101">
        <f t="shared" ref="D23:O23" si="3">D21/D22</f>
        <v>1.203559254368455</v>
      </c>
      <c r="E23" s="101">
        <f t="shared" si="3"/>
        <v>1.126451043418883</v>
      </c>
      <c r="F23" s="101">
        <f t="shared" si="3"/>
        <v>0.98374159313876719</v>
      </c>
      <c r="G23" s="101">
        <f t="shared" si="3"/>
        <v>1.0630914136153153</v>
      </c>
      <c r="H23" s="101">
        <f t="shared" si="3"/>
        <v>1.0106390182201312</v>
      </c>
      <c r="I23" s="101">
        <f t="shared" si="3"/>
        <v>1.0640096956509566</v>
      </c>
      <c r="J23" s="101">
        <f t="shared" si="3"/>
        <v>0.88399002047187047</v>
      </c>
      <c r="K23" s="101">
        <f t="shared" si="3"/>
        <v>0.7157972124160642</v>
      </c>
      <c r="L23" s="101">
        <f t="shared" si="3"/>
        <v>0.78701977473770834</v>
      </c>
      <c r="M23" s="101">
        <f t="shared" si="3"/>
        <v>1.1070057097977071</v>
      </c>
      <c r="N23" s="101">
        <f t="shared" si="3"/>
        <v>1.3846331831924477</v>
      </c>
      <c r="O23" s="101">
        <f t="shared" si="3"/>
        <v>0.98336034490615076</v>
      </c>
      <c r="P23" s="116"/>
      <c r="Q23" s="116"/>
    </row>
    <row r="24" spans="1:17" ht="28.35" customHeight="1">
      <c r="A24" s="8"/>
      <c r="B24" s="8"/>
      <c r="C24" s="8"/>
      <c r="D24" s="8"/>
      <c r="E24" s="8"/>
      <c r="F24" s="8"/>
      <c r="G24" s="8"/>
      <c r="H24" s="8"/>
      <c r="I24" s="8"/>
      <c r="J24" s="8"/>
      <c r="K24" s="8"/>
      <c r="L24" s="8"/>
      <c r="M24" s="8"/>
      <c r="N24" s="8"/>
      <c r="O24" s="8"/>
      <c r="P24" s="489" t="s">
        <v>573</v>
      </c>
      <c r="Q24" s="489"/>
    </row>
  </sheetData>
  <sheetProtection selectLockedCells="1" selectUnlockedCells="1"/>
  <mergeCells count="6">
    <mergeCell ref="P24:Q24"/>
    <mergeCell ref="O4:Q4"/>
    <mergeCell ref="A5:B5"/>
    <mergeCell ref="A21:B21"/>
    <mergeCell ref="A22:B22"/>
    <mergeCell ref="A23:B23"/>
  </mergeCells>
  <phoneticPr fontId="5"/>
  <pageMargins left="0.78740157480314965" right="0.39370078740157483" top="0.39370078740157483" bottom="0.39370078740157483" header="0" footer="0"/>
  <pageSetup paperSize="9" scale="81"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D3FA-1C0C-43CA-A6BD-79F398C91DE2}">
  <sheetPr>
    <pageSetUpPr fitToPage="1"/>
  </sheetPr>
  <dimension ref="A1:L20"/>
  <sheetViews>
    <sheetView view="pageLayout" zoomScaleNormal="100" zoomScaleSheetLayoutView="100" workbookViewId="0">
      <selection activeCell="A2" sqref="A2"/>
    </sheetView>
  </sheetViews>
  <sheetFormatPr defaultColWidth="9" defaultRowHeight="14.4"/>
  <cols>
    <col min="1" max="1" width="11.88671875" style="58" customWidth="1"/>
    <col min="2" max="12" width="10.5546875" style="58" customWidth="1"/>
    <col min="13" max="16384" width="9" style="58"/>
  </cols>
  <sheetData>
    <row r="1" spans="1:12" s="51" customFormat="1" ht="28.8" customHeight="1">
      <c r="A1" s="614" t="s">
        <v>585</v>
      </c>
      <c r="B1" s="614"/>
      <c r="C1" s="614"/>
      <c r="D1" s="614"/>
      <c r="E1" s="57"/>
      <c r="F1" s="57"/>
      <c r="G1" s="57"/>
      <c r="H1" s="57"/>
      <c r="I1" s="57"/>
      <c r="J1" s="57"/>
      <c r="K1" s="57"/>
      <c r="L1" s="57"/>
    </row>
    <row r="2" spans="1:12" ht="28.8" customHeight="1">
      <c r="A2" s="8"/>
      <c r="B2" s="8"/>
      <c r="C2" s="8"/>
      <c r="D2" s="8"/>
      <c r="E2" s="8"/>
      <c r="F2" s="8"/>
      <c r="G2" s="8"/>
      <c r="H2" s="8"/>
      <c r="I2" s="8"/>
      <c r="J2" s="8"/>
      <c r="K2" s="587" t="s">
        <v>586</v>
      </c>
      <c r="L2" s="587"/>
    </row>
    <row r="3" spans="1:12" s="68" customFormat="1" ht="28.8" customHeight="1">
      <c r="A3" s="120" t="s">
        <v>597</v>
      </c>
      <c r="B3" s="102" t="s">
        <v>587</v>
      </c>
      <c r="C3" s="102" t="s">
        <v>588</v>
      </c>
      <c r="D3" s="102" t="s">
        <v>589</v>
      </c>
      <c r="E3" s="102" t="s">
        <v>590</v>
      </c>
      <c r="F3" s="102" t="s">
        <v>591</v>
      </c>
      <c r="G3" s="102" t="s">
        <v>592</v>
      </c>
      <c r="H3" s="102" t="s">
        <v>593</v>
      </c>
      <c r="I3" s="102" t="s">
        <v>594</v>
      </c>
      <c r="J3" s="121" t="s">
        <v>599</v>
      </c>
      <c r="K3" s="96" t="s">
        <v>451</v>
      </c>
      <c r="L3" s="102" t="s">
        <v>557</v>
      </c>
    </row>
    <row r="4" spans="1:12" ht="28.8" customHeight="1">
      <c r="A4" s="102">
        <v>1</v>
      </c>
      <c r="B4" s="119">
        <v>142914</v>
      </c>
      <c r="C4" s="119">
        <v>19155</v>
      </c>
      <c r="D4" s="119">
        <v>21528</v>
      </c>
      <c r="E4" s="119">
        <v>6446</v>
      </c>
      <c r="F4" s="119">
        <v>35314</v>
      </c>
      <c r="G4" s="119">
        <v>13558</v>
      </c>
      <c r="H4" s="119">
        <v>704</v>
      </c>
      <c r="I4" s="119">
        <v>80032</v>
      </c>
      <c r="J4" s="119">
        <v>319651</v>
      </c>
      <c r="K4" s="119">
        <v>345331</v>
      </c>
      <c r="L4" s="108">
        <f t="shared" ref="L4:L16" si="0">IF(ISERROR(J4/K4=0),"0% ",J4/K4)</f>
        <v>0.92563656318141141</v>
      </c>
    </row>
    <row r="5" spans="1:12" ht="28.8" customHeight="1">
      <c r="A5" s="102">
        <v>2</v>
      </c>
      <c r="B5" s="119">
        <v>85167</v>
      </c>
      <c r="C5" s="119">
        <v>28687</v>
      </c>
      <c r="D5" s="119">
        <v>34022</v>
      </c>
      <c r="E5" s="119">
        <v>21867</v>
      </c>
      <c r="F5" s="119">
        <v>78449</v>
      </c>
      <c r="G5" s="119">
        <v>36953</v>
      </c>
      <c r="H5" s="119">
        <v>3277</v>
      </c>
      <c r="I5" s="119">
        <v>157713</v>
      </c>
      <c r="J5" s="119">
        <v>446135</v>
      </c>
      <c r="K5" s="119">
        <v>382971</v>
      </c>
      <c r="L5" s="108">
        <f t="shared" si="0"/>
        <v>1.1649315483417804</v>
      </c>
    </row>
    <row r="6" spans="1:12" ht="28.8" customHeight="1">
      <c r="A6" s="102">
        <v>3</v>
      </c>
      <c r="B6" s="119">
        <v>43013</v>
      </c>
      <c r="C6" s="119">
        <v>14007</v>
      </c>
      <c r="D6" s="119">
        <v>16098</v>
      </c>
      <c r="E6" s="119">
        <v>4162</v>
      </c>
      <c r="F6" s="119">
        <v>36174</v>
      </c>
      <c r="G6" s="119">
        <v>22174</v>
      </c>
      <c r="H6" s="119">
        <v>4414</v>
      </c>
      <c r="I6" s="119">
        <v>71777</v>
      </c>
      <c r="J6" s="119">
        <v>211819</v>
      </c>
      <c r="K6" s="119">
        <v>242086</v>
      </c>
      <c r="L6" s="108">
        <f t="shared" si="0"/>
        <v>0.87497418272845184</v>
      </c>
    </row>
    <row r="7" spans="1:12" ht="28.8" customHeight="1">
      <c r="A7" s="102">
        <v>4</v>
      </c>
      <c r="B7" s="119">
        <v>40868</v>
      </c>
      <c r="C7" s="119">
        <v>12267</v>
      </c>
      <c r="D7" s="119">
        <v>15079</v>
      </c>
      <c r="E7" s="119">
        <v>5924</v>
      </c>
      <c r="F7" s="119">
        <v>38278</v>
      </c>
      <c r="G7" s="119">
        <v>26912</v>
      </c>
      <c r="H7" s="119">
        <v>9280</v>
      </c>
      <c r="I7" s="119">
        <v>95184</v>
      </c>
      <c r="J7" s="119">
        <v>243792</v>
      </c>
      <c r="K7" s="119">
        <v>289536</v>
      </c>
      <c r="L7" s="108">
        <f t="shared" si="0"/>
        <v>0.8420092838196287</v>
      </c>
    </row>
    <row r="8" spans="1:12" ht="28.8" customHeight="1">
      <c r="A8" s="102">
        <v>5</v>
      </c>
      <c r="B8" s="119">
        <v>118087</v>
      </c>
      <c r="C8" s="119">
        <v>14647</v>
      </c>
      <c r="D8" s="119">
        <v>16099</v>
      </c>
      <c r="E8" s="119">
        <v>78338</v>
      </c>
      <c r="F8" s="119">
        <v>172559</v>
      </c>
      <c r="G8" s="119">
        <v>71562</v>
      </c>
      <c r="H8" s="119">
        <v>5973</v>
      </c>
      <c r="I8" s="119">
        <v>169263</v>
      </c>
      <c r="J8" s="119">
        <v>646528</v>
      </c>
      <c r="K8" s="119">
        <v>665715</v>
      </c>
      <c r="L8" s="108">
        <f t="shared" si="0"/>
        <v>0.97117835710476708</v>
      </c>
    </row>
    <row r="9" spans="1:12" ht="28.8" customHeight="1">
      <c r="A9" s="102">
        <v>6</v>
      </c>
      <c r="B9" s="119">
        <v>574889</v>
      </c>
      <c r="C9" s="119">
        <v>44869</v>
      </c>
      <c r="D9" s="119">
        <v>55544</v>
      </c>
      <c r="E9" s="119">
        <v>93944</v>
      </c>
      <c r="F9" s="119">
        <v>228641</v>
      </c>
      <c r="G9" s="119">
        <v>68973</v>
      </c>
      <c r="H9" s="119">
        <v>16779</v>
      </c>
      <c r="I9" s="119">
        <v>287058</v>
      </c>
      <c r="J9" s="119">
        <v>1370697</v>
      </c>
      <c r="K9" s="119">
        <v>1234772</v>
      </c>
      <c r="L9" s="108">
        <f t="shared" si="0"/>
        <v>1.1100810514005826</v>
      </c>
    </row>
    <row r="10" spans="1:12" ht="28.8" customHeight="1">
      <c r="A10" s="102">
        <v>7</v>
      </c>
      <c r="B10" s="119">
        <v>278221</v>
      </c>
      <c r="C10" s="119">
        <v>60088</v>
      </c>
      <c r="D10" s="119">
        <v>38716</v>
      </c>
      <c r="E10" s="119">
        <v>84617</v>
      </c>
      <c r="F10" s="119">
        <v>63442</v>
      </c>
      <c r="G10" s="119">
        <v>27241</v>
      </c>
      <c r="H10" s="119">
        <v>6683</v>
      </c>
      <c r="I10" s="119">
        <v>101426</v>
      </c>
      <c r="J10" s="119">
        <v>660434</v>
      </c>
      <c r="K10" s="119">
        <v>537044</v>
      </c>
      <c r="L10" s="108">
        <f t="shared" si="0"/>
        <v>1.2297577107276125</v>
      </c>
    </row>
    <row r="11" spans="1:12" ht="28.8" customHeight="1">
      <c r="A11" s="102">
        <v>8</v>
      </c>
      <c r="B11" s="119">
        <v>275310</v>
      </c>
      <c r="C11" s="119">
        <v>19429</v>
      </c>
      <c r="D11" s="119">
        <v>32090</v>
      </c>
      <c r="E11" s="119">
        <v>97800</v>
      </c>
      <c r="F11" s="119">
        <v>19011</v>
      </c>
      <c r="G11" s="119">
        <v>31698</v>
      </c>
      <c r="H11" s="119">
        <v>13591</v>
      </c>
      <c r="I11" s="119">
        <v>43867</v>
      </c>
      <c r="J11" s="119">
        <v>532796</v>
      </c>
      <c r="K11" s="119">
        <v>587571</v>
      </c>
      <c r="L11" s="108">
        <f t="shared" si="0"/>
        <v>0.90677722351851942</v>
      </c>
    </row>
    <row r="12" spans="1:12" ht="28.8" customHeight="1">
      <c r="A12" s="102">
        <v>9</v>
      </c>
      <c r="B12" s="119">
        <v>386287</v>
      </c>
      <c r="C12" s="119">
        <v>10709</v>
      </c>
      <c r="D12" s="119">
        <v>41827</v>
      </c>
      <c r="E12" s="119">
        <v>61275</v>
      </c>
      <c r="F12" s="119">
        <v>35298</v>
      </c>
      <c r="G12" s="119">
        <v>18592</v>
      </c>
      <c r="H12" s="119">
        <v>3463</v>
      </c>
      <c r="I12" s="119">
        <v>99930</v>
      </c>
      <c r="J12" s="119">
        <v>657381</v>
      </c>
      <c r="K12" s="119">
        <v>872684</v>
      </c>
      <c r="L12" s="108">
        <f t="shared" si="0"/>
        <v>0.75328641295130883</v>
      </c>
    </row>
    <row r="13" spans="1:12" ht="28.8" customHeight="1">
      <c r="A13" s="102">
        <v>10</v>
      </c>
      <c r="B13" s="119">
        <v>209484</v>
      </c>
      <c r="C13" s="119">
        <v>11387</v>
      </c>
      <c r="D13" s="119">
        <v>25017</v>
      </c>
      <c r="E13" s="119">
        <v>82602</v>
      </c>
      <c r="F13" s="119">
        <v>52657</v>
      </c>
      <c r="G13" s="119">
        <v>28499</v>
      </c>
      <c r="H13" s="119">
        <v>7964</v>
      </c>
      <c r="I13" s="119">
        <v>168695</v>
      </c>
      <c r="J13" s="119">
        <v>586305</v>
      </c>
      <c r="K13" s="119">
        <v>845203</v>
      </c>
      <c r="L13" s="108">
        <f t="shared" si="0"/>
        <v>0.69368542231866193</v>
      </c>
    </row>
    <row r="14" spans="1:12" ht="28.8" customHeight="1">
      <c r="A14" s="102">
        <v>11</v>
      </c>
      <c r="B14" s="119">
        <v>303810</v>
      </c>
      <c r="C14" s="119">
        <v>15196</v>
      </c>
      <c r="D14" s="119">
        <v>25105</v>
      </c>
      <c r="E14" s="119">
        <v>84545</v>
      </c>
      <c r="F14" s="119">
        <v>124387</v>
      </c>
      <c r="G14" s="119">
        <v>54123</v>
      </c>
      <c r="H14" s="119">
        <v>8515</v>
      </c>
      <c r="I14" s="119">
        <v>127987</v>
      </c>
      <c r="J14" s="119">
        <v>743668</v>
      </c>
      <c r="K14" s="119">
        <v>785115</v>
      </c>
      <c r="L14" s="108">
        <f t="shared" si="0"/>
        <v>0.94720900759761306</v>
      </c>
    </row>
    <row r="15" spans="1:12" ht="28.8" customHeight="1">
      <c r="A15" s="102">
        <v>12</v>
      </c>
      <c r="B15" s="119">
        <v>361894</v>
      </c>
      <c r="C15" s="119">
        <v>3729</v>
      </c>
      <c r="D15" s="119">
        <v>32402</v>
      </c>
      <c r="E15" s="119">
        <v>22653</v>
      </c>
      <c r="F15" s="119">
        <v>58101</v>
      </c>
      <c r="G15" s="119">
        <v>30116</v>
      </c>
      <c r="H15" s="119">
        <v>7130</v>
      </c>
      <c r="I15" s="119">
        <v>97378</v>
      </c>
      <c r="J15" s="119">
        <v>613403</v>
      </c>
      <c r="K15" s="119">
        <v>464581</v>
      </c>
      <c r="L15" s="108">
        <f t="shared" si="0"/>
        <v>1.3203359586379986</v>
      </c>
    </row>
    <row r="16" spans="1:12" ht="28.8" customHeight="1">
      <c r="A16" s="121" t="s">
        <v>598</v>
      </c>
      <c r="B16" s="119">
        <v>2819944</v>
      </c>
      <c r="C16" s="119">
        <v>254170</v>
      </c>
      <c r="D16" s="119">
        <v>353527</v>
      </c>
      <c r="E16" s="119">
        <v>644173</v>
      </c>
      <c r="F16" s="119">
        <v>942311</v>
      </c>
      <c r="G16" s="119">
        <v>430401</v>
      </c>
      <c r="H16" s="119">
        <v>87773</v>
      </c>
      <c r="I16" s="119">
        <v>1500310</v>
      </c>
      <c r="J16" s="119">
        <v>7032609</v>
      </c>
      <c r="K16" s="119">
        <v>7252609</v>
      </c>
      <c r="L16" s="108">
        <f t="shared" si="0"/>
        <v>0.96966608843796764</v>
      </c>
    </row>
    <row r="17" spans="1:12" ht="28.8" customHeight="1">
      <c r="A17" s="96" t="s">
        <v>583</v>
      </c>
      <c r="B17" s="119">
        <v>3115030</v>
      </c>
      <c r="C17" s="119">
        <v>320582</v>
      </c>
      <c r="D17" s="119">
        <v>325560</v>
      </c>
      <c r="E17" s="119">
        <v>532906</v>
      </c>
      <c r="F17" s="119">
        <v>887161</v>
      </c>
      <c r="G17" s="119">
        <v>486664</v>
      </c>
      <c r="H17" s="119">
        <v>106374</v>
      </c>
      <c r="I17" s="119">
        <v>1478332</v>
      </c>
      <c r="J17" s="119">
        <v>7252609</v>
      </c>
      <c r="K17" s="615"/>
      <c r="L17" s="616"/>
    </row>
    <row r="18" spans="1:12" ht="28.8" customHeight="1">
      <c r="A18" s="102" t="s">
        <v>557</v>
      </c>
      <c r="B18" s="108">
        <f t="shared" ref="B18:J18" si="1">IF(ISERROR(B16/B17)=0,"0% ",B16/B17)</f>
        <v>0.90527025421906049</v>
      </c>
      <c r="C18" s="108">
        <f t="shared" si="1"/>
        <v>0.79283927357119244</v>
      </c>
      <c r="D18" s="108">
        <f t="shared" si="1"/>
        <v>1.0859042879960683</v>
      </c>
      <c r="E18" s="108">
        <f t="shared" si="1"/>
        <v>1.2087929203274124</v>
      </c>
      <c r="F18" s="108">
        <f t="shared" si="1"/>
        <v>1.062164590192761</v>
      </c>
      <c r="G18" s="108">
        <f t="shared" si="1"/>
        <v>0.88439046241349273</v>
      </c>
      <c r="H18" s="108">
        <f t="shared" si="1"/>
        <v>0.82513584146501961</v>
      </c>
      <c r="I18" s="108">
        <f t="shared" si="1"/>
        <v>1.014866755234954</v>
      </c>
      <c r="J18" s="108">
        <f t="shared" si="1"/>
        <v>0.96966608843796764</v>
      </c>
      <c r="K18" s="617"/>
      <c r="L18" s="618"/>
    </row>
    <row r="19" spans="1:12" ht="28.8" customHeight="1">
      <c r="A19" s="8"/>
      <c r="B19" s="8"/>
      <c r="C19" s="8"/>
      <c r="D19" s="8"/>
      <c r="E19" s="8"/>
      <c r="F19" s="8"/>
      <c r="G19" s="8"/>
      <c r="H19" s="8"/>
      <c r="I19" s="8"/>
      <c r="J19" s="8"/>
      <c r="K19" s="489" t="s">
        <v>596</v>
      </c>
      <c r="L19" s="489"/>
    </row>
    <row r="20" spans="1:12">
      <c r="A20" s="8"/>
      <c r="B20" s="8"/>
      <c r="C20" s="8"/>
      <c r="D20" s="8"/>
      <c r="E20" s="8"/>
      <c r="F20" s="8"/>
      <c r="G20" s="8"/>
      <c r="H20" s="8"/>
      <c r="I20" s="8"/>
      <c r="J20" s="8"/>
      <c r="K20" s="8"/>
      <c r="L20" s="8"/>
    </row>
  </sheetData>
  <sheetProtection selectLockedCells="1" selectUnlockedCells="1"/>
  <mergeCells count="4">
    <mergeCell ref="A1:D1"/>
    <mergeCell ref="K2:L2"/>
    <mergeCell ref="K17:L18"/>
    <mergeCell ref="K19:L19"/>
  </mergeCells>
  <phoneticPr fontId="5"/>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DD62-384C-4296-9D66-476C1873ECD1}">
  <sheetPr>
    <pageSetUpPr fitToPage="1"/>
  </sheetPr>
  <dimension ref="A1:L20"/>
  <sheetViews>
    <sheetView view="pageLayout" zoomScaleNormal="100" zoomScaleSheetLayoutView="100" workbookViewId="0">
      <selection activeCell="D14" sqref="D14"/>
    </sheetView>
  </sheetViews>
  <sheetFormatPr defaultColWidth="9" defaultRowHeight="14.4"/>
  <cols>
    <col min="1" max="12" width="11.21875" style="58" customWidth="1"/>
    <col min="13" max="16384" width="9" style="58"/>
  </cols>
  <sheetData>
    <row r="1" spans="1:12" s="51" customFormat="1" ht="26.2" customHeight="1">
      <c r="A1" s="614" t="s">
        <v>600</v>
      </c>
      <c r="B1" s="614"/>
      <c r="C1" s="614"/>
      <c r="D1" s="614"/>
      <c r="E1" s="57"/>
      <c r="F1" s="57"/>
      <c r="G1" s="57"/>
      <c r="H1" s="57"/>
      <c r="I1" s="57"/>
      <c r="J1" s="57"/>
      <c r="K1" s="57"/>
      <c r="L1" s="57"/>
    </row>
    <row r="2" spans="1:12" ht="26.2" customHeight="1">
      <c r="A2" s="8"/>
      <c r="B2" s="8"/>
      <c r="C2" s="8"/>
      <c r="D2" s="8"/>
      <c r="E2" s="8"/>
      <c r="F2" s="8"/>
      <c r="G2" s="8"/>
      <c r="H2" s="8"/>
      <c r="I2" s="8"/>
      <c r="J2" s="8"/>
      <c r="K2" s="587"/>
      <c r="L2" s="587" t="s">
        <v>601</v>
      </c>
    </row>
    <row r="3" spans="1:12" s="68" customFormat="1" ht="29.45" customHeight="1">
      <c r="A3" s="118" t="s">
        <v>602</v>
      </c>
      <c r="B3" s="102" t="s">
        <v>587</v>
      </c>
      <c r="C3" s="102" t="s">
        <v>588</v>
      </c>
      <c r="D3" s="102" t="s">
        <v>589</v>
      </c>
      <c r="E3" s="102" t="s">
        <v>590</v>
      </c>
      <c r="F3" s="102" t="s">
        <v>591</v>
      </c>
      <c r="G3" s="102" t="s">
        <v>592</v>
      </c>
      <c r="H3" s="102" t="s">
        <v>593</v>
      </c>
      <c r="I3" s="102" t="s">
        <v>594</v>
      </c>
      <c r="J3" s="102" t="s">
        <v>603</v>
      </c>
      <c r="K3" s="96" t="s">
        <v>451</v>
      </c>
      <c r="L3" s="102" t="s">
        <v>557</v>
      </c>
    </row>
    <row r="4" spans="1:12" ht="29.45" customHeight="1">
      <c r="A4" s="102">
        <v>1</v>
      </c>
      <c r="B4" s="119">
        <v>48887</v>
      </c>
      <c r="C4" s="119">
        <v>11005</v>
      </c>
      <c r="D4" s="119">
        <v>10199</v>
      </c>
      <c r="E4" s="119">
        <v>1547</v>
      </c>
      <c r="F4" s="119">
        <v>21011</v>
      </c>
      <c r="G4" s="119">
        <v>7996</v>
      </c>
      <c r="H4" s="119">
        <v>918</v>
      </c>
      <c r="I4" s="119">
        <v>44472</v>
      </c>
      <c r="J4" s="119">
        <f>SUM(B4:I4)</f>
        <v>146035</v>
      </c>
      <c r="K4" s="119">
        <v>192767</v>
      </c>
      <c r="L4" s="108">
        <f t="shared" ref="L4:L16" si="0">IF(ISERROR(J4/K4=0),"0% ",J4/K4)</f>
        <v>0.75757261356975003</v>
      </c>
    </row>
    <row r="5" spans="1:12" ht="29.45" customHeight="1">
      <c r="A5" s="102">
        <v>2</v>
      </c>
      <c r="B5" s="119">
        <v>27319</v>
      </c>
      <c r="C5" s="119">
        <v>13685</v>
      </c>
      <c r="D5" s="119">
        <v>10626</v>
      </c>
      <c r="E5" s="119">
        <v>6711</v>
      </c>
      <c r="F5" s="119">
        <v>24714</v>
      </c>
      <c r="G5" s="119">
        <v>13752</v>
      </c>
      <c r="H5" s="119">
        <v>4066</v>
      </c>
      <c r="I5" s="119">
        <v>55893</v>
      </c>
      <c r="J5" s="119">
        <f t="shared" ref="J5:J15" si="1">SUM(B5:I5)</f>
        <v>156766</v>
      </c>
      <c r="K5" s="119">
        <v>130252</v>
      </c>
      <c r="L5" s="108">
        <f t="shared" si="0"/>
        <v>1.203559254368455</v>
      </c>
    </row>
    <row r="6" spans="1:12" ht="29.45" customHeight="1">
      <c r="A6" s="102">
        <v>3</v>
      </c>
      <c r="B6" s="119">
        <v>25379</v>
      </c>
      <c r="C6" s="119">
        <v>11915</v>
      </c>
      <c r="D6" s="119">
        <v>8281</v>
      </c>
      <c r="E6" s="119">
        <v>3788</v>
      </c>
      <c r="F6" s="119">
        <v>19121</v>
      </c>
      <c r="G6" s="119">
        <v>13464</v>
      </c>
      <c r="H6" s="119">
        <v>5848</v>
      </c>
      <c r="I6" s="119">
        <v>47475</v>
      </c>
      <c r="J6" s="119">
        <f t="shared" si="1"/>
        <v>135271</v>
      </c>
      <c r="K6" s="119">
        <v>120086</v>
      </c>
      <c r="L6" s="108">
        <f t="shared" si="0"/>
        <v>1.126451043418883</v>
      </c>
    </row>
    <row r="7" spans="1:12" ht="29.45" customHeight="1">
      <c r="A7" s="102">
        <v>4</v>
      </c>
      <c r="B7" s="119">
        <v>26653</v>
      </c>
      <c r="C7" s="119">
        <v>12086</v>
      </c>
      <c r="D7" s="119">
        <v>8897</v>
      </c>
      <c r="E7" s="119">
        <v>7035</v>
      </c>
      <c r="F7" s="119">
        <v>22202</v>
      </c>
      <c r="G7" s="119">
        <v>18181</v>
      </c>
      <c r="H7" s="119">
        <v>12533</v>
      </c>
      <c r="I7" s="119">
        <v>51848</v>
      </c>
      <c r="J7" s="119">
        <f t="shared" si="1"/>
        <v>159435</v>
      </c>
      <c r="K7" s="119">
        <v>162070</v>
      </c>
      <c r="L7" s="108">
        <f t="shared" si="0"/>
        <v>0.98374159313876719</v>
      </c>
    </row>
    <row r="8" spans="1:12" ht="29.45" customHeight="1">
      <c r="A8" s="102">
        <v>5</v>
      </c>
      <c r="B8" s="119">
        <v>47198</v>
      </c>
      <c r="C8" s="119">
        <v>7540</v>
      </c>
      <c r="D8" s="119">
        <v>7601</v>
      </c>
      <c r="E8" s="119">
        <v>19346</v>
      </c>
      <c r="F8" s="119">
        <v>60359</v>
      </c>
      <c r="G8" s="119">
        <v>29977</v>
      </c>
      <c r="H8" s="119">
        <v>4890</v>
      </c>
      <c r="I8" s="119">
        <v>65982</v>
      </c>
      <c r="J8" s="119">
        <f t="shared" si="1"/>
        <v>242893</v>
      </c>
      <c r="K8" s="119">
        <v>228478</v>
      </c>
      <c r="L8" s="108">
        <f t="shared" si="0"/>
        <v>1.0630914136153153</v>
      </c>
    </row>
    <row r="9" spans="1:12" ht="29.45" customHeight="1">
      <c r="A9" s="102">
        <v>6</v>
      </c>
      <c r="B9" s="119">
        <v>135068</v>
      </c>
      <c r="C9" s="119">
        <v>13329</v>
      </c>
      <c r="D9" s="119">
        <v>19531</v>
      </c>
      <c r="E9" s="119">
        <v>18588</v>
      </c>
      <c r="F9" s="119">
        <v>63376</v>
      </c>
      <c r="G9" s="119">
        <v>26021</v>
      </c>
      <c r="H9" s="119">
        <v>9144</v>
      </c>
      <c r="I9" s="119">
        <v>88078</v>
      </c>
      <c r="J9" s="119">
        <f t="shared" si="1"/>
        <v>373135</v>
      </c>
      <c r="K9" s="119">
        <v>369207</v>
      </c>
      <c r="L9" s="108">
        <f t="shared" si="0"/>
        <v>1.0106390182201312</v>
      </c>
    </row>
    <row r="10" spans="1:12" ht="29.45" customHeight="1">
      <c r="A10" s="102">
        <v>7</v>
      </c>
      <c r="B10" s="119">
        <v>98458</v>
      </c>
      <c r="C10" s="119">
        <v>28627</v>
      </c>
      <c r="D10" s="119">
        <v>18251</v>
      </c>
      <c r="E10" s="119">
        <v>19306</v>
      </c>
      <c r="F10" s="119">
        <v>30009</v>
      </c>
      <c r="G10" s="119">
        <v>19393</v>
      </c>
      <c r="H10" s="119">
        <v>6585</v>
      </c>
      <c r="I10" s="119">
        <v>45383</v>
      </c>
      <c r="J10" s="119">
        <f t="shared" si="1"/>
        <v>266012</v>
      </c>
      <c r="K10" s="119">
        <v>250009</v>
      </c>
      <c r="L10" s="108">
        <f t="shared" si="0"/>
        <v>1.0640096956509566</v>
      </c>
    </row>
    <row r="11" spans="1:12" ht="29.45" customHeight="1">
      <c r="A11" s="102">
        <v>8</v>
      </c>
      <c r="B11" s="119">
        <v>88715</v>
      </c>
      <c r="C11" s="119">
        <v>12928</v>
      </c>
      <c r="D11" s="119">
        <v>16234</v>
      </c>
      <c r="E11" s="119">
        <v>25054</v>
      </c>
      <c r="F11" s="119">
        <v>13684</v>
      </c>
      <c r="G11" s="119">
        <v>23775</v>
      </c>
      <c r="H11" s="119">
        <v>8361</v>
      </c>
      <c r="I11" s="119">
        <v>28448</v>
      </c>
      <c r="J11" s="119">
        <f t="shared" si="1"/>
        <v>217199</v>
      </c>
      <c r="K11" s="119">
        <v>245703</v>
      </c>
      <c r="L11" s="108">
        <f t="shared" si="0"/>
        <v>0.88399002047187047</v>
      </c>
    </row>
    <row r="12" spans="1:12" ht="29.45" customHeight="1">
      <c r="A12" s="102">
        <v>9</v>
      </c>
      <c r="B12" s="119">
        <v>102154</v>
      </c>
      <c r="C12" s="119">
        <v>7185</v>
      </c>
      <c r="D12" s="119">
        <v>8235</v>
      </c>
      <c r="E12" s="119">
        <v>11247</v>
      </c>
      <c r="F12" s="119">
        <v>18449</v>
      </c>
      <c r="G12" s="119">
        <v>11867</v>
      </c>
      <c r="H12" s="119">
        <v>2762</v>
      </c>
      <c r="I12" s="119">
        <v>49380</v>
      </c>
      <c r="J12" s="119">
        <f t="shared" si="1"/>
        <v>211279</v>
      </c>
      <c r="K12" s="119">
        <v>295166</v>
      </c>
      <c r="L12" s="108">
        <f t="shared" si="0"/>
        <v>0.7157972124160642</v>
      </c>
    </row>
    <row r="13" spans="1:12" ht="29.45" customHeight="1">
      <c r="A13" s="102">
        <v>10</v>
      </c>
      <c r="B13" s="119">
        <v>77319</v>
      </c>
      <c r="C13" s="119">
        <v>6641</v>
      </c>
      <c r="D13" s="119">
        <v>12890</v>
      </c>
      <c r="E13" s="119">
        <v>16418</v>
      </c>
      <c r="F13" s="119">
        <v>27409</v>
      </c>
      <c r="G13" s="119">
        <v>15422</v>
      </c>
      <c r="H13" s="119">
        <v>7205</v>
      </c>
      <c r="I13" s="119">
        <v>81541</v>
      </c>
      <c r="J13" s="119">
        <f t="shared" si="1"/>
        <v>244845</v>
      </c>
      <c r="K13" s="119">
        <v>311104</v>
      </c>
      <c r="L13" s="108">
        <f t="shared" si="0"/>
        <v>0.78701977473770834</v>
      </c>
    </row>
    <row r="14" spans="1:12" ht="29.45" customHeight="1">
      <c r="A14" s="102">
        <v>11</v>
      </c>
      <c r="B14" s="119">
        <v>117275</v>
      </c>
      <c r="C14" s="119">
        <v>9174</v>
      </c>
      <c r="D14" s="119">
        <v>13933</v>
      </c>
      <c r="E14" s="119">
        <v>23696</v>
      </c>
      <c r="F14" s="119">
        <v>48007</v>
      </c>
      <c r="G14" s="119">
        <v>24090</v>
      </c>
      <c r="H14" s="119">
        <v>5915</v>
      </c>
      <c r="I14" s="119">
        <v>76452</v>
      </c>
      <c r="J14" s="119">
        <f t="shared" si="1"/>
        <v>318542</v>
      </c>
      <c r="K14" s="119">
        <v>287751</v>
      </c>
      <c r="L14" s="108">
        <f t="shared" si="0"/>
        <v>1.1070057097977071</v>
      </c>
    </row>
    <row r="15" spans="1:12" ht="29.45" customHeight="1">
      <c r="A15" s="102">
        <v>12</v>
      </c>
      <c r="B15" s="119">
        <v>116934</v>
      </c>
      <c r="C15" s="119">
        <v>3256</v>
      </c>
      <c r="D15" s="119">
        <v>13664</v>
      </c>
      <c r="E15" s="119">
        <v>6467</v>
      </c>
      <c r="F15" s="119">
        <v>28063</v>
      </c>
      <c r="G15" s="119">
        <v>15942</v>
      </c>
      <c r="H15" s="119">
        <v>7042</v>
      </c>
      <c r="I15" s="119">
        <v>77921</v>
      </c>
      <c r="J15" s="119">
        <f t="shared" si="1"/>
        <v>269289</v>
      </c>
      <c r="K15" s="119">
        <v>194484</v>
      </c>
      <c r="L15" s="108">
        <f t="shared" si="0"/>
        <v>1.3846331831924477</v>
      </c>
    </row>
    <row r="16" spans="1:12" ht="29.45" customHeight="1">
      <c r="A16" s="102" t="s">
        <v>595</v>
      </c>
      <c r="B16" s="119">
        <f>SUM(B4:B15)</f>
        <v>911359</v>
      </c>
      <c r="C16" s="119">
        <f t="shared" ref="C16:J16" si="2">SUM(C4:C15)</f>
        <v>137371</v>
      </c>
      <c r="D16" s="119">
        <f t="shared" si="2"/>
        <v>148342</v>
      </c>
      <c r="E16" s="119">
        <f t="shared" si="2"/>
        <v>159203</v>
      </c>
      <c r="F16" s="119">
        <f t="shared" si="2"/>
        <v>376404</v>
      </c>
      <c r="G16" s="119">
        <f t="shared" si="2"/>
        <v>219880</v>
      </c>
      <c r="H16" s="119">
        <f t="shared" si="2"/>
        <v>75269</v>
      </c>
      <c r="I16" s="119">
        <f t="shared" si="2"/>
        <v>712873</v>
      </c>
      <c r="J16" s="119">
        <f t="shared" si="2"/>
        <v>2740701</v>
      </c>
      <c r="K16" s="119">
        <v>2787077</v>
      </c>
      <c r="L16" s="108">
        <f t="shared" si="0"/>
        <v>0.98336034490615076</v>
      </c>
    </row>
    <row r="17" spans="1:12" ht="29.45" customHeight="1">
      <c r="A17" s="96" t="s">
        <v>604</v>
      </c>
      <c r="B17" s="119">
        <v>926868</v>
      </c>
      <c r="C17" s="119">
        <v>190336</v>
      </c>
      <c r="D17" s="119">
        <v>144047</v>
      </c>
      <c r="E17" s="119">
        <v>147995</v>
      </c>
      <c r="F17" s="119">
        <v>356131</v>
      </c>
      <c r="G17" s="119">
        <v>238218</v>
      </c>
      <c r="H17" s="119">
        <v>90604</v>
      </c>
      <c r="I17" s="119">
        <v>692878</v>
      </c>
      <c r="J17" s="119">
        <v>2787077</v>
      </c>
      <c r="K17" s="615"/>
      <c r="L17" s="616"/>
    </row>
    <row r="18" spans="1:12" ht="29.45" customHeight="1">
      <c r="A18" s="102" t="s">
        <v>557</v>
      </c>
      <c r="B18" s="108">
        <f t="shared" ref="B18:J18" si="3">IF(ISERROR(B16/B17)=0,"0% ",B16/B17)</f>
        <v>0.98326730451369559</v>
      </c>
      <c r="C18" s="108">
        <f t="shared" si="3"/>
        <v>0.72172894250168129</v>
      </c>
      <c r="D18" s="108">
        <f t="shared" si="3"/>
        <v>1.0298166570633196</v>
      </c>
      <c r="E18" s="108">
        <f t="shared" si="3"/>
        <v>1.0757322882529816</v>
      </c>
      <c r="F18" s="108">
        <f t="shared" si="3"/>
        <v>1.0569256818417943</v>
      </c>
      <c r="G18" s="108">
        <f t="shared" si="3"/>
        <v>0.92302009084116232</v>
      </c>
      <c r="H18" s="108">
        <f t="shared" si="3"/>
        <v>0.83074698688799609</v>
      </c>
      <c r="I18" s="108">
        <f t="shared" si="3"/>
        <v>1.0288578941747322</v>
      </c>
      <c r="J18" s="108">
        <f t="shared" si="3"/>
        <v>0.98336034490615076</v>
      </c>
      <c r="K18" s="617"/>
      <c r="L18" s="618"/>
    </row>
    <row r="19" spans="1:12" ht="26.2" customHeight="1">
      <c r="A19" s="8"/>
      <c r="B19" s="8"/>
      <c r="C19" s="8"/>
      <c r="D19" s="8"/>
      <c r="E19" s="8"/>
      <c r="F19" s="8"/>
      <c r="G19" s="8"/>
      <c r="H19" s="8"/>
      <c r="I19" s="8"/>
      <c r="J19" s="8"/>
      <c r="K19" s="489" t="s">
        <v>596</v>
      </c>
      <c r="L19" s="489"/>
    </row>
    <row r="20" spans="1:12">
      <c r="A20" s="8"/>
      <c r="B20" s="8"/>
      <c r="C20" s="8"/>
      <c r="D20" s="8"/>
      <c r="E20" s="8"/>
      <c r="F20" s="8"/>
      <c r="G20" s="8"/>
      <c r="H20" s="8"/>
      <c r="I20" s="8"/>
      <c r="J20" s="8"/>
      <c r="K20" s="8"/>
      <c r="L20" s="8"/>
    </row>
  </sheetData>
  <sheetProtection selectLockedCells="1" selectUnlockedCells="1"/>
  <mergeCells count="4">
    <mergeCell ref="A1:D1"/>
    <mergeCell ref="K2:L2"/>
    <mergeCell ref="K17:L18"/>
    <mergeCell ref="K19:L19"/>
  </mergeCells>
  <phoneticPr fontId="5"/>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8504-87C1-451E-A871-661AD2E1C909}">
  <sheetPr>
    <pageSetUpPr fitToPage="1"/>
  </sheetPr>
  <dimension ref="A1:V42"/>
  <sheetViews>
    <sheetView view="pageLayout" topLeftCell="A13" zoomScale="70" zoomScaleNormal="100" zoomScalePageLayoutView="70" workbookViewId="0">
      <selection sqref="A1:D1"/>
    </sheetView>
  </sheetViews>
  <sheetFormatPr defaultColWidth="9" defaultRowHeight="14.4"/>
  <cols>
    <col min="1" max="1" width="11.5546875" style="122" customWidth="1"/>
    <col min="2" max="2" width="16.88671875" style="122" customWidth="1"/>
    <col min="3" max="21" width="10.109375" style="122" customWidth="1"/>
    <col min="22" max="45" width="10.6640625" style="122" customWidth="1"/>
    <col min="46" max="16384" width="9" style="122"/>
  </cols>
  <sheetData>
    <row r="1" spans="1:22" ht="21.6" customHeight="1">
      <c r="A1" s="477" t="s">
        <v>605</v>
      </c>
      <c r="B1" s="477"/>
      <c r="C1" s="477"/>
      <c r="D1" s="477"/>
    </row>
    <row r="2" spans="1:22" ht="21.6" customHeight="1">
      <c r="A2" s="621" t="s">
        <v>606</v>
      </c>
      <c r="B2" s="621"/>
      <c r="C2" s="621"/>
      <c r="D2" s="621"/>
      <c r="E2" s="621"/>
      <c r="F2" s="621"/>
      <c r="G2" s="621"/>
      <c r="S2" s="622" t="s">
        <v>607</v>
      </c>
      <c r="T2" s="623" t="s">
        <v>608</v>
      </c>
      <c r="U2" s="623"/>
      <c r="V2" s="623"/>
    </row>
    <row r="3" spans="1:22" s="130" customFormat="1" ht="32.9" customHeight="1">
      <c r="A3" s="124" t="s">
        <v>609</v>
      </c>
      <c r="B3" s="125" t="s">
        <v>610</v>
      </c>
      <c r="C3" s="126" t="s">
        <v>611</v>
      </c>
      <c r="D3" s="127" t="s">
        <v>612</v>
      </c>
      <c r="E3" s="127" t="s">
        <v>613</v>
      </c>
      <c r="F3" s="127" t="s">
        <v>614</v>
      </c>
      <c r="G3" s="127" t="s">
        <v>615</v>
      </c>
      <c r="H3" s="127" t="s">
        <v>616</v>
      </c>
      <c r="I3" s="127" t="s">
        <v>617</v>
      </c>
      <c r="J3" s="127" t="s">
        <v>618</v>
      </c>
      <c r="K3" s="128" t="s">
        <v>619</v>
      </c>
      <c r="L3" s="127" t="s">
        <v>620</v>
      </c>
      <c r="M3" s="128" t="s">
        <v>621</v>
      </c>
      <c r="N3" s="127" t="s">
        <v>622</v>
      </c>
      <c r="O3" s="127" t="s">
        <v>623</v>
      </c>
      <c r="P3" s="127" t="s">
        <v>624</v>
      </c>
      <c r="Q3" s="127" t="s">
        <v>625</v>
      </c>
      <c r="R3" s="127" t="s">
        <v>626</v>
      </c>
      <c r="S3" s="128" t="s">
        <v>627</v>
      </c>
      <c r="T3" s="128" t="s">
        <v>628</v>
      </c>
      <c r="U3" s="127" t="s">
        <v>626</v>
      </c>
      <c r="V3" s="129" t="s">
        <v>629</v>
      </c>
    </row>
    <row r="4" spans="1:22" ht="23.6" customHeight="1">
      <c r="A4" s="619" t="s">
        <v>630</v>
      </c>
      <c r="B4" s="132" t="s">
        <v>631</v>
      </c>
      <c r="C4" s="133"/>
      <c r="D4" s="133"/>
      <c r="E4" s="133">
        <v>20</v>
      </c>
      <c r="F4" s="133">
        <v>7</v>
      </c>
      <c r="G4" s="133"/>
      <c r="H4" s="133"/>
      <c r="I4" s="133"/>
      <c r="J4" s="133">
        <v>5</v>
      </c>
      <c r="K4" s="133">
        <v>40</v>
      </c>
      <c r="L4" s="133"/>
      <c r="M4" s="133"/>
      <c r="N4" s="133">
        <v>2</v>
      </c>
      <c r="O4" s="133"/>
      <c r="P4" s="133"/>
      <c r="Q4" s="133"/>
      <c r="R4" s="133"/>
      <c r="S4" s="133">
        <f t="shared" ref="S4:S29" si="0">SUM(C4:R4)</f>
        <v>74</v>
      </c>
      <c r="T4" s="133"/>
      <c r="U4" s="133"/>
      <c r="V4" s="134">
        <f>SUM(S4:U4)</f>
        <v>74</v>
      </c>
    </row>
    <row r="5" spans="1:22" ht="23.6" customHeight="1">
      <c r="A5" s="619"/>
      <c r="B5" s="132" t="s">
        <v>632</v>
      </c>
      <c r="C5" s="133"/>
      <c r="D5" s="133">
        <v>30</v>
      </c>
      <c r="E5" s="133">
        <v>80</v>
      </c>
      <c r="F5" s="133">
        <v>40</v>
      </c>
      <c r="G5" s="133"/>
      <c r="H5" s="133">
        <v>20</v>
      </c>
      <c r="I5" s="133">
        <v>150</v>
      </c>
      <c r="J5" s="133">
        <v>10</v>
      </c>
      <c r="K5" s="133">
        <v>80</v>
      </c>
      <c r="L5" s="133">
        <v>3</v>
      </c>
      <c r="M5" s="133"/>
      <c r="N5" s="133">
        <v>5</v>
      </c>
      <c r="O5" s="133"/>
      <c r="P5" s="133">
        <v>8</v>
      </c>
      <c r="Q5" s="133"/>
      <c r="R5" s="133"/>
      <c r="S5" s="133">
        <f t="shared" si="0"/>
        <v>426</v>
      </c>
      <c r="T5" s="133"/>
      <c r="U5" s="133"/>
      <c r="V5" s="134">
        <f t="shared" ref="V5:V41" si="1">SUM(S5:U5)</f>
        <v>426</v>
      </c>
    </row>
    <row r="6" spans="1:22" ht="23.6" customHeight="1">
      <c r="A6" s="619"/>
      <c r="B6" s="132" t="s">
        <v>633</v>
      </c>
      <c r="C6" s="133"/>
      <c r="D6" s="133">
        <v>310</v>
      </c>
      <c r="E6" s="133">
        <v>210</v>
      </c>
      <c r="F6" s="133">
        <v>140</v>
      </c>
      <c r="G6" s="133"/>
      <c r="H6" s="133">
        <v>350</v>
      </c>
      <c r="I6" s="133"/>
      <c r="J6" s="133">
        <v>5</v>
      </c>
      <c r="K6" s="133">
        <v>120</v>
      </c>
      <c r="L6" s="133"/>
      <c r="M6" s="133"/>
      <c r="N6" s="133">
        <v>3</v>
      </c>
      <c r="O6" s="133"/>
      <c r="P6" s="133"/>
      <c r="Q6" s="133"/>
      <c r="R6" s="133"/>
      <c r="S6" s="133">
        <f t="shared" si="0"/>
        <v>1138</v>
      </c>
      <c r="T6" s="133"/>
      <c r="U6" s="133"/>
      <c r="V6" s="134">
        <f t="shared" si="1"/>
        <v>1138</v>
      </c>
    </row>
    <row r="7" spans="1:22" ht="23.6" customHeight="1">
      <c r="A7" s="619" t="s">
        <v>634</v>
      </c>
      <c r="B7" s="132" t="s">
        <v>631</v>
      </c>
      <c r="C7" s="133"/>
      <c r="D7" s="133">
        <v>13</v>
      </c>
      <c r="E7" s="133">
        <v>341</v>
      </c>
      <c r="F7" s="133">
        <v>248</v>
      </c>
      <c r="G7" s="133"/>
      <c r="H7" s="133">
        <v>747</v>
      </c>
      <c r="I7" s="133"/>
      <c r="J7" s="133">
        <v>1086</v>
      </c>
      <c r="K7" s="133">
        <v>1130</v>
      </c>
      <c r="L7" s="133">
        <v>11</v>
      </c>
      <c r="M7" s="133"/>
      <c r="N7" s="133">
        <v>10</v>
      </c>
      <c r="O7" s="133"/>
      <c r="P7" s="133"/>
      <c r="Q7" s="133">
        <v>200</v>
      </c>
      <c r="R7" s="133">
        <v>804</v>
      </c>
      <c r="S7" s="133">
        <f t="shared" si="0"/>
        <v>4590</v>
      </c>
      <c r="T7" s="133"/>
      <c r="U7" s="133"/>
      <c r="V7" s="134">
        <f t="shared" si="1"/>
        <v>4590</v>
      </c>
    </row>
    <row r="8" spans="1:22" ht="23.6" customHeight="1">
      <c r="A8" s="619"/>
      <c r="B8" s="132" t="s">
        <v>635</v>
      </c>
      <c r="C8" s="133"/>
      <c r="D8" s="133">
        <v>31</v>
      </c>
      <c r="E8" s="133">
        <v>145</v>
      </c>
      <c r="F8" s="133">
        <v>179</v>
      </c>
      <c r="G8" s="133"/>
      <c r="H8" s="133">
        <v>154</v>
      </c>
      <c r="I8" s="133"/>
      <c r="J8" s="133">
        <v>177</v>
      </c>
      <c r="K8" s="133">
        <v>257</v>
      </c>
      <c r="L8" s="133"/>
      <c r="M8" s="133"/>
      <c r="N8" s="133"/>
      <c r="O8" s="133"/>
      <c r="P8" s="133"/>
      <c r="Q8" s="133"/>
      <c r="R8" s="133"/>
      <c r="S8" s="133">
        <f t="shared" si="0"/>
        <v>943</v>
      </c>
      <c r="T8" s="133"/>
      <c r="U8" s="133"/>
      <c r="V8" s="134">
        <f t="shared" si="1"/>
        <v>943</v>
      </c>
    </row>
    <row r="9" spans="1:22" ht="23.6" customHeight="1">
      <c r="A9" s="619" t="s">
        <v>636</v>
      </c>
      <c r="B9" s="132" t="s">
        <v>631</v>
      </c>
      <c r="C9" s="133">
        <v>3</v>
      </c>
      <c r="D9" s="133"/>
      <c r="E9" s="133"/>
      <c r="F9" s="133">
        <v>2</v>
      </c>
      <c r="G9" s="133"/>
      <c r="H9" s="133">
        <v>1215</v>
      </c>
      <c r="I9" s="133"/>
      <c r="J9" s="133">
        <v>68</v>
      </c>
      <c r="K9" s="133">
        <v>512</v>
      </c>
      <c r="L9" s="133">
        <v>5</v>
      </c>
      <c r="M9" s="133"/>
      <c r="N9" s="133">
        <v>2</v>
      </c>
      <c r="O9" s="133"/>
      <c r="P9" s="133"/>
      <c r="Q9" s="133">
        <v>135</v>
      </c>
      <c r="R9" s="133">
        <v>255</v>
      </c>
      <c r="S9" s="133">
        <f t="shared" si="0"/>
        <v>2197</v>
      </c>
      <c r="T9" s="133">
        <v>4</v>
      </c>
      <c r="U9" s="133"/>
      <c r="V9" s="134">
        <f t="shared" si="1"/>
        <v>2201</v>
      </c>
    </row>
    <row r="10" spans="1:22" ht="23.6" customHeight="1">
      <c r="A10" s="619"/>
      <c r="B10" s="132" t="s">
        <v>637</v>
      </c>
      <c r="C10" s="133"/>
      <c r="D10" s="133">
        <v>5</v>
      </c>
      <c r="E10" s="133">
        <v>550</v>
      </c>
      <c r="F10" s="133">
        <v>784</v>
      </c>
      <c r="G10" s="133"/>
      <c r="H10" s="133">
        <v>48</v>
      </c>
      <c r="I10" s="133"/>
      <c r="J10" s="133"/>
      <c r="K10" s="133">
        <v>32</v>
      </c>
      <c r="L10" s="133"/>
      <c r="M10" s="133"/>
      <c r="N10" s="133">
        <v>20</v>
      </c>
      <c r="O10" s="133"/>
      <c r="P10" s="133"/>
      <c r="Q10" s="133"/>
      <c r="R10" s="133"/>
      <c r="S10" s="133">
        <f t="shared" si="0"/>
        <v>1439</v>
      </c>
      <c r="T10" s="133"/>
      <c r="U10" s="133"/>
      <c r="V10" s="134">
        <f t="shared" si="1"/>
        <v>1439</v>
      </c>
    </row>
    <row r="11" spans="1:22" ht="23.6" customHeight="1">
      <c r="A11" s="619"/>
      <c r="B11" s="132" t="s">
        <v>638</v>
      </c>
      <c r="C11" s="133">
        <v>37</v>
      </c>
      <c r="D11" s="133"/>
      <c r="E11" s="133">
        <v>375</v>
      </c>
      <c r="F11" s="133">
        <v>518</v>
      </c>
      <c r="G11" s="133"/>
      <c r="H11" s="133">
        <v>523</v>
      </c>
      <c r="I11" s="133"/>
      <c r="J11" s="133"/>
      <c r="K11" s="133">
        <v>297</v>
      </c>
      <c r="L11" s="133"/>
      <c r="M11" s="133"/>
      <c r="N11" s="133">
        <v>32</v>
      </c>
      <c r="O11" s="133"/>
      <c r="P11" s="133"/>
      <c r="Q11" s="133"/>
      <c r="R11" s="133">
        <v>21</v>
      </c>
      <c r="S11" s="133">
        <f t="shared" si="0"/>
        <v>1803</v>
      </c>
      <c r="T11" s="133"/>
      <c r="U11" s="133"/>
      <c r="V11" s="134">
        <f t="shared" si="1"/>
        <v>1803</v>
      </c>
    </row>
    <row r="12" spans="1:22" ht="23.6" customHeight="1">
      <c r="A12" s="619" t="s">
        <v>639</v>
      </c>
      <c r="B12" s="132" t="s">
        <v>631</v>
      </c>
      <c r="C12" s="133"/>
      <c r="D12" s="133">
        <v>35</v>
      </c>
      <c r="E12" s="133"/>
      <c r="F12" s="133">
        <v>17</v>
      </c>
      <c r="G12" s="133"/>
      <c r="H12" s="133">
        <v>200</v>
      </c>
      <c r="I12" s="133">
        <v>280</v>
      </c>
      <c r="J12" s="133">
        <v>750</v>
      </c>
      <c r="K12" s="133">
        <v>1050</v>
      </c>
      <c r="L12" s="133"/>
      <c r="M12" s="133"/>
      <c r="N12" s="133"/>
      <c r="O12" s="133">
        <v>30</v>
      </c>
      <c r="P12" s="133"/>
      <c r="Q12" s="133"/>
      <c r="R12" s="133">
        <v>60</v>
      </c>
      <c r="S12" s="133">
        <f t="shared" si="0"/>
        <v>2422</v>
      </c>
      <c r="T12" s="133"/>
      <c r="U12" s="133"/>
      <c r="V12" s="134">
        <f t="shared" si="1"/>
        <v>2422</v>
      </c>
    </row>
    <row r="13" spans="1:22" ht="23.6" customHeight="1">
      <c r="A13" s="619"/>
      <c r="B13" s="132" t="s">
        <v>640</v>
      </c>
      <c r="C13" s="133">
        <v>35</v>
      </c>
      <c r="D13" s="133">
        <v>1230</v>
      </c>
      <c r="E13" s="133">
        <v>230</v>
      </c>
      <c r="F13" s="133">
        <v>230</v>
      </c>
      <c r="G13" s="133"/>
      <c r="H13" s="133">
        <v>4000</v>
      </c>
      <c r="I13" s="133"/>
      <c r="J13" s="133"/>
      <c r="K13" s="133">
        <v>600</v>
      </c>
      <c r="L13" s="133"/>
      <c r="M13" s="133"/>
      <c r="N13" s="133">
        <v>90</v>
      </c>
      <c r="O13" s="133">
        <v>8</v>
      </c>
      <c r="P13" s="133"/>
      <c r="Q13" s="133"/>
      <c r="R13" s="133">
        <v>8</v>
      </c>
      <c r="S13" s="133">
        <f t="shared" si="0"/>
        <v>6431</v>
      </c>
      <c r="T13" s="133"/>
      <c r="U13" s="133"/>
      <c r="V13" s="134">
        <f t="shared" si="1"/>
        <v>6431</v>
      </c>
    </row>
    <row r="14" spans="1:22" ht="23.6" customHeight="1">
      <c r="A14" s="619" t="s">
        <v>641</v>
      </c>
      <c r="B14" s="132" t="s">
        <v>631</v>
      </c>
      <c r="C14" s="133"/>
      <c r="D14" s="133"/>
      <c r="E14" s="133"/>
      <c r="F14" s="133"/>
      <c r="G14" s="133"/>
      <c r="H14" s="133">
        <v>200</v>
      </c>
      <c r="I14" s="133">
        <v>200</v>
      </c>
      <c r="J14" s="133">
        <v>20</v>
      </c>
      <c r="K14" s="133">
        <v>70</v>
      </c>
      <c r="L14" s="133"/>
      <c r="M14" s="133"/>
      <c r="N14" s="133"/>
      <c r="O14" s="133"/>
      <c r="P14" s="133"/>
      <c r="Q14" s="133"/>
      <c r="R14" s="133"/>
      <c r="S14" s="133">
        <f t="shared" si="0"/>
        <v>490</v>
      </c>
      <c r="T14" s="133">
        <v>100</v>
      </c>
      <c r="U14" s="133"/>
      <c r="V14" s="134">
        <f t="shared" si="1"/>
        <v>590</v>
      </c>
    </row>
    <row r="15" spans="1:22" ht="23.6" customHeight="1">
      <c r="A15" s="619"/>
      <c r="B15" s="132" t="s">
        <v>642</v>
      </c>
      <c r="C15" s="133"/>
      <c r="D15" s="133"/>
      <c r="E15" s="133">
        <v>35</v>
      </c>
      <c r="F15" s="133">
        <v>80</v>
      </c>
      <c r="G15" s="133"/>
      <c r="H15" s="133">
        <v>330</v>
      </c>
      <c r="I15" s="133">
        <v>40</v>
      </c>
      <c r="J15" s="133">
        <v>20</v>
      </c>
      <c r="K15" s="133">
        <v>135</v>
      </c>
      <c r="L15" s="133"/>
      <c r="M15" s="133"/>
      <c r="N15" s="133">
        <v>20</v>
      </c>
      <c r="O15" s="133"/>
      <c r="P15" s="133"/>
      <c r="Q15" s="133"/>
      <c r="R15" s="133"/>
      <c r="S15" s="133">
        <f t="shared" si="0"/>
        <v>660</v>
      </c>
      <c r="T15" s="133"/>
      <c r="U15" s="133"/>
      <c r="V15" s="134">
        <f t="shared" si="1"/>
        <v>660</v>
      </c>
    </row>
    <row r="16" spans="1:22" ht="23.6" customHeight="1">
      <c r="A16" s="619"/>
      <c r="B16" s="132" t="s">
        <v>641</v>
      </c>
      <c r="C16" s="133"/>
      <c r="D16" s="133">
        <v>20</v>
      </c>
      <c r="E16" s="133">
        <v>50</v>
      </c>
      <c r="F16" s="133">
        <v>100</v>
      </c>
      <c r="G16" s="133"/>
      <c r="H16" s="133">
        <v>5300</v>
      </c>
      <c r="I16" s="133">
        <v>80</v>
      </c>
      <c r="J16" s="133">
        <v>30</v>
      </c>
      <c r="K16" s="133">
        <v>900</v>
      </c>
      <c r="L16" s="133"/>
      <c r="M16" s="133"/>
      <c r="N16" s="133">
        <v>200</v>
      </c>
      <c r="O16" s="133"/>
      <c r="P16" s="133"/>
      <c r="Q16" s="133"/>
      <c r="R16" s="133"/>
      <c r="S16" s="133">
        <f t="shared" si="0"/>
        <v>6680</v>
      </c>
      <c r="T16" s="133">
        <v>25</v>
      </c>
      <c r="U16" s="133"/>
      <c r="V16" s="134">
        <f t="shared" si="1"/>
        <v>6705</v>
      </c>
    </row>
    <row r="17" spans="1:22" ht="23.6" customHeight="1">
      <c r="A17" s="619" t="s">
        <v>643</v>
      </c>
      <c r="B17" s="132" t="s">
        <v>631</v>
      </c>
      <c r="C17" s="133"/>
      <c r="D17" s="133"/>
      <c r="E17" s="133">
        <v>1</v>
      </c>
      <c r="F17" s="133"/>
      <c r="G17" s="133"/>
      <c r="H17" s="133">
        <v>81</v>
      </c>
      <c r="I17" s="133">
        <v>4</v>
      </c>
      <c r="J17" s="133"/>
      <c r="K17" s="133">
        <v>2</v>
      </c>
      <c r="L17" s="133"/>
      <c r="M17" s="133"/>
      <c r="N17" s="133"/>
      <c r="O17" s="133"/>
      <c r="P17" s="133"/>
      <c r="Q17" s="133">
        <v>12</v>
      </c>
      <c r="R17" s="133"/>
      <c r="S17" s="133">
        <f t="shared" si="0"/>
        <v>100</v>
      </c>
      <c r="T17" s="133">
        <v>448</v>
      </c>
      <c r="U17" s="133"/>
      <c r="V17" s="134">
        <f t="shared" si="1"/>
        <v>548</v>
      </c>
    </row>
    <row r="18" spans="1:22" ht="23.6" customHeight="1">
      <c r="A18" s="619"/>
      <c r="B18" s="132" t="s">
        <v>643</v>
      </c>
      <c r="C18" s="133">
        <v>249</v>
      </c>
      <c r="D18" s="133">
        <v>1876</v>
      </c>
      <c r="E18" s="133">
        <v>2032</v>
      </c>
      <c r="F18" s="133">
        <v>2091</v>
      </c>
      <c r="G18" s="133"/>
      <c r="H18" s="133">
        <v>32623</v>
      </c>
      <c r="I18" s="133">
        <v>396</v>
      </c>
      <c r="J18" s="133">
        <v>14</v>
      </c>
      <c r="K18" s="133">
        <v>4187</v>
      </c>
      <c r="L18" s="133"/>
      <c r="M18" s="133">
        <v>5</v>
      </c>
      <c r="N18" s="133">
        <v>1087</v>
      </c>
      <c r="O18" s="133">
        <v>58</v>
      </c>
      <c r="P18" s="133"/>
      <c r="Q18" s="133">
        <v>50</v>
      </c>
      <c r="R18" s="133"/>
      <c r="S18" s="133">
        <f t="shared" si="0"/>
        <v>44668</v>
      </c>
      <c r="T18" s="133">
        <v>189</v>
      </c>
      <c r="U18" s="133"/>
      <c r="V18" s="134">
        <f t="shared" si="1"/>
        <v>44857</v>
      </c>
    </row>
    <row r="19" spans="1:22" ht="23.6" customHeight="1">
      <c r="A19" s="619" t="s">
        <v>644</v>
      </c>
      <c r="B19" s="132" t="s">
        <v>631</v>
      </c>
      <c r="C19" s="133">
        <v>50</v>
      </c>
      <c r="D19" s="133"/>
      <c r="E19" s="133"/>
      <c r="F19" s="133"/>
      <c r="G19" s="133"/>
      <c r="H19" s="133">
        <v>1000</v>
      </c>
      <c r="I19" s="133">
        <v>20</v>
      </c>
      <c r="J19" s="133">
        <v>30</v>
      </c>
      <c r="K19" s="133">
        <v>500</v>
      </c>
      <c r="L19" s="133"/>
      <c r="M19" s="133"/>
      <c r="N19" s="133"/>
      <c r="O19" s="133"/>
      <c r="P19" s="133"/>
      <c r="Q19" s="133">
        <v>50</v>
      </c>
      <c r="R19" s="133">
        <v>200</v>
      </c>
      <c r="S19" s="133">
        <f t="shared" si="0"/>
        <v>1850</v>
      </c>
      <c r="T19" s="133">
        <v>600</v>
      </c>
      <c r="U19" s="133"/>
      <c r="V19" s="134">
        <f t="shared" si="1"/>
        <v>2450</v>
      </c>
    </row>
    <row r="20" spans="1:22" ht="23.6" customHeight="1">
      <c r="A20" s="619"/>
      <c r="B20" s="132" t="s">
        <v>645</v>
      </c>
      <c r="C20" s="133">
        <v>80</v>
      </c>
      <c r="D20" s="133">
        <v>30</v>
      </c>
      <c r="E20" s="133">
        <v>500</v>
      </c>
      <c r="F20" s="133">
        <v>300</v>
      </c>
      <c r="G20" s="133"/>
      <c r="H20" s="133">
        <v>500</v>
      </c>
      <c r="I20" s="133"/>
      <c r="J20" s="133"/>
      <c r="K20" s="133">
        <v>200</v>
      </c>
      <c r="L20" s="133"/>
      <c r="M20" s="133">
        <v>5</v>
      </c>
      <c r="N20" s="133">
        <v>100</v>
      </c>
      <c r="O20" s="133"/>
      <c r="P20" s="133"/>
      <c r="Q20" s="133">
        <v>5</v>
      </c>
      <c r="R20" s="133"/>
      <c r="S20" s="133">
        <f t="shared" si="0"/>
        <v>1720</v>
      </c>
      <c r="T20" s="133">
        <v>300</v>
      </c>
      <c r="U20" s="133"/>
      <c r="V20" s="134">
        <f t="shared" si="1"/>
        <v>2020</v>
      </c>
    </row>
    <row r="21" spans="1:22" ht="23.6" customHeight="1">
      <c r="A21" s="619"/>
      <c r="B21" s="132" t="s">
        <v>646</v>
      </c>
      <c r="C21" s="133">
        <v>150</v>
      </c>
      <c r="D21" s="133">
        <v>10</v>
      </c>
      <c r="E21" s="133">
        <v>400</v>
      </c>
      <c r="F21" s="133">
        <v>300</v>
      </c>
      <c r="G21" s="133"/>
      <c r="H21" s="133">
        <v>500</v>
      </c>
      <c r="I21" s="133"/>
      <c r="J21" s="133"/>
      <c r="K21" s="133">
        <v>100</v>
      </c>
      <c r="L21" s="133"/>
      <c r="M21" s="133"/>
      <c r="N21" s="133">
        <v>40</v>
      </c>
      <c r="O21" s="133"/>
      <c r="P21" s="133"/>
      <c r="Q21" s="133">
        <v>20</v>
      </c>
      <c r="R21" s="133"/>
      <c r="S21" s="133">
        <f t="shared" si="0"/>
        <v>1520</v>
      </c>
      <c r="T21" s="133">
        <v>400</v>
      </c>
      <c r="U21" s="133"/>
      <c r="V21" s="134">
        <f t="shared" si="1"/>
        <v>1920</v>
      </c>
    </row>
    <row r="22" spans="1:22" ht="23.6" customHeight="1">
      <c r="A22" s="619"/>
      <c r="B22" s="132" t="s">
        <v>647</v>
      </c>
      <c r="C22" s="133">
        <v>8</v>
      </c>
      <c r="D22" s="133">
        <v>3</v>
      </c>
      <c r="E22" s="133">
        <v>130</v>
      </c>
      <c r="F22" s="133">
        <v>100</v>
      </c>
      <c r="G22" s="133"/>
      <c r="H22" s="133">
        <v>30</v>
      </c>
      <c r="I22" s="133"/>
      <c r="J22" s="133"/>
      <c r="K22" s="133"/>
      <c r="L22" s="133"/>
      <c r="M22" s="133"/>
      <c r="N22" s="133">
        <v>30</v>
      </c>
      <c r="O22" s="133"/>
      <c r="P22" s="133"/>
      <c r="Q22" s="133">
        <v>10</v>
      </c>
      <c r="R22" s="133"/>
      <c r="S22" s="133">
        <f t="shared" si="0"/>
        <v>311</v>
      </c>
      <c r="T22" s="133"/>
      <c r="U22" s="133"/>
      <c r="V22" s="134">
        <f t="shared" si="1"/>
        <v>311</v>
      </c>
    </row>
    <row r="23" spans="1:22" ht="23.6" customHeight="1">
      <c r="A23" s="619" t="s">
        <v>648</v>
      </c>
      <c r="B23" s="132" t="s">
        <v>649</v>
      </c>
      <c r="C23" s="133">
        <v>1</v>
      </c>
      <c r="D23" s="133"/>
      <c r="E23" s="133">
        <v>6</v>
      </c>
      <c r="F23" s="133">
        <v>2</v>
      </c>
      <c r="G23" s="133"/>
      <c r="H23" s="133">
        <v>1375</v>
      </c>
      <c r="I23" s="133">
        <v>83</v>
      </c>
      <c r="J23" s="133">
        <v>29</v>
      </c>
      <c r="K23" s="133">
        <v>160</v>
      </c>
      <c r="L23" s="133">
        <v>1</v>
      </c>
      <c r="M23" s="133"/>
      <c r="N23" s="133">
        <v>35</v>
      </c>
      <c r="O23" s="133"/>
      <c r="P23" s="133"/>
      <c r="Q23" s="133">
        <v>4</v>
      </c>
      <c r="R23" s="133">
        <v>1</v>
      </c>
      <c r="S23" s="133">
        <f t="shared" si="0"/>
        <v>1697</v>
      </c>
      <c r="T23" s="133">
        <v>338</v>
      </c>
      <c r="U23" s="133"/>
      <c r="V23" s="134">
        <f t="shared" si="1"/>
        <v>2035</v>
      </c>
    </row>
    <row r="24" spans="1:22" ht="23.6" customHeight="1">
      <c r="A24" s="619"/>
      <c r="B24" s="132" t="s">
        <v>650</v>
      </c>
      <c r="C24" s="133"/>
      <c r="D24" s="133"/>
      <c r="E24" s="133">
        <v>50</v>
      </c>
      <c r="F24" s="133">
        <v>55</v>
      </c>
      <c r="G24" s="133"/>
      <c r="H24" s="133">
        <v>445</v>
      </c>
      <c r="I24" s="133">
        <v>6</v>
      </c>
      <c r="J24" s="133"/>
      <c r="K24" s="133">
        <v>95</v>
      </c>
      <c r="L24" s="133"/>
      <c r="M24" s="133"/>
      <c r="N24" s="133">
        <v>2</v>
      </c>
      <c r="O24" s="133"/>
      <c r="P24" s="133"/>
      <c r="Q24" s="133"/>
      <c r="R24" s="133"/>
      <c r="S24" s="133">
        <f t="shared" si="0"/>
        <v>653</v>
      </c>
      <c r="T24" s="133">
        <v>10</v>
      </c>
      <c r="U24" s="133"/>
      <c r="V24" s="134">
        <f t="shared" si="1"/>
        <v>663</v>
      </c>
    </row>
    <row r="25" spans="1:22" ht="23.6" customHeight="1">
      <c r="A25" s="619"/>
      <c r="B25" s="132" t="s">
        <v>651</v>
      </c>
      <c r="C25" s="133">
        <v>48</v>
      </c>
      <c r="D25" s="133"/>
      <c r="E25" s="133">
        <v>16</v>
      </c>
      <c r="F25" s="133">
        <v>13</v>
      </c>
      <c r="G25" s="133"/>
      <c r="H25" s="133">
        <v>205</v>
      </c>
      <c r="I25" s="133">
        <v>23</v>
      </c>
      <c r="J25" s="133">
        <v>2</v>
      </c>
      <c r="K25" s="133">
        <v>92</v>
      </c>
      <c r="L25" s="133"/>
      <c r="M25" s="133"/>
      <c r="N25" s="133">
        <v>3</v>
      </c>
      <c r="O25" s="133"/>
      <c r="P25" s="133"/>
      <c r="Q25" s="133"/>
      <c r="R25" s="133">
        <v>1</v>
      </c>
      <c r="S25" s="133">
        <f t="shared" si="0"/>
        <v>403</v>
      </c>
      <c r="T25" s="133"/>
      <c r="U25" s="133"/>
      <c r="V25" s="134">
        <f t="shared" si="1"/>
        <v>403</v>
      </c>
    </row>
    <row r="26" spans="1:22" ht="23.6" customHeight="1">
      <c r="A26" s="619" t="s">
        <v>652</v>
      </c>
      <c r="B26" s="132" t="s">
        <v>631</v>
      </c>
      <c r="C26" s="133">
        <v>150</v>
      </c>
      <c r="D26" s="133"/>
      <c r="E26" s="133"/>
      <c r="F26" s="133"/>
      <c r="G26" s="133"/>
      <c r="H26" s="133">
        <v>70</v>
      </c>
      <c r="I26" s="133">
        <v>130</v>
      </c>
      <c r="J26" s="133">
        <v>150</v>
      </c>
      <c r="K26" s="133">
        <v>200</v>
      </c>
      <c r="L26" s="133"/>
      <c r="M26" s="133"/>
      <c r="N26" s="133"/>
      <c r="O26" s="133"/>
      <c r="P26" s="133"/>
      <c r="Q26" s="133"/>
      <c r="R26" s="133">
        <v>150</v>
      </c>
      <c r="S26" s="133">
        <f t="shared" si="0"/>
        <v>850</v>
      </c>
      <c r="T26" s="133">
        <v>2000</v>
      </c>
      <c r="U26" s="133"/>
      <c r="V26" s="134">
        <f t="shared" si="1"/>
        <v>2850</v>
      </c>
    </row>
    <row r="27" spans="1:22" ht="23.6" customHeight="1">
      <c r="A27" s="619"/>
      <c r="B27" s="132" t="s">
        <v>653</v>
      </c>
      <c r="C27" s="133">
        <v>50</v>
      </c>
      <c r="D27" s="133"/>
      <c r="E27" s="133">
        <v>125</v>
      </c>
      <c r="F27" s="133">
        <v>100</v>
      </c>
      <c r="G27" s="133"/>
      <c r="H27" s="133">
        <v>50</v>
      </c>
      <c r="I27" s="133">
        <v>40</v>
      </c>
      <c r="J27" s="133"/>
      <c r="K27" s="133">
        <v>100</v>
      </c>
      <c r="L27" s="133"/>
      <c r="M27" s="133"/>
      <c r="N27" s="133"/>
      <c r="O27" s="133"/>
      <c r="P27" s="133"/>
      <c r="Q27" s="133"/>
      <c r="R27" s="133">
        <v>100</v>
      </c>
      <c r="S27" s="133">
        <f t="shared" si="0"/>
        <v>565</v>
      </c>
      <c r="T27" s="133">
        <v>300</v>
      </c>
      <c r="U27" s="133"/>
      <c r="V27" s="134">
        <f t="shared" si="1"/>
        <v>865</v>
      </c>
    </row>
    <row r="28" spans="1:22" ht="23.6" customHeight="1">
      <c r="A28" s="619"/>
      <c r="B28" s="132" t="s">
        <v>654</v>
      </c>
      <c r="C28" s="133">
        <v>65</v>
      </c>
      <c r="D28" s="133"/>
      <c r="E28" s="133">
        <v>100</v>
      </c>
      <c r="F28" s="133">
        <v>100</v>
      </c>
      <c r="G28" s="133"/>
      <c r="H28" s="133">
        <v>25</v>
      </c>
      <c r="I28" s="133">
        <v>70</v>
      </c>
      <c r="J28" s="133">
        <v>70</v>
      </c>
      <c r="K28" s="133">
        <v>60</v>
      </c>
      <c r="L28" s="133"/>
      <c r="M28" s="133"/>
      <c r="N28" s="133"/>
      <c r="O28" s="133"/>
      <c r="P28" s="133"/>
      <c r="Q28" s="133"/>
      <c r="R28" s="133"/>
      <c r="S28" s="133">
        <f t="shared" si="0"/>
        <v>490</v>
      </c>
      <c r="T28" s="133">
        <v>800</v>
      </c>
      <c r="U28" s="133"/>
      <c r="V28" s="134">
        <f t="shared" si="1"/>
        <v>1290</v>
      </c>
    </row>
    <row r="29" spans="1:22" ht="23.6" customHeight="1">
      <c r="A29" s="131" t="s">
        <v>655</v>
      </c>
      <c r="B29" s="132" t="s">
        <v>631</v>
      </c>
      <c r="C29" s="133">
        <v>77</v>
      </c>
      <c r="D29" s="133"/>
      <c r="E29" s="133"/>
      <c r="F29" s="133"/>
      <c r="G29" s="133"/>
      <c r="H29" s="133"/>
      <c r="I29" s="133"/>
      <c r="J29" s="133"/>
      <c r="K29" s="133"/>
      <c r="L29" s="133"/>
      <c r="M29" s="133">
        <v>119</v>
      </c>
      <c r="N29" s="133"/>
      <c r="O29" s="133"/>
      <c r="P29" s="133"/>
      <c r="Q29" s="133"/>
      <c r="R29" s="133"/>
      <c r="S29" s="133">
        <f t="shared" si="0"/>
        <v>196</v>
      </c>
      <c r="T29" s="133"/>
      <c r="U29" s="133"/>
      <c r="V29" s="134">
        <f t="shared" si="1"/>
        <v>196</v>
      </c>
    </row>
    <row r="30" spans="1:22" ht="23.6" customHeight="1">
      <c r="A30" s="619" t="s">
        <v>656</v>
      </c>
      <c r="B30" s="619"/>
      <c r="C30" s="133">
        <f t="shared" ref="C30:V30" si="2">SUM(C4:C29)</f>
        <v>1003</v>
      </c>
      <c r="D30" s="133">
        <f t="shared" si="2"/>
        <v>3593</v>
      </c>
      <c r="E30" s="133">
        <f t="shared" si="2"/>
        <v>5396</v>
      </c>
      <c r="F30" s="133">
        <f t="shared" si="2"/>
        <v>5406</v>
      </c>
      <c r="G30" s="133">
        <f>SUM(G4:G29)</f>
        <v>0</v>
      </c>
      <c r="H30" s="133">
        <f t="shared" si="2"/>
        <v>49991</v>
      </c>
      <c r="I30" s="133">
        <f t="shared" si="2"/>
        <v>1522</v>
      </c>
      <c r="J30" s="133">
        <f t="shared" si="2"/>
        <v>2466</v>
      </c>
      <c r="K30" s="133">
        <f t="shared" si="2"/>
        <v>10919</v>
      </c>
      <c r="L30" s="133">
        <f t="shared" si="2"/>
        <v>20</v>
      </c>
      <c r="M30" s="133">
        <f t="shared" si="2"/>
        <v>129</v>
      </c>
      <c r="N30" s="133">
        <f t="shared" si="2"/>
        <v>1681</v>
      </c>
      <c r="O30" s="133">
        <f t="shared" si="2"/>
        <v>96</v>
      </c>
      <c r="P30" s="133">
        <f t="shared" si="2"/>
        <v>8</v>
      </c>
      <c r="Q30" s="133">
        <f t="shared" si="2"/>
        <v>486</v>
      </c>
      <c r="R30" s="133">
        <f t="shared" si="2"/>
        <v>1600</v>
      </c>
      <c r="S30" s="133">
        <f t="shared" si="2"/>
        <v>84316</v>
      </c>
      <c r="T30" s="133">
        <f t="shared" si="2"/>
        <v>5514</v>
      </c>
      <c r="U30" s="133">
        <f t="shared" si="2"/>
        <v>0</v>
      </c>
      <c r="V30" s="134">
        <f t="shared" si="2"/>
        <v>89830</v>
      </c>
    </row>
    <row r="31" spans="1:22" ht="23.6" customHeight="1">
      <c r="A31" s="131" t="s">
        <v>657</v>
      </c>
      <c r="B31" s="132" t="s">
        <v>657</v>
      </c>
      <c r="C31" s="133">
        <v>3200</v>
      </c>
      <c r="D31" s="133">
        <v>400</v>
      </c>
      <c r="E31" s="133">
        <v>1200</v>
      </c>
      <c r="F31" s="133">
        <v>7050</v>
      </c>
      <c r="G31" s="133">
        <v>30</v>
      </c>
      <c r="H31" s="133">
        <v>7000</v>
      </c>
      <c r="I31" s="133">
        <v>1000</v>
      </c>
      <c r="J31" s="133">
        <v>750</v>
      </c>
      <c r="K31" s="133">
        <v>3500</v>
      </c>
      <c r="L31" s="133"/>
      <c r="M31" s="133">
        <v>850</v>
      </c>
      <c r="N31" s="133">
        <v>550</v>
      </c>
      <c r="O31" s="133">
        <v>1000</v>
      </c>
      <c r="P31" s="133"/>
      <c r="Q31" s="133">
        <v>3000</v>
      </c>
      <c r="R31" s="133">
        <v>15000</v>
      </c>
      <c r="S31" s="133">
        <f t="shared" ref="S31:S41" si="3">SUM(C31:R31)</f>
        <v>44530</v>
      </c>
      <c r="T31" s="133">
        <v>10400</v>
      </c>
      <c r="U31" s="133"/>
      <c r="V31" s="134">
        <f t="shared" si="1"/>
        <v>54930</v>
      </c>
    </row>
    <row r="32" spans="1:22" ht="23.6" customHeight="1">
      <c r="A32" s="131" t="s">
        <v>658</v>
      </c>
      <c r="B32" s="132" t="s">
        <v>659</v>
      </c>
      <c r="C32" s="133">
        <v>950</v>
      </c>
      <c r="D32" s="133"/>
      <c r="E32" s="133">
        <v>650</v>
      </c>
      <c r="F32" s="133">
        <v>700</v>
      </c>
      <c r="G32" s="133"/>
      <c r="H32" s="133">
        <v>3500</v>
      </c>
      <c r="I32" s="133">
        <v>40</v>
      </c>
      <c r="J32" s="133">
        <v>20</v>
      </c>
      <c r="K32" s="133">
        <v>600</v>
      </c>
      <c r="L32" s="133"/>
      <c r="M32" s="133">
        <v>25</v>
      </c>
      <c r="N32" s="133">
        <v>150</v>
      </c>
      <c r="O32" s="133"/>
      <c r="P32" s="133"/>
      <c r="Q32" s="133"/>
      <c r="R32" s="133"/>
      <c r="S32" s="133">
        <f t="shared" si="3"/>
        <v>6635</v>
      </c>
      <c r="T32" s="133"/>
      <c r="U32" s="133"/>
      <c r="V32" s="134">
        <f t="shared" si="1"/>
        <v>6635</v>
      </c>
    </row>
    <row r="33" spans="1:22" ht="23.6" customHeight="1">
      <c r="A33" s="131" t="s">
        <v>660</v>
      </c>
      <c r="B33" s="132" t="s">
        <v>661</v>
      </c>
      <c r="C33" s="133">
        <v>160</v>
      </c>
      <c r="D33" s="133"/>
      <c r="E33" s="133">
        <v>200</v>
      </c>
      <c r="F33" s="133">
        <v>700</v>
      </c>
      <c r="G33" s="133"/>
      <c r="H33" s="133">
        <v>1500</v>
      </c>
      <c r="I33" s="133"/>
      <c r="J33" s="133"/>
      <c r="K33" s="133">
        <v>300</v>
      </c>
      <c r="L33" s="133"/>
      <c r="M33" s="133">
        <v>30</v>
      </c>
      <c r="N33" s="133">
        <v>300</v>
      </c>
      <c r="O33" s="133"/>
      <c r="P33" s="133"/>
      <c r="Q33" s="133"/>
      <c r="R33" s="133"/>
      <c r="S33" s="133">
        <f t="shared" si="3"/>
        <v>3190</v>
      </c>
      <c r="T33" s="133">
        <v>270</v>
      </c>
      <c r="U33" s="133"/>
      <c r="V33" s="134">
        <f t="shared" si="1"/>
        <v>3460</v>
      </c>
    </row>
    <row r="34" spans="1:22" ht="23.6" customHeight="1">
      <c r="A34" s="619" t="s">
        <v>662</v>
      </c>
      <c r="B34" s="132" t="s">
        <v>663</v>
      </c>
      <c r="C34" s="133">
        <v>108</v>
      </c>
      <c r="D34" s="133">
        <v>12</v>
      </c>
      <c r="E34" s="133">
        <v>292</v>
      </c>
      <c r="F34" s="133">
        <v>398</v>
      </c>
      <c r="G34" s="133"/>
      <c r="H34" s="133">
        <v>2120</v>
      </c>
      <c r="I34" s="133"/>
      <c r="J34" s="133"/>
      <c r="K34" s="133">
        <v>105</v>
      </c>
      <c r="L34" s="133"/>
      <c r="M34" s="133">
        <v>14</v>
      </c>
      <c r="N34" s="133">
        <v>8</v>
      </c>
      <c r="O34" s="133"/>
      <c r="P34" s="133"/>
      <c r="Q34" s="133"/>
      <c r="R34" s="133"/>
      <c r="S34" s="133">
        <f t="shared" si="3"/>
        <v>3057</v>
      </c>
      <c r="T34" s="133">
        <v>5</v>
      </c>
      <c r="U34" s="133"/>
      <c r="V34" s="134">
        <f t="shared" si="1"/>
        <v>3062</v>
      </c>
    </row>
    <row r="35" spans="1:22" ht="23.6" customHeight="1">
      <c r="A35" s="619"/>
      <c r="B35" s="132" t="s">
        <v>664</v>
      </c>
      <c r="C35" s="133">
        <v>214</v>
      </c>
      <c r="D35" s="133">
        <v>23</v>
      </c>
      <c r="E35" s="133">
        <v>208</v>
      </c>
      <c r="F35" s="133">
        <v>245</v>
      </c>
      <c r="G35" s="133"/>
      <c r="H35" s="133">
        <v>1030</v>
      </c>
      <c r="I35" s="133"/>
      <c r="J35" s="133"/>
      <c r="K35" s="133">
        <v>81</v>
      </c>
      <c r="L35" s="133"/>
      <c r="M35" s="133">
        <v>18</v>
      </c>
      <c r="N35" s="133">
        <v>4</v>
      </c>
      <c r="O35" s="133"/>
      <c r="P35" s="133"/>
      <c r="Q35" s="133"/>
      <c r="R35" s="133"/>
      <c r="S35" s="133">
        <f t="shared" si="3"/>
        <v>1823</v>
      </c>
      <c r="T35" s="133">
        <v>2</v>
      </c>
      <c r="U35" s="133"/>
      <c r="V35" s="134">
        <f t="shared" si="1"/>
        <v>1825</v>
      </c>
    </row>
    <row r="36" spans="1:22" ht="23.6" customHeight="1">
      <c r="A36" s="619"/>
      <c r="B36" s="132" t="s">
        <v>665</v>
      </c>
      <c r="C36" s="133">
        <v>72</v>
      </c>
      <c r="D36" s="133">
        <v>6</v>
      </c>
      <c r="E36" s="133">
        <v>208</v>
      </c>
      <c r="F36" s="133">
        <v>230</v>
      </c>
      <c r="G36" s="133"/>
      <c r="H36" s="133">
        <v>1290</v>
      </c>
      <c r="I36" s="133"/>
      <c r="J36" s="133"/>
      <c r="K36" s="133">
        <v>38</v>
      </c>
      <c r="L36" s="133"/>
      <c r="M36" s="133">
        <v>2</v>
      </c>
      <c r="N36" s="133">
        <v>4</v>
      </c>
      <c r="O36" s="133"/>
      <c r="P36" s="133"/>
      <c r="Q36" s="133"/>
      <c r="R36" s="133"/>
      <c r="S36" s="133">
        <f t="shared" si="3"/>
        <v>1850</v>
      </c>
      <c r="T36" s="133">
        <v>6</v>
      </c>
      <c r="U36" s="133"/>
      <c r="V36" s="134">
        <f t="shared" si="1"/>
        <v>1856</v>
      </c>
    </row>
    <row r="37" spans="1:22" ht="23.6" customHeight="1">
      <c r="A37" s="131" t="s">
        <v>666</v>
      </c>
      <c r="B37" s="132" t="s">
        <v>667</v>
      </c>
      <c r="C37" s="133">
        <v>50</v>
      </c>
      <c r="D37" s="133"/>
      <c r="E37" s="133">
        <v>500</v>
      </c>
      <c r="F37" s="133">
        <v>600</v>
      </c>
      <c r="G37" s="133"/>
      <c r="H37" s="133">
        <v>100</v>
      </c>
      <c r="I37" s="133">
        <v>50</v>
      </c>
      <c r="J37" s="133"/>
      <c r="K37" s="133">
        <v>10</v>
      </c>
      <c r="L37" s="133"/>
      <c r="M37" s="133">
        <v>5</v>
      </c>
      <c r="N37" s="133">
        <v>60</v>
      </c>
      <c r="O37" s="133"/>
      <c r="P37" s="133"/>
      <c r="Q37" s="133"/>
      <c r="R37" s="133"/>
      <c r="S37" s="133">
        <f t="shared" si="3"/>
        <v>1375</v>
      </c>
      <c r="T37" s="133">
        <v>3000</v>
      </c>
      <c r="U37" s="133"/>
      <c r="V37" s="134">
        <f t="shared" si="1"/>
        <v>4375</v>
      </c>
    </row>
    <row r="38" spans="1:22" ht="23.6" customHeight="1">
      <c r="A38" s="619" t="s">
        <v>668</v>
      </c>
      <c r="B38" s="132" t="s">
        <v>669</v>
      </c>
      <c r="C38" s="133"/>
      <c r="D38" s="133">
        <v>120</v>
      </c>
      <c r="E38" s="133">
        <v>3000</v>
      </c>
      <c r="F38" s="133">
        <v>1400</v>
      </c>
      <c r="G38" s="133"/>
      <c r="H38" s="133">
        <v>4200</v>
      </c>
      <c r="I38" s="133">
        <v>100</v>
      </c>
      <c r="J38" s="133"/>
      <c r="K38" s="133">
        <v>1800</v>
      </c>
      <c r="L38" s="133">
        <v>70</v>
      </c>
      <c r="M38" s="133"/>
      <c r="N38" s="133">
        <v>400</v>
      </c>
      <c r="O38" s="133"/>
      <c r="P38" s="133"/>
      <c r="Q38" s="133"/>
      <c r="R38" s="133"/>
      <c r="S38" s="133">
        <f t="shared" si="3"/>
        <v>11090</v>
      </c>
      <c r="T38" s="133"/>
      <c r="U38" s="133"/>
      <c r="V38" s="134">
        <f t="shared" si="1"/>
        <v>11090</v>
      </c>
    </row>
    <row r="39" spans="1:22" ht="23.6" customHeight="1">
      <c r="A39" s="619"/>
      <c r="B39" s="132" t="s">
        <v>670</v>
      </c>
      <c r="C39" s="133"/>
      <c r="D39" s="133">
        <v>450</v>
      </c>
      <c r="E39" s="133">
        <v>2400</v>
      </c>
      <c r="F39" s="133">
        <v>800</v>
      </c>
      <c r="G39" s="133"/>
      <c r="H39" s="133">
        <v>3300</v>
      </c>
      <c r="I39" s="133">
        <v>100</v>
      </c>
      <c r="J39" s="133"/>
      <c r="K39" s="133">
        <v>2000</v>
      </c>
      <c r="L39" s="133">
        <v>30</v>
      </c>
      <c r="M39" s="133"/>
      <c r="N39" s="133">
        <v>380</v>
      </c>
      <c r="O39" s="133"/>
      <c r="P39" s="133"/>
      <c r="Q39" s="133"/>
      <c r="R39" s="133"/>
      <c r="S39" s="133">
        <f t="shared" si="3"/>
        <v>9460</v>
      </c>
      <c r="T39" s="133"/>
      <c r="U39" s="133"/>
      <c r="V39" s="134">
        <f t="shared" si="1"/>
        <v>9460</v>
      </c>
    </row>
    <row r="40" spans="1:22" ht="23.6" customHeight="1">
      <c r="A40" s="619"/>
      <c r="B40" s="132" t="s">
        <v>671</v>
      </c>
      <c r="C40" s="133"/>
      <c r="D40" s="133">
        <v>120</v>
      </c>
      <c r="E40" s="133">
        <v>3300</v>
      </c>
      <c r="F40" s="133">
        <v>1200</v>
      </c>
      <c r="G40" s="133"/>
      <c r="H40" s="133"/>
      <c r="I40" s="133"/>
      <c r="J40" s="133"/>
      <c r="K40" s="133">
        <v>600</v>
      </c>
      <c r="L40" s="133"/>
      <c r="M40" s="133"/>
      <c r="N40" s="133">
        <v>400</v>
      </c>
      <c r="O40" s="133"/>
      <c r="P40" s="133"/>
      <c r="Q40" s="133"/>
      <c r="R40" s="133"/>
      <c r="S40" s="133">
        <f t="shared" si="3"/>
        <v>5620</v>
      </c>
      <c r="T40" s="133"/>
      <c r="U40" s="133"/>
      <c r="V40" s="134">
        <f t="shared" si="1"/>
        <v>5620</v>
      </c>
    </row>
    <row r="41" spans="1:22" ht="23.6" customHeight="1">
      <c r="A41" s="131" t="s">
        <v>672</v>
      </c>
      <c r="B41" s="132" t="s">
        <v>673</v>
      </c>
      <c r="C41" s="133"/>
      <c r="D41" s="133"/>
      <c r="E41" s="133"/>
      <c r="F41" s="133"/>
      <c r="G41" s="133"/>
      <c r="H41" s="133"/>
      <c r="I41" s="133">
        <v>100</v>
      </c>
      <c r="J41" s="133">
        <v>50</v>
      </c>
      <c r="K41" s="133"/>
      <c r="L41" s="133">
        <v>3</v>
      </c>
      <c r="M41" s="133"/>
      <c r="N41" s="133"/>
      <c r="O41" s="133"/>
      <c r="P41" s="133">
        <v>70</v>
      </c>
      <c r="Q41" s="133"/>
      <c r="R41" s="133"/>
      <c r="S41" s="133">
        <f t="shared" si="3"/>
        <v>223</v>
      </c>
      <c r="T41" s="133"/>
      <c r="U41" s="133"/>
      <c r="V41" s="134">
        <f t="shared" si="1"/>
        <v>223</v>
      </c>
    </row>
    <row r="42" spans="1:22" ht="23.6" customHeight="1">
      <c r="A42" s="620" t="s">
        <v>674</v>
      </c>
      <c r="B42" s="620"/>
      <c r="C42" s="135">
        <f>SUM(C30:C41)</f>
        <v>5757</v>
      </c>
      <c r="D42" s="135">
        <f>SUM(D30:D41)</f>
        <v>4724</v>
      </c>
      <c r="E42" s="135">
        <f t="shared" ref="E42:V42" si="4">SUM(E30:E41)</f>
        <v>17354</v>
      </c>
      <c r="F42" s="135">
        <f t="shared" si="4"/>
        <v>18729</v>
      </c>
      <c r="G42" s="135">
        <f t="shared" si="4"/>
        <v>30</v>
      </c>
      <c r="H42" s="135">
        <f t="shared" si="4"/>
        <v>74031</v>
      </c>
      <c r="I42" s="135">
        <f t="shared" si="4"/>
        <v>2912</v>
      </c>
      <c r="J42" s="135">
        <f t="shared" si="4"/>
        <v>3286</v>
      </c>
      <c r="K42" s="135">
        <f t="shared" si="4"/>
        <v>19953</v>
      </c>
      <c r="L42" s="135">
        <f t="shared" si="4"/>
        <v>123</v>
      </c>
      <c r="M42" s="135">
        <f t="shared" si="4"/>
        <v>1073</v>
      </c>
      <c r="N42" s="135">
        <f t="shared" si="4"/>
        <v>3937</v>
      </c>
      <c r="O42" s="135">
        <f t="shared" si="4"/>
        <v>1096</v>
      </c>
      <c r="P42" s="135">
        <f t="shared" si="4"/>
        <v>78</v>
      </c>
      <c r="Q42" s="135">
        <f t="shared" si="4"/>
        <v>3486</v>
      </c>
      <c r="R42" s="135">
        <f t="shared" si="4"/>
        <v>16600</v>
      </c>
      <c r="S42" s="135">
        <f>SUM(S30:S41)</f>
        <v>173169</v>
      </c>
      <c r="T42" s="135">
        <f t="shared" si="4"/>
        <v>19197</v>
      </c>
      <c r="U42" s="135">
        <f t="shared" si="4"/>
        <v>0</v>
      </c>
      <c r="V42" s="136">
        <f t="shared" si="4"/>
        <v>192366</v>
      </c>
    </row>
  </sheetData>
  <sheetProtection selectLockedCells="1" selectUnlockedCells="1"/>
  <mergeCells count="16">
    <mergeCell ref="A9:A11"/>
    <mergeCell ref="A1:D1"/>
    <mergeCell ref="A2:G2"/>
    <mergeCell ref="S2:V2"/>
    <mergeCell ref="A4:A6"/>
    <mergeCell ref="A7:A8"/>
    <mergeCell ref="A30:B30"/>
    <mergeCell ref="A34:A36"/>
    <mergeCell ref="A38:A40"/>
    <mergeCell ref="A42:B42"/>
    <mergeCell ref="A12:A13"/>
    <mergeCell ref="A14:A16"/>
    <mergeCell ref="A17:A18"/>
    <mergeCell ref="A19:A22"/>
    <mergeCell ref="A23:A25"/>
    <mergeCell ref="A26:A28"/>
  </mergeCells>
  <phoneticPr fontId="5"/>
  <pageMargins left="0.78740157480314965" right="0.39370078740157483" top="0.39370078740157483" bottom="0.39370078740157483" header="0" footer="0"/>
  <pageSetup paperSize="9" scale="57"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7D02-A41D-4733-A0F3-BE60651DFDB9}">
  <sheetPr>
    <pageSetUpPr fitToPage="1"/>
  </sheetPr>
  <dimension ref="A2:V43"/>
  <sheetViews>
    <sheetView view="pageLayout" topLeftCell="A13" zoomScale="80" zoomScaleNormal="100" zoomScalePageLayoutView="80" workbookViewId="0">
      <selection activeCell="H12" sqref="H12"/>
    </sheetView>
  </sheetViews>
  <sheetFormatPr defaultColWidth="9" defaultRowHeight="14.4"/>
  <cols>
    <col min="1" max="1" width="12.21875" style="122" customWidth="1"/>
    <col min="2" max="2" width="17.88671875" style="122" customWidth="1"/>
    <col min="3" max="22" width="10.77734375" style="122" customWidth="1"/>
    <col min="23" max="16384" width="9" style="122"/>
  </cols>
  <sheetData>
    <row r="2" spans="1:22" ht="24.25" customHeight="1">
      <c r="A2" s="621" t="s">
        <v>675</v>
      </c>
      <c r="B2" s="621"/>
      <c r="C2" s="621"/>
      <c r="D2" s="621"/>
      <c r="E2" s="621"/>
      <c r="F2" s="621"/>
      <c r="G2" s="621"/>
      <c r="V2" s="123" t="s">
        <v>676</v>
      </c>
    </row>
    <row r="3" spans="1:22" ht="34.049999999999997" customHeight="1">
      <c r="A3" s="124" t="s">
        <v>677</v>
      </c>
      <c r="B3" s="125" t="s">
        <v>678</v>
      </c>
      <c r="C3" s="126" t="s">
        <v>611</v>
      </c>
      <c r="D3" s="127" t="s">
        <v>612</v>
      </c>
      <c r="E3" s="127" t="s">
        <v>613</v>
      </c>
      <c r="F3" s="127" t="s">
        <v>679</v>
      </c>
      <c r="G3" s="127" t="s">
        <v>615</v>
      </c>
      <c r="H3" s="127" t="s">
        <v>616</v>
      </c>
      <c r="I3" s="127" t="s">
        <v>617</v>
      </c>
      <c r="J3" s="127" t="s">
        <v>618</v>
      </c>
      <c r="K3" s="128" t="s">
        <v>619</v>
      </c>
      <c r="L3" s="127" t="s">
        <v>620</v>
      </c>
      <c r="M3" s="128" t="s">
        <v>621</v>
      </c>
      <c r="N3" s="127" t="s">
        <v>622</v>
      </c>
      <c r="O3" s="127" t="s">
        <v>623</v>
      </c>
      <c r="P3" s="127" t="s">
        <v>624</v>
      </c>
      <c r="Q3" s="127" t="s">
        <v>625</v>
      </c>
      <c r="R3" s="127" t="s">
        <v>626</v>
      </c>
      <c r="S3" s="128" t="s">
        <v>627</v>
      </c>
      <c r="T3" s="128" t="s">
        <v>628</v>
      </c>
      <c r="U3" s="127" t="s">
        <v>626</v>
      </c>
      <c r="V3" s="129" t="s">
        <v>629</v>
      </c>
    </row>
    <row r="4" spans="1:22" ht="24.25" customHeight="1">
      <c r="A4" s="619" t="s">
        <v>630</v>
      </c>
      <c r="B4" s="132" t="s">
        <v>631</v>
      </c>
      <c r="C4" s="133"/>
      <c r="D4" s="133"/>
      <c r="E4" s="133">
        <v>50</v>
      </c>
      <c r="F4" s="133">
        <v>17</v>
      </c>
      <c r="G4" s="133"/>
      <c r="H4" s="133"/>
      <c r="I4" s="133"/>
      <c r="J4" s="133">
        <v>3</v>
      </c>
      <c r="K4" s="133">
        <v>100</v>
      </c>
      <c r="L4" s="133"/>
      <c r="M4" s="133"/>
      <c r="N4" s="133">
        <v>20</v>
      </c>
      <c r="O4" s="133"/>
      <c r="P4" s="133"/>
      <c r="Q4" s="133"/>
      <c r="R4" s="133"/>
      <c r="S4" s="133">
        <f t="shared" ref="S4:S29" si="0">SUM(C4:R4)</f>
        <v>190</v>
      </c>
      <c r="T4" s="133"/>
      <c r="U4" s="133"/>
      <c r="V4" s="134">
        <f>SUM(S4:U4)</f>
        <v>190</v>
      </c>
    </row>
    <row r="5" spans="1:22" ht="24.25" customHeight="1">
      <c r="A5" s="619"/>
      <c r="B5" s="132" t="s">
        <v>632</v>
      </c>
      <c r="C5" s="133"/>
      <c r="D5" s="133">
        <v>45</v>
      </c>
      <c r="E5" s="133">
        <v>200</v>
      </c>
      <c r="F5" s="133">
        <v>100</v>
      </c>
      <c r="G5" s="133"/>
      <c r="H5" s="133">
        <v>50</v>
      </c>
      <c r="I5" s="133">
        <v>165</v>
      </c>
      <c r="J5" s="133">
        <v>6</v>
      </c>
      <c r="K5" s="133">
        <v>200</v>
      </c>
      <c r="L5" s="133">
        <v>24</v>
      </c>
      <c r="M5" s="133"/>
      <c r="N5" s="133">
        <v>50</v>
      </c>
      <c r="O5" s="133"/>
      <c r="P5" s="133">
        <v>20</v>
      </c>
      <c r="Q5" s="133"/>
      <c r="R5" s="133"/>
      <c r="S5" s="133">
        <f t="shared" si="0"/>
        <v>860</v>
      </c>
      <c r="T5" s="133"/>
      <c r="U5" s="133"/>
      <c r="V5" s="134">
        <f t="shared" ref="V5:V29" si="1">SUM(S5:U5)</f>
        <v>860</v>
      </c>
    </row>
    <row r="6" spans="1:22" ht="24.25" customHeight="1">
      <c r="A6" s="619"/>
      <c r="B6" s="132" t="s">
        <v>633</v>
      </c>
      <c r="C6" s="133"/>
      <c r="D6" s="133">
        <v>465</v>
      </c>
      <c r="E6" s="133">
        <v>525</v>
      </c>
      <c r="F6" s="133">
        <v>350</v>
      </c>
      <c r="G6" s="133"/>
      <c r="H6" s="133">
        <v>875</v>
      </c>
      <c r="I6" s="133"/>
      <c r="J6" s="133">
        <v>3</v>
      </c>
      <c r="K6" s="133">
        <v>300</v>
      </c>
      <c r="L6" s="133"/>
      <c r="M6" s="133"/>
      <c r="N6" s="133">
        <v>30</v>
      </c>
      <c r="O6" s="133"/>
      <c r="P6" s="133"/>
      <c r="Q6" s="133"/>
      <c r="R6" s="133"/>
      <c r="S6" s="133">
        <f t="shared" si="0"/>
        <v>2548</v>
      </c>
      <c r="T6" s="133"/>
      <c r="U6" s="133"/>
      <c r="V6" s="134">
        <f t="shared" si="1"/>
        <v>2548</v>
      </c>
    </row>
    <row r="7" spans="1:22" ht="24.25" customHeight="1">
      <c r="A7" s="619" t="s">
        <v>634</v>
      </c>
      <c r="B7" s="132" t="s">
        <v>631</v>
      </c>
      <c r="C7" s="133"/>
      <c r="D7" s="133">
        <v>2</v>
      </c>
      <c r="E7" s="133">
        <v>682</v>
      </c>
      <c r="F7" s="133">
        <v>545</v>
      </c>
      <c r="G7" s="133"/>
      <c r="H7" s="133">
        <v>2988</v>
      </c>
      <c r="I7" s="133"/>
      <c r="J7" s="133">
        <v>651</v>
      </c>
      <c r="K7" s="133">
        <v>1695</v>
      </c>
      <c r="L7" s="133">
        <v>30</v>
      </c>
      <c r="M7" s="133"/>
      <c r="N7" s="133">
        <v>20</v>
      </c>
      <c r="O7" s="133"/>
      <c r="P7" s="133"/>
      <c r="Q7" s="133">
        <v>100</v>
      </c>
      <c r="R7" s="133">
        <v>514</v>
      </c>
      <c r="S7" s="133">
        <f t="shared" si="0"/>
        <v>7227</v>
      </c>
      <c r="T7" s="133"/>
      <c r="U7" s="133"/>
      <c r="V7" s="134">
        <f t="shared" si="1"/>
        <v>7227</v>
      </c>
    </row>
    <row r="8" spans="1:22" ht="24.25" customHeight="1">
      <c r="A8" s="619"/>
      <c r="B8" s="132" t="s">
        <v>635</v>
      </c>
      <c r="C8" s="133"/>
      <c r="D8" s="133">
        <v>46</v>
      </c>
      <c r="E8" s="133">
        <v>290</v>
      </c>
      <c r="F8" s="133">
        <v>393</v>
      </c>
      <c r="G8" s="133"/>
      <c r="H8" s="133">
        <v>616</v>
      </c>
      <c r="I8" s="133"/>
      <c r="J8" s="133">
        <v>106</v>
      </c>
      <c r="K8" s="133">
        <v>385</v>
      </c>
      <c r="L8" s="133"/>
      <c r="M8" s="133"/>
      <c r="N8" s="133"/>
      <c r="O8" s="133"/>
      <c r="P8" s="133"/>
      <c r="Q8" s="133"/>
      <c r="R8" s="133"/>
      <c r="S8" s="133">
        <f t="shared" si="0"/>
        <v>1836</v>
      </c>
      <c r="T8" s="133"/>
      <c r="U8" s="133"/>
      <c r="V8" s="134">
        <f t="shared" si="1"/>
        <v>1836</v>
      </c>
    </row>
    <row r="9" spans="1:22" ht="24.25" customHeight="1">
      <c r="A9" s="619" t="s">
        <v>636</v>
      </c>
      <c r="B9" s="132" t="s">
        <v>631</v>
      </c>
      <c r="C9" s="133">
        <v>12</v>
      </c>
      <c r="D9" s="133"/>
      <c r="E9" s="133"/>
      <c r="F9" s="133">
        <v>3</v>
      </c>
      <c r="G9" s="133"/>
      <c r="H9" s="133">
        <v>4860</v>
      </c>
      <c r="I9" s="133"/>
      <c r="J9" s="133">
        <v>68</v>
      </c>
      <c r="K9" s="133">
        <v>921</v>
      </c>
      <c r="L9" s="133">
        <v>25</v>
      </c>
      <c r="M9" s="133"/>
      <c r="N9" s="133">
        <v>30</v>
      </c>
      <c r="O9" s="133"/>
      <c r="P9" s="133"/>
      <c r="Q9" s="133"/>
      <c r="R9" s="133"/>
      <c r="S9" s="133">
        <f t="shared" si="0"/>
        <v>5919</v>
      </c>
      <c r="T9" s="133">
        <v>8</v>
      </c>
      <c r="U9" s="133"/>
      <c r="V9" s="134">
        <f t="shared" si="1"/>
        <v>5927</v>
      </c>
    </row>
    <row r="10" spans="1:22" ht="24.25" customHeight="1">
      <c r="A10" s="619"/>
      <c r="B10" s="132" t="s">
        <v>637</v>
      </c>
      <c r="C10" s="133"/>
      <c r="D10" s="133">
        <v>5</v>
      </c>
      <c r="E10" s="133">
        <v>825</v>
      </c>
      <c r="F10" s="133">
        <v>1176</v>
      </c>
      <c r="G10" s="133"/>
      <c r="H10" s="133">
        <v>192</v>
      </c>
      <c r="I10" s="133"/>
      <c r="J10" s="133"/>
      <c r="K10" s="133">
        <v>57</v>
      </c>
      <c r="L10" s="133"/>
      <c r="M10" s="133"/>
      <c r="N10" s="133">
        <v>300</v>
      </c>
      <c r="O10" s="133"/>
      <c r="P10" s="133"/>
      <c r="Q10" s="133"/>
      <c r="R10" s="133"/>
      <c r="S10" s="133">
        <f t="shared" si="0"/>
        <v>2555</v>
      </c>
      <c r="T10" s="133"/>
      <c r="U10" s="133"/>
      <c r="V10" s="134">
        <f t="shared" si="1"/>
        <v>2555</v>
      </c>
    </row>
    <row r="11" spans="1:22" ht="24.25" customHeight="1">
      <c r="A11" s="619"/>
      <c r="B11" s="132" t="s">
        <v>638</v>
      </c>
      <c r="C11" s="133">
        <v>148</v>
      </c>
      <c r="D11" s="133"/>
      <c r="E11" s="133">
        <v>562</v>
      </c>
      <c r="F11" s="133">
        <v>777</v>
      </c>
      <c r="G11" s="133"/>
      <c r="H11" s="133">
        <v>2092</v>
      </c>
      <c r="I11" s="133"/>
      <c r="J11" s="133"/>
      <c r="K11" s="133">
        <v>534</v>
      </c>
      <c r="L11" s="133"/>
      <c r="M11" s="133"/>
      <c r="N11" s="133">
        <v>480</v>
      </c>
      <c r="O11" s="133"/>
      <c r="P11" s="133"/>
      <c r="Q11" s="133"/>
      <c r="R11" s="133"/>
      <c r="S11" s="133">
        <f t="shared" si="0"/>
        <v>4593</v>
      </c>
      <c r="T11" s="133"/>
      <c r="U11" s="133"/>
      <c r="V11" s="134">
        <f t="shared" si="1"/>
        <v>4593</v>
      </c>
    </row>
    <row r="12" spans="1:22" ht="24.25" customHeight="1">
      <c r="A12" s="619" t="s">
        <v>639</v>
      </c>
      <c r="B12" s="132" t="s">
        <v>631</v>
      </c>
      <c r="C12" s="133"/>
      <c r="D12" s="133">
        <v>28</v>
      </c>
      <c r="E12" s="133"/>
      <c r="F12" s="133">
        <v>13</v>
      </c>
      <c r="G12" s="133"/>
      <c r="H12" s="133">
        <v>800</v>
      </c>
      <c r="I12" s="133">
        <v>196</v>
      </c>
      <c r="J12" s="133">
        <v>525</v>
      </c>
      <c r="K12" s="133">
        <v>840</v>
      </c>
      <c r="L12" s="133"/>
      <c r="M12" s="133"/>
      <c r="N12" s="133"/>
      <c r="O12" s="133">
        <v>60</v>
      </c>
      <c r="P12" s="133"/>
      <c r="Q12" s="133"/>
      <c r="R12" s="133">
        <v>36</v>
      </c>
      <c r="S12" s="133">
        <f t="shared" si="0"/>
        <v>2498</v>
      </c>
      <c r="T12" s="133"/>
      <c r="U12" s="133"/>
      <c r="V12" s="134">
        <f t="shared" si="1"/>
        <v>2498</v>
      </c>
    </row>
    <row r="13" spans="1:22" ht="24.25" customHeight="1">
      <c r="A13" s="619"/>
      <c r="B13" s="132" t="s">
        <v>640</v>
      </c>
      <c r="C13" s="133">
        <v>42</v>
      </c>
      <c r="D13" s="133">
        <v>984</v>
      </c>
      <c r="E13" s="133">
        <v>184</v>
      </c>
      <c r="F13" s="133">
        <v>184</v>
      </c>
      <c r="G13" s="133"/>
      <c r="H13" s="133">
        <v>16000</v>
      </c>
      <c r="I13" s="133"/>
      <c r="J13" s="133"/>
      <c r="K13" s="133">
        <v>480</v>
      </c>
      <c r="L13" s="133"/>
      <c r="M13" s="133"/>
      <c r="N13" s="133">
        <v>180</v>
      </c>
      <c r="O13" s="133">
        <v>16</v>
      </c>
      <c r="P13" s="133"/>
      <c r="Q13" s="133"/>
      <c r="R13" s="133">
        <v>4</v>
      </c>
      <c r="S13" s="133">
        <f t="shared" si="0"/>
        <v>18074</v>
      </c>
      <c r="T13" s="133"/>
      <c r="U13" s="133"/>
      <c r="V13" s="134">
        <f t="shared" si="1"/>
        <v>18074</v>
      </c>
    </row>
    <row r="14" spans="1:22" ht="24.25" customHeight="1">
      <c r="A14" s="619" t="s">
        <v>641</v>
      </c>
      <c r="B14" s="132" t="s">
        <v>631</v>
      </c>
      <c r="C14" s="133"/>
      <c r="D14" s="133"/>
      <c r="E14" s="133"/>
      <c r="F14" s="133"/>
      <c r="G14" s="133"/>
      <c r="H14" s="133">
        <v>500</v>
      </c>
      <c r="I14" s="133">
        <v>100</v>
      </c>
      <c r="J14" s="133">
        <v>10</v>
      </c>
      <c r="K14" s="133">
        <v>140</v>
      </c>
      <c r="L14" s="133"/>
      <c r="M14" s="133"/>
      <c r="N14" s="133"/>
      <c r="O14" s="133"/>
      <c r="P14" s="133"/>
      <c r="Q14" s="133"/>
      <c r="R14" s="133"/>
      <c r="S14" s="133">
        <f t="shared" si="0"/>
        <v>750</v>
      </c>
      <c r="T14" s="133">
        <v>100</v>
      </c>
      <c r="U14" s="133"/>
      <c r="V14" s="134">
        <f t="shared" si="1"/>
        <v>850</v>
      </c>
    </row>
    <row r="15" spans="1:22" ht="24.25" customHeight="1">
      <c r="A15" s="619"/>
      <c r="B15" s="132" t="s">
        <v>642</v>
      </c>
      <c r="C15" s="133"/>
      <c r="D15" s="133"/>
      <c r="E15" s="133">
        <v>45</v>
      </c>
      <c r="F15" s="133">
        <v>120</v>
      </c>
      <c r="G15" s="133"/>
      <c r="H15" s="133">
        <v>825</v>
      </c>
      <c r="I15" s="133">
        <v>20</v>
      </c>
      <c r="J15" s="133">
        <v>10</v>
      </c>
      <c r="K15" s="133">
        <v>270</v>
      </c>
      <c r="L15" s="133"/>
      <c r="M15" s="133"/>
      <c r="N15" s="133">
        <v>150</v>
      </c>
      <c r="O15" s="133"/>
      <c r="P15" s="133"/>
      <c r="Q15" s="133"/>
      <c r="R15" s="133"/>
      <c r="S15" s="133">
        <f t="shared" si="0"/>
        <v>1440</v>
      </c>
      <c r="T15" s="133"/>
      <c r="U15" s="133"/>
      <c r="V15" s="134">
        <f t="shared" si="1"/>
        <v>1440</v>
      </c>
    </row>
    <row r="16" spans="1:22" ht="24.25" customHeight="1">
      <c r="A16" s="619"/>
      <c r="B16" s="132" t="s">
        <v>641</v>
      </c>
      <c r="C16" s="133"/>
      <c r="D16" s="133">
        <v>20</v>
      </c>
      <c r="E16" s="133">
        <v>65</v>
      </c>
      <c r="F16" s="133">
        <v>150</v>
      </c>
      <c r="G16" s="133"/>
      <c r="H16" s="133">
        <v>13250</v>
      </c>
      <c r="I16" s="133">
        <v>40</v>
      </c>
      <c r="J16" s="133">
        <v>15</v>
      </c>
      <c r="K16" s="133">
        <v>1800</v>
      </c>
      <c r="L16" s="133"/>
      <c r="M16" s="133"/>
      <c r="N16" s="133">
        <v>1500</v>
      </c>
      <c r="O16" s="133"/>
      <c r="P16" s="133"/>
      <c r="Q16" s="133"/>
      <c r="R16" s="133"/>
      <c r="S16" s="133">
        <f t="shared" si="0"/>
        <v>16840</v>
      </c>
      <c r="T16" s="133">
        <v>25</v>
      </c>
      <c r="U16" s="133"/>
      <c r="V16" s="134">
        <f t="shared" si="1"/>
        <v>16865</v>
      </c>
    </row>
    <row r="17" spans="1:22" ht="24.25" customHeight="1">
      <c r="A17" s="619" t="s">
        <v>643</v>
      </c>
      <c r="B17" s="132" t="s">
        <v>631</v>
      </c>
      <c r="C17" s="133"/>
      <c r="D17" s="133"/>
      <c r="E17" s="133">
        <v>2</v>
      </c>
      <c r="F17" s="133"/>
      <c r="G17" s="133"/>
      <c r="H17" s="133">
        <v>324</v>
      </c>
      <c r="I17" s="133">
        <v>2</v>
      </c>
      <c r="J17" s="133"/>
      <c r="K17" s="133">
        <v>2</v>
      </c>
      <c r="L17" s="133"/>
      <c r="M17" s="133"/>
      <c r="N17" s="133"/>
      <c r="O17" s="133"/>
      <c r="P17" s="133"/>
      <c r="Q17" s="133">
        <v>12</v>
      </c>
      <c r="R17" s="133"/>
      <c r="S17" s="133">
        <f t="shared" si="0"/>
        <v>342</v>
      </c>
      <c r="T17" s="133">
        <v>358</v>
      </c>
      <c r="U17" s="133"/>
      <c r="V17" s="134">
        <f t="shared" si="1"/>
        <v>700</v>
      </c>
    </row>
    <row r="18" spans="1:22" ht="24.25" customHeight="1">
      <c r="A18" s="619"/>
      <c r="B18" s="132" t="s">
        <v>643</v>
      </c>
      <c r="C18" s="133">
        <v>996</v>
      </c>
      <c r="D18" s="133">
        <v>1313</v>
      </c>
      <c r="E18" s="133">
        <v>3657</v>
      </c>
      <c r="F18" s="133">
        <v>4182</v>
      </c>
      <c r="G18" s="133"/>
      <c r="H18" s="133">
        <v>130492</v>
      </c>
      <c r="I18" s="133">
        <v>237</v>
      </c>
      <c r="J18" s="133">
        <v>7</v>
      </c>
      <c r="K18" s="133">
        <v>4187</v>
      </c>
      <c r="L18" s="133"/>
      <c r="M18" s="133">
        <v>3</v>
      </c>
      <c r="N18" s="133">
        <v>5435</v>
      </c>
      <c r="O18" s="133">
        <v>58</v>
      </c>
      <c r="P18" s="133"/>
      <c r="Q18" s="133">
        <v>50</v>
      </c>
      <c r="R18" s="133"/>
      <c r="S18" s="133">
        <f t="shared" si="0"/>
        <v>150617</v>
      </c>
      <c r="T18" s="133">
        <v>151</v>
      </c>
      <c r="U18" s="133"/>
      <c r="V18" s="134">
        <f t="shared" si="1"/>
        <v>150768</v>
      </c>
    </row>
    <row r="19" spans="1:22" ht="24.25" customHeight="1">
      <c r="A19" s="619" t="s">
        <v>644</v>
      </c>
      <c r="B19" s="132" t="s">
        <v>631</v>
      </c>
      <c r="C19" s="133">
        <v>150</v>
      </c>
      <c r="D19" s="133"/>
      <c r="E19" s="133"/>
      <c r="F19" s="133"/>
      <c r="G19" s="133"/>
      <c r="H19" s="133">
        <v>2500</v>
      </c>
      <c r="I19" s="133">
        <v>14</v>
      </c>
      <c r="J19" s="133">
        <v>21</v>
      </c>
      <c r="K19" s="133">
        <v>350</v>
      </c>
      <c r="L19" s="133"/>
      <c r="M19" s="133"/>
      <c r="N19" s="133"/>
      <c r="O19" s="133"/>
      <c r="P19" s="133"/>
      <c r="Q19" s="133">
        <v>10</v>
      </c>
      <c r="R19" s="133">
        <v>20</v>
      </c>
      <c r="S19" s="133">
        <f t="shared" si="0"/>
        <v>3065</v>
      </c>
      <c r="T19" s="133">
        <v>1200</v>
      </c>
      <c r="U19" s="133"/>
      <c r="V19" s="134">
        <f t="shared" si="1"/>
        <v>4265</v>
      </c>
    </row>
    <row r="20" spans="1:22" ht="24.25" customHeight="1">
      <c r="A20" s="619"/>
      <c r="B20" s="132" t="s">
        <v>645</v>
      </c>
      <c r="C20" s="133">
        <v>240</v>
      </c>
      <c r="D20" s="133">
        <v>19</v>
      </c>
      <c r="E20" s="133">
        <v>600</v>
      </c>
      <c r="F20" s="133">
        <v>360</v>
      </c>
      <c r="G20" s="133"/>
      <c r="H20" s="133">
        <v>1250</v>
      </c>
      <c r="I20" s="133"/>
      <c r="J20" s="133"/>
      <c r="K20" s="133">
        <v>140</v>
      </c>
      <c r="L20" s="133"/>
      <c r="M20" s="133">
        <v>2</v>
      </c>
      <c r="N20" s="133">
        <v>150</v>
      </c>
      <c r="O20" s="133"/>
      <c r="P20" s="133"/>
      <c r="Q20" s="133">
        <v>1</v>
      </c>
      <c r="R20" s="133"/>
      <c r="S20" s="133">
        <f t="shared" si="0"/>
        <v>2762</v>
      </c>
      <c r="T20" s="133">
        <v>600</v>
      </c>
      <c r="U20" s="133"/>
      <c r="V20" s="134">
        <f t="shared" si="1"/>
        <v>3362</v>
      </c>
    </row>
    <row r="21" spans="1:22" ht="24.25" customHeight="1">
      <c r="A21" s="619"/>
      <c r="B21" s="132" t="s">
        <v>646</v>
      </c>
      <c r="C21" s="133">
        <v>450</v>
      </c>
      <c r="D21" s="133">
        <v>6</v>
      </c>
      <c r="E21" s="133">
        <v>480</v>
      </c>
      <c r="F21" s="133">
        <v>360</v>
      </c>
      <c r="G21" s="133"/>
      <c r="H21" s="133">
        <v>1250</v>
      </c>
      <c r="I21" s="133"/>
      <c r="J21" s="133"/>
      <c r="K21" s="133">
        <v>70</v>
      </c>
      <c r="L21" s="133"/>
      <c r="M21" s="133"/>
      <c r="N21" s="133">
        <v>60</v>
      </c>
      <c r="O21" s="133"/>
      <c r="P21" s="133"/>
      <c r="Q21" s="133">
        <v>4</v>
      </c>
      <c r="R21" s="133"/>
      <c r="S21" s="133">
        <f t="shared" si="0"/>
        <v>2680</v>
      </c>
      <c r="T21" s="133">
        <v>80</v>
      </c>
      <c r="U21" s="133"/>
      <c r="V21" s="134">
        <f t="shared" si="1"/>
        <v>2760</v>
      </c>
    </row>
    <row r="22" spans="1:22" ht="24.25" customHeight="1">
      <c r="A22" s="619"/>
      <c r="B22" s="132" t="s">
        <v>647</v>
      </c>
      <c r="C22" s="133">
        <v>24</v>
      </c>
      <c r="D22" s="133">
        <v>2</v>
      </c>
      <c r="E22" s="133">
        <v>156</v>
      </c>
      <c r="F22" s="133">
        <v>120</v>
      </c>
      <c r="G22" s="133"/>
      <c r="H22" s="133">
        <v>75</v>
      </c>
      <c r="I22" s="133"/>
      <c r="J22" s="133"/>
      <c r="K22" s="133"/>
      <c r="L22" s="133"/>
      <c r="M22" s="133"/>
      <c r="N22" s="133">
        <v>45</v>
      </c>
      <c r="O22" s="133"/>
      <c r="P22" s="133"/>
      <c r="Q22" s="133">
        <v>2</v>
      </c>
      <c r="R22" s="133"/>
      <c r="S22" s="133">
        <f t="shared" si="0"/>
        <v>424</v>
      </c>
      <c r="T22" s="133"/>
      <c r="U22" s="133"/>
      <c r="V22" s="134">
        <f t="shared" si="1"/>
        <v>424</v>
      </c>
    </row>
    <row r="23" spans="1:22" ht="24.25" customHeight="1">
      <c r="A23" s="619" t="s">
        <v>648</v>
      </c>
      <c r="B23" s="132" t="s">
        <v>649</v>
      </c>
      <c r="C23" s="133">
        <v>7</v>
      </c>
      <c r="D23" s="133"/>
      <c r="E23" s="133">
        <v>7</v>
      </c>
      <c r="F23" s="133">
        <v>3</v>
      </c>
      <c r="G23" s="133"/>
      <c r="H23" s="133">
        <v>3438</v>
      </c>
      <c r="I23" s="133">
        <v>49</v>
      </c>
      <c r="J23" s="133">
        <v>14</v>
      </c>
      <c r="K23" s="133">
        <v>160</v>
      </c>
      <c r="L23" s="133">
        <v>1</v>
      </c>
      <c r="M23" s="133"/>
      <c r="N23" s="133">
        <v>178</v>
      </c>
      <c r="O23" s="133"/>
      <c r="P23" s="133"/>
      <c r="Q23" s="133">
        <v>4</v>
      </c>
      <c r="R23" s="133"/>
      <c r="S23" s="133">
        <f t="shared" si="0"/>
        <v>3861</v>
      </c>
      <c r="T23" s="133">
        <v>236</v>
      </c>
      <c r="U23" s="133"/>
      <c r="V23" s="134">
        <f t="shared" si="1"/>
        <v>4097</v>
      </c>
    </row>
    <row r="24" spans="1:22" ht="24.25" customHeight="1">
      <c r="A24" s="619"/>
      <c r="B24" s="132" t="s">
        <v>650</v>
      </c>
      <c r="C24" s="133"/>
      <c r="D24" s="133"/>
      <c r="E24" s="133">
        <v>65</v>
      </c>
      <c r="F24" s="133">
        <v>82</v>
      </c>
      <c r="G24" s="133"/>
      <c r="H24" s="133">
        <v>1112</v>
      </c>
      <c r="I24" s="133">
        <v>3</v>
      </c>
      <c r="J24" s="133"/>
      <c r="K24" s="133">
        <v>95</v>
      </c>
      <c r="L24" s="133"/>
      <c r="M24" s="133"/>
      <c r="N24" s="133">
        <v>10</v>
      </c>
      <c r="O24" s="133"/>
      <c r="P24" s="133"/>
      <c r="Q24" s="133"/>
      <c r="R24" s="133"/>
      <c r="S24" s="133">
        <f t="shared" si="0"/>
        <v>1367</v>
      </c>
      <c r="T24" s="133">
        <v>7</v>
      </c>
      <c r="U24" s="133"/>
      <c r="V24" s="134">
        <f t="shared" si="1"/>
        <v>1374</v>
      </c>
    </row>
    <row r="25" spans="1:22" ht="24.25" customHeight="1">
      <c r="A25" s="619"/>
      <c r="B25" s="132" t="s">
        <v>651</v>
      </c>
      <c r="C25" s="133">
        <v>192</v>
      </c>
      <c r="D25" s="133"/>
      <c r="E25" s="133">
        <v>20</v>
      </c>
      <c r="F25" s="133">
        <v>19</v>
      </c>
      <c r="G25" s="133"/>
      <c r="H25" s="133">
        <v>512</v>
      </c>
      <c r="I25" s="133">
        <v>13</v>
      </c>
      <c r="J25" s="133">
        <v>1</v>
      </c>
      <c r="K25" s="133">
        <v>92</v>
      </c>
      <c r="L25" s="133"/>
      <c r="M25" s="133"/>
      <c r="N25" s="133">
        <v>15</v>
      </c>
      <c r="O25" s="133"/>
      <c r="P25" s="133"/>
      <c r="Q25" s="133"/>
      <c r="R25" s="133">
        <v>1</v>
      </c>
      <c r="S25" s="133">
        <f t="shared" si="0"/>
        <v>865</v>
      </c>
      <c r="T25" s="133"/>
      <c r="U25" s="133"/>
      <c r="V25" s="134">
        <f t="shared" si="1"/>
        <v>865</v>
      </c>
    </row>
    <row r="26" spans="1:22" ht="24.25" customHeight="1">
      <c r="A26" s="619" t="s">
        <v>652</v>
      </c>
      <c r="B26" s="132" t="s">
        <v>631</v>
      </c>
      <c r="C26" s="133">
        <v>600</v>
      </c>
      <c r="D26" s="133"/>
      <c r="E26" s="133"/>
      <c r="F26" s="133"/>
      <c r="G26" s="133"/>
      <c r="H26" s="133">
        <v>210</v>
      </c>
      <c r="I26" s="133">
        <v>91</v>
      </c>
      <c r="J26" s="133">
        <v>60</v>
      </c>
      <c r="K26" s="133">
        <v>100</v>
      </c>
      <c r="L26" s="133"/>
      <c r="M26" s="133"/>
      <c r="N26" s="133"/>
      <c r="O26" s="133"/>
      <c r="P26" s="133"/>
      <c r="Q26" s="133"/>
      <c r="R26" s="133">
        <v>75</v>
      </c>
      <c r="S26" s="133">
        <f t="shared" si="0"/>
        <v>1136</v>
      </c>
      <c r="T26" s="133">
        <v>4000</v>
      </c>
      <c r="U26" s="133"/>
      <c r="V26" s="134">
        <f t="shared" si="1"/>
        <v>5136</v>
      </c>
    </row>
    <row r="27" spans="1:22" ht="24.25" customHeight="1">
      <c r="A27" s="619"/>
      <c r="B27" s="132" t="s">
        <v>653</v>
      </c>
      <c r="C27" s="133">
        <v>200</v>
      </c>
      <c r="D27" s="133"/>
      <c r="E27" s="133">
        <v>187</v>
      </c>
      <c r="F27" s="133">
        <v>100</v>
      </c>
      <c r="G27" s="133"/>
      <c r="H27" s="133">
        <v>150</v>
      </c>
      <c r="I27" s="133">
        <v>28</v>
      </c>
      <c r="J27" s="133"/>
      <c r="K27" s="133">
        <v>50</v>
      </c>
      <c r="L27" s="133"/>
      <c r="M27" s="133"/>
      <c r="N27" s="133"/>
      <c r="O27" s="133"/>
      <c r="P27" s="133"/>
      <c r="Q27" s="133"/>
      <c r="R27" s="133">
        <v>50</v>
      </c>
      <c r="S27" s="133">
        <f t="shared" si="0"/>
        <v>765</v>
      </c>
      <c r="T27" s="133">
        <v>600</v>
      </c>
      <c r="U27" s="133"/>
      <c r="V27" s="134">
        <f t="shared" si="1"/>
        <v>1365</v>
      </c>
    </row>
    <row r="28" spans="1:22" ht="24.25" customHeight="1">
      <c r="A28" s="619"/>
      <c r="B28" s="132" t="s">
        <v>654</v>
      </c>
      <c r="C28" s="133">
        <v>260</v>
      </c>
      <c r="D28" s="133"/>
      <c r="E28" s="133">
        <v>150</v>
      </c>
      <c r="F28" s="133">
        <v>100</v>
      </c>
      <c r="G28" s="133"/>
      <c r="H28" s="133">
        <v>75</v>
      </c>
      <c r="I28" s="133">
        <v>49</v>
      </c>
      <c r="J28" s="133">
        <v>28</v>
      </c>
      <c r="K28" s="133">
        <v>30</v>
      </c>
      <c r="L28" s="133"/>
      <c r="M28" s="133"/>
      <c r="N28" s="133"/>
      <c r="O28" s="133"/>
      <c r="P28" s="133"/>
      <c r="Q28" s="133"/>
      <c r="R28" s="133"/>
      <c r="S28" s="133">
        <f t="shared" si="0"/>
        <v>692</v>
      </c>
      <c r="T28" s="133">
        <v>1600</v>
      </c>
      <c r="U28" s="133"/>
      <c r="V28" s="134">
        <f t="shared" si="1"/>
        <v>2292</v>
      </c>
    </row>
    <row r="29" spans="1:22" ht="24.25" customHeight="1">
      <c r="A29" s="131" t="s">
        <v>655</v>
      </c>
      <c r="B29" s="132" t="s">
        <v>631</v>
      </c>
      <c r="C29" s="133">
        <v>171</v>
      </c>
      <c r="D29" s="133"/>
      <c r="E29" s="133"/>
      <c r="F29" s="133"/>
      <c r="G29" s="133"/>
      <c r="H29" s="133"/>
      <c r="I29" s="133"/>
      <c r="J29" s="133"/>
      <c r="K29" s="133"/>
      <c r="L29" s="133"/>
      <c r="M29" s="133">
        <v>349</v>
      </c>
      <c r="N29" s="133"/>
      <c r="O29" s="133"/>
      <c r="P29" s="133"/>
      <c r="Q29" s="133"/>
      <c r="R29" s="133"/>
      <c r="S29" s="133">
        <f t="shared" si="0"/>
        <v>520</v>
      </c>
      <c r="T29" s="133"/>
      <c r="U29" s="133"/>
      <c r="V29" s="134">
        <f t="shared" si="1"/>
        <v>520</v>
      </c>
    </row>
    <row r="30" spans="1:22" ht="24.25" customHeight="1">
      <c r="A30" s="619" t="s">
        <v>656</v>
      </c>
      <c r="B30" s="619"/>
      <c r="C30" s="133">
        <f t="shared" ref="C30:Q30" si="2">SUM(C4:C29)</f>
        <v>3492</v>
      </c>
      <c r="D30" s="133">
        <f t="shared" si="2"/>
        <v>2935</v>
      </c>
      <c r="E30" s="133">
        <f t="shared" si="2"/>
        <v>8752</v>
      </c>
      <c r="F30" s="133">
        <f t="shared" si="2"/>
        <v>9154</v>
      </c>
      <c r="G30" s="133">
        <f t="shared" si="2"/>
        <v>0</v>
      </c>
      <c r="H30" s="133">
        <f t="shared" si="2"/>
        <v>184436</v>
      </c>
      <c r="I30" s="133">
        <f t="shared" si="2"/>
        <v>1007</v>
      </c>
      <c r="J30" s="133">
        <f t="shared" si="2"/>
        <v>1528</v>
      </c>
      <c r="K30" s="133">
        <f t="shared" si="2"/>
        <v>12998</v>
      </c>
      <c r="L30" s="133">
        <f t="shared" si="2"/>
        <v>80</v>
      </c>
      <c r="M30" s="133">
        <f t="shared" si="2"/>
        <v>354</v>
      </c>
      <c r="N30" s="133">
        <f t="shared" si="2"/>
        <v>8653</v>
      </c>
      <c r="O30" s="133">
        <f t="shared" si="2"/>
        <v>134</v>
      </c>
      <c r="P30" s="133">
        <f t="shared" si="2"/>
        <v>20</v>
      </c>
      <c r="Q30" s="133">
        <f t="shared" si="2"/>
        <v>183</v>
      </c>
      <c r="R30" s="133">
        <f>SUM(R4:R29)</f>
        <v>700</v>
      </c>
      <c r="S30" s="133">
        <f>SUM(S4:S29)</f>
        <v>234426</v>
      </c>
      <c r="T30" s="133">
        <f>SUM(T4:T29)</f>
        <v>8965</v>
      </c>
      <c r="U30" s="133">
        <f t="shared" ref="U30" si="3">SUM(U4:U29)</f>
        <v>0</v>
      </c>
      <c r="V30" s="134">
        <f>SUM(V4:V29)</f>
        <v>243391</v>
      </c>
    </row>
    <row r="31" spans="1:22" ht="24.25" customHeight="1">
      <c r="A31" s="131" t="s">
        <v>657</v>
      </c>
      <c r="B31" s="132" t="s">
        <v>657</v>
      </c>
      <c r="C31" s="133">
        <v>8000</v>
      </c>
      <c r="D31" s="133">
        <v>320</v>
      </c>
      <c r="E31" s="133">
        <v>1440</v>
      </c>
      <c r="F31" s="133">
        <v>8460</v>
      </c>
      <c r="G31" s="133">
        <v>45</v>
      </c>
      <c r="H31" s="133">
        <v>12600</v>
      </c>
      <c r="I31" s="133">
        <v>600</v>
      </c>
      <c r="J31" s="133">
        <v>450</v>
      </c>
      <c r="K31" s="133">
        <v>1400</v>
      </c>
      <c r="L31" s="133"/>
      <c r="M31" s="133">
        <v>1700</v>
      </c>
      <c r="N31" s="133">
        <v>1650</v>
      </c>
      <c r="O31" s="133">
        <v>3000</v>
      </c>
      <c r="P31" s="133"/>
      <c r="Q31" s="133">
        <v>1500</v>
      </c>
      <c r="R31" s="133">
        <v>6000</v>
      </c>
      <c r="S31" s="133">
        <f t="shared" ref="S31:S41" si="4">SUM(C31:R31)</f>
        <v>47165</v>
      </c>
      <c r="T31" s="133">
        <v>31200</v>
      </c>
      <c r="U31" s="133"/>
      <c r="V31" s="134">
        <f t="shared" ref="V31:V41" si="5">SUM(S31:U31)</f>
        <v>78365</v>
      </c>
    </row>
    <row r="32" spans="1:22" ht="24.25" customHeight="1">
      <c r="A32" s="131" t="s">
        <v>658</v>
      </c>
      <c r="B32" s="132" t="s">
        <v>659</v>
      </c>
      <c r="C32" s="133">
        <v>1900</v>
      </c>
      <c r="D32" s="133"/>
      <c r="E32" s="133">
        <v>455</v>
      </c>
      <c r="F32" s="133">
        <v>350</v>
      </c>
      <c r="G32" s="133"/>
      <c r="H32" s="133">
        <v>14000</v>
      </c>
      <c r="I32" s="133">
        <v>4</v>
      </c>
      <c r="J32" s="133">
        <v>1</v>
      </c>
      <c r="K32" s="133">
        <v>270</v>
      </c>
      <c r="L32" s="133"/>
      <c r="M32" s="133">
        <v>10</v>
      </c>
      <c r="N32" s="133">
        <v>7</v>
      </c>
      <c r="O32" s="133"/>
      <c r="P32" s="133"/>
      <c r="Q32" s="133"/>
      <c r="R32" s="133"/>
      <c r="S32" s="133">
        <f t="shared" si="4"/>
        <v>16997</v>
      </c>
      <c r="T32" s="133"/>
      <c r="U32" s="133"/>
      <c r="V32" s="134">
        <f t="shared" si="5"/>
        <v>16997</v>
      </c>
    </row>
    <row r="33" spans="1:22" ht="24.25" customHeight="1">
      <c r="A33" s="131" t="s">
        <v>660</v>
      </c>
      <c r="B33" s="132" t="s">
        <v>661</v>
      </c>
      <c r="C33" s="133">
        <v>320</v>
      </c>
      <c r="D33" s="133"/>
      <c r="E33" s="133">
        <v>80</v>
      </c>
      <c r="F33" s="133">
        <v>350</v>
      </c>
      <c r="G33" s="133"/>
      <c r="H33" s="133">
        <v>3000</v>
      </c>
      <c r="I33" s="133"/>
      <c r="J33" s="133"/>
      <c r="K33" s="133">
        <v>45</v>
      </c>
      <c r="L33" s="133"/>
      <c r="M33" s="133">
        <v>60</v>
      </c>
      <c r="N33" s="133">
        <v>900</v>
      </c>
      <c r="O33" s="133"/>
      <c r="P33" s="133"/>
      <c r="Q33" s="133"/>
      <c r="R33" s="133"/>
      <c r="S33" s="133">
        <f t="shared" si="4"/>
        <v>4755</v>
      </c>
      <c r="T33" s="133">
        <v>270</v>
      </c>
      <c r="U33" s="133"/>
      <c r="V33" s="134">
        <f t="shared" si="5"/>
        <v>5025</v>
      </c>
    </row>
    <row r="34" spans="1:22" ht="24.25" customHeight="1">
      <c r="A34" s="619" t="s">
        <v>662</v>
      </c>
      <c r="B34" s="132" t="s">
        <v>663</v>
      </c>
      <c r="C34" s="133">
        <v>108</v>
      </c>
      <c r="D34" s="133">
        <v>7</v>
      </c>
      <c r="E34" s="133">
        <v>58</v>
      </c>
      <c r="F34" s="133">
        <v>318</v>
      </c>
      <c r="G34" s="133"/>
      <c r="H34" s="133">
        <v>2120</v>
      </c>
      <c r="I34" s="133"/>
      <c r="J34" s="133"/>
      <c r="K34" s="133">
        <v>5</v>
      </c>
      <c r="L34" s="133"/>
      <c r="M34" s="133">
        <v>9</v>
      </c>
      <c r="N34" s="133">
        <v>1</v>
      </c>
      <c r="O34" s="133"/>
      <c r="P34" s="133"/>
      <c r="Q34" s="133"/>
      <c r="R34" s="133"/>
      <c r="S34" s="133">
        <f t="shared" si="4"/>
        <v>2626</v>
      </c>
      <c r="T34" s="133">
        <v>1</v>
      </c>
      <c r="U34" s="133"/>
      <c r="V34" s="134">
        <f t="shared" si="5"/>
        <v>2627</v>
      </c>
    </row>
    <row r="35" spans="1:22" ht="24.25" customHeight="1">
      <c r="A35" s="619"/>
      <c r="B35" s="132" t="s">
        <v>664</v>
      </c>
      <c r="C35" s="133">
        <v>214</v>
      </c>
      <c r="D35" s="133">
        <v>13</v>
      </c>
      <c r="E35" s="133">
        <v>41</v>
      </c>
      <c r="F35" s="133">
        <v>196</v>
      </c>
      <c r="G35" s="133"/>
      <c r="H35" s="133">
        <v>1030</v>
      </c>
      <c r="I35" s="133"/>
      <c r="J35" s="133"/>
      <c r="K35" s="133">
        <v>4</v>
      </c>
      <c r="L35" s="133"/>
      <c r="M35" s="133">
        <v>11</v>
      </c>
      <c r="N35" s="133">
        <v>1</v>
      </c>
      <c r="O35" s="133"/>
      <c r="P35" s="133"/>
      <c r="Q35" s="133"/>
      <c r="R35" s="133"/>
      <c r="S35" s="133">
        <f t="shared" si="4"/>
        <v>1510</v>
      </c>
      <c r="T35" s="133">
        <v>1</v>
      </c>
      <c r="U35" s="133"/>
      <c r="V35" s="134">
        <f t="shared" si="5"/>
        <v>1511</v>
      </c>
    </row>
    <row r="36" spans="1:22" ht="24.25" customHeight="1">
      <c r="A36" s="619"/>
      <c r="B36" s="132" t="s">
        <v>665</v>
      </c>
      <c r="C36" s="133">
        <v>72</v>
      </c>
      <c r="D36" s="133">
        <v>3</v>
      </c>
      <c r="E36" s="133">
        <v>41</v>
      </c>
      <c r="F36" s="133">
        <v>184</v>
      </c>
      <c r="G36" s="133"/>
      <c r="H36" s="133">
        <v>1290</v>
      </c>
      <c r="I36" s="133"/>
      <c r="J36" s="133"/>
      <c r="K36" s="133">
        <v>1</v>
      </c>
      <c r="L36" s="133"/>
      <c r="M36" s="133">
        <v>1</v>
      </c>
      <c r="N36" s="133">
        <v>1</v>
      </c>
      <c r="O36" s="133"/>
      <c r="P36" s="133"/>
      <c r="Q36" s="133"/>
      <c r="R36" s="133"/>
      <c r="S36" s="133">
        <f t="shared" si="4"/>
        <v>1593</v>
      </c>
      <c r="T36" s="133">
        <v>1</v>
      </c>
      <c r="U36" s="133"/>
      <c r="V36" s="134">
        <f t="shared" si="5"/>
        <v>1594</v>
      </c>
    </row>
    <row r="37" spans="1:22" ht="24.25" customHeight="1">
      <c r="A37" s="131" t="s">
        <v>666</v>
      </c>
      <c r="B37" s="132" t="s">
        <v>667</v>
      </c>
      <c r="C37" s="133">
        <v>150</v>
      </c>
      <c r="D37" s="133"/>
      <c r="E37" s="133">
        <v>750</v>
      </c>
      <c r="F37" s="133">
        <v>1200</v>
      </c>
      <c r="G37" s="133"/>
      <c r="H37" s="133">
        <v>250</v>
      </c>
      <c r="I37" s="133">
        <v>40</v>
      </c>
      <c r="J37" s="133"/>
      <c r="K37" s="133">
        <v>5</v>
      </c>
      <c r="L37" s="133"/>
      <c r="M37" s="133">
        <v>7</v>
      </c>
      <c r="N37" s="133">
        <v>120</v>
      </c>
      <c r="O37" s="133"/>
      <c r="P37" s="133"/>
      <c r="Q37" s="133"/>
      <c r="R37" s="133"/>
      <c r="S37" s="133">
        <f t="shared" si="4"/>
        <v>2522</v>
      </c>
      <c r="T37" s="133">
        <v>3000</v>
      </c>
      <c r="U37" s="133"/>
      <c r="V37" s="134">
        <f t="shared" si="5"/>
        <v>5522</v>
      </c>
    </row>
    <row r="38" spans="1:22" ht="24.25" customHeight="1">
      <c r="A38" s="619" t="s">
        <v>668</v>
      </c>
      <c r="B38" s="132" t="s">
        <v>669</v>
      </c>
      <c r="C38" s="133"/>
      <c r="D38" s="133">
        <v>120</v>
      </c>
      <c r="E38" s="133">
        <v>5100</v>
      </c>
      <c r="F38" s="133">
        <v>2380</v>
      </c>
      <c r="G38" s="133"/>
      <c r="H38" s="133">
        <v>15960</v>
      </c>
      <c r="I38" s="133">
        <v>90</v>
      </c>
      <c r="J38" s="133"/>
      <c r="K38" s="133">
        <v>1260</v>
      </c>
      <c r="L38" s="133">
        <v>280</v>
      </c>
      <c r="M38" s="133"/>
      <c r="N38" s="133">
        <v>3200</v>
      </c>
      <c r="O38" s="133"/>
      <c r="P38" s="133"/>
      <c r="Q38" s="133"/>
      <c r="R38" s="133"/>
      <c r="S38" s="133">
        <f t="shared" si="4"/>
        <v>28390</v>
      </c>
      <c r="T38" s="133"/>
      <c r="U38" s="133"/>
      <c r="V38" s="134">
        <f t="shared" si="5"/>
        <v>28390</v>
      </c>
    </row>
    <row r="39" spans="1:22" ht="24.25" customHeight="1">
      <c r="A39" s="619"/>
      <c r="B39" s="132" t="s">
        <v>670</v>
      </c>
      <c r="C39" s="133"/>
      <c r="D39" s="133">
        <v>450</v>
      </c>
      <c r="E39" s="133">
        <v>4080</v>
      </c>
      <c r="F39" s="133">
        <v>1360</v>
      </c>
      <c r="G39" s="133"/>
      <c r="H39" s="133">
        <v>12540</v>
      </c>
      <c r="I39" s="133">
        <v>90</v>
      </c>
      <c r="J39" s="133"/>
      <c r="K39" s="133">
        <v>1400</v>
      </c>
      <c r="L39" s="133">
        <v>120</v>
      </c>
      <c r="M39" s="133"/>
      <c r="N39" s="133">
        <v>3040</v>
      </c>
      <c r="O39" s="133"/>
      <c r="P39" s="133"/>
      <c r="Q39" s="133"/>
      <c r="R39" s="133"/>
      <c r="S39" s="133">
        <f t="shared" si="4"/>
        <v>23080</v>
      </c>
      <c r="T39" s="133"/>
      <c r="U39" s="133"/>
      <c r="V39" s="134">
        <f t="shared" si="5"/>
        <v>23080</v>
      </c>
    </row>
    <row r="40" spans="1:22" ht="24.25" customHeight="1">
      <c r="A40" s="619"/>
      <c r="B40" s="132" t="s">
        <v>671</v>
      </c>
      <c r="C40" s="133"/>
      <c r="D40" s="133">
        <v>120</v>
      </c>
      <c r="E40" s="133">
        <v>5610</v>
      </c>
      <c r="F40" s="133">
        <v>2040</v>
      </c>
      <c r="G40" s="133"/>
      <c r="H40" s="133"/>
      <c r="I40" s="133"/>
      <c r="J40" s="133"/>
      <c r="K40" s="133">
        <v>420</v>
      </c>
      <c r="L40" s="133"/>
      <c r="M40" s="133"/>
      <c r="N40" s="133">
        <v>3200</v>
      </c>
      <c r="O40" s="133"/>
      <c r="P40" s="133"/>
      <c r="Q40" s="133"/>
      <c r="R40" s="133"/>
      <c r="S40" s="133">
        <f t="shared" si="4"/>
        <v>11390</v>
      </c>
      <c r="T40" s="133"/>
      <c r="U40" s="133"/>
      <c r="V40" s="134">
        <f t="shared" si="5"/>
        <v>11390</v>
      </c>
    </row>
    <row r="41" spans="1:22" ht="24.25" customHeight="1">
      <c r="A41" s="131" t="s">
        <v>672</v>
      </c>
      <c r="B41" s="132" t="s">
        <v>673</v>
      </c>
      <c r="C41" s="133"/>
      <c r="D41" s="133"/>
      <c r="E41" s="133"/>
      <c r="F41" s="133"/>
      <c r="G41" s="133"/>
      <c r="H41" s="133"/>
      <c r="I41" s="133">
        <v>75</v>
      </c>
      <c r="J41" s="133">
        <v>50</v>
      </c>
      <c r="K41" s="133"/>
      <c r="L41" s="133">
        <v>15</v>
      </c>
      <c r="M41" s="133"/>
      <c r="N41" s="133"/>
      <c r="O41" s="133"/>
      <c r="P41" s="133">
        <v>105</v>
      </c>
      <c r="Q41" s="133"/>
      <c r="R41" s="133"/>
      <c r="S41" s="133">
        <f t="shared" si="4"/>
        <v>245</v>
      </c>
      <c r="T41" s="133"/>
      <c r="U41" s="133"/>
      <c r="V41" s="134">
        <f t="shared" si="5"/>
        <v>245</v>
      </c>
    </row>
    <row r="42" spans="1:22" ht="24.25" customHeight="1">
      <c r="A42" s="620" t="s">
        <v>674</v>
      </c>
      <c r="B42" s="620"/>
      <c r="C42" s="135">
        <f t="shared" ref="C42:V42" si="6">SUM(C30:C41)</f>
        <v>14256</v>
      </c>
      <c r="D42" s="135">
        <f t="shared" si="6"/>
        <v>3968</v>
      </c>
      <c r="E42" s="135">
        <f t="shared" si="6"/>
        <v>26407</v>
      </c>
      <c r="F42" s="135">
        <f t="shared" si="6"/>
        <v>25992</v>
      </c>
      <c r="G42" s="135">
        <f t="shared" si="6"/>
        <v>45</v>
      </c>
      <c r="H42" s="135">
        <f t="shared" si="6"/>
        <v>247226</v>
      </c>
      <c r="I42" s="135">
        <f t="shared" si="6"/>
        <v>1906</v>
      </c>
      <c r="J42" s="135">
        <f t="shared" si="6"/>
        <v>2029</v>
      </c>
      <c r="K42" s="135">
        <f t="shared" si="6"/>
        <v>17808</v>
      </c>
      <c r="L42" s="135">
        <f t="shared" si="6"/>
        <v>495</v>
      </c>
      <c r="M42" s="135">
        <f t="shared" si="6"/>
        <v>2152</v>
      </c>
      <c r="N42" s="135">
        <f t="shared" si="6"/>
        <v>20773</v>
      </c>
      <c r="O42" s="135">
        <f t="shared" si="6"/>
        <v>3134</v>
      </c>
      <c r="P42" s="135">
        <f t="shared" si="6"/>
        <v>125</v>
      </c>
      <c r="Q42" s="135">
        <f t="shared" si="6"/>
        <v>1683</v>
      </c>
      <c r="R42" s="135">
        <f t="shared" si="6"/>
        <v>6700</v>
      </c>
      <c r="S42" s="135">
        <f t="shared" si="6"/>
        <v>374699</v>
      </c>
      <c r="T42" s="135">
        <f t="shared" si="6"/>
        <v>43438</v>
      </c>
      <c r="U42" s="135">
        <f t="shared" si="6"/>
        <v>0</v>
      </c>
      <c r="V42" s="136">
        <f t="shared" si="6"/>
        <v>418137</v>
      </c>
    </row>
    <row r="43" spans="1:22" ht="21.95" customHeight="1"/>
  </sheetData>
  <sheetProtection selectLockedCells="1" selectUnlockedCells="1"/>
  <autoFilter ref="A3:V42" xr:uid="{00000000-0009-0000-0000-000012000000}"/>
  <mergeCells count="14">
    <mergeCell ref="A38:A40"/>
    <mergeCell ref="A42:B42"/>
    <mergeCell ref="A17:A18"/>
    <mergeCell ref="A19:A22"/>
    <mergeCell ref="A23:A25"/>
    <mergeCell ref="A26:A28"/>
    <mergeCell ref="A30:B30"/>
    <mergeCell ref="A34:A36"/>
    <mergeCell ref="A14:A16"/>
    <mergeCell ref="A2:G2"/>
    <mergeCell ref="A4:A6"/>
    <mergeCell ref="A7:A8"/>
    <mergeCell ref="A9:A11"/>
    <mergeCell ref="A12:A13"/>
  </mergeCells>
  <phoneticPr fontId="5"/>
  <pageMargins left="0.78740157480314965" right="0.39370078740157483" top="0.39370078740157483" bottom="0.39370078740157483" header="0" footer="0"/>
  <pageSetup paperSize="9" scale="55"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920E-F723-4AD4-9DAC-59CE442D0673}">
  <sheetPr>
    <pageSetUpPr fitToPage="1"/>
  </sheetPr>
  <dimension ref="A1:V37"/>
  <sheetViews>
    <sheetView showGridLines="0" view="pageLayout" zoomScaleNormal="100" workbookViewId="0">
      <selection activeCell="I18" sqref="I18"/>
    </sheetView>
  </sheetViews>
  <sheetFormatPr defaultColWidth="9" defaultRowHeight="12.45"/>
  <cols>
    <col min="1" max="1" width="1.88671875" style="137" customWidth="1"/>
    <col min="2" max="2" width="24.6640625" style="137" customWidth="1"/>
    <col min="3" max="3" width="1.44140625" style="137" customWidth="1"/>
    <col min="4" max="4" width="6.88671875" style="139" customWidth="1"/>
    <col min="5" max="5" width="2.44140625" style="139" customWidth="1"/>
    <col min="6" max="6" width="7.33203125" style="139" customWidth="1"/>
    <col min="7" max="7" width="5.33203125" style="139" customWidth="1"/>
    <col min="8" max="8" width="3.6640625" style="139" customWidth="1"/>
    <col min="9" max="9" width="7" style="137" customWidth="1"/>
    <col min="10" max="16" width="5.6640625" style="137" customWidth="1"/>
    <col min="17" max="17" width="6.109375" style="137" customWidth="1"/>
    <col min="18" max="18" width="5.6640625" style="137" customWidth="1"/>
    <col min="19" max="22" width="4.6640625" style="137" customWidth="1"/>
    <col min="23" max="26" width="9" style="137"/>
    <col min="27" max="28" width="18.109375" style="137" customWidth="1"/>
    <col min="29" max="16384" width="9" style="137"/>
  </cols>
  <sheetData>
    <row r="1" spans="1:22" ht="15.75" customHeight="1">
      <c r="B1" s="138" t="s">
        <v>680</v>
      </c>
      <c r="C1" s="138"/>
    </row>
    <row r="2" spans="1:22" ht="15.75" customHeight="1">
      <c r="B2" s="137" t="s">
        <v>681</v>
      </c>
      <c r="C2" s="138"/>
    </row>
    <row r="3" spans="1:22" ht="15.75" customHeight="1">
      <c r="B3" s="162" t="s">
        <v>783</v>
      </c>
      <c r="C3" s="140"/>
      <c r="D3" s="141"/>
      <c r="E3" s="141"/>
      <c r="F3" s="141"/>
      <c r="G3" s="141"/>
      <c r="H3" s="141"/>
      <c r="I3" s="141"/>
      <c r="J3" s="141"/>
      <c r="K3" s="141"/>
      <c r="L3" s="141"/>
      <c r="M3" s="141"/>
      <c r="N3" s="141"/>
      <c r="O3" s="141"/>
      <c r="P3" s="141"/>
      <c r="Q3" s="141"/>
      <c r="R3" s="141"/>
      <c r="S3" s="141"/>
      <c r="T3" s="141"/>
      <c r="U3" s="141"/>
    </row>
    <row r="4" spans="1:22" ht="15.75" customHeight="1">
      <c r="B4" s="137" t="s">
        <v>682</v>
      </c>
      <c r="C4" s="141"/>
      <c r="D4" s="141"/>
      <c r="E4" s="141"/>
      <c r="F4" s="141"/>
      <c r="G4" s="141"/>
      <c r="H4" s="141"/>
      <c r="I4" s="141"/>
      <c r="J4" s="141"/>
      <c r="K4" s="141"/>
      <c r="L4" s="141"/>
      <c r="M4" s="141"/>
      <c r="N4" s="141"/>
      <c r="O4" s="141"/>
      <c r="P4" s="141"/>
      <c r="Q4" s="141"/>
      <c r="R4" s="141"/>
      <c r="S4" s="141"/>
      <c r="T4" s="141"/>
      <c r="U4" s="141"/>
    </row>
    <row r="5" spans="1:22" ht="15.75" customHeight="1">
      <c r="B5" s="137" t="s">
        <v>683</v>
      </c>
      <c r="T5" s="142"/>
      <c r="V5" s="142" t="s">
        <v>684</v>
      </c>
    </row>
    <row r="6" spans="1:22" ht="15.75" customHeight="1">
      <c r="A6" s="624" t="s">
        <v>685</v>
      </c>
      <c r="B6" s="625"/>
      <c r="C6" s="626"/>
      <c r="D6" s="627" t="s">
        <v>686</v>
      </c>
      <c r="E6" s="627"/>
      <c r="F6" s="627"/>
      <c r="G6" s="627"/>
      <c r="H6" s="627"/>
      <c r="I6" s="627"/>
      <c r="J6" s="627"/>
      <c r="K6" s="627"/>
      <c r="L6" s="627" t="s">
        <v>687</v>
      </c>
      <c r="M6" s="627"/>
      <c r="N6" s="627"/>
      <c r="O6" s="627"/>
      <c r="P6" s="627"/>
      <c r="Q6" s="627"/>
      <c r="R6" s="627"/>
      <c r="S6" s="627"/>
      <c r="T6" s="627"/>
      <c r="U6" s="627"/>
      <c r="V6" s="627"/>
    </row>
    <row r="7" spans="1:22" ht="15.75" customHeight="1">
      <c r="A7" s="628" t="s">
        <v>688</v>
      </c>
      <c r="B7" s="629"/>
      <c r="C7" s="630"/>
      <c r="D7" s="627" t="s">
        <v>689</v>
      </c>
      <c r="E7" s="627"/>
      <c r="F7" s="627"/>
      <c r="G7" s="627"/>
      <c r="H7" s="627"/>
      <c r="I7" s="627"/>
      <c r="J7" s="637" t="s">
        <v>690</v>
      </c>
      <c r="K7" s="637"/>
      <c r="L7" s="637" t="s">
        <v>691</v>
      </c>
      <c r="M7" s="637"/>
      <c r="N7" s="637"/>
      <c r="O7" s="147"/>
      <c r="P7" s="638" t="s">
        <v>692</v>
      </c>
      <c r="Q7" s="638"/>
      <c r="R7" s="638"/>
      <c r="S7" s="638"/>
      <c r="T7" s="638"/>
      <c r="U7" s="638"/>
      <c r="V7" s="149"/>
    </row>
    <row r="8" spans="1:22" ht="15.75" customHeight="1">
      <c r="A8" s="631"/>
      <c r="B8" s="632"/>
      <c r="C8" s="633"/>
      <c r="D8" s="639" t="s">
        <v>693</v>
      </c>
      <c r="E8" s="639"/>
      <c r="F8" s="639"/>
      <c r="G8" s="640" t="s">
        <v>694</v>
      </c>
      <c r="H8" s="641"/>
      <c r="I8" s="642"/>
      <c r="J8" s="637"/>
      <c r="K8" s="637"/>
      <c r="L8" s="637" t="s">
        <v>695</v>
      </c>
      <c r="M8" s="637"/>
      <c r="N8" s="637"/>
      <c r="O8" s="628"/>
      <c r="P8" s="641" t="s">
        <v>696</v>
      </c>
      <c r="Q8" s="641"/>
      <c r="R8" s="641"/>
      <c r="S8" s="641"/>
      <c r="T8" s="641"/>
      <c r="U8" s="641"/>
      <c r="V8" s="630"/>
    </row>
    <row r="9" spans="1:22" ht="15.75" customHeight="1">
      <c r="A9" s="634"/>
      <c r="B9" s="635"/>
      <c r="C9" s="636"/>
      <c r="D9" s="646" t="s">
        <v>697</v>
      </c>
      <c r="E9" s="646"/>
      <c r="F9" s="646"/>
      <c r="G9" s="643"/>
      <c r="H9" s="644"/>
      <c r="I9" s="645"/>
      <c r="J9" s="637"/>
      <c r="K9" s="637"/>
      <c r="L9" s="637"/>
      <c r="M9" s="637"/>
      <c r="N9" s="637"/>
      <c r="O9" s="634"/>
      <c r="P9" s="644"/>
      <c r="Q9" s="644"/>
      <c r="R9" s="644"/>
      <c r="S9" s="644"/>
      <c r="T9" s="644"/>
      <c r="U9" s="644"/>
      <c r="V9" s="636"/>
    </row>
    <row r="10" spans="1:22" ht="15.75" customHeight="1">
      <c r="A10" s="624" t="s">
        <v>698</v>
      </c>
      <c r="B10" s="625"/>
      <c r="C10" s="626"/>
      <c r="D10" s="627" t="s">
        <v>375</v>
      </c>
      <c r="E10" s="627"/>
      <c r="F10" s="627"/>
      <c r="G10" s="624" t="s">
        <v>375</v>
      </c>
      <c r="H10" s="625"/>
      <c r="I10" s="626"/>
      <c r="J10" s="627" t="s">
        <v>699</v>
      </c>
      <c r="K10" s="627"/>
      <c r="L10" s="627" t="s">
        <v>375</v>
      </c>
      <c r="M10" s="627"/>
      <c r="N10" s="627"/>
      <c r="O10" s="624" t="s">
        <v>700</v>
      </c>
      <c r="P10" s="626"/>
      <c r="Q10" s="624" t="s">
        <v>701</v>
      </c>
      <c r="R10" s="625"/>
      <c r="S10" s="626"/>
      <c r="T10" s="624" t="s">
        <v>702</v>
      </c>
      <c r="U10" s="625"/>
      <c r="V10" s="626"/>
    </row>
    <row r="11" spans="1:22" ht="15.75" customHeight="1">
      <c r="A11" s="624" t="s">
        <v>703</v>
      </c>
      <c r="B11" s="625"/>
      <c r="C11" s="626"/>
      <c r="D11" s="647">
        <v>4</v>
      </c>
      <c r="E11" s="647"/>
      <c r="F11" s="647"/>
      <c r="G11" s="648">
        <v>3</v>
      </c>
      <c r="H11" s="649"/>
      <c r="I11" s="650"/>
      <c r="J11" s="647">
        <v>2</v>
      </c>
      <c r="K11" s="647"/>
      <c r="L11" s="647">
        <v>28</v>
      </c>
      <c r="M11" s="647"/>
      <c r="N11" s="647"/>
      <c r="O11" s="648">
        <v>8</v>
      </c>
      <c r="P11" s="650"/>
      <c r="Q11" s="648">
        <v>1</v>
      </c>
      <c r="R11" s="649"/>
      <c r="S11" s="650"/>
      <c r="T11" s="648">
        <v>1</v>
      </c>
      <c r="U11" s="649"/>
      <c r="V11" s="650"/>
    </row>
    <row r="12" spans="1:22" ht="15.75" customHeight="1"/>
    <row r="13" spans="1:22" ht="15.75" customHeight="1">
      <c r="B13" s="137" t="s">
        <v>704</v>
      </c>
      <c r="V13" s="142" t="s">
        <v>684</v>
      </c>
    </row>
    <row r="14" spans="1:22" ht="15.75" customHeight="1">
      <c r="A14" s="628" t="s">
        <v>705</v>
      </c>
      <c r="B14" s="629"/>
      <c r="C14" s="630"/>
      <c r="D14" s="640" t="s">
        <v>706</v>
      </c>
      <c r="E14" s="641"/>
      <c r="F14" s="642"/>
      <c r="G14" s="640" t="s">
        <v>707</v>
      </c>
      <c r="H14" s="641"/>
      <c r="I14" s="642"/>
      <c r="J14" s="147"/>
      <c r="K14" s="638" t="s">
        <v>708</v>
      </c>
      <c r="L14" s="638"/>
      <c r="M14" s="638"/>
      <c r="N14" s="638"/>
      <c r="O14" s="638"/>
      <c r="P14" s="638"/>
      <c r="Q14" s="149"/>
      <c r="R14" s="651" t="s">
        <v>709</v>
      </c>
      <c r="S14" s="628"/>
      <c r="T14" s="641" t="s">
        <v>710</v>
      </c>
      <c r="U14" s="641"/>
      <c r="V14" s="630"/>
    </row>
    <row r="15" spans="1:22" ht="15.75" customHeight="1">
      <c r="A15" s="634"/>
      <c r="B15" s="635"/>
      <c r="C15" s="636"/>
      <c r="D15" s="643"/>
      <c r="E15" s="644"/>
      <c r="F15" s="645"/>
      <c r="G15" s="643"/>
      <c r="H15" s="644"/>
      <c r="I15" s="645"/>
      <c r="J15" s="146" t="s">
        <v>711</v>
      </c>
      <c r="K15" s="146" t="s">
        <v>712</v>
      </c>
      <c r="L15" s="146" t="s">
        <v>713</v>
      </c>
      <c r="M15" s="146" t="s">
        <v>714</v>
      </c>
      <c r="N15" s="146" t="s">
        <v>715</v>
      </c>
      <c r="O15" s="146" t="s">
        <v>716</v>
      </c>
      <c r="P15" s="146" t="s">
        <v>717</v>
      </c>
      <c r="Q15" s="145" t="s">
        <v>718</v>
      </c>
      <c r="R15" s="652"/>
      <c r="S15" s="634"/>
      <c r="T15" s="644"/>
      <c r="U15" s="644"/>
      <c r="V15" s="636"/>
    </row>
    <row r="16" spans="1:22" ht="15.75" customHeight="1">
      <c r="A16" s="147"/>
      <c r="B16" s="148" t="s">
        <v>719</v>
      </c>
      <c r="C16" s="151"/>
      <c r="D16" s="152" t="s">
        <v>720</v>
      </c>
      <c r="E16" s="153" t="s">
        <v>721</v>
      </c>
      <c r="F16" s="154" t="s">
        <v>722</v>
      </c>
      <c r="G16" s="155">
        <v>9.1</v>
      </c>
      <c r="H16" s="153" t="s">
        <v>721</v>
      </c>
      <c r="I16" s="156" t="s">
        <v>723</v>
      </c>
      <c r="J16" s="150">
        <v>1</v>
      </c>
      <c r="K16" s="150">
        <v>3</v>
      </c>
      <c r="L16" s="150">
        <v>2</v>
      </c>
      <c r="M16" s="150">
        <v>1</v>
      </c>
      <c r="N16" s="150">
        <v>4</v>
      </c>
      <c r="O16" s="150">
        <v>3</v>
      </c>
      <c r="P16" s="150"/>
      <c r="Q16" s="150">
        <v>13</v>
      </c>
      <c r="R16" s="150">
        <f>SUM(J16:Q16)</f>
        <v>27</v>
      </c>
      <c r="S16" s="653" t="s">
        <v>724</v>
      </c>
      <c r="T16" s="653"/>
      <c r="U16" s="653"/>
      <c r="V16" s="653"/>
    </row>
    <row r="17" spans="1:22" ht="15.75" customHeight="1">
      <c r="A17" s="147"/>
      <c r="B17" s="148" t="s">
        <v>725</v>
      </c>
      <c r="C17" s="151"/>
      <c r="D17" s="152"/>
      <c r="E17" s="153" t="s">
        <v>725</v>
      </c>
      <c r="F17" s="154"/>
      <c r="G17" s="155"/>
      <c r="H17" s="153" t="s">
        <v>725</v>
      </c>
      <c r="I17" s="156"/>
      <c r="J17" s="150">
        <v>1</v>
      </c>
      <c r="K17" s="150">
        <v>4</v>
      </c>
      <c r="L17" s="150">
        <v>8</v>
      </c>
      <c r="M17" s="150">
        <v>3</v>
      </c>
      <c r="N17" s="150">
        <v>7</v>
      </c>
      <c r="O17" s="150">
        <v>5</v>
      </c>
      <c r="P17" s="150">
        <v>1</v>
      </c>
      <c r="Q17" s="150">
        <v>5</v>
      </c>
      <c r="R17" s="150">
        <f t="shared" ref="R17:R33" si="0">SUM(J17:Q17)</f>
        <v>34</v>
      </c>
      <c r="S17" s="654" t="s">
        <v>726</v>
      </c>
      <c r="T17" s="655"/>
      <c r="U17" s="655"/>
      <c r="V17" s="656"/>
    </row>
    <row r="18" spans="1:22" ht="15.75" customHeight="1">
      <c r="A18" s="147"/>
      <c r="B18" s="148" t="s">
        <v>727</v>
      </c>
      <c r="C18" s="151"/>
      <c r="D18" s="152" t="s">
        <v>728</v>
      </c>
      <c r="E18" s="153" t="s">
        <v>725</v>
      </c>
      <c r="F18" s="154" t="s">
        <v>729</v>
      </c>
      <c r="G18" s="155">
        <v>4.0999999999999996</v>
      </c>
      <c r="H18" s="153" t="s">
        <v>721</v>
      </c>
      <c r="I18" s="156">
        <v>12.31</v>
      </c>
      <c r="J18" s="150"/>
      <c r="K18" s="150">
        <v>1</v>
      </c>
      <c r="L18" s="150">
        <v>32</v>
      </c>
      <c r="M18" s="150"/>
      <c r="N18" s="150"/>
      <c r="O18" s="150"/>
      <c r="P18" s="150"/>
      <c r="Q18" s="150"/>
      <c r="R18" s="150">
        <f t="shared" si="0"/>
        <v>33</v>
      </c>
      <c r="S18" s="653" t="s">
        <v>730</v>
      </c>
      <c r="T18" s="653"/>
      <c r="U18" s="653"/>
      <c r="V18" s="653"/>
    </row>
    <row r="19" spans="1:22" ht="15.75" customHeight="1">
      <c r="A19" s="147"/>
      <c r="B19" s="148" t="s">
        <v>731</v>
      </c>
      <c r="C19" s="151"/>
      <c r="D19" s="152" t="s">
        <v>720</v>
      </c>
      <c r="E19" s="153" t="s">
        <v>721</v>
      </c>
      <c r="F19" s="154" t="s">
        <v>722</v>
      </c>
      <c r="G19" s="155">
        <v>2.15</v>
      </c>
      <c r="H19" s="153" t="s">
        <v>721</v>
      </c>
      <c r="I19" s="156" t="s">
        <v>732</v>
      </c>
      <c r="J19" s="150"/>
      <c r="K19" s="150">
        <v>9</v>
      </c>
      <c r="L19" s="150">
        <v>14</v>
      </c>
      <c r="M19" s="150">
        <v>12</v>
      </c>
      <c r="N19" s="150">
        <v>7</v>
      </c>
      <c r="O19" s="150">
        <v>7</v>
      </c>
      <c r="P19" s="150">
        <v>13</v>
      </c>
      <c r="Q19" s="150">
        <v>6</v>
      </c>
      <c r="R19" s="150">
        <f t="shared" si="0"/>
        <v>68</v>
      </c>
      <c r="S19" s="653" t="s">
        <v>733</v>
      </c>
      <c r="T19" s="653"/>
      <c r="U19" s="653"/>
      <c r="V19" s="653"/>
    </row>
    <row r="20" spans="1:22" ht="15.75" customHeight="1">
      <c r="A20" s="147"/>
      <c r="B20" s="148" t="s">
        <v>734</v>
      </c>
      <c r="C20" s="151"/>
      <c r="D20" s="152" t="s">
        <v>735</v>
      </c>
      <c r="E20" s="153" t="s">
        <v>721</v>
      </c>
      <c r="F20" s="154" t="s">
        <v>736</v>
      </c>
      <c r="G20" s="155">
        <v>5.0999999999999996</v>
      </c>
      <c r="H20" s="153" t="s">
        <v>721</v>
      </c>
      <c r="I20" s="156" t="s">
        <v>737</v>
      </c>
      <c r="J20" s="150"/>
      <c r="K20" s="150">
        <v>1</v>
      </c>
      <c r="L20" s="150">
        <v>6</v>
      </c>
      <c r="M20" s="150">
        <v>15</v>
      </c>
      <c r="N20" s="150">
        <v>7</v>
      </c>
      <c r="O20" s="150">
        <v>10</v>
      </c>
      <c r="P20" s="150">
        <v>13</v>
      </c>
      <c r="Q20" s="150">
        <v>9</v>
      </c>
      <c r="R20" s="150">
        <f t="shared" si="0"/>
        <v>61</v>
      </c>
      <c r="S20" s="653" t="s">
        <v>738</v>
      </c>
      <c r="T20" s="653"/>
      <c r="U20" s="653"/>
      <c r="V20" s="653"/>
    </row>
    <row r="21" spans="1:22" ht="15.75" customHeight="1">
      <c r="A21" s="147"/>
      <c r="B21" s="148" t="s">
        <v>739</v>
      </c>
      <c r="C21" s="151"/>
      <c r="D21" s="152" t="s">
        <v>740</v>
      </c>
      <c r="E21" s="153" t="s">
        <v>721</v>
      </c>
      <c r="F21" s="154" t="s">
        <v>741</v>
      </c>
      <c r="G21" s="155">
        <v>5.15</v>
      </c>
      <c r="H21" s="153" t="s">
        <v>721</v>
      </c>
      <c r="I21" s="156" t="s">
        <v>742</v>
      </c>
      <c r="J21" s="150"/>
      <c r="K21" s="150"/>
      <c r="L21" s="150">
        <v>6</v>
      </c>
      <c r="M21" s="150">
        <v>4</v>
      </c>
      <c r="N21" s="150"/>
      <c r="O21" s="150">
        <v>3</v>
      </c>
      <c r="P21" s="150">
        <v>1</v>
      </c>
      <c r="Q21" s="150">
        <v>1</v>
      </c>
      <c r="R21" s="150">
        <f t="shared" si="0"/>
        <v>15</v>
      </c>
      <c r="S21" s="653"/>
      <c r="T21" s="653"/>
      <c r="U21" s="653"/>
      <c r="V21" s="653"/>
    </row>
    <row r="22" spans="1:22" ht="15.75" customHeight="1">
      <c r="A22" s="147"/>
      <c r="B22" s="148" t="s">
        <v>743</v>
      </c>
      <c r="C22" s="151"/>
      <c r="D22" s="152" t="s">
        <v>744</v>
      </c>
      <c r="E22" s="153" t="s">
        <v>721</v>
      </c>
      <c r="F22" s="154" t="s">
        <v>745</v>
      </c>
      <c r="G22" s="155">
        <v>4.0999999999999996</v>
      </c>
      <c r="H22" s="153" t="s">
        <v>721</v>
      </c>
      <c r="I22" s="156">
        <v>12.31</v>
      </c>
      <c r="J22" s="150"/>
      <c r="K22" s="150">
        <v>4</v>
      </c>
      <c r="L22" s="150">
        <v>14</v>
      </c>
      <c r="M22" s="150">
        <v>11</v>
      </c>
      <c r="N22" s="150">
        <v>2</v>
      </c>
      <c r="O22" s="150"/>
      <c r="P22" s="150">
        <v>1</v>
      </c>
      <c r="Q22" s="150">
        <v>3</v>
      </c>
      <c r="R22" s="150">
        <f t="shared" si="0"/>
        <v>35</v>
      </c>
      <c r="S22" s="653"/>
      <c r="T22" s="653"/>
      <c r="U22" s="653"/>
      <c r="V22" s="653"/>
    </row>
    <row r="23" spans="1:22" ht="15.75" customHeight="1">
      <c r="A23" s="147"/>
      <c r="B23" s="148" t="s">
        <v>746</v>
      </c>
      <c r="C23" s="151"/>
      <c r="D23" s="152" t="s">
        <v>747</v>
      </c>
      <c r="E23" s="153" t="s">
        <v>721</v>
      </c>
      <c r="F23" s="154" t="s">
        <v>748</v>
      </c>
      <c r="G23" s="155">
        <v>7.1</v>
      </c>
      <c r="H23" s="153" t="s">
        <v>721</v>
      </c>
      <c r="I23" s="156">
        <v>10.31</v>
      </c>
      <c r="J23" s="150"/>
      <c r="K23" s="150"/>
      <c r="L23" s="150">
        <v>4</v>
      </c>
      <c r="M23" s="150">
        <v>1</v>
      </c>
      <c r="N23" s="150">
        <v>1</v>
      </c>
      <c r="O23" s="150">
        <v>3</v>
      </c>
      <c r="P23" s="150"/>
      <c r="Q23" s="150">
        <v>2</v>
      </c>
      <c r="R23" s="150">
        <f t="shared" si="0"/>
        <v>11</v>
      </c>
      <c r="S23" s="653"/>
      <c r="T23" s="653"/>
      <c r="U23" s="653"/>
      <c r="V23" s="653"/>
    </row>
    <row r="24" spans="1:22" ht="15.75" customHeight="1">
      <c r="A24" s="147"/>
      <c r="B24" s="148" t="s">
        <v>749</v>
      </c>
      <c r="C24" s="151"/>
      <c r="D24" s="152" t="s">
        <v>728</v>
      </c>
      <c r="E24" s="153" t="s">
        <v>721</v>
      </c>
      <c r="F24" s="154" t="s">
        <v>729</v>
      </c>
      <c r="G24" s="155">
        <v>4.0999999999999996</v>
      </c>
      <c r="H24" s="153" t="s">
        <v>721</v>
      </c>
      <c r="I24" s="156" t="s">
        <v>750</v>
      </c>
      <c r="J24" s="150"/>
      <c r="K24" s="150"/>
      <c r="L24" s="150"/>
      <c r="M24" s="150"/>
      <c r="N24" s="150"/>
      <c r="O24" s="150"/>
      <c r="P24" s="150"/>
      <c r="Q24" s="150">
        <v>1</v>
      </c>
      <c r="R24" s="150">
        <f t="shared" si="0"/>
        <v>1</v>
      </c>
      <c r="S24" s="653"/>
      <c r="T24" s="653"/>
      <c r="U24" s="653"/>
      <c r="V24" s="653"/>
    </row>
    <row r="25" spans="1:22" ht="15.75" customHeight="1">
      <c r="A25" s="147"/>
      <c r="B25" s="148" t="s">
        <v>751</v>
      </c>
      <c r="C25" s="151"/>
      <c r="D25" s="152" t="s">
        <v>752</v>
      </c>
      <c r="E25" s="153" t="s">
        <v>721</v>
      </c>
      <c r="F25" s="154" t="s">
        <v>753</v>
      </c>
      <c r="G25" s="155" t="s">
        <v>754</v>
      </c>
      <c r="H25" s="153" t="s">
        <v>721</v>
      </c>
      <c r="I25" s="156" t="s">
        <v>742</v>
      </c>
      <c r="J25" s="150"/>
      <c r="K25" s="150"/>
      <c r="L25" s="150"/>
      <c r="M25" s="150"/>
      <c r="N25" s="150"/>
      <c r="O25" s="150"/>
      <c r="P25" s="150"/>
      <c r="Q25" s="150"/>
      <c r="R25" s="150">
        <f t="shared" si="0"/>
        <v>0</v>
      </c>
      <c r="S25" s="653"/>
      <c r="T25" s="653"/>
      <c r="U25" s="653"/>
      <c r="V25" s="653"/>
    </row>
    <row r="26" spans="1:22" ht="15.75" customHeight="1">
      <c r="A26" s="147"/>
      <c r="B26" s="148" t="s">
        <v>755</v>
      </c>
      <c r="C26" s="151"/>
      <c r="D26" s="152" t="s">
        <v>756</v>
      </c>
      <c r="E26" s="153" t="s">
        <v>721</v>
      </c>
      <c r="F26" s="154" t="s">
        <v>757</v>
      </c>
      <c r="G26" s="155">
        <v>12.1</v>
      </c>
      <c r="H26" s="153" t="s">
        <v>721</v>
      </c>
      <c r="I26" s="156" t="s">
        <v>737</v>
      </c>
      <c r="J26" s="150">
        <v>1</v>
      </c>
      <c r="K26" s="150"/>
      <c r="L26" s="150"/>
      <c r="M26" s="150"/>
      <c r="N26" s="150"/>
      <c r="O26" s="150"/>
      <c r="P26" s="150"/>
      <c r="Q26" s="150"/>
      <c r="R26" s="150">
        <f t="shared" si="0"/>
        <v>1</v>
      </c>
      <c r="S26" s="653"/>
      <c r="T26" s="653"/>
      <c r="U26" s="653"/>
      <c r="V26" s="653"/>
    </row>
    <row r="27" spans="1:22" ht="15.75" customHeight="1">
      <c r="A27" s="147"/>
      <c r="B27" s="148" t="s">
        <v>758</v>
      </c>
      <c r="C27" s="151"/>
      <c r="D27" s="152" t="s">
        <v>759</v>
      </c>
      <c r="E27" s="153" t="s">
        <v>721</v>
      </c>
      <c r="F27" s="154" t="s">
        <v>760</v>
      </c>
      <c r="G27" s="155">
        <v>6.1</v>
      </c>
      <c r="H27" s="153" t="s">
        <v>721</v>
      </c>
      <c r="I27" s="156">
        <v>8.31</v>
      </c>
      <c r="J27" s="150"/>
      <c r="K27" s="150"/>
      <c r="L27" s="150"/>
      <c r="M27" s="150"/>
      <c r="N27" s="150"/>
      <c r="O27" s="150"/>
      <c r="P27" s="150"/>
      <c r="Q27" s="150">
        <v>3</v>
      </c>
      <c r="R27" s="150">
        <f t="shared" si="0"/>
        <v>3</v>
      </c>
      <c r="S27" s="653"/>
      <c r="T27" s="653"/>
      <c r="U27" s="653"/>
      <c r="V27" s="653"/>
    </row>
    <row r="28" spans="1:22" ht="15.75" customHeight="1">
      <c r="A28" s="147"/>
      <c r="B28" s="148" t="s">
        <v>761</v>
      </c>
      <c r="C28" s="151"/>
      <c r="D28" s="152" t="s">
        <v>762</v>
      </c>
      <c r="E28" s="153" t="s">
        <v>721</v>
      </c>
      <c r="F28" s="154" t="s">
        <v>763</v>
      </c>
      <c r="G28" s="155" t="s">
        <v>764</v>
      </c>
      <c r="H28" s="153" t="s">
        <v>721</v>
      </c>
      <c r="I28" s="156" t="s">
        <v>765</v>
      </c>
      <c r="J28" s="150"/>
      <c r="K28" s="150"/>
      <c r="L28" s="150">
        <v>1</v>
      </c>
      <c r="M28" s="150">
        <v>1</v>
      </c>
      <c r="N28" s="150"/>
      <c r="O28" s="150"/>
      <c r="P28" s="150"/>
      <c r="Q28" s="150"/>
      <c r="R28" s="150">
        <f t="shared" si="0"/>
        <v>2</v>
      </c>
      <c r="S28" s="653"/>
      <c r="T28" s="653"/>
      <c r="U28" s="653"/>
      <c r="V28" s="653"/>
    </row>
    <row r="29" spans="1:22" ht="15.75" customHeight="1">
      <c r="A29" s="147"/>
      <c r="B29" s="148" t="s">
        <v>766</v>
      </c>
      <c r="C29" s="151"/>
      <c r="D29" s="152" t="s">
        <v>767</v>
      </c>
      <c r="E29" s="153" t="s">
        <v>721</v>
      </c>
      <c r="F29" s="154" t="s">
        <v>768</v>
      </c>
      <c r="G29" s="155">
        <v>3.1</v>
      </c>
      <c r="H29" s="153" t="s">
        <v>721</v>
      </c>
      <c r="I29" s="156" t="s">
        <v>750</v>
      </c>
      <c r="J29" s="150"/>
      <c r="K29" s="150">
        <v>13</v>
      </c>
      <c r="L29" s="150">
        <v>20</v>
      </c>
      <c r="M29" s="150">
        <v>16</v>
      </c>
      <c r="N29" s="150">
        <v>8</v>
      </c>
      <c r="O29" s="150">
        <v>4</v>
      </c>
      <c r="P29" s="150">
        <v>1</v>
      </c>
      <c r="Q29" s="150">
        <v>9</v>
      </c>
      <c r="R29" s="150">
        <f t="shared" si="0"/>
        <v>71</v>
      </c>
      <c r="S29" s="653"/>
      <c r="T29" s="653"/>
      <c r="U29" s="653"/>
      <c r="V29" s="653"/>
    </row>
    <row r="30" spans="1:22" ht="15.75" customHeight="1">
      <c r="A30" s="147"/>
      <c r="B30" s="148" t="s">
        <v>769</v>
      </c>
      <c r="C30" s="151"/>
      <c r="D30" s="152" t="s">
        <v>770</v>
      </c>
      <c r="E30" s="153" t="s">
        <v>721</v>
      </c>
      <c r="F30" s="154" t="s">
        <v>771</v>
      </c>
      <c r="G30" s="155" t="s">
        <v>772</v>
      </c>
      <c r="H30" s="153" t="s">
        <v>721</v>
      </c>
      <c r="I30" s="156" t="s">
        <v>737</v>
      </c>
      <c r="J30" s="150">
        <v>4</v>
      </c>
      <c r="K30" s="150"/>
      <c r="L30" s="150"/>
      <c r="M30" s="150"/>
      <c r="N30" s="150"/>
      <c r="O30" s="150"/>
      <c r="P30" s="150"/>
      <c r="Q30" s="150"/>
      <c r="R30" s="150">
        <f t="shared" si="0"/>
        <v>4</v>
      </c>
      <c r="S30" s="653"/>
      <c r="T30" s="653"/>
      <c r="U30" s="653"/>
      <c r="V30" s="653"/>
    </row>
    <row r="31" spans="1:22" ht="15.75" customHeight="1">
      <c r="A31" s="147"/>
      <c r="B31" s="148" t="s">
        <v>773</v>
      </c>
      <c r="C31" s="151"/>
      <c r="D31" s="152" t="s">
        <v>774</v>
      </c>
      <c r="E31" s="153" t="s">
        <v>721</v>
      </c>
      <c r="F31" s="154" t="s">
        <v>775</v>
      </c>
      <c r="G31" s="155" t="s">
        <v>776</v>
      </c>
      <c r="H31" s="153" t="s">
        <v>721</v>
      </c>
      <c r="I31" s="156">
        <v>4.1500000000000004</v>
      </c>
      <c r="J31" s="150">
        <v>4</v>
      </c>
      <c r="K31" s="150"/>
      <c r="L31" s="150"/>
      <c r="M31" s="150"/>
      <c r="N31" s="150"/>
      <c r="O31" s="150"/>
      <c r="P31" s="150"/>
      <c r="Q31" s="150"/>
      <c r="R31" s="150">
        <f t="shared" si="0"/>
        <v>4</v>
      </c>
      <c r="S31" s="653"/>
      <c r="T31" s="653"/>
      <c r="U31" s="653"/>
      <c r="V31" s="653"/>
    </row>
    <row r="32" spans="1:22" ht="15.75" customHeight="1">
      <c r="A32" s="147"/>
      <c r="B32" s="148" t="s">
        <v>777</v>
      </c>
      <c r="C32" s="151"/>
      <c r="D32" s="152" t="s">
        <v>735</v>
      </c>
      <c r="E32" s="153" t="s">
        <v>721</v>
      </c>
      <c r="F32" s="154" t="s">
        <v>736</v>
      </c>
      <c r="G32" s="155">
        <v>5.0999999999999996</v>
      </c>
      <c r="H32" s="153" t="s">
        <v>721</v>
      </c>
      <c r="I32" s="156" t="s">
        <v>737</v>
      </c>
      <c r="J32" s="150">
        <v>2</v>
      </c>
      <c r="K32" s="150"/>
      <c r="L32" s="150">
        <v>2</v>
      </c>
      <c r="M32" s="150"/>
      <c r="N32" s="150">
        <v>1</v>
      </c>
      <c r="O32" s="150"/>
      <c r="P32" s="150"/>
      <c r="Q32" s="150"/>
      <c r="R32" s="150">
        <f t="shared" si="0"/>
        <v>5</v>
      </c>
      <c r="S32" s="653"/>
      <c r="T32" s="653"/>
      <c r="U32" s="653"/>
      <c r="V32" s="653"/>
    </row>
    <row r="33" spans="1:22" ht="15.75" customHeight="1">
      <c r="A33" s="147"/>
      <c r="B33" s="148" t="s">
        <v>778</v>
      </c>
      <c r="C33" s="151"/>
      <c r="D33" s="152" t="s">
        <v>756</v>
      </c>
      <c r="E33" s="153" t="s">
        <v>721</v>
      </c>
      <c r="F33" s="154" t="s">
        <v>757</v>
      </c>
      <c r="G33" s="155">
        <v>12.1</v>
      </c>
      <c r="H33" s="153" t="s">
        <v>721</v>
      </c>
      <c r="I33" s="156" t="s">
        <v>779</v>
      </c>
      <c r="J33" s="150"/>
      <c r="K33" s="150">
        <v>1</v>
      </c>
      <c r="L33" s="150"/>
      <c r="M33" s="150"/>
      <c r="N33" s="150"/>
      <c r="O33" s="150">
        <v>1</v>
      </c>
      <c r="P33" s="150"/>
      <c r="Q33" s="150"/>
      <c r="R33" s="150">
        <f t="shared" si="0"/>
        <v>2</v>
      </c>
      <c r="S33" s="653"/>
      <c r="T33" s="653"/>
      <c r="U33" s="653"/>
      <c r="V33" s="653"/>
    </row>
    <row r="34" spans="1:22" ht="15.75" customHeight="1">
      <c r="A34" s="147"/>
      <c r="B34" s="148" t="s">
        <v>780</v>
      </c>
      <c r="C34" s="151"/>
      <c r="D34" s="152" t="s">
        <v>744</v>
      </c>
      <c r="E34" s="153" t="s">
        <v>721</v>
      </c>
      <c r="F34" s="154" t="s">
        <v>745</v>
      </c>
      <c r="G34" s="155" t="s">
        <v>781</v>
      </c>
      <c r="H34" s="153" t="s">
        <v>721</v>
      </c>
      <c r="I34" s="156" t="s">
        <v>782</v>
      </c>
      <c r="J34" s="150">
        <v>19</v>
      </c>
      <c r="K34" s="150"/>
      <c r="L34" s="150"/>
      <c r="M34" s="150"/>
      <c r="N34" s="150"/>
      <c r="O34" s="150"/>
      <c r="P34" s="150"/>
      <c r="Q34" s="150"/>
      <c r="R34" s="150">
        <f>SUM(J34:Q34)</f>
        <v>19</v>
      </c>
      <c r="S34" s="653"/>
      <c r="T34" s="653"/>
      <c r="U34" s="653"/>
      <c r="V34" s="653"/>
    </row>
    <row r="35" spans="1:22" ht="15.75" customHeight="1">
      <c r="A35" s="147"/>
      <c r="B35" s="143" t="s">
        <v>709</v>
      </c>
      <c r="C35" s="144"/>
      <c r="D35" s="657"/>
      <c r="E35" s="657"/>
      <c r="F35" s="657"/>
      <c r="G35" s="157"/>
      <c r="H35" s="158"/>
      <c r="I35" s="159"/>
      <c r="J35" s="150">
        <f t="shared" ref="J35:R35" si="1">SUM(J16:J34)</f>
        <v>32</v>
      </c>
      <c r="K35" s="150">
        <f t="shared" si="1"/>
        <v>36</v>
      </c>
      <c r="L35" s="150">
        <f t="shared" si="1"/>
        <v>109</v>
      </c>
      <c r="M35" s="150">
        <f t="shared" si="1"/>
        <v>64</v>
      </c>
      <c r="N35" s="150">
        <f t="shared" si="1"/>
        <v>37</v>
      </c>
      <c r="O35" s="150">
        <f t="shared" si="1"/>
        <v>36</v>
      </c>
      <c r="P35" s="150">
        <f t="shared" si="1"/>
        <v>30</v>
      </c>
      <c r="Q35" s="150">
        <f t="shared" si="1"/>
        <v>52</v>
      </c>
      <c r="R35" s="150">
        <f t="shared" si="1"/>
        <v>396</v>
      </c>
      <c r="S35" s="653"/>
      <c r="T35" s="653"/>
      <c r="U35" s="653"/>
      <c r="V35" s="653"/>
    </row>
    <row r="36" spans="1:22" ht="15.75" customHeight="1"/>
    <row r="37" spans="1:22" ht="15.75" customHeight="1"/>
  </sheetData>
  <mergeCells count="60">
    <mergeCell ref="S34:V34"/>
    <mergeCell ref="D35:F35"/>
    <mergeCell ref="S35:V35"/>
    <mergeCell ref="S28:V28"/>
    <mergeCell ref="S29:V29"/>
    <mergeCell ref="S30:V30"/>
    <mergeCell ref="S31:V31"/>
    <mergeCell ref="S32:V32"/>
    <mergeCell ref="S33:V33"/>
    <mergeCell ref="S14:S15"/>
    <mergeCell ref="T14:U15"/>
    <mergeCell ref="V14:V15"/>
    <mergeCell ref="S27:V27"/>
    <mergeCell ref="S16:V16"/>
    <mergeCell ref="S17:V17"/>
    <mergeCell ref="S18:V18"/>
    <mergeCell ref="S19:V19"/>
    <mergeCell ref="S20:V20"/>
    <mergeCell ref="S21:V21"/>
    <mergeCell ref="S22:V22"/>
    <mergeCell ref="S23:V23"/>
    <mergeCell ref="S24:V24"/>
    <mergeCell ref="S25:V25"/>
    <mergeCell ref="S26:V26"/>
    <mergeCell ref="A14:C15"/>
    <mergeCell ref="D14:F15"/>
    <mergeCell ref="G14:I15"/>
    <mergeCell ref="K14:P14"/>
    <mergeCell ref="R14:R15"/>
    <mergeCell ref="O10:P10"/>
    <mergeCell ref="Q10:S10"/>
    <mergeCell ref="T10:V10"/>
    <mergeCell ref="A11:C11"/>
    <mergeCell ref="D11:F11"/>
    <mergeCell ref="G11:I11"/>
    <mergeCell ref="J11:K11"/>
    <mergeCell ref="L11:N11"/>
    <mergeCell ref="O11:P11"/>
    <mergeCell ref="Q11:S11"/>
    <mergeCell ref="A10:C10"/>
    <mergeCell ref="D10:F10"/>
    <mergeCell ref="G10:I10"/>
    <mergeCell ref="J10:K10"/>
    <mergeCell ref="L10:N10"/>
    <mergeCell ref="T11:V11"/>
    <mergeCell ref="A6:C6"/>
    <mergeCell ref="D6:K6"/>
    <mergeCell ref="L6:V6"/>
    <mergeCell ref="A7:C9"/>
    <mergeCell ref="D7:I7"/>
    <mergeCell ref="J7:K9"/>
    <mergeCell ref="L7:N7"/>
    <mergeCell ref="P7:U7"/>
    <mergeCell ref="D8:F8"/>
    <mergeCell ref="G8:I9"/>
    <mergeCell ref="L8:N9"/>
    <mergeCell ref="O8:O9"/>
    <mergeCell ref="P8:U9"/>
    <mergeCell ref="V8:V9"/>
    <mergeCell ref="D9:F9"/>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31"/>
  <sheetViews>
    <sheetView view="pageLayout" zoomScaleNormal="100" workbookViewId="0">
      <selection sqref="A1:E1"/>
    </sheetView>
  </sheetViews>
  <sheetFormatPr defaultColWidth="9" defaultRowHeight="12.45"/>
  <cols>
    <col min="1" max="1" width="41.44140625" style="1" customWidth="1"/>
    <col min="2" max="2" width="5.6640625" style="3" customWidth="1"/>
    <col min="3" max="3" width="41.44140625" style="1" customWidth="1"/>
    <col min="4" max="4" width="5.6640625" style="3" customWidth="1"/>
    <col min="5" max="5" width="41.44140625" style="1" customWidth="1"/>
    <col min="6" max="6" width="5.6640625" style="3" customWidth="1"/>
    <col min="7" max="16384" width="9" style="1"/>
  </cols>
  <sheetData>
    <row r="1" spans="1:6" ht="16.55" customHeight="1">
      <c r="A1" s="475" t="s">
        <v>0</v>
      </c>
      <c r="B1" s="475"/>
      <c r="C1" s="475"/>
      <c r="D1" s="475"/>
      <c r="E1" s="475"/>
    </row>
    <row r="2" spans="1:6" ht="16.55" customHeight="1">
      <c r="A2" s="2"/>
      <c r="B2" s="2"/>
      <c r="C2" s="2"/>
      <c r="D2" s="2"/>
      <c r="E2" s="2"/>
    </row>
    <row r="3" spans="1:6" ht="17.7" customHeight="1">
      <c r="A3" s="1" t="s">
        <v>2</v>
      </c>
      <c r="B3" s="3">
        <v>1</v>
      </c>
      <c r="C3" s="1" t="s">
        <v>59</v>
      </c>
      <c r="E3" s="1" t="s">
        <v>40</v>
      </c>
      <c r="F3" s="3">
        <v>32</v>
      </c>
    </row>
    <row r="4" spans="1:6" ht="17.7" customHeight="1">
      <c r="A4" s="1" t="s">
        <v>4</v>
      </c>
      <c r="B4" s="3">
        <v>2</v>
      </c>
      <c r="C4" s="1" t="s">
        <v>3</v>
      </c>
      <c r="D4" s="3">
        <v>21</v>
      </c>
      <c r="E4" s="1" t="s">
        <v>41</v>
      </c>
      <c r="F4" s="3">
        <v>32</v>
      </c>
    </row>
    <row r="5" spans="1:6" ht="17.7" customHeight="1">
      <c r="A5" s="1" t="s">
        <v>6</v>
      </c>
      <c r="B5" s="3">
        <v>3</v>
      </c>
      <c r="C5" s="1" t="s">
        <v>5</v>
      </c>
      <c r="D5" s="3">
        <v>22</v>
      </c>
      <c r="E5" s="1" t="s">
        <v>42</v>
      </c>
      <c r="F5" s="3">
        <v>33</v>
      </c>
    </row>
    <row r="6" spans="1:6" ht="17.7" customHeight="1">
      <c r="A6" s="1" t="s">
        <v>8</v>
      </c>
      <c r="B6" s="3">
        <v>3</v>
      </c>
      <c r="C6" s="1" t="s">
        <v>60</v>
      </c>
      <c r="E6" s="1" t="s">
        <v>55</v>
      </c>
      <c r="F6" s="3">
        <v>33</v>
      </c>
    </row>
    <row r="7" spans="1:6" ht="17.7" customHeight="1">
      <c r="A7" s="1" t="s">
        <v>10</v>
      </c>
      <c r="B7" s="3">
        <v>4</v>
      </c>
      <c r="C7" s="1" t="s">
        <v>9</v>
      </c>
      <c r="D7" s="3">
        <v>23</v>
      </c>
      <c r="E7" s="1" t="s">
        <v>61</v>
      </c>
    </row>
    <row r="8" spans="1:6" ht="17.7" customHeight="1">
      <c r="A8" s="1" t="s">
        <v>11</v>
      </c>
      <c r="B8" s="3">
        <v>5</v>
      </c>
      <c r="C8" s="459" t="s">
        <v>1814</v>
      </c>
      <c r="D8" s="3">
        <v>23</v>
      </c>
      <c r="E8" s="1" t="s">
        <v>7</v>
      </c>
      <c r="F8" s="3">
        <v>34</v>
      </c>
    </row>
    <row r="9" spans="1:6" ht="17.7" customHeight="1">
      <c r="A9" s="1" t="s">
        <v>13</v>
      </c>
      <c r="B9" s="3">
        <v>5</v>
      </c>
      <c r="C9" s="1" t="s">
        <v>56</v>
      </c>
      <c r="D9" s="3">
        <v>23</v>
      </c>
      <c r="E9" s="1" t="s">
        <v>53</v>
      </c>
      <c r="F9" s="3">
        <v>35</v>
      </c>
    </row>
    <row r="10" spans="1:6" ht="17.7" customHeight="1">
      <c r="A10" s="1" t="s">
        <v>15</v>
      </c>
      <c r="B10" s="3">
        <v>6</v>
      </c>
      <c r="C10" s="1" t="s">
        <v>62</v>
      </c>
      <c r="E10" s="1" t="s">
        <v>54</v>
      </c>
      <c r="F10" s="3">
        <v>35</v>
      </c>
    </row>
    <row r="11" spans="1:6" ht="17.7" customHeight="1">
      <c r="A11" s="1" t="s">
        <v>63</v>
      </c>
      <c r="C11" s="1" t="s">
        <v>12</v>
      </c>
      <c r="D11" s="3">
        <v>24</v>
      </c>
      <c r="E11" s="1" t="s">
        <v>64</v>
      </c>
    </row>
    <row r="12" spans="1:6" ht="17.7" customHeight="1">
      <c r="A12" s="1" t="s">
        <v>1813</v>
      </c>
      <c r="C12" s="1" t="s">
        <v>49</v>
      </c>
      <c r="D12" s="3">
        <v>25</v>
      </c>
      <c r="E12" s="1" t="s">
        <v>14</v>
      </c>
      <c r="F12" s="3">
        <v>36</v>
      </c>
    </row>
    <row r="13" spans="1:6" ht="17.7" customHeight="1">
      <c r="A13" s="1" t="s">
        <v>19</v>
      </c>
      <c r="B13" s="3" t="s">
        <v>50</v>
      </c>
      <c r="C13" s="1" t="s">
        <v>16</v>
      </c>
      <c r="D13" s="3">
        <v>26</v>
      </c>
      <c r="E13" s="1" t="s">
        <v>17</v>
      </c>
      <c r="F13" s="3" t="s">
        <v>43</v>
      </c>
    </row>
    <row r="14" spans="1:6" ht="17.7" customHeight="1">
      <c r="A14" s="1" t="s">
        <v>20</v>
      </c>
      <c r="B14" s="3" t="s">
        <v>1</v>
      </c>
      <c r="C14" s="1" t="s">
        <v>18</v>
      </c>
      <c r="D14" s="3">
        <v>27</v>
      </c>
    </row>
    <row r="15" spans="1:6" ht="17.7" customHeight="1">
      <c r="A15" s="1" t="s">
        <v>21</v>
      </c>
      <c r="B15" s="3">
        <v>11</v>
      </c>
      <c r="C15" s="1" t="s">
        <v>58</v>
      </c>
      <c r="D15" s="3">
        <v>27</v>
      </c>
    </row>
    <row r="16" spans="1:6" ht="17.7" customHeight="1">
      <c r="A16" s="1" t="s">
        <v>23</v>
      </c>
      <c r="B16" s="3">
        <v>12</v>
      </c>
      <c r="C16" s="1" t="s">
        <v>57</v>
      </c>
      <c r="D16" s="3">
        <v>27</v>
      </c>
    </row>
    <row r="17" spans="1:4" ht="17.7" customHeight="1">
      <c r="A17" s="1" t="s">
        <v>25</v>
      </c>
      <c r="B17" s="3">
        <v>13</v>
      </c>
      <c r="C17" s="1" t="s">
        <v>65</v>
      </c>
    </row>
    <row r="18" spans="1:4" ht="17.7" customHeight="1">
      <c r="A18" s="1" t="s">
        <v>27</v>
      </c>
      <c r="B18" s="3">
        <v>14</v>
      </c>
      <c r="C18" s="1" t="s">
        <v>22</v>
      </c>
      <c r="D18" s="3">
        <v>27</v>
      </c>
    </row>
    <row r="19" spans="1:4" ht="17.7" customHeight="1">
      <c r="A19" s="1" t="s">
        <v>66</v>
      </c>
      <c r="C19" s="1" t="s">
        <v>24</v>
      </c>
      <c r="D19" s="3">
        <v>27</v>
      </c>
    </row>
    <row r="20" spans="1:4" ht="17.7" customHeight="1">
      <c r="A20" s="1" t="s">
        <v>28</v>
      </c>
      <c r="B20" s="3">
        <v>15</v>
      </c>
      <c r="C20" s="1" t="s">
        <v>26</v>
      </c>
      <c r="D20" s="3">
        <v>27</v>
      </c>
    </row>
    <row r="21" spans="1:4" ht="17.7" customHeight="1">
      <c r="A21" s="1" t="s">
        <v>29</v>
      </c>
      <c r="B21" s="3">
        <v>16</v>
      </c>
      <c r="C21" s="1" t="s">
        <v>67</v>
      </c>
      <c r="D21" s="3">
        <v>27</v>
      </c>
    </row>
    <row r="22" spans="1:4" ht="17.7" customHeight="1">
      <c r="A22" s="1" t="s">
        <v>68</v>
      </c>
      <c r="C22" s="1" t="s">
        <v>69</v>
      </c>
    </row>
    <row r="23" spans="1:4" ht="17.7" customHeight="1">
      <c r="A23" s="1" t="s">
        <v>30</v>
      </c>
      <c r="B23" s="3">
        <v>17</v>
      </c>
      <c r="C23" s="1" t="s">
        <v>70</v>
      </c>
      <c r="D23" s="3">
        <v>28</v>
      </c>
    </row>
    <row r="24" spans="1:4" ht="17.7" customHeight="1">
      <c r="A24" s="1" t="s">
        <v>31</v>
      </c>
      <c r="B24" s="3">
        <v>17</v>
      </c>
      <c r="C24" s="1" t="s">
        <v>71</v>
      </c>
    </row>
    <row r="25" spans="1:4" ht="17.7" customHeight="1">
      <c r="A25" s="1" t="s">
        <v>33</v>
      </c>
      <c r="B25" s="3">
        <v>18</v>
      </c>
      <c r="C25" s="1" t="s">
        <v>32</v>
      </c>
      <c r="D25" s="3">
        <v>29</v>
      </c>
    </row>
    <row r="26" spans="1:4" ht="17.7" customHeight="1">
      <c r="A26" s="1" t="s">
        <v>35</v>
      </c>
      <c r="B26" s="3">
        <v>18</v>
      </c>
      <c r="C26" s="1" t="s">
        <v>34</v>
      </c>
      <c r="D26" s="3">
        <v>30</v>
      </c>
    </row>
    <row r="27" spans="1:4" ht="17.7" customHeight="1">
      <c r="A27" s="1" t="s">
        <v>37</v>
      </c>
      <c r="B27" s="3">
        <v>19</v>
      </c>
      <c r="C27" s="1" t="s">
        <v>36</v>
      </c>
      <c r="D27" s="3">
        <v>31</v>
      </c>
    </row>
    <row r="28" spans="1:4" ht="17.7" customHeight="1">
      <c r="A28" s="1" t="s">
        <v>44</v>
      </c>
      <c r="B28" s="3">
        <v>19</v>
      </c>
      <c r="C28" s="1" t="s">
        <v>38</v>
      </c>
      <c r="D28" s="3">
        <v>31</v>
      </c>
    </row>
    <row r="29" spans="1:4" ht="17.7" customHeight="1">
      <c r="A29" s="1" t="s">
        <v>1815</v>
      </c>
      <c r="B29" s="3">
        <v>20</v>
      </c>
      <c r="C29" s="1" t="s">
        <v>39</v>
      </c>
      <c r="D29" s="3">
        <v>32</v>
      </c>
    </row>
    <row r="30" spans="1:4" ht="16.55" customHeight="1"/>
    <row r="31" spans="1:4" ht="16.55" customHeight="1"/>
  </sheetData>
  <mergeCells count="1">
    <mergeCell ref="A1:E1"/>
  </mergeCells>
  <phoneticPr fontId="5"/>
  <pageMargins left="0.39370078740157483" right="0.39370078740157483" top="0.78740157480314965" bottom="0.78740157480314965" header="0.31496062992125984" footer="0.31496062992125984"/>
  <pageSetup paperSize="9"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DAD4-4E55-4CE3-B175-D9120F1632B1}">
  <sheetPr>
    <pageSetUpPr fitToPage="1"/>
  </sheetPr>
  <dimension ref="B2:BB31"/>
  <sheetViews>
    <sheetView showGridLines="0" view="pageLayout" zoomScaleNormal="100" workbookViewId="0">
      <selection activeCell="AV29" sqref="AV29"/>
    </sheetView>
  </sheetViews>
  <sheetFormatPr defaultColWidth="9" defaultRowHeight="14.4"/>
  <cols>
    <col min="1" max="1" width="6" style="165" customWidth="1"/>
    <col min="2" max="3" width="2.44140625" style="177" customWidth="1"/>
    <col min="4" max="46" width="2.44140625" style="165" customWidth="1"/>
    <col min="47" max="47" width="3.33203125" style="165" customWidth="1"/>
    <col min="48" max="53" width="2.44140625" style="165" customWidth="1"/>
    <col min="54" max="54" width="3.33203125" style="165" customWidth="1"/>
    <col min="55" max="308" width="2.44140625" style="165" customWidth="1"/>
    <col min="309" max="16384" width="9" style="165"/>
  </cols>
  <sheetData>
    <row r="2" spans="2:54" ht="20.95" customHeight="1">
      <c r="B2" s="163" t="s">
        <v>784</v>
      </c>
      <c r="C2" s="164"/>
      <c r="D2" s="164"/>
      <c r="E2" s="164"/>
      <c r="F2" s="164"/>
      <c r="AU2" s="665" t="s">
        <v>785</v>
      </c>
      <c r="AV2" s="665"/>
      <c r="AW2" s="665"/>
      <c r="AX2" s="665"/>
      <c r="AY2" s="665"/>
      <c r="AZ2" s="665"/>
      <c r="BA2" s="665"/>
      <c r="BB2" s="665"/>
    </row>
    <row r="3" spans="2:54" ht="20.95" customHeight="1">
      <c r="B3" s="666" t="s">
        <v>786</v>
      </c>
      <c r="C3" s="667"/>
      <c r="D3" s="667"/>
      <c r="E3" s="667"/>
      <c r="F3" s="667"/>
      <c r="G3" s="666" t="s">
        <v>787</v>
      </c>
      <c r="H3" s="667"/>
      <c r="I3" s="667"/>
      <c r="J3" s="667"/>
      <c r="K3" s="667"/>
      <c r="L3" s="667"/>
      <c r="M3" s="667"/>
      <c r="N3" s="667"/>
      <c r="O3" s="667"/>
      <c r="P3" s="668"/>
      <c r="Q3" s="666" t="s">
        <v>788</v>
      </c>
      <c r="R3" s="667"/>
      <c r="S3" s="667"/>
      <c r="T3" s="667"/>
      <c r="U3" s="667"/>
      <c r="V3" s="667"/>
      <c r="W3" s="667"/>
      <c r="X3" s="667"/>
      <c r="Y3" s="667"/>
      <c r="Z3" s="668"/>
      <c r="AA3" s="666" t="s">
        <v>789</v>
      </c>
      <c r="AB3" s="667"/>
      <c r="AC3" s="667"/>
      <c r="AD3" s="667"/>
      <c r="AE3" s="667"/>
      <c r="AF3" s="667"/>
      <c r="AG3" s="667"/>
      <c r="AH3" s="667"/>
      <c r="AI3" s="667"/>
      <c r="AJ3" s="667"/>
      <c r="AK3" s="667"/>
      <c r="AL3" s="667"/>
      <c r="AM3" s="667"/>
      <c r="AN3" s="668"/>
      <c r="AO3" s="667" t="s">
        <v>790</v>
      </c>
      <c r="AP3" s="667"/>
      <c r="AQ3" s="667"/>
      <c r="AR3" s="667"/>
      <c r="AS3" s="667"/>
      <c r="AT3" s="667"/>
      <c r="AU3" s="667"/>
      <c r="AV3" s="667"/>
      <c r="AW3" s="667"/>
      <c r="AX3" s="667"/>
      <c r="AY3" s="667"/>
      <c r="AZ3" s="667"/>
      <c r="BA3" s="667"/>
      <c r="BB3" s="668"/>
    </row>
    <row r="4" spans="2:54" ht="20.95" customHeight="1">
      <c r="B4" s="666" t="s">
        <v>791</v>
      </c>
      <c r="C4" s="667"/>
      <c r="D4" s="667"/>
      <c r="E4" s="667"/>
      <c r="F4" s="667"/>
      <c r="G4" s="166"/>
      <c r="H4" s="677" t="s">
        <v>792</v>
      </c>
      <c r="I4" s="677"/>
      <c r="J4" s="677"/>
      <c r="K4" s="677"/>
      <c r="L4" s="677"/>
      <c r="M4" s="677"/>
      <c r="N4" s="677"/>
      <c r="O4" s="677"/>
      <c r="P4" s="167"/>
      <c r="Q4" s="166"/>
      <c r="R4" s="677" t="s">
        <v>793</v>
      </c>
      <c r="S4" s="677"/>
      <c r="T4" s="677"/>
      <c r="U4" s="677"/>
      <c r="V4" s="677"/>
      <c r="W4" s="677"/>
      <c r="X4" s="677"/>
      <c r="Y4" s="677"/>
      <c r="Z4" s="167"/>
      <c r="AA4" s="166"/>
      <c r="AB4" s="677" t="s">
        <v>794</v>
      </c>
      <c r="AC4" s="677"/>
      <c r="AD4" s="677"/>
      <c r="AE4" s="677"/>
      <c r="AF4" s="677"/>
      <c r="AG4" s="677"/>
      <c r="AH4" s="677"/>
      <c r="AI4" s="677"/>
      <c r="AJ4" s="677"/>
      <c r="AK4" s="677"/>
      <c r="AL4" s="677"/>
      <c r="AM4" s="677"/>
      <c r="AN4" s="167"/>
      <c r="AO4" s="678" t="s">
        <v>795</v>
      </c>
      <c r="AP4" s="678"/>
      <c r="AQ4" s="678"/>
      <c r="AR4" s="678"/>
      <c r="AS4" s="678"/>
      <c r="AT4" s="678"/>
      <c r="AU4" s="168">
        <v>10</v>
      </c>
      <c r="AV4" s="679" t="s">
        <v>796</v>
      </c>
      <c r="AW4" s="678"/>
      <c r="AX4" s="678"/>
      <c r="AY4" s="678"/>
      <c r="AZ4" s="678"/>
      <c r="BA4" s="678"/>
      <c r="BB4" s="169">
        <v>14</v>
      </c>
    </row>
    <row r="5" spans="2:54" ht="20.95" customHeight="1">
      <c r="B5" s="683" t="s">
        <v>797</v>
      </c>
      <c r="C5" s="684"/>
      <c r="D5" s="684"/>
      <c r="E5" s="684"/>
      <c r="F5" s="684"/>
      <c r="G5" s="170"/>
      <c r="H5" s="682" t="s">
        <v>798</v>
      </c>
      <c r="I5" s="682"/>
      <c r="J5" s="682"/>
      <c r="K5" s="682"/>
      <c r="L5" s="682"/>
      <c r="M5" s="682"/>
      <c r="N5" s="682"/>
      <c r="O5" s="682"/>
      <c r="P5" s="171"/>
      <c r="Q5" s="170"/>
      <c r="R5" s="682" t="s">
        <v>798</v>
      </c>
      <c r="S5" s="682"/>
      <c r="T5" s="682"/>
      <c r="U5" s="682"/>
      <c r="V5" s="682"/>
      <c r="W5" s="682"/>
      <c r="X5" s="682"/>
      <c r="Y5" s="682"/>
      <c r="Z5" s="171"/>
      <c r="AA5" s="666" t="s">
        <v>799</v>
      </c>
      <c r="AB5" s="667"/>
      <c r="AC5" s="667"/>
      <c r="AD5" s="667"/>
      <c r="AE5" s="667"/>
      <c r="AF5" s="667"/>
      <c r="AG5" s="667"/>
      <c r="AH5" s="667"/>
      <c r="AI5" s="667"/>
      <c r="AJ5" s="667"/>
      <c r="AK5" s="667"/>
      <c r="AL5" s="667"/>
      <c r="AM5" s="667"/>
      <c r="AN5" s="668"/>
      <c r="AO5" s="678" t="s">
        <v>795</v>
      </c>
      <c r="AP5" s="678"/>
      <c r="AQ5" s="678"/>
      <c r="AR5" s="678"/>
      <c r="AS5" s="678"/>
      <c r="AT5" s="678"/>
      <c r="AU5" s="168">
        <v>11</v>
      </c>
      <c r="AV5" s="679" t="s">
        <v>796</v>
      </c>
      <c r="AW5" s="678"/>
      <c r="AX5" s="678"/>
      <c r="AY5" s="678"/>
      <c r="AZ5" s="678"/>
      <c r="BA5" s="678"/>
      <c r="BB5" s="169">
        <v>14</v>
      </c>
    </row>
    <row r="6" spans="2:54" ht="20.95" customHeight="1">
      <c r="B6" s="666" t="s">
        <v>797</v>
      </c>
      <c r="C6" s="667"/>
      <c r="D6" s="667"/>
      <c r="E6" s="667"/>
      <c r="F6" s="667"/>
      <c r="G6" s="166"/>
      <c r="H6" s="677" t="s">
        <v>798</v>
      </c>
      <c r="I6" s="677"/>
      <c r="J6" s="677"/>
      <c r="K6" s="677"/>
      <c r="L6" s="677"/>
      <c r="M6" s="677"/>
      <c r="N6" s="677"/>
      <c r="O6" s="677"/>
      <c r="P6" s="167"/>
      <c r="Q6" s="166"/>
      <c r="R6" s="677" t="s">
        <v>798</v>
      </c>
      <c r="S6" s="677"/>
      <c r="T6" s="677"/>
      <c r="U6" s="677"/>
      <c r="V6" s="677"/>
      <c r="W6" s="677"/>
      <c r="X6" s="677"/>
      <c r="Y6" s="677"/>
      <c r="Z6" s="167"/>
      <c r="AA6" s="666" t="s">
        <v>800</v>
      </c>
      <c r="AB6" s="667"/>
      <c r="AC6" s="667"/>
      <c r="AD6" s="667"/>
      <c r="AE6" s="667"/>
      <c r="AF6" s="667"/>
      <c r="AG6" s="667"/>
      <c r="AH6" s="667"/>
      <c r="AI6" s="667"/>
      <c r="AJ6" s="667"/>
      <c r="AK6" s="667"/>
      <c r="AL6" s="667"/>
      <c r="AM6" s="667"/>
      <c r="AN6" s="668"/>
      <c r="AO6" s="678" t="s">
        <v>795</v>
      </c>
      <c r="AP6" s="678"/>
      <c r="AQ6" s="678"/>
      <c r="AR6" s="678"/>
      <c r="AS6" s="678"/>
      <c r="AT6" s="678"/>
      <c r="AU6" s="168">
        <v>1</v>
      </c>
      <c r="AV6" s="679" t="s">
        <v>796</v>
      </c>
      <c r="AW6" s="678"/>
      <c r="AX6" s="678"/>
      <c r="AY6" s="678"/>
      <c r="AZ6" s="678"/>
      <c r="BA6" s="678"/>
      <c r="BB6" s="169" t="s">
        <v>801</v>
      </c>
    </row>
    <row r="7" spans="2:54" ht="20.95" customHeight="1">
      <c r="B7" s="680" t="s">
        <v>802</v>
      </c>
      <c r="C7" s="681"/>
      <c r="D7" s="681"/>
      <c r="E7" s="681"/>
      <c r="F7" s="681"/>
      <c r="G7" s="170"/>
      <c r="H7" s="682" t="s">
        <v>803</v>
      </c>
      <c r="I7" s="682"/>
      <c r="J7" s="682"/>
      <c r="K7" s="682"/>
      <c r="L7" s="682"/>
      <c r="M7" s="682"/>
      <c r="N7" s="682"/>
      <c r="O7" s="682"/>
      <c r="P7" s="171"/>
      <c r="Q7" s="666" t="s">
        <v>804</v>
      </c>
      <c r="R7" s="667"/>
      <c r="S7" s="667"/>
      <c r="T7" s="667"/>
      <c r="U7" s="667"/>
      <c r="V7" s="667"/>
      <c r="W7" s="667"/>
      <c r="X7" s="667"/>
      <c r="Y7" s="667"/>
      <c r="Z7" s="668"/>
      <c r="AA7" s="170"/>
      <c r="AB7" s="682" t="s">
        <v>794</v>
      </c>
      <c r="AC7" s="682"/>
      <c r="AD7" s="682"/>
      <c r="AE7" s="682"/>
      <c r="AF7" s="682"/>
      <c r="AG7" s="682"/>
      <c r="AH7" s="682"/>
      <c r="AI7" s="682"/>
      <c r="AJ7" s="682"/>
      <c r="AK7" s="682"/>
      <c r="AL7" s="682"/>
      <c r="AM7" s="682"/>
      <c r="AN7" s="171"/>
      <c r="AO7" s="678" t="s">
        <v>795</v>
      </c>
      <c r="AP7" s="678"/>
      <c r="AQ7" s="678"/>
      <c r="AR7" s="678"/>
      <c r="AS7" s="678"/>
      <c r="AT7" s="678"/>
      <c r="AU7" s="168">
        <v>9</v>
      </c>
      <c r="AV7" s="679" t="s">
        <v>796</v>
      </c>
      <c r="AW7" s="678"/>
      <c r="AX7" s="678"/>
      <c r="AY7" s="678"/>
      <c r="AZ7" s="678"/>
      <c r="BA7" s="678"/>
      <c r="BB7" s="169" t="s">
        <v>805</v>
      </c>
    </row>
    <row r="8" spans="2:54" ht="20.95" customHeight="1">
      <c r="B8" s="675" t="s">
        <v>806</v>
      </c>
      <c r="C8" s="676"/>
      <c r="D8" s="676"/>
      <c r="E8" s="676"/>
      <c r="F8" s="676"/>
      <c r="G8" s="172" t="s">
        <v>807</v>
      </c>
      <c r="H8" s="677" t="s">
        <v>808</v>
      </c>
      <c r="I8" s="677"/>
      <c r="J8" s="677"/>
      <c r="K8" s="677"/>
      <c r="L8" s="677"/>
      <c r="M8" s="677"/>
      <c r="N8" s="677"/>
      <c r="O8" s="677"/>
      <c r="P8" s="173" t="s">
        <v>809</v>
      </c>
      <c r="Q8" s="166"/>
      <c r="R8" s="677" t="s">
        <v>810</v>
      </c>
      <c r="S8" s="677"/>
      <c r="T8" s="677"/>
      <c r="U8" s="677"/>
      <c r="V8" s="677"/>
      <c r="W8" s="677"/>
      <c r="X8" s="677"/>
      <c r="Y8" s="677"/>
      <c r="Z8" s="167"/>
      <c r="AA8" s="166"/>
      <c r="AB8" s="677" t="s">
        <v>811</v>
      </c>
      <c r="AC8" s="677"/>
      <c r="AD8" s="677"/>
      <c r="AE8" s="677"/>
      <c r="AF8" s="677"/>
      <c r="AG8" s="677"/>
      <c r="AH8" s="677"/>
      <c r="AI8" s="677"/>
      <c r="AJ8" s="677"/>
      <c r="AK8" s="677"/>
      <c r="AL8" s="677"/>
      <c r="AM8" s="677"/>
      <c r="AN8" s="167"/>
      <c r="AO8" s="678" t="s">
        <v>812</v>
      </c>
      <c r="AP8" s="678"/>
      <c r="AQ8" s="678"/>
      <c r="AR8" s="678"/>
      <c r="AS8" s="678"/>
      <c r="AT8" s="678"/>
      <c r="AU8" s="168">
        <v>0</v>
      </c>
      <c r="AV8" s="679" t="s">
        <v>796</v>
      </c>
      <c r="AW8" s="678"/>
      <c r="AX8" s="678"/>
      <c r="AY8" s="678"/>
      <c r="AZ8" s="678"/>
      <c r="BA8" s="678"/>
      <c r="BB8" s="169" t="s">
        <v>801</v>
      </c>
    </row>
    <row r="9" spans="2:54" ht="20.95" customHeight="1">
      <c r="B9" s="666" t="s">
        <v>425</v>
      </c>
      <c r="C9" s="667"/>
      <c r="D9" s="667"/>
      <c r="E9" s="667"/>
      <c r="F9" s="668"/>
      <c r="G9" s="174"/>
      <c r="H9" s="669"/>
      <c r="I9" s="669"/>
      <c r="J9" s="669"/>
      <c r="K9" s="669"/>
      <c r="L9" s="669"/>
      <c r="M9" s="669"/>
      <c r="N9" s="669"/>
      <c r="O9" s="669"/>
      <c r="P9" s="175"/>
      <c r="Q9" s="174"/>
      <c r="R9" s="670"/>
      <c r="S9" s="670"/>
      <c r="T9" s="670"/>
      <c r="U9" s="670"/>
      <c r="V9" s="670"/>
      <c r="W9" s="670"/>
      <c r="X9" s="670"/>
      <c r="Y9" s="670"/>
      <c r="Z9" s="175"/>
      <c r="AA9" s="174"/>
      <c r="AB9" s="669"/>
      <c r="AC9" s="669"/>
      <c r="AD9" s="669"/>
      <c r="AE9" s="669"/>
      <c r="AF9" s="669"/>
      <c r="AG9" s="669"/>
      <c r="AH9" s="669"/>
      <c r="AI9" s="669"/>
      <c r="AJ9" s="669"/>
      <c r="AK9" s="669"/>
      <c r="AL9" s="669"/>
      <c r="AM9" s="669"/>
      <c r="AN9" s="175"/>
      <c r="AO9" s="671">
        <v>31</v>
      </c>
      <c r="AP9" s="671"/>
      <c r="AQ9" s="671"/>
      <c r="AR9" s="671"/>
      <c r="AS9" s="671"/>
      <c r="AT9" s="671"/>
      <c r="AU9" s="671"/>
      <c r="AV9" s="672" t="s">
        <v>813</v>
      </c>
      <c r="AW9" s="673"/>
      <c r="AX9" s="673"/>
      <c r="AY9" s="673"/>
      <c r="AZ9" s="673"/>
      <c r="BA9" s="673"/>
      <c r="BB9" s="674"/>
    </row>
    <row r="10" spans="2:54" ht="20.95" customHeight="1">
      <c r="B10" s="176" t="s">
        <v>814</v>
      </c>
    </row>
    <row r="11" spans="2:54" ht="20.95" customHeight="1">
      <c r="B11" s="176"/>
    </row>
    <row r="12" spans="2:54" ht="20.95" customHeight="1">
      <c r="B12" s="163" t="s">
        <v>815</v>
      </c>
      <c r="AS12" s="178"/>
      <c r="AT12" s="665" t="s">
        <v>816</v>
      </c>
      <c r="AU12" s="665"/>
      <c r="AV12" s="665"/>
      <c r="AW12" s="665"/>
      <c r="AX12" s="665"/>
      <c r="AY12" s="665"/>
      <c r="AZ12" s="665"/>
      <c r="BA12" s="665"/>
      <c r="BB12" s="665"/>
    </row>
    <row r="13" spans="2:54" ht="20.95" customHeight="1">
      <c r="B13" s="663" t="s">
        <v>817</v>
      </c>
      <c r="C13" s="663"/>
      <c r="D13" s="663"/>
      <c r="E13" s="663"/>
      <c r="F13" s="663"/>
      <c r="G13" s="663" t="s">
        <v>818</v>
      </c>
      <c r="H13" s="663"/>
      <c r="I13" s="663"/>
      <c r="J13" s="663"/>
      <c r="K13" s="663"/>
      <c r="L13" s="663"/>
      <c r="M13" s="663"/>
      <c r="N13" s="663"/>
      <c r="O13" s="663"/>
      <c r="P13" s="663"/>
      <c r="Q13" s="663" t="s">
        <v>819</v>
      </c>
      <c r="R13" s="663"/>
      <c r="S13" s="663"/>
      <c r="T13" s="663"/>
      <c r="U13" s="663"/>
      <c r="V13" s="663"/>
      <c r="W13" s="663"/>
      <c r="X13" s="663"/>
      <c r="Y13" s="663"/>
      <c r="Z13" s="663"/>
      <c r="AA13" s="663" t="s">
        <v>820</v>
      </c>
      <c r="AB13" s="663"/>
      <c r="AC13" s="663"/>
      <c r="AD13" s="663"/>
      <c r="AE13" s="663"/>
      <c r="AF13" s="663"/>
      <c r="AG13" s="663"/>
      <c r="AH13" s="663"/>
      <c r="AI13" s="663"/>
      <c r="AJ13" s="663"/>
      <c r="AK13" s="663" t="s">
        <v>821</v>
      </c>
      <c r="AL13" s="663"/>
      <c r="AM13" s="663"/>
      <c r="AN13" s="663"/>
      <c r="AO13" s="663"/>
      <c r="AP13" s="663"/>
      <c r="AQ13" s="663"/>
      <c r="AR13" s="663"/>
      <c r="AS13" s="663"/>
      <c r="AT13" s="663" t="s">
        <v>822</v>
      </c>
      <c r="AU13" s="663"/>
      <c r="AV13" s="663"/>
      <c r="AW13" s="663"/>
      <c r="AX13" s="663"/>
      <c r="AY13" s="663"/>
      <c r="AZ13" s="663"/>
      <c r="BA13" s="663"/>
      <c r="BB13" s="663"/>
    </row>
    <row r="14" spans="2:54" ht="20.95" customHeight="1">
      <c r="B14" s="663" t="s">
        <v>823</v>
      </c>
      <c r="C14" s="663"/>
      <c r="D14" s="663"/>
      <c r="E14" s="663"/>
      <c r="F14" s="663"/>
      <c r="G14" s="179"/>
      <c r="H14" s="180"/>
      <c r="I14" s="180"/>
      <c r="J14" s="664">
        <v>33</v>
      </c>
      <c r="K14" s="664"/>
      <c r="L14" s="661"/>
      <c r="M14" s="661"/>
      <c r="N14" s="180"/>
      <c r="O14" s="180"/>
      <c r="P14" s="181"/>
      <c r="Q14" s="179"/>
      <c r="R14" s="180"/>
      <c r="S14" s="180"/>
      <c r="T14" s="662">
        <v>17</v>
      </c>
      <c r="U14" s="662"/>
      <c r="V14" s="661"/>
      <c r="W14" s="661"/>
      <c r="X14" s="180"/>
      <c r="Y14" s="180"/>
      <c r="Z14" s="181"/>
      <c r="AA14" s="179"/>
      <c r="AB14" s="180"/>
      <c r="AC14" s="180"/>
      <c r="AD14" s="662">
        <v>43</v>
      </c>
      <c r="AE14" s="662"/>
      <c r="AF14" s="661"/>
      <c r="AG14" s="661"/>
      <c r="AH14" s="180"/>
      <c r="AI14" s="180"/>
      <c r="AJ14" s="180"/>
      <c r="AK14" s="182"/>
      <c r="AL14" s="183"/>
      <c r="AM14" s="183"/>
      <c r="AN14" s="660"/>
      <c r="AO14" s="660"/>
      <c r="AP14" s="659"/>
      <c r="AQ14" s="659"/>
      <c r="AR14" s="183"/>
      <c r="AS14" s="184"/>
      <c r="AT14" s="182"/>
      <c r="AU14" s="183"/>
      <c r="AV14" s="183"/>
      <c r="AW14" s="660">
        <f>(J14+T14+AD14+AN14)</f>
        <v>93</v>
      </c>
      <c r="AX14" s="660"/>
      <c r="AY14" s="659" t="str">
        <f>IF((L14+V14+AF14+AP14)=0,"",(L14+V14+AF14+AP14))</f>
        <v/>
      </c>
      <c r="AZ14" s="659"/>
      <c r="BA14" s="183"/>
      <c r="BB14" s="184"/>
    </row>
    <row r="15" spans="2:54" ht="20.95" customHeight="1">
      <c r="B15" s="663" t="s">
        <v>824</v>
      </c>
      <c r="C15" s="663"/>
      <c r="D15" s="663"/>
      <c r="E15" s="663"/>
      <c r="F15" s="663"/>
      <c r="G15" s="179"/>
      <c r="H15" s="180"/>
      <c r="I15" s="180"/>
      <c r="J15" s="664">
        <v>32</v>
      </c>
      <c r="K15" s="664"/>
      <c r="L15" s="661"/>
      <c r="M15" s="661"/>
      <c r="N15" s="180"/>
      <c r="O15" s="180"/>
      <c r="P15" s="181"/>
      <c r="Q15" s="179"/>
      <c r="R15" s="180"/>
      <c r="S15" s="180"/>
      <c r="T15" s="662">
        <v>30</v>
      </c>
      <c r="U15" s="662"/>
      <c r="V15" s="661"/>
      <c r="W15" s="661"/>
      <c r="X15" s="180"/>
      <c r="Y15" s="180"/>
      <c r="Z15" s="181"/>
      <c r="AA15" s="179"/>
      <c r="AB15" s="180"/>
      <c r="AC15" s="180"/>
      <c r="AD15" s="662">
        <v>60</v>
      </c>
      <c r="AE15" s="662"/>
      <c r="AF15" s="661"/>
      <c r="AG15" s="661"/>
      <c r="AH15" s="180"/>
      <c r="AI15" s="180"/>
      <c r="AJ15" s="180"/>
      <c r="AK15" s="182"/>
      <c r="AL15" s="183"/>
      <c r="AM15" s="183"/>
      <c r="AN15" s="660">
        <v>1</v>
      </c>
      <c r="AO15" s="660"/>
      <c r="AP15" s="659"/>
      <c r="AQ15" s="659"/>
      <c r="AR15" s="183"/>
      <c r="AS15" s="184"/>
      <c r="AT15" s="182"/>
      <c r="AU15" s="183"/>
      <c r="AV15" s="183"/>
      <c r="AW15" s="660">
        <f t="shared" ref="AW15:AW28" si="0">(J15+T15+AD15+AN15)</f>
        <v>123</v>
      </c>
      <c r="AX15" s="660"/>
      <c r="AY15" s="659" t="str">
        <f t="shared" ref="AY15:AY28" si="1">IF((L15+V15+AF15+AP15)=0,"",(L15+V15+AF15+AP15))</f>
        <v/>
      </c>
      <c r="AZ15" s="659"/>
      <c r="BA15" s="183"/>
      <c r="BB15" s="184"/>
    </row>
    <row r="16" spans="2:54" ht="20.95" customHeight="1">
      <c r="B16" s="663" t="s">
        <v>825</v>
      </c>
      <c r="C16" s="663"/>
      <c r="D16" s="663"/>
      <c r="E16" s="663"/>
      <c r="F16" s="663"/>
      <c r="G16" s="179"/>
      <c r="H16" s="180"/>
      <c r="I16" s="180"/>
      <c r="J16" s="664">
        <v>1</v>
      </c>
      <c r="K16" s="664"/>
      <c r="L16" s="661"/>
      <c r="M16" s="661"/>
      <c r="N16" s="180"/>
      <c r="O16" s="180"/>
      <c r="P16" s="181"/>
      <c r="Q16" s="179"/>
      <c r="R16" s="180"/>
      <c r="S16" s="180"/>
      <c r="T16" s="662"/>
      <c r="U16" s="662"/>
      <c r="V16" s="661"/>
      <c r="W16" s="661"/>
      <c r="X16" s="180"/>
      <c r="Y16" s="180"/>
      <c r="Z16" s="181"/>
      <c r="AA16" s="179"/>
      <c r="AB16" s="180"/>
      <c r="AC16" s="180"/>
      <c r="AD16" s="662"/>
      <c r="AE16" s="662"/>
      <c r="AF16" s="661"/>
      <c r="AG16" s="661"/>
      <c r="AH16" s="180"/>
      <c r="AI16" s="180"/>
      <c r="AJ16" s="180"/>
      <c r="AK16" s="182"/>
      <c r="AL16" s="183"/>
      <c r="AM16" s="183"/>
      <c r="AN16" s="660"/>
      <c r="AO16" s="660"/>
      <c r="AP16" s="659"/>
      <c r="AQ16" s="659"/>
      <c r="AR16" s="183"/>
      <c r="AS16" s="184"/>
      <c r="AT16" s="182"/>
      <c r="AU16" s="183"/>
      <c r="AV16" s="183"/>
      <c r="AW16" s="660">
        <f t="shared" si="0"/>
        <v>1</v>
      </c>
      <c r="AX16" s="660"/>
      <c r="AY16" s="659" t="str">
        <f t="shared" si="1"/>
        <v/>
      </c>
      <c r="AZ16" s="659"/>
      <c r="BA16" s="183"/>
      <c r="BB16" s="184"/>
    </row>
    <row r="17" spans="2:54" ht="20.95" customHeight="1">
      <c r="B17" s="663" t="s">
        <v>826</v>
      </c>
      <c r="C17" s="663"/>
      <c r="D17" s="663"/>
      <c r="E17" s="663"/>
      <c r="F17" s="663"/>
      <c r="G17" s="179"/>
      <c r="H17" s="180"/>
      <c r="I17" s="180"/>
      <c r="J17" s="664">
        <v>3</v>
      </c>
      <c r="K17" s="664"/>
      <c r="L17" s="661"/>
      <c r="M17" s="661"/>
      <c r="N17" s="180"/>
      <c r="O17" s="180"/>
      <c r="P17" s="181"/>
      <c r="Q17" s="179"/>
      <c r="R17" s="180"/>
      <c r="S17" s="180"/>
      <c r="T17" s="662">
        <v>4</v>
      </c>
      <c r="U17" s="662"/>
      <c r="V17" s="661"/>
      <c r="W17" s="661"/>
      <c r="X17" s="180"/>
      <c r="Y17" s="180"/>
      <c r="Z17" s="181"/>
      <c r="AA17" s="179"/>
      <c r="AB17" s="180"/>
      <c r="AC17" s="180"/>
      <c r="AD17" s="662">
        <v>6</v>
      </c>
      <c r="AE17" s="662"/>
      <c r="AF17" s="661"/>
      <c r="AG17" s="661"/>
      <c r="AH17" s="180"/>
      <c r="AI17" s="180"/>
      <c r="AJ17" s="180"/>
      <c r="AK17" s="182"/>
      <c r="AL17" s="183"/>
      <c r="AM17" s="183"/>
      <c r="AN17" s="660"/>
      <c r="AO17" s="660"/>
      <c r="AP17" s="659"/>
      <c r="AQ17" s="659"/>
      <c r="AR17" s="183"/>
      <c r="AS17" s="184"/>
      <c r="AT17" s="182"/>
      <c r="AU17" s="183"/>
      <c r="AV17" s="183"/>
      <c r="AW17" s="660">
        <f t="shared" si="0"/>
        <v>13</v>
      </c>
      <c r="AX17" s="660"/>
      <c r="AY17" s="659" t="str">
        <f t="shared" si="1"/>
        <v/>
      </c>
      <c r="AZ17" s="659"/>
      <c r="BA17" s="183"/>
      <c r="BB17" s="184"/>
    </row>
    <row r="18" spans="2:54" ht="20.95" customHeight="1">
      <c r="B18" s="663" t="s">
        <v>827</v>
      </c>
      <c r="C18" s="663"/>
      <c r="D18" s="663"/>
      <c r="E18" s="663"/>
      <c r="F18" s="663"/>
      <c r="G18" s="179"/>
      <c r="H18" s="180"/>
      <c r="I18" s="180"/>
      <c r="J18" s="661"/>
      <c r="K18" s="661"/>
      <c r="L18" s="661"/>
      <c r="M18" s="661"/>
      <c r="N18" s="180"/>
      <c r="O18" s="180"/>
      <c r="P18" s="181"/>
      <c r="Q18" s="179"/>
      <c r="R18" s="180"/>
      <c r="S18" s="180"/>
      <c r="T18" s="662"/>
      <c r="U18" s="662"/>
      <c r="V18" s="661"/>
      <c r="W18" s="661"/>
      <c r="X18" s="180"/>
      <c r="Y18" s="180"/>
      <c r="Z18" s="181"/>
      <c r="AA18" s="179"/>
      <c r="AB18" s="180"/>
      <c r="AC18" s="180"/>
      <c r="AD18" s="662">
        <v>1</v>
      </c>
      <c r="AE18" s="662"/>
      <c r="AF18" s="661"/>
      <c r="AG18" s="661"/>
      <c r="AH18" s="180"/>
      <c r="AI18" s="180"/>
      <c r="AJ18" s="180"/>
      <c r="AK18" s="182"/>
      <c r="AL18" s="183"/>
      <c r="AM18" s="183"/>
      <c r="AN18" s="660"/>
      <c r="AO18" s="660"/>
      <c r="AP18" s="659"/>
      <c r="AQ18" s="659"/>
      <c r="AR18" s="183"/>
      <c r="AS18" s="184"/>
      <c r="AT18" s="182"/>
      <c r="AU18" s="183"/>
      <c r="AV18" s="183"/>
      <c r="AW18" s="660">
        <f t="shared" si="0"/>
        <v>1</v>
      </c>
      <c r="AX18" s="660"/>
      <c r="AY18" s="659" t="str">
        <f t="shared" si="1"/>
        <v/>
      </c>
      <c r="AZ18" s="659"/>
      <c r="BA18" s="183"/>
      <c r="BB18" s="184"/>
    </row>
    <row r="19" spans="2:54" ht="20.95" customHeight="1">
      <c r="B19" s="663" t="s">
        <v>828</v>
      </c>
      <c r="C19" s="663"/>
      <c r="D19" s="663"/>
      <c r="E19" s="663"/>
      <c r="F19" s="663"/>
      <c r="G19" s="179"/>
      <c r="H19" s="180"/>
      <c r="I19" s="180"/>
      <c r="J19" s="664">
        <v>4</v>
      </c>
      <c r="K19" s="664"/>
      <c r="L19" s="659">
        <v>-4</v>
      </c>
      <c r="M19" s="659"/>
      <c r="N19" s="180"/>
      <c r="O19" s="180"/>
      <c r="P19" s="181"/>
      <c r="Q19" s="179"/>
      <c r="R19" s="180"/>
      <c r="S19" s="180"/>
      <c r="T19" s="662">
        <v>3</v>
      </c>
      <c r="U19" s="662"/>
      <c r="V19" s="659">
        <v>-3</v>
      </c>
      <c r="W19" s="659"/>
      <c r="X19" s="180"/>
      <c r="Y19" s="180"/>
      <c r="Z19" s="181"/>
      <c r="AA19" s="179"/>
      <c r="AB19" s="180"/>
      <c r="AC19" s="180"/>
      <c r="AD19" s="662">
        <v>2</v>
      </c>
      <c r="AE19" s="662"/>
      <c r="AF19" s="659">
        <v>-1</v>
      </c>
      <c r="AG19" s="659"/>
      <c r="AH19" s="180"/>
      <c r="AI19" s="180"/>
      <c r="AJ19" s="180"/>
      <c r="AK19" s="182"/>
      <c r="AL19" s="183"/>
      <c r="AM19" s="183"/>
      <c r="AN19" s="660"/>
      <c r="AO19" s="660"/>
      <c r="AP19" s="659"/>
      <c r="AQ19" s="659"/>
      <c r="AR19" s="183"/>
      <c r="AS19" s="184"/>
      <c r="AT19" s="182"/>
      <c r="AU19" s="183"/>
      <c r="AV19" s="183"/>
      <c r="AW19" s="660">
        <f t="shared" si="0"/>
        <v>9</v>
      </c>
      <c r="AX19" s="660"/>
      <c r="AY19" s="659">
        <f t="shared" si="1"/>
        <v>-8</v>
      </c>
      <c r="AZ19" s="659"/>
      <c r="BA19" s="183"/>
      <c r="BB19" s="184"/>
    </row>
    <row r="20" spans="2:54" ht="20.95" customHeight="1">
      <c r="B20" s="663" t="s">
        <v>829</v>
      </c>
      <c r="C20" s="663"/>
      <c r="D20" s="663"/>
      <c r="E20" s="663"/>
      <c r="F20" s="663"/>
      <c r="G20" s="179"/>
      <c r="H20" s="180"/>
      <c r="I20" s="180"/>
      <c r="J20" s="661"/>
      <c r="K20" s="661"/>
      <c r="L20" s="661"/>
      <c r="M20" s="661"/>
      <c r="N20" s="180"/>
      <c r="O20" s="180"/>
      <c r="P20" s="181"/>
      <c r="Q20" s="179"/>
      <c r="R20" s="180"/>
      <c r="S20" s="180"/>
      <c r="T20" s="662"/>
      <c r="U20" s="662"/>
      <c r="V20" s="661"/>
      <c r="W20" s="661"/>
      <c r="X20" s="180"/>
      <c r="Y20" s="180"/>
      <c r="Z20" s="181"/>
      <c r="AA20" s="179"/>
      <c r="AB20" s="180"/>
      <c r="AC20" s="180"/>
      <c r="AD20" s="662">
        <v>3</v>
      </c>
      <c r="AE20" s="662"/>
      <c r="AF20" s="661"/>
      <c r="AG20" s="661"/>
      <c r="AH20" s="180"/>
      <c r="AI20" s="180"/>
      <c r="AJ20" s="180"/>
      <c r="AK20" s="182"/>
      <c r="AL20" s="183"/>
      <c r="AM20" s="183"/>
      <c r="AN20" s="660"/>
      <c r="AO20" s="660"/>
      <c r="AP20" s="659"/>
      <c r="AQ20" s="659"/>
      <c r="AR20" s="183"/>
      <c r="AS20" s="184"/>
      <c r="AT20" s="182"/>
      <c r="AU20" s="183"/>
      <c r="AV20" s="183"/>
      <c r="AW20" s="660">
        <f t="shared" si="0"/>
        <v>3</v>
      </c>
      <c r="AX20" s="660"/>
      <c r="AY20" s="659" t="str">
        <f t="shared" si="1"/>
        <v/>
      </c>
      <c r="AZ20" s="659"/>
      <c r="BA20" s="183"/>
      <c r="BB20" s="184"/>
    </row>
    <row r="21" spans="2:54" ht="20.95" customHeight="1">
      <c r="B21" s="663" t="s">
        <v>830</v>
      </c>
      <c r="C21" s="663"/>
      <c r="D21" s="663"/>
      <c r="E21" s="663"/>
      <c r="F21" s="663"/>
      <c r="G21" s="179"/>
      <c r="H21" s="180"/>
      <c r="I21" s="180"/>
      <c r="J21" s="661"/>
      <c r="K21" s="661"/>
      <c r="L21" s="661"/>
      <c r="M21" s="661"/>
      <c r="N21" s="180"/>
      <c r="O21" s="180"/>
      <c r="P21" s="181"/>
      <c r="Q21" s="179"/>
      <c r="R21" s="180"/>
      <c r="S21" s="180"/>
      <c r="T21" s="662"/>
      <c r="U21" s="662"/>
      <c r="V21" s="661"/>
      <c r="W21" s="661"/>
      <c r="X21" s="180"/>
      <c r="Y21" s="180"/>
      <c r="Z21" s="181"/>
      <c r="AA21" s="179"/>
      <c r="AB21" s="180"/>
      <c r="AC21" s="180"/>
      <c r="AD21" s="662">
        <v>1</v>
      </c>
      <c r="AE21" s="662"/>
      <c r="AF21" s="661"/>
      <c r="AG21" s="661"/>
      <c r="AH21" s="180"/>
      <c r="AI21" s="180"/>
      <c r="AJ21" s="180"/>
      <c r="AK21" s="182"/>
      <c r="AL21" s="183"/>
      <c r="AM21" s="183"/>
      <c r="AN21" s="660"/>
      <c r="AO21" s="660"/>
      <c r="AP21" s="659"/>
      <c r="AQ21" s="659"/>
      <c r="AR21" s="183"/>
      <c r="AS21" s="184"/>
      <c r="AT21" s="182"/>
      <c r="AU21" s="183"/>
      <c r="AV21" s="183"/>
      <c r="AW21" s="660">
        <f t="shared" si="0"/>
        <v>1</v>
      </c>
      <c r="AX21" s="660"/>
      <c r="AY21" s="659" t="str">
        <f t="shared" si="1"/>
        <v/>
      </c>
      <c r="AZ21" s="659"/>
      <c r="BA21" s="183"/>
      <c r="BB21" s="184"/>
    </row>
    <row r="22" spans="2:54" ht="20.95" customHeight="1">
      <c r="B22" s="663" t="s">
        <v>831</v>
      </c>
      <c r="C22" s="663"/>
      <c r="D22" s="663"/>
      <c r="E22" s="663"/>
      <c r="F22" s="663"/>
      <c r="G22" s="179"/>
      <c r="H22" s="180"/>
      <c r="I22" s="180"/>
      <c r="J22" s="661"/>
      <c r="K22" s="661"/>
      <c r="L22" s="661"/>
      <c r="M22" s="661"/>
      <c r="N22" s="180"/>
      <c r="O22" s="180"/>
      <c r="P22" s="181"/>
      <c r="Q22" s="179"/>
      <c r="R22" s="180"/>
      <c r="S22" s="180"/>
      <c r="T22" s="662">
        <v>5</v>
      </c>
      <c r="U22" s="662"/>
      <c r="V22" s="661"/>
      <c r="W22" s="661"/>
      <c r="X22" s="180"/>
      <c r="Y22" s="180"/>
      <c r="Z22" s="181"/>
      <c r="AA22" s="179"/>
      <c r="AB22" s="180"/>
      <c r="AC22" s="180"/>
      <c r="AD22" s="662">
        <v>5</v>
      </c>
      <c r="AE22" s="662"/>
      <c r="AF22" s="661"/>
      <c r="AG22" s="661"/>
      <c r="AH22" s="180"/>
      <c r="AI22" s="180"/>
      <c r="AJ22" s="180"/>
      <c r="AK22" s="182"/>
      <c r="AL22" s="183"/>
      <c r="AM22" s="183"/>
      <c r="AN22" s="660"/>
      <c r="AO22" s="660"/>
      <c r="AP22" s="659"/>
      <c r="AQ22" s="659"/>
      <c r="AR22" s="183"/>
      <c r="AS22" s="184"/>
      <c r="AT22" s="182"/>
      <c r="AU22" s="183"/>
      <c r="AV22" s="183"/>
      <c r="AW22" s="660">
        <f t="shared" si="0"/>
        <v>10</v>
      </c>
      <c r="AX22" s="660"/>
      <c r="AY22" s="659" t="str">
        <f t="shared" si="1"/>
        <v/>
      </c>
      <c r="AZ22" s="659"/>
      <c r="BA22" s="183"/>
      <c r="BB22" s="184"/>
    </row>
    <row r="23" spans="2:54" ht="20.95" customHeight="1">
      <c r="B23" s="663" t="s">
        <v>832</v>
      </c>
      <c r="C23" s="663"/>
      <c r="D23" s="663"/>
      <c r="E23" s="663"/>
      <c r="F23" s="663"/>
      <c r="G23" s="179"/>
      <c r="H23" s="180"/>
      <c r="I23" s="180"/>
      <c r="J23" s="661"/>
      <c r="K23" s="661"/>
      <c r="L23" s="661"/>
      <c r="M23" s="661"/>
      <c r="N23" s="180"/>
      <c r="O23" s="180"/>
      <c r="P23" s="181"/>
      <c r="Q23" s="179"/>
      <c r="R23" s="180"/>
      <c r="S23" s="180"/>
      <c r="T23" s="662"/>
      <c r="U23" s="662"/>
      <c r="V23" s="661"/>
      <c r="W23" s="661"/>
      <c r="X23" s="180"/>
      <c r="Y23" s="180"/>
      <c r="Z23" s="181"/>
      <c r="AA23" s="179"/>
      <c r="AB23" s="180"/>
      <c r="AC23" s="180"/>
      <c r="AD23" s="662">
        <v>4</v>
      </c>
      <c r="AE23" s="662"/>
      <c r="AF23" s="661"/>
      <c r="AG23" s="661"/>
      <c r="AH23" s="180"/>
      <c r="AI23" s="180"/>
      <c r="AJ23" s="180"/>
      <c r="AK23" s="182"/>
      <c r="AL23" s="183"/>
      <c r="AM23" s="183"/>
      <c r="AN23" s="660"/>
      <c r="AO23" s="660"/>
      <c r="AP23" s="659"/>
      <c r="AQ23" s="659"/>
      <c r="AR23" s="183"/>
      <c r="AS23" s="184"/>
      <c r="AT23" s="182"/>
      <c r="AU23" s="183"/>
      <c r="AV23" s="183"/>
      <c r="AW23" s="660">
        <f t="shared" si="0"/>
        <v>4</v>
      </c>
      <c r="AX23" s="660"/>
      <c r="AY23" s="659" t="str">
        <f t="shared" si="1"/>
        <v/>
      </c>
      <c r="AZ23" s="659"/>
      <c r="BA23" s="183"/>
      <c r="BB23" s="184"/>
    </row>
    <row r="24" spans="2:54" ht="20.95" customHeight="1">
      <c r="B24" s="663" t="s">
        <v>833</v>
      </c>
      <c r="C24" s="663"/>
      <c r="D24" s="663"/>
      <c r="E24" s="663"/>
      <c r="F24" s="663"/>
      <c r="G24" s="179"/>
      <c r="H24" s="180"/>
      <c r="I24" s="180"/>
      <c r="J24" s="661"/>
      <c r="K24" s="661"/>
      <c r="L24" s="661"/>
      <c r="M24" s="661"/>
      <c r="N24" s="180"/>
      <c r="O24" s="180"/>
      <c r="P24" s="181"/>
      <c r="Q24" s="179"/>
      <c r="R24" s="180"/>
      <c r="S24" s="180"/>
      <c r="T24" s="662"/>
      <c r="U24" s="662"/>
      <c r="V24" s="661"/>
      <c r="W24" s="661"/>
      <c r="X24" s="180"/>
      <c r="Y24" s="180"/>
      <c r="Z24" s="181"/>
      <c r="AA24" s="179"/>
      <c r="AB24" s="180"/>
      <c r="AC24" s="180"/>
      <c r="AD24" s="662">
        <v>17</v>
      </c>
      <c r="AE24" s="662"/>
      <c r="AF24" s="661"/>
      <c r="AG24" s="661"/>
      <c r="AH24" s="180"/>
      <c r="AI24" s="180"/>
      <c r="AJ24" s="180"/>
      <c r="AK24" s="182"/>
      <c r="AL24" s="183"/>
      <c r="AM24" s="183"/>
      <c r="AN24" s="660"/>
      <c r="AO24" s="660"/>
      <c r="AP24" s="659"/>
      <c r="AQ24" s="659"/>
      <c r="AR24" s="183"/>
      <c r="AS24" s="184"/>
      <c r="AT24" s="182"/>
      <c r="AU24" s="183"/>
      <c r="AV24" s="183"/>
      <c r="AW24" s="660">
        <f t="shared" si="0"/>
        <v>17</v>
      </c>
      <c r="AX24" s="660"/>
      <c r="AY24" s="659" t="str">
        <f t="shared" si="1"/>
        <v/>
      </c>
      <c r="AZ24" s="659"/>
      <c r="BA24" s="183"/>
      <c r="BB24" s="184"/>
    </row>
    <row r="25" spans="2:54" ht="20.95" customHeight="1">
      <c r="B25" s="663" t="s">
        <v>834</v>
      </c>
      <c r="C25" s="663"/>
      <c r="D25" s="663"/>
      <c r="E25" s="663"/>
      <c r="F25" s="663"/>
      <c r="G25" s="179"/>
      <c r="H25" s="180"/>
      <c r="I25" s="180"/>
      <c r="J25" s="661"/>
      <c r="K25" s="661"/>
      <c r="L25" s="661"/>
      <c r="M25" s="661"/>
      <c r="N25" s="180"/>
      <c r="O25" s="180"/>
      <c r="P25" s="181"/>
      <c r="Q25" s="179"/>
      <c r="R25" s="180"/>
      <c r="S25" s="180"/>
      <c r="T25" s="662"/>
      <c r="U25" s="662"/>
      <c r="V25" s="661"/>
      <c r="W25" s="661"/>
      <c r="X25" s="180"/>
      <c r="Y25" s="180"/>
      <c r="Z25" s="181"/>
      <c r="AA25" s="179"/>
      <c r="AB25" s="180"/>
      <c r="AC25" s="180"/>
      <c r="AD25" s="662">
        <v>1</v>
      </c>
      <c r="AE25" s="662"/>
      <c r="AF25" s="661"/>
      <c r="AG25" s="661"/>
      <c r="AH25" s="180"/>
      <c r="AI25" s="180"/>
      <c r="AJ25" s="180"/>
      <c r="AK25" s="182"/>
      <c r="AL25" s="183"/>
      <c r="AM25" s="183"/>
      <c r="AN25" s="660"/>
      <c r="AO25" s="660"/>
      <c r="AP25" s="659"/>
      <c r="AQ25" s="659"/>
      <c r="AR25" s="183"/>
      <c r="AS25" s="184"/>
      <c r="AT25" s="182"/>
      <c r="AU25" s="183"/>
      <c r="AV25" s="183"/>
      <c r="AW25" s="660">
        <f t="shared" si="0"/>
        <v>1</v>
      </c>
      <c r="AX25" s="660"/>
      <c r="AY25" s="659" t="str">
        <f t="shared" si="1"/>
        <v/>
      </c>
      <c r="AZ25" s="659"/>
      <c r="BA25" s="183"/>
      <c r="BB25" s="184"/>
    </row>
    <row r="26" spans="2:54" ht="20.95" customHeight="1">
      <c r="B26" s="663" t="s">
        <v>835</v>
      </c>
      <c r="C26" s="663"/>
      <c r="D26" s="663"/>
      <c r="E26" s="663"/>
      <c r="F26" s="663"/>
      <c r="G26" s="179"/>
      <c r="H26" s="180"/>
      <c r="I26" s="180"/>
      <c r="J26" s="661"/>
      <c r="K26" s="661"/>
      <c r="L26" s="661"/>
      <c r="M26" s="661"/>
      <c r="N26" s="180"/>
      <c r="O26" s="180"/>
      <c r="P26" s="181"/>
      <c r="Q26" s="179"/>
      <c r="R26" s="180"/>
      <c r="S26" s="180"/>
      <c r="T26" s="662"/>
      <c r="U26" s="662"/>
      <c r="V26" s="661"/>
      <c r="W26" s="661"/>
      <c r="X26" s="180"/>
      <c r="Y26" s="180"/>
      <c r="Z26" s="181"/>
      <c r="AA26" s="179"/>
      <c r="AB26" s="180"/>
      <c r="AC26" s="180"/>
      <c r="AD26" s="662"/>
      <c r="AE26" s="662"/>
      <c r="AF26" s="661"/>
      <c r="AG26" s="661"/>
      <c r="AH26" s="180"/>
      <c r="AI26" s="180"/>
      <c r="AJ26" s="180"/>
      <c r="AK26" s="182"/>
      <c r="AL26" s="183"/>
      <c r="AM26" s="183"/>
      <c r="AN26" s="660"/>
      <c r="AO26" s="660"/>
      <c r="AP26" s="659"/>
      <c r="AQ26" s="659"/>
      <c r="AR26" s="183"/>
      <c r="AS26" s="184"/>
      <c r="AT26" s="182"/>
      <c r="AU26" s="183"/>
      <c r="AV26" s="183"/>
      <c r="AW26" s="660">
        <f t="shared" si="0"/>
        <v>0</v>
      </c>
      <c r="AX26" s="660"/>
      <c r="AY26" s="659" t="str">
        <f t="shared" si="1"/>
        <v/>
      </c>
      <c r="AZ26" s="659"/>
      <c r="BA26" s="183"/>
      <c r="BB26" s="184"/>
    </row>
    <row r="27" spans="2:54" ht="20.95" customHeight="1">
      <c r="B27" s="663" t="s">
        <v>836</v>
      </c>
      <c r="C27" s="663"/>
      <c r="D27" s="663"/>
      <c r="E27" s="663"/>
      <c r="F27" s="663"/>
      <c r="G27" s="179"/>
      <c r="H27" s="180"/>
      <c r="I27" s="180"/>
      <c r="J27" s="661"/>
      <c r="K27" s="661"/>
      <c r="L27" s="661"/>
      <c r="M27" s="661"/>
      <c r="N27" s="180"/>
      <c r="O27" s="180"/>
      <c r="P27" s="181"/>
      <c r="Q27" s="179"/>
      <c r="R27" s="180"/>
      <c r="S27" s="180"/>
      <c r="T27" s="662"/>
      <c r="U27" s="662"/>
      <c r="V27" s="661"/>
      <c r="W27" s="661"/>
      <c r="X27" s="180"/>
      <c r="Y27" s="180"/>
      <c r="Z27" s="181"/>
      <c r="AA27" s="179"/>
      <c r="AB27" s="180"/>
      <c r="AC27" s="180"/>
      <c r="AD27" s="662">
        <v>3</v>
      </c>
      <c r="AE27" s="662"/>
      <c r="AF27" s="661"/>
      <c r="AG27" s="661"/>
      <c r="AH27" s="180"/>
      <c r="AI27" s="180"/>
      <c r="AJ27" s="180"/>
      <c r="AK27" s="182"/>
      <c r="AL27" s="183"/>
      <c r="AM27" s="183"/>
      <c r="AN27" s="660"/>
      <c r="AO27" s="660"/>
      <c r="AP27" s="659"/>
      <c r="AQ27" s="659"/>
      <c r="AR27" s="183"/>
      <c r="AS27" s="184"/>
      <c r="AT27" s="182"/>
      <c r="AU27" s="183"/>
      <c r="AV27" s="183"/>
      <c r="AW27" s="660">
        <f t="shared" si="0"/>
        <v>3</v>
      </c>
      <c r="AX27" s="660"/>
      <c r="AY27" s="659" t="str">
        <f t="shared" si="1"/>
        <v/>
      </c>
      <c r="AZ27" s="659"/>
      <c r="BA27" s="183"/>
      <c r="BB27" s="184"/>
    </row>
    <row r="28" spans="2:54" ht="20.95" customHeight="1">
      <c r="B28" s="663" t="s">
        <v>837</v>
      </c>
      <c r="C28" s="663"/>
      <c r="D28" s="663"/>
      <c r="E28" s="663"/>
      <c r="F28" s="663"/>
      <c r="G28" s="179"/>
      <c r="H28" s="180"/>
      <c r="I28" s="180"/>
      <c r="J28" s="661"/>
      <c r="K28" s="661"/>
      <c r="L28" s="661"/>
      <c r="M28" s="661"/>
      <c r="N28" s="180"/>
      <c r="O28" s="180"/>
      <c r="P28" s="181"/>
      <c r="Q28" s="179"/>
      <c r="R28" s="180"/>
      <c r="S28" s="180"/>
      <c r="T28" s="662"/>
      <c r="U28" s="662"/>
      <c r="V28" s="661"/>
      <c r="W28" s="661"/>
      <c r="X28" s="180"/>
      <c r="Y28" s="180"/>
      <c r="Z28" s="181"/>
      <c r="AA28" s="179"/>
      <c r="AB28" s="180"/>
      <c r="AC28" s="180"/>
      <c r="AD28" s="662"/>
      <c r="AE28" s="662"/>
      <c r="AF28" s="661"/>
      <c r="AG28" s="661"/>
      <c r="AH28" s="180"/>
      <c r="AI28" s="180"/>
      <c r="AJ28" s="180"/>
      <c r="AK28" s="182"/>
      <c r="AL28" s="183"/>
      <c r="AM28" s="183"/>
      <c r="AN28" s="660"/>
      <c r="AO28" s="660"/>
      <c r="AP28" s="659"/>
      <c r="AQ28" s="659"/>
      <c r="AR28" s="183"/>
      <c r="AS28" s="184"/>
      <c r="AT28" s="182"/>
      <c r="AU28" s="183"/>
      <c r="AV28" s="183"/>
      <c r="AW28" s="660">
        <f t="shared" si="0"/>
        <v>0</v>
      </c>
      <c r="AX28" s="660"/>
      <c r="AY28" s="659" t="str">
        <f t="shared" si="1"/>
        <v/>
      </c>
      <c r="AZ28" s="659"/>
      <c r="BA28" s="183"/>
      <c r="BB28" s="184"/>
    </row>
    <row r="29" spans="2:54" ht="20.95" customHeight="1">
      <c r="B29" s="663" t="s">
        <v>838</v>
      </c>
      <c r="C29" s="663"/>
      <c r="D29" s="663"/>
      <c r="E29" s="663"/>
      <c r="F29" s="663"/>
      <c r="G29" s="179"/>
      <c r="H29" s="180"/>
      <c r="I29" s="180"/>
      <c r="J29" s="660">
        <f>SUM(J14:K28)</f>
        <v>73</v>
      </c>
      <c r="K29" s="660"/>
      <c r="L29" s="659">
        <f>IF(SUM(L14:M28)=0,"",SUM(L14:M28))</f>
        <v>-4</v>
      </c>
      <c r="M29" s="659"/>
      <c r="N29" s="180"/>
      <c r="O29" s="180"/>
      <c r="P29" s="181"/>
      <c r="Q29" s="179"/>
      <c r="R29" s="180"/>
      <c r="S29" s="180"/>
      <c r="T29" s="658">
        <f>SUM(T14:U28)</f>
        <v>59</v>
      </c>
      <c r="U29" s="658"/>
      <c r="V29" s="659">
        <f>IF(SUM(V14:W28)=0,"",SUM(V14:W28))</f>
        <v>-3</v>
      </c>
      <c r="W29" s="659"/>
      <c r="X29" s="180"/>
      <c r="Y29" s="180"/>
      <c r="Z29" s="181"/>
      <c r="AA29" s="179"/>
      <c r="AB29" s="180"/>
      <c r="AC29" s="180"/>
      <c r="AD29" s="658">
        <f>SUM(AD14:AE28)</f>
        <v>146</v>
      </c>
      <c r="AE29" s="658"/>
      <c r="AF29" s="659">
        <f>IF(SUM(AF14:AG28)=0,"",SUM(AF14:AG28))</f>
        <v>-1</v>
      </c>
      <c r="AG29" s="659"/>
      <c r="AH29" s="180"/>
      <c r="AI29" s="180"/>
      <c r="AJ29" s="180"/>
      <c r="AK29" s="182"/>
      <c r="AL29" s="183"/>
      <c r="AM29" s="183"/>
      <c r="AN29" s="660">
        <f>SUM(AN14:AO28)</f>
        <v>1</v>
      </c>
      <c r="AO29" s="660"/>
      <c r="AP29" s="659" t="str">
        <f>IF(SUM(AP14:AQ28)=0,"",SUM(AP14:AQ28))</f>
        <v/>
      </c>
      <c r="AQ29" s="659"/>
      <c r="AR29" s="183"/>
      <c r="AS29" s="184"/>
      <c r="AT29" s="182"/>
      <c r="AU29" s="183"/>
      <c r="AV29" s="183"/>
      <c r="AW29" s="660">
        <f>SUM(AW14:AX28)</f>
        <v>279</v>
      </c>
      <c r="AX29" s="660"/>
      <c r="AY29" s="659">
        <f>IF(SUM(AY14:AZ28)=0,"",SUM(AY14:AZ28))</f>
        <v>-8</v>
      </c>
      <c r="AZ29" s="659"/>
      <c r="BA29" s="183"/>
      <c r="BB29" s="184"/>
    </row>
    <row r="30" spans="2:54">
      <c r="B30" s="185" t="s">
        <v>839</v>
      </c>
    </row>
    <row r="31" spans="2:54">
      <c r="B31" s="185"/>
    </row>
  </sheetData>
  <mergeCells count="225">
    <mergeCell ref="B4:F4"/>
    <mergeCell ref="H4:O4"/>
    <mergeCell ref="R4:Y4"/>
    <mergeCell ref="AB4:AM4"/>
    <mergeCell ref="AO4:AT4"/>
    <mergeCell ref="AV4:BA4"/>
    <mergeCell ref="AU2:BB2"/>
    <mergeCell ref="B3:F3"/>
    <mergeCell ref="G3:P3"/>
    <mergeCell ref="Q3:Z3"/>
    <mergeCell ref="AA3:AN3"/>
    <mergeCell ref="AO3:BB3"/>
    <mergeCell ref="B6:F6"/>
    <mergeCell ref="H6:O6"/>
    <mergeCell ref="R6:Y6"/>
    <mergeCell ref="AA6:AN6"/>
    <mergeCell ref="AO6:AT6"/>
    <mergeCell ref="AV6:BA6"/>
    <mergeCell ref="B5:F5"/>
    <mergeCell ref="H5:O5"/>
    <mergeCell ref="R5:Y5"/>
    <mergeCell ref="AA5:AN5"/>
    <mergeCell ref="AO5:AT5"/>
    <mergeCell ref="AV5:BA5"/>
    <mergeCell ref="B8:F8"/>
    <mergeCell ref="H8:O8"/>
    <mergeCell ref="R8:Y8"/>
    <mergeCell ref="AB8:AM8"/>
    <mergeCell ref="AO8:AT8"/>
    <mergeCell ref="AV8:BA8"/>
    <mergeCell ref="B7:F7"/>
    <mergeCell ref="H7:O7"/>
    <mergeCell ref="Q7:Z7"/>
    <mergeCell ref="AB7:AM7"/>
    <mergeCell ref="AO7:AT7"/>
    <mergeCell ref="AV7:BA7"/>
    <mergeCell ref="AT12:BB12"/>
    <mergeCell ref="B13:F13"/>
    <mergeCell ref="G13:P13"/>
    <mergeCell ref="Q13:Z13"/>
    <mergeCell ref="AA13:AJ13"/>
    <mergeCell ref="AK13:AS13"/>
    <mergeCell ref="AT13:BB13"/>
    <mergeCell ref="B9:F9"/>
    <mergeCell ref="H9:O9"/>
    <mergeCell ref="R9:Y9"/>
    <mergeCell ref="AB9:AM9"/>
    <mergeCell ref="AO9:AU9"/>
    <mergeCell ref="AV9:BB9"/>
    <mergeCell ref="B15:F15"/>
    <mergeCell ref="J15:K15"/>
    <mergeCell ref="L15:M15"/>
    <mergeCell ref="T15:U15"/>
    <mergeCell ref="V15:W15"/>
    <mergeCell ref="B14:F14"/>
    <mergeCell ref="J14:K14"/>
    <mergeCell ref="L14:M14"/>
    <mergeCell ref="T14:U14"/>
    <mergeCell ref="V14:W14"/>
    <mergeCell ref="AD15:AE15"/>
    <mergeCell ref="AF15:AG15"/>
    <mergeCell ref="AN15:AO15"/>
    <mergeCell ref="AP15:AQ15"/>
    <mergeCell ref="AW15:AX15"/>
    <mergeCell ref="AY15:AZ15"/>
    <mergeCell ref="AF14:AG14"/>
    <mergeCell ref="AN14:AO14"/>
    <mergeCell ref="AP14:AQ14"/>
    <mergeCell ref="AW14:AX14"/>
    <mergeCell ref="AY14:AZ14"/>
    <mergeCell ref="AD14:AE14"/>
    <mergeCell ref="B17:F17"/>
    <mergeCell ref="J17:K17"/>
    <mergeCell ref="L17:M17"/>
    <mergeCell ref="T17:U17"/>
    <mergeCell ref="V17:W17"/>
    <mergeCell ref="B16:F16"/>
    <mergeCell ref="J16:K16"/>
    <mergeCell ref="L16:M16"/>
    <mergeCell ref="T16:U16"/>
    <mergeCell ref="V16:W16"/>
    <mergeCell ref="AD17:AE17"/>
    <mergeCell ref="AF17:AG17"/>
    <mergeCell ref="AN17:AO17"/>
    <mergeCell ref="AP17:AQ17"/>
    <mergeCell ref="AW17:AX17"/>
    <mergeCell ref="AY17:AZ17"/>
    <mergeCell ref="AF16:AG16"/>
    <mergeCell ref="AN16:AO16"/>
    <mergeCell ref="AP16:AQ16"/>
    <mergeCell ref="AW16:AX16"/>
    <mergeCell ref="AY16:AZ16"/>
    <mergeCell ref="AD16:AE16"/>
    <mergeCell ref="B19:F19"/>
    <mergeCell ref="J19:K19"/>
    <mergeCell ref="L19:M19"/>
    <mergeCell ref="T19:U19"/>
    <mergeCell ref="V19:W19"/>
    <mergeCell ref="B18:F18"/>
    <mergeCell ref="J18:K18"/>
    <mergeCell ref="L18:M18"/>
    <mergeCell ref="T18:U18"/>
    <mergeCell ref="V18:W18"/>
    <mergeCell ref="AD19:AE19"/>
    <mergeCell ref="AF19:AG19"/>
    <mergeCell ref="AN19:AO19"/>
    <mergeCell ref="AP19:AQ19"/>
    <mergeCell ref="AW19:AX19"/>
    <mergeCell ref="AY19:AZ19"/>
    <mergeCell ref="AF18:AG18"/>
    <mergeCell ref="AN18:AO18"/>
    <mergeCell ref="AP18:AQ18"/>
    <mergeCell ref="AW18:AX18"/>
    <mergeCell ref="AY18:AZ18"/>
    <mergeCell ref="AD18:AE18"/>
    <mergeCell ref="B21:F21"/>
    <mergeCell ref="J21:K21"/>
    <mergeCell ref="L21:M21"/>
    <mergeCell ref="T21:U21"/>
    <mergeCell ref="V21:W21"/>
    <mergeCell ref="B20:F20"/>
    <mergeCell ref="J20:K20"/>
    <mergeCell ref="L20:M20"/>
    <mergeCell ref="T20:U20"/>
    <mergeCell ref="V20:W20"/>
    <mergeCell ref="AD21:AE21"/>
    <mergeCell ref="AF21:AG21"/>
    <mergeCell ref="AN21:AO21"/>
    <mergeCell ref="AP21:AQ21"/>
    <mergeCell ref="AW21:AX21"/>
    <mergeCell ref="AY21:AZ21"/>
    <mergeCell ref="AF20:AG20"/>
    <mergeCell ref="AN20:AO20"/>
    <mergeCell ref="AP20:AQ20"/>
    <mergeCell ref="AW20:AX20"/>
    <mergeCell ref="AY20:AZ20"/>
    <mergeCell ref="AD20:AE20"/>
    <mergeCell ref="B23:F23"/>
    <mergeCell ref="J23:K23"/>
    <mergeCell ref="L23:M23"/>
    <mergeCell ref="T23:U23"/>
    <mergeCell ref="V23:W23"/>
    <mergeCell ref="B22:F22"/>
    <mergeCell ref="J22:K22"/>
    <mergeCell ref="L22:M22"/>
    <mergeCell ref="T22:U22"/>
    <mergeCell ref="V22:W22"/>
    <mergeCell ref="AD23:AE23"/>
    <mergeCell ref="AF23:AG23"/>
    <mergeCell ref="AN23:AO23"/>
    <mergeCell ref="AP23:AQ23"/>
    <mergeCell ref="AW23:AX23"/>
    <mergeCell ref="AY23:AZ23"/>
    <mergeCell ref="AF22:AG22"/>
    <mergeCell ref="AN22:AO22"/>
    <mergeCell ref="AP22:AQ22"/>
    <mergeCell ref="AW22:AX22"/>
    <mergeCell ref="AY22:AZ22"/>
    <mergeCell ref="AD22:AE22"/>
    <mergeCell ref="B25:F25"/>
    <mergeCell ref="J25:K25"/>
    <mergeCell ref="L25:M25"/>
    <mergeCell ref="T25:U25"/>
    <mergeCell ref="V25:W25"/>
    <mergeCell ref="B24:F24"/>
    <mergeCell ref="J24:K24"/>
    <mergeCell ref="L24:M24"/>
    <mergeCell ref="T24:U24"/>
    <mergeCell ref="V24:W24"/>
    <mergeCell ref="AD25:AE25"/>
    <mergeCell ref="AF25:AG25"/>
    <mergeCell ref="AN25:AO25"/>
    <mergeCell ref="AP25:AQ25"/>
    <mergeCell ref="AW25:AX25"/>
    <mergeCell ref="AY25:AZ25"/>
    <mergeCell ref="AF24:AG24"/>
    <mergeCell ref="AN24:AO24"/>
    <mergeCell ref="AP24:AQ24"/>
    <mergeCell ref="AW24:AX24"/>
    <mergeCell ref="AY24:AZ24"/>
    <mergeCell ref="AD24:AE24"/>
    <mergeCell ref="B27:F27"/>
    <mergeCell ref="J27:K27"/>
    <mergeCell ref="L27:M27"/>
    <mergeCell ref="T27:U27"/>
    <mergeCell ref="V27:W27"/>
    <mergeCell ref="B26:F26"/>
    <mergeCell ref="J26:K26"/>
    <mergeCell ref="L26:M26"/>
    <mergeCell ref="T26:U26"/>
    <mergeCell ref="V26:W26"/>
    <mergeCell ref="AD27:AE27"/>
    <mergeCell ref="AF27:AG27"/>
    <mergeCell ref="AN27:AO27"/>
    <mergeCell ref="AP27:AQ27"/>
    <mergeCell ref="AW27:AX27"/>
    <mergeCell ref="AY27:AZ27"/>
    <mergeCell ref="AF26:AG26"/>
    <mergeCell ref="AN26:AO26"/>
    <mergeCell ref="AP26:AQ26"/>
    <mergeCell ref="AW26:AX26"/>
    <mergeCell ref="AY26:AZ26"/>
    <mergeCell ref="AD26:AE26"/>
    <mergeCell ref="B29:F29"/>
    <mergeCell ref="J29:K29"/>
    <mergeCell ref="L29:M29"/>
    <mergeCell ref="T29:U29"/>
    <mergeCell ref="V29:W29"/>
    <mergeCell ref="B28:F28"/>
    <mergeCell ref="J28:K28"/>
    <mergeCell ref="L28:M28"/>
    <mergeCell ref="T28:U28"/>
    <mergeCell ref="V28:W28"/>
    <mergeCell ref="AD29:AE29"/>
    <mergeCell ref="AF29:AG29"/>
    <mergeCell ref="AN29:AO29"/>
    <mergeCell ref="AP29:AQ29"/>
    <mergeCell ref="AW29:AX29"/>
    <mergeCell ref="AY29:AZ29"/>
    <mergeCell ref="AF28:AG28"/>
    <mergeCell ref="AN28:AO28"/>
    <mergeCell ref="AP28:AQ28"/>
    <mergeCell ref="AW28:AX28"/>
    <mergeCell ref="AY28:AZ28"/>
    <mergeCell ref="AD28:AE28"/>
  </mergeCells>
  <phoneticPr fontId="5"/>
  <pageMargins left="0.78740157480314965" right="0.39370078740157483" top="0.39370078740157483" bottom="0.39370078740157483" header="0" footer="0"/>
  <pageSetup paperSize="9" scale="93"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C07F-B8DD-4243-A3DF-7E157446F706}">
  <sheetPr>
    <pageSetUpPr fitToPage="1"/>
  </sheetPr>
  <dimension ref="B1:N14"/>
  <sheetViews>
    <sheetView view="pageLayout" zoomScaleNormal="100" workbookViewId="0">
      <selection activeCell="M15" sqref="M15"/>
    </sheetView>
  </sheetViews>
  <sheetFormatPr defaultColWidth="9" defaultRowHeight="14.4"/>
  <cols>
    <col min="1" max="1" width="4.33203125" style="31" customWidth="1"/>
    <col min="2" max="14" width="10" style="31" customWidth="1"/>
    <col min="15" max="16384" width="9" style="31"/>
  </cols>
  <sheetData>
    <row r="1" spans="2:14" ht="34.049999999999997" customHeight="1"/>
    <row r="2" spans="2:14" s="30" customFormat="1" ht="24.05" customHeight="1">
      <c r="B2" s="30" t="s">
        <v>840</v>
      </c>
      <c r="N2" s="189" t="s">
        <v>841</v>
      </c>
    </row>
    <row r="3" spans="2:14" ht="24.05" customHeight="1">
      <c r="B3" s="494"/>
      <c r="C3" s="494"/>
      <c r="D3" s="498" t="s">
        <v>842</v>
      </c>
      <c r="E3" s="498"/>
      <c r="F3" s="498"/>
      <c r="G3" s="161" t="s">
        <v>843</v>
      </c>
      <c r="H3" s="513" t="s">
        <v>844</v>
      </c>
      <c r="I3" s="686"/>
      <c r="J3" s="513" t="s">
        <v>845</v>
      </c>
      <c r="K3" s="685"/>
      <c r="L3" s="685"/>
      <c r="M3" s="685"/>
      <c r="N3" s="686"/>
    </row>
    <row r="4" spans="2:14" ht="24.05" customHeight="1">
      <c r="B4" s="498" t="s">
        <v>846</v>
      </c>
      <c r="C4" s="498"/>
      <c r="D4" s="498" t="s">
        <v>847</v>
      </c>
      <c r="E4" s="498"/>
      <c r="F4" s="498"/>
      <c r="G4" s="190">
        <v>1</v>
      </c>
      <c r="H4" s="513" t="s">
        <v>848</v>
      </c>
      <c r="I4" s="686"/>
      <c r="J4" s="528" t="s">
        <v>849</v>
      </c>
      <c r="K4" s="687"/>
      <c r="L4" s="687"/>
      <c r="M4" s="687"/>
      <c r="N4" s="529"/>
    </row>
    <row r="5" spans="2:14" ht="24.05" customHeight="1">
      <c r="B5" s="498"/>
      <c r="C5" s="498"/>
      <c r="D5" s="498" t="s">
        <v>850</v>
      </c>
      <c r="E5" s="498"/>
      <c r="F5" s="498"/>
      <c r="G5" s="190">
        <v>1</v>
      </c>
      <c r="H5" s="513" t="s">
        <v>851</v>
      </c>
      <c r="I5" s="686"/>
      <c r="J5" s="528" t="s">
        <v>852</v>
      </c>
      <c r="K5" s="687"/>
      <c r="L5" s="687"/>
      <c r="M5" s="687"/>
      <c r="N5" s="529"/>
    </row>
    <row r="6" spans="2:14" ht="24.05" customHeight="1">
      <c r="B6" s="498"/>
      <c r="C6" s="498"/>
      <c r="D6" s="498" t="s">
        <v>853</v>
      </c>
      <c r="E6" s="498"/>
      <c r="F6" s="498"/>
      <c r="G6" s="190">
        <v>3</v>
      </c>
      <c r="H6" s="513" t="s">
        <v>854</v>
      </c>
      <c r="I6" s="686"/>
      <c r="J6" s="528" t="s">
        <v>855</v>
      </c>
      <c r="K6" s="687"/>
      <c r="L6" s="687"/>
      <c r="M6" s="687"/>
      <c r="N6" s="529"/>
    </row>
    <row r="7" spans="2:14" ht="24.05" customHeight="1">
      <c r="B7" s="498" t="s">
        <v>856</v>
      </c>
      <c r="C7" s="498"/>
      <c r="D7" s="513" t="s">
        <v>857</v>
      </c>
      <c r="E7" s="685"/>
      <c r="F7" s="686"/>
      <c r="G7" s="190">
        <v>5</v>
      </c>
      <c r="H7" s="513" t="s">
        <v>854</v>
      </c>
      <c r="I7" s="686"/>
      <c r="J7" s="528" t="s">
        <v>855</v>
      </c>
      <c r="K7" s="687"/>
      <c r="L7" s="687"/>
      <c r="M7" s="687"/>
      <c r="N7" s="529"/>
    </row>
    <row r="8" spans="2:14" ht="24.05" customHeight="1"/>
    <row r="9" spans="2:14" ht="24.05" customHeight="1"/>
    <row r="10" spans="2:14" s="30" customFormat="1" ht="24.05" customHeight="1">
      <c r="B10" s="30" t="s">
        <v>858</v>
      </c>
      <c r="N10" s="189" t="s">
        <v>841</v>
      </c>
    </row>
    <row r="11" spans="2:14" ht="24.05" customHeight="1">
      <c r="B11" s="191"/>
      <c r="C11" s="39" t="s">
        <v>859</v>
      </c>
      <c r="D11" s="495" t="s">
        <v>860</v>
      </c>
      <c r="E11" s="516"/>
      <c r="F11" s="516"/>
      <c r="G11" s="516"/>
      <c r="H11" s="516"/>
      <c r="I11" s="516"/>
      <c r="J11" s="516"/>
      <c r="K11" s="516"/>
      <c r="L11" s="496"/>
      <c r="M11" s="494" t="s">
        <v>861</v>
      </c>
      <c r="N11" s="494" t="s">
        <v>862</v>
      </c>
    </row>
    <row r="12" spans="2:14" ht="24.05" customHeight="1">
      <c r="B12" s="160" t="s">
        <v>863</v>
      </c>
      <c r="C12" s="192"/>
      <c r="D12" s="33" t="s">
        <v>864</v>
      </c>
      <c r="E12" s="33" t="s">
        <v>865</v>
      </c>
      <c r="F12" s="33" t="s">
        <v>866</v>
      </c>
      <c r="G12" s="33" t="s">
        <v>867</v>
      </c>
      <c r="H12" s="33" t="s">
        <v>868</v>
      </c>
      <c r="I12" s="33" t="s">
        <v>869</v>
      </c>
      <c r="J12" s="33" t="s">
        <v>870</v>
      </c>
      <c r="K12" s="33" t="s">
        <v>871</v>
      </c>
      <c r="L12" s="33" t="s">
        <v>872</v>
      </c>
      <c r="M12" s="494"/>
      <c r="N12" s="494"/>
    </row>
    <row r="13" spans="2:14" ht="24.05" customHeight="1">
      <c r="B13" s="688" t="s">
        <v>873</v>
      </c>
      <c r="C13" s="689"/>
      <c r="D13" s="190">
        <v>24</v>
      </c>
      <c r="E13" s="190">
        <v>6</v>
      </c>
      <c r="F13" s="190">
        <v>3</v>
      </c>
      <c r="G13" s="190">
        <v>8</v>
      </c>
      <c r="H13" s="190">
        <v>7</v>
      </c>
      <c r="I13" s="190">
        <v>4</v>
      </c>
      <c r="J13" s="190">
        <v>7</v>
      </c>
      <c r="K13" s="190">
        <v>8</v>
      </c>
      <c r="L13" s="190">
        <f>SUM(D13:K13)</f>
        <v>67</v>
      </c>
      <c r="M13" s="190">
        <v>37</v>
      </c>
      <c r="N13" s="190">
        <f>L13+M13</f>
        <v>104</v>
      </c>
    </row>
    <row r="14" spans="2:14" ht="24.05" customHeight="1">
      <c r="B14" s="495" t="s">
        <v>874</v>
      </c>
      <c r="C14" s="496"/>
      <c r="D14" s="190">
        <v>24</v>
      </c>
      <c r="E14" s="190">
        <v>6</v>
      </c>
      <c r="F14" s="190">
        <v>3</v>
      </c>
      <c r="G14" s="190">
        <v>8</v>
      </c>
      <c r="H14" s="190">
        <v>8</v>
      </c>
      <c r="I14" s="190">
        <v>5</v>
      </c>
      <c r="J14" s="190">
        <v>7</v>
      </c>
      <c r="K14" s="190">
        <v>8</v>
      </c>
      <c r="L14" s="190">
        <f>SUM(D14:K14)</f>
        <v>69</v>
      </c>
      <c r="M14" s="190">
        <v>37</v>
      </c>
      <c r="N14" s="190">
        <f>L14+M14</f>
        <v>106</v>
      </c>
    </row>
  </sheetData>
  <mergeCells count="23">
    <mergeCell ref="J7:N7"/>
    <mergeCell ref="D11:L11"/>
    <mergeCell ref="M11:M12"/>
    <mergeCell ref="N11:N12"/>
    <mergeCell ref="B13:C13"/>
    <mergeCell ref="B14:C14"/>
    <mergeCell ref="B7:C7"/>
    <mergeCell ref="D7:F7"/>
    <mergeCell ref="H7:I7"/>
    <mergeCell ref="B3:C3"/>
    <mergeCell ref="D3:F3"/>
    <mergeCell ref="H3:I3"/>
    <mergeCell ref="J3:N3"/>
    <mergeCell ref="B4:C6"/>
    <mergeCell ref="D4:F4"/>
    <mergeCell ref="H4:I4"/>
    <mergeCell ref="J4:N4"/>
    <mergeCell ref="D5:F5"/>
    <mergeCell ref="H5:I5"/>
    <mergeCell ref="J5:N5"/>
    <mergeCell ref="D6:F6"/>
    <mergeCell ref="H6:I6"/>
    <mergeCell ref="J6:N6"/>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9B03-A084-414F-AD37-4C681DA87E96}">
  <sheetPr>
    <pageSetUpPr fitToPage="1"/>
  </sheetPr>
  <dimension ref="A1:O39"/>
  <sheetViews>
    <sheetView showGridLines="0" view="pageLayout" zoomScaleNormal="100" zoomScaleSheetLayoutView="100" workbookViewId="0">
      <selection activeCell="B12" sqref="B12:F12"/>
    </sheetView>
  </sheetViews>
  <sheetFormatPr defaultColWidth="9" defaultRowHeight="14.4"/>
  <cols>
    <col min="1" max="1" width="10.33203125" style="339" customWidth="1"/>
    <col min="2" max="2" width="25.44140625" style="339" customWidth="1"/>
    <col min="3" max="3" width="11.88671875" style="339" customWidth="1"/>
    <col min="4" max="4" width="10.33203125" style="339" customWidth="1"/>
    <col min="5" max="5" width="3.5546875" style="339" customWidth="1"/>
    <col min="6" max="6" width="5.21875" style="339" customWidth="1"/>
    <col min="7" max="7" width="6.44140625" style="339" customWidth="1"/>
    <col min="8" max="8" width="10.33203125" style="339" customWidth="1"/>
    <col min="9" max="9" width="6.5546875" style="339" customWidth="1"/>
    <col min="10" max="11" width="6.109375" style="339" customWidth="1"/>
    <col min="12" max="12" width="9.44140625" style="339" customWidth="1"/>
    <col min="13" max="13" width="14.21875" style="339" customWidth="1"/>
    <col min="14" max="14" width="8" style="339" customWidth="1"/>
    <col min="15" max="15" width="6.77734375" style="339" customWidth="1"/>
    <col min="16" max="16384" width="9" style="339"/>
  </cols>
  <sheetData>
    <row r="1" spans="1:15" ht="17.7" customHeight="1">
      <c r="A1" s="138" t="s">
        <v>875</v>
      </c>
      <c r="B1" s="460"/>
    </row>
    <row r="2" spans="1:15" ht="16.55" customHeight="1"/>
    <row r="3" spans="1:15" ht="16.55" customHeight="1">
      <c r="A3" s="339" t="s">
        <v>1816</v>
      </c>
    </row>
    <row r="4" spans="1:15" ht="16.55" customHeight="1">
      <c r="A4" s="339" t="s">
        <v>1817</v>
      </c>
    </row>
    <row r="5" spans="1:15" ht="16.55" customHeight="1">
      <c r="A5" s="339" t="s">
        <v>1818</v>
      </c>
    </row>
    <row r="6" spans="1:15" ht="16.55" customHeight="1">
      <c r="A6" s="470" t="s">
        <v>1871</v>
      </c>
    </row>
    <row r="7" spans="1:15" ht="16.55" customHeight="1">
      <c r="A7" s="471" t="s">
        <v>1872</v>
      </c>
    </row>
    <row r="8" spans="1:15" ht="16.55" customHeight="1">
      <c r="A8" s="339" t="s">
        <v>1819</v>
      </c>
    </row>
    <row r="9" spans="1:15" ht="16.55" customHeight="1"/>
    <row r="10" spans="1:15" ht="16.55" customHeight="1">
      <c r="A10" s="8" t="s">
        <v>1820</v>
      </c>
      <c r="B10" s="8"/>
      <c r="C10" s="8"/>
      <c r="D10" s="8"/>
      <c r="E10" s="8"/>
      <c r="F10" s="8"/>
      <c r="G10" s="8"/>
      <c r="H10" s="8"/>
      <c r="I10" s="8"/>
      <c r="J10" s="8"/>
      <c r="K10" s="8"/>
      <c r="L10" s="8"/>
      <c r="M10" s="8"/>
      <c r="N10" s="8"/>
      <c r="O10" s="8"/>
    </row>
    <row r="11" spans="1:15" ht="16.55" customHeight="1">
      <c r="A11" s="455" t="s">
        <v>1821</v>
      </c>
      <c r="B11" s="193" t="s">
        <v>1822</v>
      </c>
      <c r="C11" s="193"/>
      <c r="D11" s="193"/>
      <c r="E11" s="456"/>
      <c r="F11" s="195"/>
      <c r="G11" s="193"/>
      <c r="H11" s="193"/>
      <c r="I11" s="195"/>
      <c r="J11" s="195"/>
      <c r="K11" s="195"/>
      <c r="L11" s="195"/>
      <c r="M11" s="195"/>
      <c r="N11" s="195"/>
      <c r="O11" s="196"/>
    </row>
    <row r="12" spans="1:15" ht="16.55" customHeight="1">
      <c r="A12" s="197"/>
      <c r="B12" s="690" t="s">
        <v>876</v>
      </c>
      <c r="C12" s="691"/>
      <c r="D12" s="691"/>
      <c r="E12" s="691"/>
      <c r="F12" s="699"/>
      <c r="G12" s="690" t="s">
        <v>877</v>
      </c>
      <c r="H12" s="691"/>
      <c r="I12" s="691"/>
      <c r="J12" s="691"/>
      <c r="K12" s="699"/>
      <c r="L12" s="690" t="s">
        <v>1823</v>
      </c>
      <c r="M12" s="691"/>
      <c r="N12" s="691"/>
      <c r="O12" s="692"/>
    </row>
    <row r="13" spans="1:15" ht="16.55" customHeight="1">
      <c r="A13" s="197"/>
      <c r="B13" s="8" t="s">
        <v>1824</v>
      </c>
      <c r="C13" s="198" t="s">
        <v>1825</v>
      </c>
      <c r="D13" s="199" t="s">
        <v>1826</v>
      </c>
      <c r="E13" s="199"/>
      <c r="F13" s="200" t="s">
        <v>878</v>
      </c>
      <c r="G13" s="199" t="s">
        <v>1827</v>
      </c>
      <c r="H13" s="199"/>
      <c r="I13" s="693" t="s">
        <v>1828</v>
      </c>
      <c r="J13" s="695" t="s">
        <v>1829</v>
      </c>
      <c r="K13" s="697" t="s">
        <v>1830</v>
      </c>
      <c r="L13" s="198" t="s">
        <v>1831</v>
      </c>
      <c r="M13" s="198" t="s">
        <v>880</v>
      </c>
      <c r="N13" s="8" t="s">
        <v>881</v>
      </c>
      <c r="O13" s="202" t="s">
        <v>882</v>
      </c>
    </row>
    <row r="14" spans="1:15" ht="16.55" customHeight="1">
      <c r="A14" s="197"/>
      <c r="B14" s="461"/>
      <c r="C14" s="204"/>
      <c r="D14" s="204"/>
      <c r="E14" s="204"/>
      <c r="F14" s="462"/>
      <c r="G14" s="204" t="s">
        <v>568</v>
      </c>
      <c r="H14" s="204"/>
      <c r="I14" s="694"/>
      <c r="J14" s="696"/>
      <c r="K14" s="698"/>
      <c r="L14" s="206"/>
      <c r="M14" s="206"/>
      <c r="N14" s="204"/>
      <c r="O14" s="208"/>
    </row>
    <row r="15" spans="1:15" ht="16.55" customHeight="1">
      <c r="A15" s="19"/>
      <c r="B15" s="209" t="s">
        <v>1832</v>
      </c>
      <c r="C15" s="209"/>
      <c r="D15" s="207"/>
      <c r="E15" s="205"/>
      <c r="F15" s="204"/>
      <c r="G15" s="204"/>
      <c r="H15" s="204"/>
      <c r="I15" s="204"/>
      <c r="J15" s="204"/>
      <c r="K15" s="207"/>
      <c r="L15" s="204"/>
      <c r="M15" s="204"/>
      <c r="N15" s="205"/>
      <c r="O15" s="208"/>
    </row>
    <row r="16" spans="1:15" ht="16.55" customHeight="1">
      <c r="A16" s="19"/>
      <c r="B16" s="198" t="s">
        <v>1833</v>
      </c>
      <c r="C16" s="198" t="s">
        <v>1834</v>
      </c>
      <c r="D16" s="199" t="s">
        <v>1835</v>
      </c>
      <c r="E16" s="463"/>
      <c r="F16" s="200" t="s">
        <v>883</v>
      </c>
      <c r="G16" s="464"/>
      <c r="H16" s="199"/>
      <c r="I16" s="198"/>
      <c r="J16" s="199"/>
      <c r="K16" s="200"/>
      <c r="L16" s="198"/>
      <c r="M16" s="198"/>
      <c r="N16" s="210"/>
      <c r="O16" s="211"/>
    </row>
    <row r="17" spans="1:15" ht="16.55" customHeight="1">
      <c r="A17" s="455" t="s">
        <v>1836</v>
      </c>
      <c r="B17" s="195" t="s">
        <v>1837</v>
      </c>
      <c r="C17" s="195"/>
      <c r="D17" s="195"/>
      <c r="E17" s="205"/>
      <c r="F17" s="195"/>
      <c r="G17" s="195"/>
      <c r="H17" s="195"/>
      <c r="I17" s="195"/>
      <c r="J17" s="195"/>
      <c r="K17" s="212"/>
      <c r="L17" s="195"/>
      <c r="M17" s="195"/>
      <c r="N17" s="195"/>
      <c r="O17" s="213"/>
    </row>
    <row r="18" spans="1:15" ht="16.55" customHeight="1">
      <c r="A18" s="197"/>
      <c r="B18" s="198" t="s">
        <v>1838</v>
      </c>
      <c r="C18" s="198" t="s">
        <v>1839</v>
      </c>
      <c r="D18" s="465"/>
      <c r="E18" s="465"/>
      <c r="F18" s="200" t="s">
        <v>879</v>
      </c>
      <c r="G18" s="199"/>
      <c r="H18" s="199"/>
      <c r="I18" s="198"/>
      <c r="J18" s="199"/>
      <c r="K18" s="201"/>
      <c r="L18" s="198"/>
      <c r="M18" s="198"/>
      <c r="N18" s="199"/>
      <c r="O18" s="211"/>
    </row>
    <row r="19" spans="1:15" ht="16.55" customHeight="1">
      <c r="A19" s="197"/>
      <c r="B19" s="466" t="s">
        <v>1840</v>
      </c>
      <c r="C19" s="466" t="s">
        <v>1841</v>
      </c>
      <c r="D19" s="301"/>
      <c r="E19" s="301"/>
      <c r="F19" s="203" t="s">
        <v>879</v>
      </c>
      <c r="G19" s="8"/>
      <c r="H19" s="8"/>
      <c r="I19" s="466"/>
      <c r="J19" s="8"/>
      <c r="K19" s="10"/>
      <c r="L19" s="466"/>
      <c r="M19" s="466"/>
      <c r="N19" s="8"/>
      <c r="O19" s="202"/>
    </row>
    <row r="20" spans="1:15" ht="16.55" customHeight="1">
      <c r="A20" s="467"/>
      <c r="B20" s="206" t="s">
        <v>1842</v>
      </c>
      <c r="C20" s="206" t="s">
        <v>1843</v>
      </c>
      <c r="D20" s="214" t="s">
        <v>1844</v>
      </c>
      <c r="E20" s="214"/>
      <c r="F20" s="462" t="s">
        <v>1845</v>
      </c>
      <c r="G20" s="204"/>
      <c r="H20" s="204"/>
      <c r="I20" s="206"/>
      <c r="J20" s="204"/>
      <c r="K20" s="207"/>
      <c r="L20" s="206"/>
      <c r="M20" s="206"/>
      <c r="N20" s="204"/>
      <c r="O20" s="208"/>
    </row>
    <row r="21" spans="1:15" ht="16.55" customHeight="1">
      <c r="A21" s="457" t="s">
        <v>1846</v>
      </c>
      <c r="B21" s="11" t="s">
        <v>1847</v>
      </c>
      <c r="C21" s="215"/>
      <c r="D21" s="215"/>
      <c r="E21" s="458"/>
      <c r="F21" s="11"/>
      <c r="G21" s="11"/>
      <c r="H21" s="11"/>
      <c r="I21" s="11"/>
      <c r="J21" s="11"/>
      <c r="K21" s="215"/>
      <c r="L21" s="463"/>
      <c r="M21" s="11"/>
      <c r="N21" s="11"/>
      <c r="O21" s="216"/>
    </row>
    <row r="22" spans="1:15" ht="16.55" customHeight="1">
      <c r="A22" s="58" t="s">
        <v>1848</v>
      </c>
      <c r="B22" s="217"/>
      <c r="C22" s="217"/>
      <c r="D22" s="217"/>
      <c r="E22" s="217"/>
      <c r="F22" s="217"/>
      <c r="G22" s="217"/>
      <c r="H22" s="217"/>
      <c r="I22" s="217"/>
      <c r="J22" s="217"/>
      <c r="K22" s="217"/>
      <c r="L22" s="217"/>
      <c r="M22" s="217"/>
      <c r="N22" s="217"/>
      <c r="O22" s="217"/>
    </row>
    <row r="23" spans="1:15" ht="16.55" customHeight="1">
      <c r="A23" s="8" t="s">
        <v>1849</v>
      </c>
      <c r="B23" s="8"/>
      <c r="C23" s="8"/>
      <c r="D23" s="8"/>
      <c r="E23" s="8"/>
      <c r="F23" s="8"/>
      <c r="G23" s="8"/>
      <c r="H23" s="8"/>
      <c r="I23" s="8"/>
      <c r="J23" s="8"/>
      <c r="K23" s="8"/>
      <c r="L23" s="8"/>
      <c r="M23" s="8"/>
      <c r="N23" s="8"/>
      <c r="O23" s="8"/>
    </row>
    <row r="24" spans="1:15" ht="16.55" customHeight="1">
      <c r="A24" s="8"/>
      <c r="B24" s="8"/>
      <c r="C24" s="8"/>
      <c r="D24" s="8"/>
      <c r="E24" s="8"/>
      <c r="F24" s="8"/>
      <c r="G24" s="8"/>
      <c r="H24" s="8"/>
      <c r="I24" s="8"/>
      <c r="J24" s="8"/>
      <c r="K24" s="8"/>
      <c r="L24" s="8"/>
      <c r="M24" s="8"/>
      <c r="N24" s="8"/>
      <c r="O24" s="217"/>
    </row>
    <row r="25" spans="1:15" ht="16.55" customHeight="1">
      <c r="A25" s="8" t="s">
        <v>884</v>
      </c>
      <c r="B25" s="8"/>
      <c r="C25" s="8"/>
      <c r="D25" s="8"/>
      <c r="E25" s="8"/>
      <c r="F25" s="8"/>
      <c r="G25" s="8"/>
      <c r="H25" s="8"/>
      <c r="I25" s="8"/>
      <c r="J25" s="8"/>
      <c r="K25" s="8"/>
      <c r="L25" s="8"/>
      <c r="M25" s="113" t="s">
        <v>1873</v>
      </c>
      <c r="N25" s="8"/>
      <c r="O25" s="217"/>
    </row>
    <row r="26" spans="1:15" ht="16.55" customHeight="1">
      <c r="A26" s="8"/>
      <c r="B26" s="8"/>
      <c r="C26" s="8"/>
      <c r="D26" s="8"/>
      <c r="E26" s="8"/>
      <c r="F26" s="8"/>
      <c r="G26" s="8"/>
      <c r="H26" s="8"/>
      <c r="I26" s="8"/>
      <c r="J26" s="8"/>
      <c r="K26" s="8"/>
      <c r="L26" s="8"/>
      <c r="N26" s="8"/>
      <c r="O26" s="217"/>
    </row>
    <row r="27" spans="1:15" ht="21.6" customHeight="1">
      <c r="A27" s="468" t="s">
        <v>885</v>
      </c>
    </row>
    <row r="28" spans="1:15" ht="16.55" customHeight="1">
      <c r="A28" s="365" t="s">
        <v>886</v>
      </c>
      <c r="B28" s="339" t="s">
        <v>1850</v>
      </c>
      <c r="D28" s="365" t="s">
        <v>887</v>
      </c>
      <c r="E28" s="339" t="s">
        <v>1851</v>
      </c>
      <c r="L28" s="339" t="s">
        <v>1852</v>
      </c>
    </row>
    <row r="29" spans="1:15" ht="16.55" customHeight="1">
      <c r="A29" s="365" t="s">
        <v>888</v>
      </c>
      <c r="B29" s="339" t="s">
        <v>889</v>
      </c>
      <c r="D29" s="365"/>
      <c r="E29" s="339" t="s">
        <v>1853</v>
      </c>
      <c r="L29" s="339" t="s">
        <v>1854</v>
      </c>
    </row>
    <row r="30" spans="1:15" ht="16.55" customHeight="1">
      <c r="A30" s="365" t="s">
        <v>890</v>
      </c>
      <c r="B30" s="339" t="s">
        <v>891</v>
      </c>
      <c r="D30" s="365" t="s">
        <v>892</v>
      </c>
      <c r="E30" s="339" t="s">
        <v>1855</v>
      </c>
      <c r="L30" s="339" t="s">
        <v>1856</v>
      </c>
    </row>
    <row r="31" spans="1:15" ht="16.55" customHeight="1">
      <c r="A31" s="365"/>
      <c r="B31" s="339" t="s">
        <v>893</v>
      </c>
      <c r="E31" s="339" t="s">
        <v>1857</v>
      </c>
      <c r="L31" s="339" t="s">
        <v>1858</v>
      </c>
      <c r="M31" s="339" t="s">
        <v>1859</v>
      </c>
    </row>
    <row r="32" spans="1:15" ht="16.55" customHeight="1">
      <c r="A32" s="365"/>
      <c r="B32" s="339" t="s">
        <v>894</v>
      </c>
      <c r="E32" s="339" t="s">
        <v>1860</v>
      </c>
      <c r="J32" s="339" t="s">
        <v>1861</v>
      </c>
      <c r="L32" s="339" t="s">
        <v>1862</v>
      </c>
    </row>
    <row r="33" spans="1:12" ht="16.55" customHeight="1">
      <c r="A33" s="365"/>
      <c r="B33" s="339" t="s">
        <v>895</v>
      </c>
      <c r="E33" s="339" t="s">
        <v>1863</v>
      </c>
      <c r="L33" s="339" t="s">
        <v>1864</v>
      </c>
    </row>
    <row r="34" spans="1:12" ht="16.55" customHeight="1">
      <c r="A34" s="365" t="s">
        <v>896</v>
      </c>
      <c r="B34" s="339" t="s">
        <v>897</v>
      </c>
      <c r="E34" s="339" t="s">
        <v>1865</v>
      </c>
      <c r="J34" s="339" t="s">
        <v>1866</v>
      </c>
      <c r="L34" s="469" t="s">
        <v>1867</v>
      </c>
    </row>
    <row r="35" spans="1:12" ht="16.55" customHeight="1">
      <c r="A35" s="365" t="s">
        <v>898</v>
      </c>
      <c r="B35" s="339" t="s">
        <v>899</v>
      </c>
      <c r="E35" s="339" t="s">
        <v>1868</v>
      </c>
    </row>
    <row r="36" spans="1:12" ht="16.55" customHeight="1">
      <c r="A36" s="365" t="s">
        <v>900</v>
      </c>
      <c r="B36" s="339" t="s">
        <v>1869</v>
      </c>
      <c r="E36" s="339" t="s">
        <v>1870</v>
      </c>
    </row>
    <row r="37" spans="1:12">
      <c r="A37" s="365"/>
      <c r="F37" s="365"/>
    </row>
    <row r="38" spans="1:12">
      <c r="A38" s="365"/>
      <c r="F38" s="365"/>
    </row>
    <row r="39" spans="1:12">
      <c r="F39" s="365"/>
    </row>
  </sheetData>
  <mergeCells count="6">
    <mergeCell ref="L12:O12"/>
    <mergeCell ref="I13:I14"/>
    <mergeCell ref="J13:J14"/>
    <mergeCell ref="K13:K14"/>
    <mergeCell ref="B12:F12"/>
    <mergeCell ref="G12:K12"/>
  </mergeCells>
  <phoneticPr fontId="5"/>
  <pageMargins left="0.78740157480314965" right="0.39370078740157483" top="0.39370078740157483" bottom="0.39370078740157483" header="0" footer="0"/>
  <pageSetup paperSize="9" scale="96"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A3D5-F036-474F-9710-A71310FBA97E}">
  <sheetPr>
    <pageSetUpPr fitToPage="1"/>
  </sheetPr>
  <dimension ref="B1:O58"/>
  <sheetViews>
    <sheetView showGridLines="0" view="pageLayout" zoomScaleNormal="100" workbookViewId="0">
      <selection sqref="A1:XFD1048576"/>
    </sheetView>
  </sheetViews>
  <sheetFormatPr defaultColWidth="9" defaultRowHeight="15.05"/>
  <cols>
    <col min="1" max="1" width="5.77734375" style="219" customWidth="1"/>
    <col min="2" max="2" width="10.44140625" style="219" customWidth="1"/>
    <col min="3" max="4" width="5.109375" style="219" customWidth="1"/>
    <col min="5" max="6" width="10.6640625" style="219" customWidth="1"/>
    <col min="7" max="8" width="5.21875" style="219" customWidth="1"/>
    <col min="9" max="9" width="3.44140625" style="219" customWidth="1"/>
    <col min="10" max="10" width="3.21875" style="219" customWidth="1"/>
    <col min="11" max="11" width="3.77734375" style="219" customWidth="1"/>
    <col min="12" max="14" width="10.6640625" style="219" customWidth="1"/>
    <col min="15" max="15" width="12.6640625" style="219" customWidth="1"/>
    <col min="16" max="16" width="14.109375" style="219" customWidth="1"/>
    <col min="17" max="21" width="21" style="219" customWidth="1"/>
    <col min="22" max="16384" width="9" style="219"/>
  </cols>
  <sheetData>
    <row r="1" spans="2:15" ht="19.8" customHeight="1">
      <c r="B1" s="220" t="s">
        <v>901</v>
      </c>
      <c r="C1" s="163"/>
    </row>
    <row r="2" spans="2:15" ht="19.8" customHeight="1">
      <c r="B2" s="220"/>
      <c r="C2" s="163"/>
    </row>
    <row r="3" spans="2:15" ht="19.8" customHeight="1">
      <c r="B3" s="163" t="s">
        <v>902</v>
      </c>
      <c r="C3" s="163"/>
    </row>
    <row r="4" spans="2:15" ht="19.8" customHeight="1">
      <c r="B4" s="163" t="s">
        <v>903</v>
      </c>
      <c r="C4" s="163"/>
      <c r="F4" s="221" t="s">
        <v>904</v>
      </c>
      <c r="G4" s="221"/>
    </row>
    <row r="5" spans="2:15" ht="19.8" customHeight="1">
      <c r="B5" s="163" t="s">
        <v>905</v>
      </c>
      <c r="C5" s="163"/>
      <c r="F5" s="163" t="s">
        <v>906</v>
      </c>
      <c r="G5" s="163"/>
    </row>
    <row r="6" spans="2:15" ht="19.8" customHeight="1">
      <c r="B6" s="163" t="s">
        <v>907</v>
      </c>
      <c r="C6" s="163"/>
      <c r="F6" s="163" t="s">
        <v>908</v>
      </c>
      <c r="G6" s="163"/>
    </row>
    <row r="7" spans="2:15" ht="19.8" customHeight="1">
      <c r="B7" s="222" t="s">
        <v>909</v>
      </c>
      <c r="C7" s="710" t="s">
        <v>910</v>
      </c>
      <c r="D7" s="710"/>
      <c r="E7" s="710"/>
      <c r="F7" s="710"/>
      <c r="G7" s="710"/>
      <c r="H7" s="710"/>
      <c r="I7" s="710"/>
      <c r="J7" s="710"/>
      <c r="K7" s="710"/>
      <c r="L7" s="710"/>
      <c r="M7" s="710"/>
      <c r="N7" s="710"/>
      <c r="O7" s="222" t="s">
        <v>911</v>
      </c>
    </row>
    <row r="8" spans="2:15" ht="19.8" customHeight="1">
      <c r="B8" s="222" t="s">
        <v>912</v>
      </c>
      <c r="C8" s="710" t="s">
        <v>913</v>
      </c>
      <c r="D8" s="710"/>
      <c r="E8" s="222">
        <v>2140</v>
      </c>
      <c r="F8" s="222">
        <v>2182</v>
      </c>
      <c r="G8" s="711" t="s">
        <v>914</v>
      </c>
      <c r="H8" s="712"/>
      <c r="I8" s="711">
        <v>4411</v>
      </c>
      <c r="J8" s="713"/>
      <c r="K8" s="712"/>
      <c r="L8" s="222">
        <v>4420</v>
      </c>
      <c r="M8" s="222">
        <v>8794</v>
      </c>
      <c r="N8" s="222">
        <v>8740</v>
      </c>
      <c r="O8" s="222" t="s">
        <v>915</v>
      </c>
    </row>
    <row r="9" spans="2:15" ht="19.8" customHeight="1">
      <c r="B9" s="223"/>
      <c r="C9" s="223"/>
      <c r="D9" s="223"/>
      <c r="E9" s="223"/>
      <c r="F9" s="223"/>
      <c r="G9" s="223"/>
      <c r="H9" s="223"/>
      <c r="I9" s="223"/>
      <c r="J9" s="223"/>
      <c r="K9" s="223"/>
      <c r="L9" s="223"/>
      <c r="M9" s="223"/>
      <c r="N9" s="223"/>
      <c r="O9" s="223"/>
    </row>
    <row r="10" spans="2:15" ht="19.8" customHeight="1">
      <c r="B10" s="163" t="s">
        <v>916</v>
      </c>
      <c r="C10" s="163"/>
      <c r="D10" s="705" t="s">
        <v>917</v>
      </c>
      <c r="E10" s="705"/>
      <c r="F10" s="163" t="s">
        <v>918</v>
      </c>
      <c r="G10" s="163"/>
      <c r="J10" s="219" t="s">
        <v>919</v>
      </c>
      <c r="L10" s="163" t="s">
        <v>920</v>
      </c>
      <c r="N10" s="219" t="s">
        <v>921</v>
      </c>
    </row>
    <row r="11" spans="2:15" ht="19.8" customHeight="1">
      <c r="D11" s="705" t="s">
        <v>922</v>
      </c>
      <c r="E11" s="705"/>
      <c r="F11" s="163" t="s">
        <v>923</v>
      </c>
      <c r="G11" s="163"/>
      <c r="J11" s="219" t="s">
        <v>924</v>
      </c>
      <c r="L11" s="163" t="s">
        <v>925</v>
      </c>
      <c r="N11" s="706" t="s">
        <v>921</v>
      </c>
    </row>
    <row r="12" spans="2:15" ht="19.8" customHeight="1">
      <c r="D12" s="705" t="s">
        <v>926</v>
      </c>
      <c r="E12" s="705"/>
      <c r="F12" s="163" t="s">
        <v>927</v>
      </c>
      <c r="G12" s="163"/>
      <c r="J12" s="219" t="s">
        <v>928</v>
      </c>
      <c r="L12" s="219" t="s">
        <v>929</v>
      </c>
      <c r="N12" s="706"/>
    </row>
    <row r="13" spans="2:15" ht="19.8" customHeight="1">
      <c r="D13" s="221"/>
      <c r="E13" s="221"/>
      <c r="F13" s="163"/>
      <c r="G13" s="163"/>
      <c r="N13" s="454"/>
    </row>
    <row r="14" spans="2:15" ht="19.8" customHeight="1">
      <c r="B14" s="219" t="s">
        <v>930</v>
      </c>
    </row>
    <row r="15" spans="2:15" ht="19.8" customHeight="1"/>
    <row r="16" spans="2:15" ht="19.8" customHeight="1">
      <c r="B16" s="219" t="s">
        <v>931</v>
      </c>
    </row>
    <row r="17" spans="2:14" ht="19.8" customHeight="1">
      <c r="B17" s="700" t="s">
        <v>932</v>
      </c>
      <c r="C17" s="700"/>
      <c r="D17" s="700"/>
      <c r="E17" s="700"/>
      <c r="F17" s="224" t="s">
        <v>933</v>
      </c>
      <c r="G17" s="707" t="s">
        <v>934</v>
      </c>
      <c r="H17" s="708"/>
      <c r="I17" s="708"/>
      <c r="J17" s="709"/>
    </row>
    <row r="18" spans="2:14" ht="19.8" customHeight="1">
      <c r="B18" s="700" t="s">
        <v>935</v>
      </c>
      <c r="C18" s="701" t="s">
        <v>936</v>
      </c>
      <c r="D18" s="701"/>
      <c r="E18" s="701"/>
      <c r="F18" s="226">
        <v>304</v>
      </c>
      <c r="G18" s="227">
        <v>10</v>
      </c>
      <c r="H18" s="225" t="s">
        <v>937</v>
      </c>
      <c r="I18" s="228" t="s">
        <v>938</v>
      </c>
      <c r="J18" s="229" t="s">
        <v>939</v>
      </c>
      <c r="N18" s="230"/>
    </row>
    <row r="19" spans="2:14" ht="19.8" customHeight="1">
      <c r="B19" s="700"/>
      <c r="C19" s="702" t="s">
        <v>940</v>
      </c>
      <c r="D19" s="703"/>
      <c r="E19" s="704"/>
      <c r="F19" s="226">
        <v>796</v>
      </c>
      <c r="G19" s="227">
        <v>100</v>
      </c>
      <c r="H19" s="225" t="s">
        <v>937</v>
      </c>
      <c r="I19" s="228" t="s">
        <v>941</v>
      </c>
      <c r="J19" s="229" t="s">
        <v>939</v>
      </c>
      <c r="N19" s="230"/>
    </row>
    <row r="20" spans="2:14" ht="19.8" customHeight="1">
      <c r="B20" s="700"/>
      <c r="C20" s="701" t="s">
        <v>942</v>
      </c>
      <c r="D20" s="701"/>
      <c r="E20" s="701"/>
      <c r="F20" s="226">
        <v>1315</v>
      </c>
      <c r="G20" s="227">
        <v>47</v>
      </c>
      <c r="H20" s="225" t="s">
        <v>937</v>
      </c>
      <c r="I20" s="228" t="s">
        <v>943</v>
      </c>
      <c r="J20" s="229" t="s">
        <v>939</v>
      </c>
    </row>
    <row r="21" spans="2:14" ht="19.8" customHeight="1">
      <c r="B21" s="700"/>
      <c r="C21" s="701" t="s">
        <v>944</v>
      </c>
      <c r="D21" s="701"/>
      <c r="E21" s="701"/>
      <c r="F21" s="226">
        <v>1080</v>
      </c>
      <c r="G21" s="227">
        <v>36</v>
      </c>
      <c r="H21" s="225" t="s">
        <v>937</v>
      </c>
      <c r="I21" s="228" t="s">
        <v>945</v>
      </c>
      <c r="J21" s="229" t="s">
        <v>939</v>
      </c>
    </row>
    <row r="22" spans="2:14" ht="19.8" customHeight="1">
      <c r="B22" s="700"/>
      <c r="C22" s="701" t="s">
        <v>946</v>
      </c>
      <c r="D22" s="701"/>
      <c r="E22" s="701"/>
      <c r="F22" s="226">
        <v>2132</v>
      </c>
      <c r="G22" s="227">
        <v>106</v>
      </c>
      <c r="H22" s="225" t="s">
        <v>937</v>
      </c>
      <c r="I22" s="228" t="s">
        <v>947</v>
      </c>
      <c r="J22" s="229" t="s">
        <v>939</v>
      </c>
    </row>
    <row r="23" spans="2:14" ht="19.8" customHeight="1">
      <c r="B23" s="700"/>
      <c r="C23" s="701" t="s">
        <v>948</v>
      </c>
      <c r="D23" s="701"/>
      <c r="E23" s="701"/>
      <c r="F23" s="226">
        <v>2</v>
      </c>
      <c r="G23" s="227"/>
      <c r="H23" s="225"/>
      <c r="I23" s="228" t="s">
        <v>949</v>
      </c>
      <c r="J23" s="229" t="s">
        <v>939</v>
      </c>
    </row>
    <row r="24" spans="2:14" ht="19.8" customHeight="1">
      <c r="B24" s="700"/>
      <c r="C24" s="701" t="s">
        <v>950</v>
      </c>
      <c r="D24" s="701"/>
      <c r="E24" s="701"/>
      <c r="F24" s="226">
        <v>5629</v>
      </c>
      <c r="G24" s="227">
        <v>401</v>
      </c>
      <c r="H24" s="225" t="s">
        <v>937</v>
      </c>
      <c r="I24" s="228" t="s">
        <v>947</v>
      </c>
      <c r="J24" s="229" t="s">
        <v>939</v>
      </c>
      <c r="N24" s="231"/>
    </row>
    <row r="25" spans="2:14" ht="19.8" customHeight="1">
      <c r="B25" s="700" t="s">
        <v>951</v>
      </c>
      <c r="C25" s="700"/>
      <c r="D25" s="700"/>
      <c r="E25" s="700"/>
      <c r="F25" s="226">
        <v>10778</v>
      </c>
      <c r="G25" s="227">
        <v>410</v>
      </c>
      <c r="H25" s="225" t="s">
        <v>937</v>
      </c>
      <c r="I25" s="228" t="s">
        <v>952</v>
      </c>
      <c r="J25" s="229" t="s">
        <v>939</v>
      </c>
    </row>
    <row r="26" spans="2:14" ht="19.8" customHeight="1">
      <c r="B26" s="700" t="s">
        <v>953</v>
      </c>
      <c r="C26" s="700"/>
      <c r="D26" s="700"/>
      <c r="E26" s="700"/>
      <c r="F26" s="226">
        <v>16407</v>
      </c>
      <c r="G26" s="227">
        <v>812</v>
      </c>
      <c r="H26" s="225" t="s">
        <v>937</v>
      </c>
      <c r="I26" s="228" t="s">
        <v>813</v>
      </c>
      <c r="J26" s="229" t="s">
        <v>939</v>
      </c>
    </row>
    <row r="27" spans="2:14" ht="17.2" customHeight="1"/>
    <row r="28" spans="2:14" ht="15.75" customHeight="1"/>
    <row r="29" spans="2:14" ht="15.75" customHeight="1"/>
    <row r="30" spans="2:14" ht="15.75" customHeight="1"/>
    <row r="31" spans="2:14" ht="15.75" customHeight="1"/>
    <row r="32" spans="2: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8" ht="15.75" customHeight="1"/>
    <row r="49" s="219" customFormat="1"/>
    <row r="50" s="219" customFormat="1"/>
    <row r="51" s="219" customFormat="1"/>
    <row r="52" s="219" customFormat="1"/>
    <row r="53" s="219" customFormat="1"/>
    <row r="54" s="219" customFormat="1"/>
    <row r="55" s="219" customFormat="1"/>
    <row r="56" s="219" customFormat="1"/>
    <row r="58" s="219" customFormat="1"/>
  </sheetData>
  <mergeCells count="20">
    <mergeCell ref="C7:N7"/>
    <mergeCell ref="C8:D8"/>
    <mergeCell ref="G8:H8"/>
    <mergeCell ref="I8:K8"/>
    <mergeCell ref="D10:E10"/>
    <mergeCell ref="D11:E11"/>
    <mergeCell ref="N11:N12"/>
    <mergeCell ref="D12:E12"/>
    <mergeCell ref="B17:E17"/>
    <mergeCell ref="G17:J17"/>
    <mergeCell ref="B25:E25"/>
    <mergeCell ref="B26:E26"/>
    <mergeCell ref="B18:B24"/>
    <mergeCell ref="C18:E18"/>
    <mergeCell ref="C19:E19"/>
    <mergeCell ref="C20:E20"/>
    <mergeCell ref="C21:E21"/>
    <mergeCell ref="C22:E22"/>
    <mergeCell ref="C23:E23"/>
    <mergeCell ref="C24:E24"/>
  </mergeCells>
  <phoneticPr fontId="5"/>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CE39-3963-46AD-AED8-81568B41F73C}">
  <sheetPr>
    <pageSetUpPr fitToPage="1"/>
  </sheetPr>
  <dimension ref="A1:I21"/>
  <sheetViews>
    <sheetView view="pageLayout" zoomScaleNormal="100" workbookViewId="0">
      <selection activeCell="B16" sqref="B16"/>
    </sheetView>
  </sheetViews>
  <sheetFormatPr defaultColWidth="9" defaultRowHeight="14.4"/>
  <cols>
    <col min="1" max="1" width="2.109375" style="31" customWidth="1"/>
    <col min="2" max="2" width="18" style="31" customWidth="1"/>
    <col min="3" max="3" width="2.109375" style="31" customWidth="1"/>
    <col min="4" max="5" width="12.44140625" style="31" customWidth="1"/>
    <col min="6" max="9" width="21.33203125" style="31" customWidth="1"/>
    <col min="10" max="16384" width="9" style="31"/>
  </cols>
  <sheetData>
    <row r="1" spans="1:9" ht="19" customHeight="1"/>
    <row r="2" spans="1:9" ht="18" customHeight="1"/>
    <row r="3" spans="1:9" ht="20" customHeight="1">
      <c r="B3" s="232" t="s">
        <v>954</v>
      </c>
      <c r="C3" s="232"/>
      <c r="D3" s="232"/>
      <c r="E3" s="232"/>
      <c r="F3" s="232"/>
      <c r="G3" s="232"/>
      <c r="H3" s="232"/>
      <c r="I3" s="232"/>
    </row>
    <row r="4" spans="1:9" ht="20" customHeight="1">
      <c r="A4" s="187"/>
      <c r="B4" s="233" t="s">
        <v>955</v>
      </c>
      <c r="C4" s="234"/>
      <c r="D4" s="716" t="s">
        <v>956</v>
      </c>
      <c r="E4" s="717"/>
      <c r="F4" s="235" t="s">
        <v>957</v>
      </c>
      <c r="G4" s="235" t="s">
        <v>958</v>
      </c>
      <c r="H4" s="235" t="s">
        <v>959</v>
      </c>
      <c r="I4" s="235" t="s">
        <v>960</v>
      </c>
    </row>
    <row r="5" spans="1:9" ht="20" customHeight="1">
      <c r="A5" s="187"/>
      <c r="B5" s="236" t="s">
        <v>961</v>
      </c>
      <c r="C5" s="234"/>
      <c r="D5" s="725">
        <v>22370</v>
      </c>
      <c r="E5" s="726"/>
      <c r="F5" s="237">
        <v>24007</v>
      </c>
      <c r="G5" s="237">
        <v>26243</v>
      </c>
      <c r="H5" s="237">
        <v>27310</v>
      </c>
      <c r="I5" s="237">
        <v>28669</v>
      </c>
    </row>
    <row r="6" spans="1:9" ht="20" customHeight="1">
      <c r="A6" s="187"/>
      <c r="B6" s="236" t="s">
        <v>962</v>
      </c>
      <c r="C6" s="234"/>
      <c r="D6" s="716" t="s">
        <v>963</v>
      </c>
      <c r="E6" s="717"/>
      <c r="F6" s="235" t="s">
        <v>964</v>
      </c>
      <c r="G6" s="235" t="s">
        <v>965</v>
      </c>
      <c r="H6" s="235" t="s">
        <v>966</v>
      </c>
      <c r="I6" s="235" t="s">
        <v>967</v>
      </c>
    </row>
    <row r="7" spans="1:9" ht="20" customHeight="1">
      <c r="A7" s="187"/>
      <c r="B7" s="236" t="s">
        <v>968</v>
      </c>
      <c r="C7" s="234"/>
      <c r="D7" s="716" t="s">
        <v>969</v>
      </c>
      <c r="E7" s="717"/>
      <c r="F7" s="235" t="s">
        <v>969</v>
      </c>
      <c r="G7" s="235" t="s">
        <v>969</v>
      </c>
      <c r="H7" s="235" t="s">
        <v>969</v>
      </c>
      <c r="I7" s="235" t="s">
        <v>969</v>
      </c>
    </row>
    <row r="8" spans="1:9" ht="20" customHeight="1">
      <c r="A8" s="187"/>
      <c r="B8" s="236" t="s">
        <v>970</v>
      </c>
      <c r="C8" s="234"/>
      <c r="D8" s="716" t="s">
        <v>971</v>
      </c>
      <c r="E8" s="717"/>
      <c r="F8" s="235" t="s">
        <v>971</v>
      </c>
      <c r="G8" s="235" t="s">
        <v>972</v>
      </c>
      <c r="H8" s="235" t="s">
        <v>973</v>
      </c>
      <c r="I8" s="235" t="s">
        <v>974</v>
      </c>
    </row>
    <row r="9" spans="1:9" ht="20" customHeight="1">
      <c r="A9" s="187"/>
      <c r="B9" s="236" t="s">
        <v>975</v>
      </c>
      <c r="C9" s="234"/>
      <c r="D9" s="716" t="s">
        <v>976</v>
      </c>
      <c r="E9" s="717"/>
      <c r="F9" s="235" t="s">
        <v>976</v>
      </c>
      <c r="G9" s="235" t="s">
        <v>976</v>
      </c>
      <c r="H9" s="235" t="s">
        <v>976</v>
      </c>
      <c r="I9" s="235" t="s">
        <v>976</v>
      </c>
    </row>
    <row r="10" spans="1:9" ht="20" customHeight="1">
      <c r="A10" s="187"/>
      <c r="B10" s="236" t="s">
        <v>977</v>
      </c>
      <c r="C10" s="234"/>
      <c r="D10" s="718">
        <v>52</v>
      </c>
      <c r="E10" s="719"/>
      <c r="F10" s="238">
        <v>54</v>
      </c>
      <c r="G10" s="238">
        <v>52</v>
      </c>
      <c r="H10" s="238">
        <v>69</v>
      </c>
      <c r="I10" s="238">
        <v>21</v>
      </c>
    </row>
    <row r="11" spans="1:9" ht="20" customHeight="1">
      <c r="A11" s="186"/>
      <c r="B11" s="720" t="s">
        <v>978</v>
      </c>
      <c r="C11" s="239"/>
      <c r="D11" s="721" t="s">
        <v>979</v>
      </c>
      <c r="E11" s="722"/>
      <c r="F11" s="714" t="s">
        <v>980</v>
      </c>
      <c r="G11" s="714" t="s">
        <v>981</v>
      </c>
      <c r="H11" s="714" t="s">
        <v>982</v>
      </c>
      <c r="I11" s="714" t="s">
        <v>983</v>
      </c>
    </row>
    <row r="12" spans="1:9" ht="20" customHeight="1">
      <c r="A12" s="160"/>
      <c r="B12" s="720"/>
      <c r="C12" s="240"/>
      <c r="D12" s="723"/>
      <c r="E12" s="724"/>
      <c r="F12" s="715"/>
      <c r="G12" s="715"/>
      <c r="H12" s="715"/>
      <c r="I12" s="715"/>
    </row>
    <row r="13" spans="1:9" ht="20" customHeight="1">
      <c r="B13" s="241"/>
      <c r="C13" s="241"/>
      <c r="D13" s="241"/>
    </row>
    <row r="14" spans="1:9" ht="20" customHeight="1">
      <c r="B14" s="241"/>
      <c r="C14" s="241"/>
      <c r="D14" s="241"/>
    </row>
    <row r="15" spans="1:9" ht="20" customHeight="1">
      <c r="B15" s="1290" t="s">
        <v>1874</v>
      </c>
      <c r="C15" s="241"/>
      <c r="D15" s="241"/>
    </row>
    <row r="16" spans="1:9" ht="20" customHeight="1">
      <c r="A16" s="187"/>
      <c r="B16" s="233" t="s">
        <v>984</v>
      </c>
      <c r="C16" s="234"/>
      <c r="D16" s="716" t="s">
        <v>985</v>
      </c>
      <c r="E16" s="717"/>
      <c r="F16" s="235" t="s">
        <v>986</v>
      </c>
    </row>
    <row r="17" spans="1:6" ht="20" customHeight="1">
      <c r="A17" s="187"/>
      <c r="B17" s="236" t="s">
        <v>987</v>
      </c>
      <c r="C17" s="234"/>
      <c r="D17" s="243">
        <v>854</v>
      </c>
      <c r="E17" s="244" t="s">
        <v>988</v>
      </c>
      <c r="F17" s="238"/>
    </row>
    <row r="18" spans="1:6" ht="20" customHeight="1">
      <c r="A18" s="187"/>
      <c r="B18" s="236" t="s">
        <v>989</v>
      </c>
      <c r="C18" s="234"/>
      <c r="D18" s="243">
        <v>1138</v>
      </c>
      <c r="E18" s="244" t="s">
        <v>990</v>
      </c>
      <c r="F18" s="238"/>
    </row>
    <row r="19" spans="1:6" ht="20" customHeight="1">
      <c r="A19" s="187"/>
      <c r="B19" s="236" t="s">
        <v>991</v>
      </c>
      <c r="C19" s="234"/>
      <c r="D19" s="243">
        <v>1992</v>
      </c>
      <c r="E19" s="244" t="s">
        <v>990</v>
      </c>
      <c r="F19" s="238"/>
    </row>
    <row r="20" spans="1:6" ht="20" customHeight="1">
      <c r="B20" s="245"/>
      <c r="C20" s="245"/>
      <c r="D20" s="245"/>
    </row>
    <row r="21" spans="1:6" ht="15.05" customHeight="1">
      <c r="B21" s="246"/>
      <c r="C21" s="246"/>
      <c r="D21" s="246"/>
    </row>
  </sheetData>
  <mergeCells count="14">
    <mergeCell ref="D9:E9"/>
    <mergeCell ref="D4:E4"/>
    <mergeCell ref="D5:E5"/>
    <mergeCell ref="D6:E6"/>
    <mergeCell ref="D7:E7"/>
    <mergeCell ref="D8:E8"/>
    <mergeCell ref="I11:I12"/>
    <mergeCell ref="D16:E16"/>
    <mergeCell ref="D10:E10"/>
    <mergeCell ref="B11:B12"/>
    <mergeCell ref="D11:E12"/>
    <mergeCell ref="F11:F12"/>
    <mergeCell ref="G11:G12"/>
    <mergeCell ref="H11:H12"/>
  </mergeCells>
  <phoneticPr fontId="5"/>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535A8-73C9-48A3-ADD9-31DDC269A7A8}">
  <sheetPr>
    <pageSetUpPr fitToPage="1"/>
  </sheetPr>
  <dimension ref="A1:AH33"/>
  <sheetViews>
    <sheetView view="pageLayout" zoomScaleNormal="100" workbookViewId="0">
      <selection activeCell="D10" sqref="D10:F12"/>
    </sheetView>
  </sheetViews>
  <sheetFormatPr defaultColWidth="9" defaultRowHeight="14.4"/>
  <cols>
    <col min="1" max="3" width="3.21875" style="58" customWidth="1"/>
    <col min="4" max="6" width="4.88671875" style="58" customWidth="1"/>
    <col min="7" max="7" width="1.21875" style="58" customWidth="1"/>
    <col min="8" max="9" width="5.77734375" style="58" customWidth="1"/>
    <col min="10" max="11" width="7.109375" style="58" customWidth="1"/>
    <col min="12" max="12" width="5.77734375" style="58" customWidth="1"/>
    <col min="13" max="14" width="7.5546875" style="58" customWidth="1"/>
    <col min="15" max="22" width="3.6640625" style="58" customWidth="1"/>
    <col min="23" max="25" width="3.21875" style="58" customWidth="1"/>
    <col min="26" max="27" width="3.6640625" style="58" customWidth="1"/>
    <col min="28" max="33" width="3.44140625" style="58" customWidth="1"/>
    <col min="34" max="34" width="3.5546875" style="58" customWidth="1"/>
    <col min="35" max="16384" width="9" style="58"/>
  </cols>
  <sheetData>
    <row r="1" spans="1:34" s="51" customFormat="1" ht="20.95" customHeight="1">
      <c r="A1" s="57" t="s">
        <v>992</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row>
    <row r="2" spans="1:34" ht="17.2" customHeight="1">
      <c r="A2" s="8" t="s">
        <v>993</v>
      </c>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4" ht="17.2" customHeight="1">
      <c r="A3" s="8" t="s">
        <v>994</v>
      </c>
      <c r="B3" s="8"/>
      <c r="C3" s="8"/>
      <c r="D3" s="8"/>
      <c r="E3" s="8"/>
      <c r="F3" s="8"/>
      <c r="G3" s="8"/>
      <c r="H3" s="8"/>
      <c r="I3" s="8"/>
      <c r="J3" s="8"/>
      <c r="K3" s="8"/>
      <c r="L3" s="8"/>
      <c r="M3" s="8"/>
      <c r="N3" s="8"/>
      <c r="O3" s="8"/>
      <c r="P3" s="8"/>
      <c r="Q3" s="8"/>
      <c r="R3" s="8"/>
      <c r="S3" s="8"/>
      <c r="T3" s="8"/>
      <c r="U3" s="8"/>
      <c r="V3" s="8"/>
      <c r="W3" s="8"/>
      <c r="X3" s="8"/>
      <c r="Y3" s="8"/>
      <c r="Z3" s="8"/>
      <c r="AA3" s="8"/>
      <c r="AB3" s="8"/>
      <c r="AC3" s="8"/>
      <c r="AD3" s="8"/>
      <c r="AE3" s="8"/>
    </row>
    <row r="4" spans="1:34" ht="17.2" customHeight="1">
      <c r="A4" s="79" t="s">
        <v>995</v>
      </c>
      <c r="AD4" s="247"/>
      <c r="AE4" s="247"/>
      <c r="AH4" s="188" t="s">
        <v>996</v>
      </c>
    </row>
    <row r="5" spans="1:34" ht="16.55" customHeight="1">
      <c r="A5" s="833" t="s">
        <v>997</v>
      </c>
      <c r="B5" s="611"/>
      <c r="C5" s="611"/>
      <c r="D5" s="771" t="s">
        <v>998</v>
      </c>
      <c r="E5" s="771"/>
      <c r="F5" s="771"/>
      <c r="G5" s="769" t="s">
        <v>999</v>
      </c>
      <c r="H5" s="764"/>
      <c r="I5" s="764"/>
      <c r="J5" s="764"/>
      <c r="K5" s="764"/>
      <c r="L5" s="764"/>
      <c r="M5" s="764"/>
      <c r="N5" s="765"/>
      <c r="O5" s="771" t="s">
        <v>1000</v>
      </c>
      <c r="P5" s="771"/>
      <c r="Q5" s="771"/>
      <c r="R5" s="771" t="s">
        <v>1001</v>
      </c>
      <c r="S5" s="771"/>
      <c r="T5" s="771"/>
      <c r="U5" s="771"/>
      <c r="V5" s="771"/>
      <c r="W5" s="771"/>
      <c r="X5" s="771"/>
      <c r="Y5" s="771"/>
      <c r="Z5" s="771"/>
      <c r="AA5" s="771"/>
      <c r="AB5" s="769" t="s">
        <v>1002</v>
      </c>
      <c r="AC5" s="764"/>
      <c r="AD5" s="764"/>
      <c r="AE5" s="764"/>
      <c r="AF5" s="764"/>
      <c r="AG5" s="764"/>
      <c r="AH5" s="772"/>
    </row>
    <row r="6" spans="1:34" ht="16.55" customHeight="1">
      <c r="A6" s="834"/>
      <c r="B6" s="576"/>
      <c r="C6" s="576"/>
      <c r="D6" s="577"/>
      <c r="E6" s="577"/>
      <c r="F6" s="577"/>
      <c r="G6" s="770"/>
      <c r="H6" s="767"/>
      <c r="I6" s="767"/>
      <c r="J6" s="767"/>
      <c r="K6" s="767"/>
      <c r="L6" s="767"/>
      <c r="M6" s="767"/>
      <c r="N6" s="768"/>
      <c r="O6" s="577"/>
      <c r="P6" s="577"/>
      <c r="Q6" s="577"/>
      <c r="R6" s="742" t="s">
        <v>1003</v>
      </c>
      <c r="S6" s="742"/>
      <c r="T6" s="742"/>
      <c r="U6" s="742"/>
      <c r="V6" s="742"/>
      <c r="W6" s="743" t="s">
        <v>1004</v>
      </c>
      <c r="X6" s="743"/>
      <c r="Y6" s="743"/>
      <c r="Z6" s="743"/>
      <c r="AA6" s="743"/>
      <c r="AB6" s="773"/>
      <c r="AC6" s="489"/>
      <c r="AD6" s="489"/>
      <c r="AE6" s="489"/>
      <c r="AF6" s="489"/>
      <c r="AG6" s="489"/>
      <c r="AH6" s="774"/>
    </row>
    <row r="7" spans="1:34" ht="16.55" customHeight="1">
      <c r="A7" s="775" t="s">
        <v>1005</v>
      </c>
      <c r="B7" s="776"/>
      <c r="C7" s="777"/>
      <c r="D7" s="781" t="s">
        <v>1006</v>
      </c>
      <c r="E7" s="782"/>
      <c r="F7" s="782"/>
      <c r="G7" s="248"/>
      <c r="H7" s="873" t="s">
        <v>1007</v>
      </c>
      <c r="I7" s="784"/>
      <c r="J7" s="784"/>
      <c r="K7" s="784"/>
      <c r="L7" s="784"/>
      <c r="M7" s="784" t="s">
        <v>1008</v>
      </c>
      <c r="N7" s="785"/>
      <c r="O7" s="874">
        <v>210000</v>
      </c>
      <c r="P7" s="875"/>
      <c r="Q7" s="876"/>
      <c r="R7" s="856">
        <f>(O7*8/10)</f>
        <v>168000</v>
      </c>
      <c r="S7" s="857"/>
      <c r="T7" s="857"/>
      <c r="U7" s="753" t="s">
        <v>1009</v>
      </c>
      <c r="V7" s="754"/>
      <c r="W7" s="856">
        <f>(O7*2/10)</f>
        <v>42000</v>
      </c>
      <c r="X7" s="857"/>
      <c r="Y7" s="857"/>
      <c r="Z7" s="753" t="s">
        <v>1010</v>
      </c>
      <c r="AA7" s="754"/>
      <c r="AB7" s="835" t="s">
        <v>1011</v>
      </c>
      <c r="AC7" s="784"/>
      <c r="AD7" s="784"/>
      <c r="AE7" s="784"/>
      <c r="AF7" s="784"/>
      <c r="AG7" s="784"/>
      <c r="AH7" s="836"/>
    </row>
    <row r="8" spans="1:34" ht="16.55" customHeight="1">
      <c r="A8" s="794"/>
      <c r="B8" s="489"/>
      <c r="C8" s="795"/>
      <c r="D8" s="796"/>
      <c r="E8" s="477"/>
      <c r="F8" s="477"/>
      <c r="G8" s="250"/>
      <c r="H8" s="491"/>
      <c r="I8" s="491"/>
      <c r="J8" s="491"/>
      <c r="K8" s="491"/>
      <c r="L8" s="491"/>
      <c r="M8" s="807"/>
      <c r="N8" s="842"/>
      <c r="O8" s="877"/>
      <c r="P8" s="878"/>
      <c r="Q8" s="879"/>
      <c r="R8" s="858"/>
      <c r="S8" s="859"/>
      <c r="T8" s="859"/>
      <c r="U8" s="823"/>
      <c r="V8" s="824"/>
      <c r="W8" s="858"/>
      <c r="X8" s="859"/>
      <c r="Y8" s="859"/>
      <c r="Z8" s="823"/>
      <c r="AA8" s="824"/>
      <c r="AB8" s="806"/>
      <c r="AC8" s="807"/>
      <c r="AD8" s="807"/>
      <c r="AE8" s="807"/>
      <c r="AF8" s="807"/>
      <c r="AG8" s="807"/>
      <c r="AH8" s="808"/>
    </row>
    <row r="9" spans="1:34" ht="25.05" customHeight="1">
      <c r="A9" s="866" t="s">
        <v>1005</v>
      </c>
      <c r="B9" s="867"/>
      <c r="C9" s="868"/>
      <c r="D9" s="869" t="s">
        <v>1012</v>
      </c>
      <c r="E9" s="745"/>
      <c r="F9" s="745"/>
      <c r="G9" s="251"/>
      <c r="H9" s="728" t="s">
        <v>1013</v>
      </c>
      <c r="I9" s="728"/>
      <c r="J9" s="728"/>
      <c r="K9" s="728"/>
      <c r="L9" s="728"/>
      <c r="M9" s="728" t="s">
        <v>1014</v>
      </c>
      <c r="N9" s="746"/>
      <c r="O9" s="870">
        <v>21616</v>
      </c>
      <c r="P9" s="871"/>
      <c r="Q9" s="872"/>
      <c r="R9" s="864">
        <f>(O9*5/10)</f>
        <v>10808</v>
      </c>
      <c r="S9" s="865"/>
      <c r="T9" s="865"/>
      <c r="U9" s="838" t="s">
        <v>1015</v>
      </c>
      <c r="V9" s="839"/>
      <c r="W9" s="864">
        <f>(O9*5/10)</f>
        <v>10808</v>
      </c>
      <c r="X9" s="865"/>
      <c r="Y9" s="865"/>
      <c r="Z9" s="838" t="s">
        <v>1015</v>
      </c>
      <c r="AA9" s="839"/>
      <c r="AB9" s="727"/>
      <c r="AC9" s="728"/>
      <c r="AD9" s="728"/>
      <c r="AE9" s="728"/>
      <c r="AF9" s="728"/>
      <c r="AG9" s="728"/>
      <c r="AH9" s="729"/>
    </row>
    <row r="10" spans="1:34" ht="13.75" customHeight="1">
      <c r="A10" s="775" t="s">
        <v>1005</v>
      </c>
      <c r="B10" s="776"/>
      <c r="C10" s="777"/>
      <c r="D10" s="1291" t="s">
        <v>1875</v>
      </c>
      <c r="E10" s="784"/>
      <c r="F10" s="784"/>
      <c r="G10" s="253"/>
      <c r="H10" s="784" t="s">
        <v>1016</v>
      </c>
      <c r="I10" s="784"/>
      <c r="J10" s="784"/>
      <c r="K10" s="784"/>
      <c r="L10" s="784"/>
      <c r="M10" s="843" t="s">
        <v>1017</v>
      </c>
      <c r="N10" s="844"/>
      <c r="O10" s="847">
        <v>34000</v>
      </c>
      <c r="P10" s="848"/>
      <c r="Q10" s="849"/>
      <c r="R10" s="817">
        <f>(O10*1/2)</f>
        <v>17000</v>
      </c>
      <c r="S10" s="818"/>
      <c r="T10" s="818"/>
      <c r="U10" s="811" t="s">
        <v>1018</v>
      </c>
      <c r="V10" s="812"/>
      <c r="W10" s="817">
        <f>INT(O10*1/2)</f>
        <v>17000</v>
      </c>
      <c r="X10" s="818"/>
      <c r="Y10" s="818"/>
      <c r="Z10" s="753" t="s">
        <v>1019</v>
      </c>
      <c r="AA10" s="754"/>
      <c r="AB10" s="825"/>
      <c r="AC10" s="826"/>
      <c r="AD10" s="826"/>
      <c r="AE10" s="826"/>
      <c r="AF10" s="826"/>
      <c r="AG10" s="826"/>
      <c r="AH10" s="827"/>
    </row>
    <row r="11" spans="1:34" ht="13.75" customHeight="1">
      <c r="A11" s="794"/>
      <c r="B11" s="489"/>
      <c r="C11" s="795"/>
      <c r="D11" s="804"/>
      <c r="E11" s="491"/>
      <c r="F11" s="491"/>
      <c r="G11" s="254"/>
      <c r="H11" s="491"/>
      <c r="I11" s="491"/>
      <c r="J11" s="491"/>
      <c r="K11" s="491"/>
      <c r="L11" s="491"/>
      <c r="M11" s="491"/>
      <c r="N11" s="837"/>
      <c r="O11" s="850"/>
      <c r="P11" s="851"/>
      <c r="Q11" s="852"/>
      <c r="R11" s="819"/>
      <c r="S11" s="820"/>
      <c r="T11" s="820"/>
      <c r="U11" s="813"/>
      <c r="V11" s="814"/>
      <c r="W11" s="819"/>
      <c r="X11" s="820"/>
      <c r="Y11" s="820"/>
      <c r="Z11" s="813"/>
      <c r="AA11" s="814"/>
      <c r="AB11" s="828"/>
      <c r="AC11" s="829"/>
      <c r="AD11" s="829"/>
      <c r="AE11" s="829"/>
      <c r="AF11" s="829"/>
      <c r="AG11" s="829"/>
      <c r="AH11" s="830"/>
    </row>
    <row r="12" spans="1:34" ht="13.75" customHeight="1">
      <c r="A12" s="766"/>
      <c r="B12" s="767"/>
      <c r="C12" s="768"/>
      <c r="D12" s="806"/>
      <c r="E12" s="807"/>
      <c r="F12" s="807"/>
      <c r="G12" s="254"/>
      <c r="H12" s="807"/>
      <c r="I12" s="807"/>
      <c r="J12" s="807"/>
      <c r="K12" s="807"/>
      <c r="L12" s="807"/>
      <c r="M12" s="845"/>
      <c r="N12" s="846"/>
      <c r="O12" s="853"/>
      <c r="P12" s="854"/>
      <c r="Q12" s="855"/>
      <c r="R12" s="821"/>
      <c r="S12" s="822"/>
      <c r="T12" s="822"/>
      <c r="U12" s="815"/>
      <c r="V12" s="816"/>
      <c r="W12" s="821"/>
      <c r="X12" s="822"/>
      <c r="Y12" s="822"/>
      <c r="Z12" s="823"/>
      <c r="AA12" s="824"/>
      <c r="AB12" s="831"/>
      <c r="AC12" s="809"/>
      <c r="AD12" s="809"/>
      <c r="AE12" s="809"/>
      <c r="AF12" s="809"/>
      <c r="AG12" s="809"/>
      <c r="AH12" s="832"/>
    </row>
    <row r="13" spans="1:34" ht="16.55" customHeight="1">
      <c r="A13" s="794" t="s">
        <v>1005</v>
      </c>
      <c r="B13" s="489"/>
      <c r="C13" s="795"/>
      <c r="D13" s="781" t="s">
        <v>1020</v>
      </c>
      <c r="E13" s="782"/>
      <c r="F13" s="782"/>
      <c r="G13" s="250"/>
      <c r="H13" s="491" t="s">
        <v>1021</v>
      </c>
      <c r="I13" s="491"/>
      <c r="J13" s="491"/>
      <c r="K13" s="491"/>
      <c r="L13" s="491"/>
      <c r="M13" s="829" t="s">
        <v>1022</v>
      </c>
      <c r="N13" s="860"/>
      <c r="O13" s="799">
        <v>51060</v>
      </c>
      <c r="P13" s="800"/>
      <c r="Q13" s="801"/>
      <c r="R13" s="802">
        <f>(O13*11/20)</f>
        <v>28083</v>
      </c>
      <c r="S13" s="803"/>
      <c r="T13" s="803"/>
      <c r="U13" s="813" t="s">
        <v>1023</v>
      </c>
      <c r="V13" s="814"/>
      <c r="W13" s="802">
        <f>INT(O13*9/20)</f>
        <v>22977</v>
      </c>
      <c r="X13" s="803"/>
      <c r="Y13" s="803"/>
      <c r="Z13" s="813" t="s">
        <v>1024</v>
      </c>
      <c r="AA13" s="814"/>
      <c r="AB13" s="804"/>
      <c r="AC13" s="491"/>
      <c r="AD13" s="491"/>
      <c r="AE13" s="491"/>
      <c r="AF13" s="491"/>
      <c r="AG13" s="491"/>
      <c r="AH13" s="805"/>
    </row>
    <row r="14" spans="1:34" ht="16.55" customHeight="1">
      <c r="A14" s="794"/>
      <c r="B14" s="489"/>
      <c r="C14" s="795"/>
      <c r="D14" s="1292" t="s">
        <v>1025</v>
      </c>
      <c r="E14" s="1293"/>
      <c r="F14" s="1293"/>
      <c r="G14" s="250"/>
      <c r="H14" s="491" t="s">
        <v>1026</v>
      </c>
      <c r="I14" s="491"/>
      <c r="J14" s="491"/>
      <c r="K14" s="491"/>
      <c r="L14" s="491"/>
      <c r="M14" s="809" t="s">
        <v>1027</v>
      </c>
      <c r="N14" s="810"/>
      <c r="O14" s="861"/>
      <c r="P14" s="862"/>
      <c r="Q14" s="863"/>
      <c r="R14" s="840"/>
      <c r="S14" s="841"/>
      <c r="T14" s="841"/>
      <c r="U14" s="823"/>
      <c r="V14" s="824"/>
      <c r="W14" s="840"/>
      <c r="X14" s="841"/>
      <c r="Y14" s="841"/>
      <c r="Z14" s="823"/>
      <c r="AA14" s="824"/>
      <c r="AB14" s="806"/>
      <c r="AC14" s="807"/>
      <c r="AD14" s="807"/>
      <c r="AE14" s="807"/>
      <c r="AF14" s="807"/>
      <c r="AG14" s="807"/>
      <c r="AH14" s="808"/>
    </row>
    <row r="15" spans="1:34" ht="16.55" customHeight="1">
      <c r="A15" s="775" t="s">
        <v>1005</v>
      </c>
      <c r="B15" s="776"/>
      <c r="C15" s="777"/>
      <c r="D15" s="781" t="s">
        <v>1028</v>
      </c>
      <c r="E15" s="782"/>
      <c r="F15" s="782"/>
      <c r="G15" s="248"/>
      <c r="H15" s="784" t="s">
        <v>1029</v>
      </c>
      <c r="I15" s="784"/>
      <c r="J15" s="784"/>
      <c r="K15" s="784"/>
      <c r="L15" s="784"/>
      <c r="M15" s="797" t="s">
        <v>1030</v>
      </c>
      <c r="N15" s="798"/>
      <c r="O15" s="786">
        <v>168940</v>
      </c>
      <c r="P15" s="787"/>
      <c r="Q15" s="788"/>
      <c r="R15" s="789">
        <v>97140</v>
      </c>
      <c r="S15" s="790"/>
      <c r="T15" s="790"/>
      <c r="U15" s="753" t="s">
        <v>1018</v>
      </c>
      <c r="V15" s="754"/>
      <c r="W15" s="789">
        <v>71800</v>
      </c>
      <c r="X15" s="790"/>
      <c r="Y15" s="790"/>
      <c r="Z15" s="753" t="s">
        <v>1018</v>
      </c>
      <c r="AA15" s="754"/>
      <c r="AB15" s="835" t="s">
        <v>1011</v>
      </c>
      <c r="AC15" s="784"/>
      <c r="AD15" s="784"/>
      <c r="AE15" s="784"/>
      <c r="AF15" s="784"/>
      <c r="AG15" s="784"/>
      <c r="AH15" s="836"/>
    </row>
    <row r="16" spans="1:34" ht="16.55" customHeight="1">
      <c r="A16" s="794"/>
      <c r="B16" s="489"/>
      <c r="C16" s="795"/>
      <c r="D16" s="796"/>
      <c r="E16" s="477"/>
      <c r="F16" s="477"/>
      <c r="G16" s="250"/>
      <c r="H16" s="829" t="s">
        <v>1031</v>
      </c>
      <c r="I16" s="829"/>
      <c r="J16" s="829"/>
      <c r="K16" s="829"/>
      <c r="L16" s="829"/>
      <c r="M16" s="491" t="s">
        <v>1032</v>
      </c>
      <c r="N16" s="837"/>
      <c r="O16" s="799"/>
      <c r="P16" s="800"/>
      <c r="Q16" s="801"/>
      <c r="R16" s="802"/>
      <c r="S16" s="803"/>
      <c r="T16" s="803"/>
      <c r="U16" s="813"/>
      <c r="V16" s="814"/>
      <c r="W16" s="802"/>
      <c r="X16" s="803"/>
      <c r="Y16" s="803"/>
      <c r="Z16" s="813"/>
      <c r="AA16" s="814"/>
      <c r="AB16" s="804"/>
      <c r="AC16" s="491"/>
      <c r="AD16" s="491"/>
      <c r="AE16" s="491"/>
      <c r="AF16" s="491"/>
      <c r="AG16" s="491"/>
      <c r="AH16" s="805"/>
    </row>
    <row r="17" spans="1:34" ht="16.55" customHeight="1">
      <c r="A17" s="794"/>
      <c r="B17" s="489"/>
      <c r="C17" s="795"/>
      <c r="D17" s="796"/>
      <c r="E17" s="477"/>
      <c r="F17" s="477"/>
      <c r="G17" s="250"/>
      <c r="H17" s="829" t="s">
        <v>1033</v>
      </c>
      <c r="I17" s="829"/>
      <c r="J17" s="829"/>
      <c r="K17" s="829"/>
      <c r="L17" s="829"/>
      <c r="M17" s="491" t="s">
        <v>1034</v>
      </c>
      <c r="N17" s="837"/>
      <c r="O17" s="799"/>
      <c r="P17" s="800"/>
      <c r="Q17" s="801"/>
      <c r="R17" s="802"/>
      <c r="S17" s="803"/>
      <c r="T17" s="803"/>
      <c r="U17" s="813"/>
      <c r="V17" s="814"/>
      <c r="W17" s="802"/>
      <c r="X17" s="803"/>
      <c r="Y17" s="803"/>
      <c r="Z17" s="813"/>
      <c r="AA17" s="814"/>
      <c r="AB17" s="804"/>
      <c r="AC17" s="491"/>
      <c r="AD17" s="491"/>
      <c r="AE17" s="491"/>
      <c r="AF17" s="491"/>
      <c r="AG17" s="491"/>
      <c r="AH17" s="805"/>
    </row>
    <row r="18" spans="1:34" ht="16.55" customHeight="1">
      <c r="A18" s="778"/>
      <c r="B18" s="779"/>
      <c r="C18" s="780"/>
      <c r="D18" s="783"/>
      <c r="E18" s="731"/>
      <c r="F18" s="731"/>
      <c r="G18" s="255"/>
      <c r="H18" s="793" t="s">
        <v>1035</v>
      </c>
      <c r="I18" s="793"/>
      <c r="J18" s="793"/>
      <c r="K18" s="793"/>
      <c r="L18" s="793"/>
      <c r="M18" s="732" t="s">
        <v>1036</v>
      </c>
      <c r="N18" s="733"/>
      <c r="O18" s="734"/>
      <c r="P18" s="735"/>
      <c r="Q18" s="736"/>
      <c r="R18" s="791"/>
      <c r="S18" s="792"/>
      <c r="T18" s="792"/>
      <c r="U18" s="755"/>
      <c r="V18" s="756"/>
      <c r="W18" s="791"/>
      <c r="X18" s="792"/>
      <c r="Y18" s="792"/>
      <c r="Z18" s="755"/>
      <c r="AA18" s="756"/>
      <c r="AB18" s="740"/>
      <c r="AC18" s="732"/>
      <c r="AD18" s="732"/>
      <c r="AE18" s="732"/>
      <c r="AF18" s="732"/>
      <c r="AG18" s="732"/>
      <c r="AH18" s="741"/>
    </row>
    <row r="19" spans="1:34" ht="16.55" customHeight="1">
      <c r="W19" s="256"/>
      <c r="X19" s="256"/>
      <c r="Y19" s="256"/>
      <c r="Z19" s="256"/>
      <c r="AA19" s="79"/>
    </row>
    <row r="20" spans="1:34" ht="16.55" customHeight="1">
      <c r="A20" s="58" t="s">
        <v>1037</v>
      </c>
      <c r="R20" s="79"/>
      <c r="W20" s="257"/>
      <c r="X20" s="257"/>
      <c r="Y20" s="257"/>
      <c r="Z20" s="257"/>
    </row>
    <row r="21" spans="1:34" ht="16.55" customHeight="1">
      <c r="B21" s="258" t="s">
        <v>1038</v>
      </c>
      <c r="AH21" s="188" t="s">
        <v>996</v>
      </c>
    </row>
    <row r="22" spans="1:34" ht="16.55" customHeight="1">
      <c r="A22" s="833" t="s">
        <v>997</v>
      </c>
      <c r="B22" s="611"/>
      <c r="C22" s="611"/>
      <c r="D22" s="771" t="s">
        <v>998</v>
      </c>
      <c r="E22" s="771"/>
      <c r="F22" s="771"/>
      <c r="G22" s="769" t="s">
        <v>999</v>
      </c>
      <c r="H22" s="764"/>
      <c r="I22" s="764"/>
      <c r="J22" s="764"/>
      <c r="K22" s="764"/>
      <c r="L22" s="764"/>
      <c r="M22" s="764"/>
      <c r="N22" s="765"/>
      <c r="O22" s="771" t="s">
        <v>1000</v>
      </c>
      <c r="P22" s="771"/>
      <c r="Q22" s="771"/>
      <c r="R22" s="771" t="s">
        <v>1001</v>
      </c>
      <c r="S22" s="771"/>
      <c r="T22" s="771"/>
      <c r="U22" s="771"/>
      <c r="V22" s="771"/>
      <c r="W22" s="771"/>
      <c r="X22" s="771"/>
      <c r="Y22" s="771"/>
      <c r="Z22" s="771"/>
      <c r="AA22" s="771"/>
      <c r="AB22" s="769" t="s">
        <v>1002</v>
      </c>
      <c r="AC22" s="764"/>
      <c r="AD22" s="764"/>
      <c r="AE22" s="764"/>
      <c r="AF22" s="764"/>
      <c r="AG22" s="764"/>
      <c r="AH22" s="772"/>
    </row>
    <row r="23" spans="1:34" ht="16.55" customHeight="1">
      <c r="A23" s="834"/>
      <c r="B23" s="576"/>
      <c r="C23" s="576"/>
      <c r="D23" s="577"/>
      <c r="E23" s="577"/>
      <c r="F23" s="577"/>
      <c r="G23" s="770"/>
      <c r="H23" s="767"/>
      <c r="I23" s="767"/>
      <c r="J23" s="767"/>
      <c r="K23" s="767"/>
      <c r="L23" s="767"/>
      <c r="M23" s="767"/>
      <c r="N23" s="768"/>
      <c r="O23" s="577"/>
      <c r="P23" s="577"/>
      <c r="Q23" s="577"/>
      <c r="R23" s="742" t="s">
        <v>1003</v>
      </c>
      <c r="S23" s="742"/>
      <c r="T23" s="742"/>
      <c r="U23" s="742"/>
      <c r="V23" s="742"/>
      <c r="W23" s="743" t="s">
        <v>1004</v>
      </c>
      <c r="X23" s="743"/>
      <c r="Y23" s="743"/>
      <c r="Z23" s="743"/>
      <c r="AA23" s="743"/>
      <c r="AB23" s="773"/>
      <c r="AC23" s="489"/>
      <c r="AD23" s="489"/>
      <c r="AE23" s="489"/>
      <c r="AF23" s="489"/>
      <c r="AG23" s="489"/>
      <c r="AH23" s="774"/>
    </row>
    <row r="24" spans="1:34" ht="16.55" customHeight="1">
      <c r="A24" s="775" t="s">
        <v>1005</v>
      </c>
      <c r="B24" s="776"/>
      <c r="C24" s="777"/>
      <c r="D24" s="781" t="s">
        <v>1039</v>
      </c>
      <c r="E24" s="782"/>
      <c r="F24" s="782"/>
      <c r="G24" s="248"/>
      <c r="H24" s="249" t="s">
        <v>1040</v>
      </c>
      <c r="I24" s="249"/>
      <c r="J24" s="249" t="s">
        <v>1041</v>
      </c>
      <c r="K24" s="249"/>
      <c r="L24" s="249"/>
      <c r="M24" s="784" t="s">
        <v>1042</v>
      </c>
      <c r="N24" s="785"/>
      <c r="O24" s="786">
        <v>118000</v>
      </c>
      <c r="P24" s="787"/>
      <c r="Q24" s="788"/>
      <c r="R24" s="789">
        <f>(O24*1/2)</f>
        <v>59000</v>
      </c>
      <c r="S24" s="790"/>
      <c r="T24" s="790"/>
      <c r="U24" s="753" t="s">
        <v>1019</v>
      </c>
      <c r="V24" s="754"/>
      <c r="W24" s="789">
        <f>(O24*1/2)</f>
        <v>59000</v>
      </c>
      <c r="X24" s="790"/>
      <c r="Y24" s="790"/>
      <c r="Z24" s="753" t="s">
        <v>1019</v>
      </c>
      <c r="AA24" s="754"/>
      <c r="AB24" s="757" t="s">
        <v>1043</v>
      </c>
      <c r="AC24" s="758"/>
      <c r="AD24" s="758"/>
      <c r="AE24" s="758"/>
      <c r="AF24" s="758"/>
      <c r="AG24" s="758"/>
      <c r="AH24" s="759"/>
    </row>
    <row r="25" spans="1:34" ht="16.55" customHeight="1">
      <c r="A25" s="778"/>
      <c r="B25" s="779"/>
      <c r="C25" s="780"/>
      <c r="D25" s="783"/>
      <c r="E25" s="731"/>
      <c r="F25" s="731"/>
      <c r="G25" s="255"/>
      <c r="H25" s="11" t="s">
        <v>1044</v>
      </c>
      <c r="I25" s="11"/>
      <c r="J25" s="11" t="s">
        <v>1041</v>
      </c>
      <c r="K25" s="11"/>
      <c r="L25" s="11"/>
      <c r="M25" s="732" t="s">
        <v>1045</v>
      </c>
      <c r="N25" s="733"/>
      <c r="O25" s="734"/>
      <c r="P25" s="735"/>
      <c r="Q25" s="736"/>
      <c r="R25" s="791"/>
      <c r="S25" s="792"/>
      <c r="T25" s="792"/>
      <c r="U25" s="755"/>
      <c r="V25" s="756"/>
      <c r="W25" s="791"/>
      <c r="X25" s="792"/>
      <c r="Y25" s="792"/>
      <c r="Z25" s="755"/>
      <c r="AA25" s="756"/>
      <c r="AB25" s="760"/>
      <c r="AC25" s="761"/>
      <c r="AD25" s="761"/>
      <c r="AE25" s="761"/>
      <c r="AF25" s="761"/>
      <c r="AG25" s="761"/>
      <c r="AH25" s="762"/>
    </row>
    <row r="27" spans="1:34" ht="16.55" customHeight="1">
      <c r="A27" s="58" t="s">
        <v>1046</v>
      </c>
      <c r="R27" s="79"/>
      <c r="W27" s="257"/>
      <c r="X27" s="257"/>
      <c r="Y27" s="257"/>
      <c r="Z27" s="257"/>
    </row>
    <row r="28" spans="1:34" ht="16.55" customHeight="1">
      <c r="B28" s="79" t="s">
        <v>1047</v>
      </c>
      <c r="AH28" s="188"/>
    </row>
    <row r="29" spans="1:34" ht="16.55" customHeight="1">
      <c r="B29" s="79" t="s">
        <v>1048</v>
      </c>
      <c r="AH29" s="188" t="s">
        <v>996</v>
      </c>
    </row>
    <row r="30" spans="1:34" ht="16.55" customHeight="1">
      <c r="A30" s="763" t="s">
        <v>997</v>
      </c>
      <c r="B30" s="764"/>
      <c r="C30" s="764"/>
      <c r="D30" s="764"/>
      <c r="E30" s="764"/>
      <c r="F30" s="764"/>
      <c r="G30" s="769" t="s">
        <v>998</v>
      </c>
      <c r="H30" s="764"/>
      <c r="I30" s="764"/>
      <c r="J30" s="764"/>
      <c r="K30" s="764" t="s">
        <v>1049</v>
      </c>
      <c r="L30" s="764"/>
      <c r="M30" s="764"/>
      <c r="N30" s="765"/>
      <c r="O30" s="771" t="s">
        <v>1000</v>
      </c>
      <c r="P30" s="771"/>
      <c r="Q30" s="771"/>
      <c r="R30" s="771" t="s">
        <v>1001</v>
      </c>
      <c r="S30" s="771"/>
      <c r="T30" s="771"/>
      <c r="U30" s="771"/>
      <c r="V30" s="771"/>
      <c r="W30" s="771"/>
      <c r="X30" s="771"/>
      <c r="Y30" s="771"/>
      <c r="Z30" s="771"/>
      <c r="AA30" s="771"/>
      <c r="AB30" s="769" t="s">
        <v>1002</v>
      </c>
      <c r="AC30" s="764"/>
      <c r="AD30" s="764"/>
      <c r="AE30" s="764"/>
      <c r="AF30" s="764"/>
      <c r="AG30" s="764"/>
      <c r="AH30" s="772"/>
    </row>
    <row r="31" spans="1:34" ht="16.55" customHeight="1">
      <c r="A31" s="766"/>
      <c r="B31" s="767"/>
      <c r="C31" s="767"/>
      <c r="D31" s="767"/>
      <c r="E31" s="767"/>
      <c r="F31" s="767"/>
      <c r="G31" s="770"/>
      <c r="H31" s="767"/>
      <c r="I31" s="767"/>
      <c r="J31" s="767"/>
      <c r="K31" s="767"/>
      <c r="L31" s="767"/>
      <c r="M31" s="767"/>
      <c r="N31" s="768"/>
      <c r="O31" s="577"/>
      <c r="P31" s="577"/>
      <c r="Q31" s="577"/>
      <c r="R31" s="742" t="s">
        <v>1003</v>
      </c>
      <c r="S31" s="742"/>
      <c r="T31" s="742"/>
      <c r="U31" s="742"/>
      <c r="V31" s="742"/>
      <c r="W31" s="743" t="s">
        <v>1004</v>
      </c>
      <c r="X31" s="743"/>
      <c r="Y31" s="743"/>
      <c r="Z31" s="743"/>
      <c r="AA31" s="743"/>
      <c r="AB31" s="773"/>
      <c r="AC31" s="489"/>
      <c r="AD31" s="489"/>
      <c r="AE31" s="489"/>
      <c r="AF31" s="489"/>
      <c r="AG31" s="489"/>
      <c r="AH31" s="774"/>
    </row>
    <row r="32" spans="1:34" ht="33.4" customHeight="1">
      <c r="A32" s="744" t="s">
        <v>1050</v>
      </c>
      <c r="B32" s="745"/>
      <c r="C32" s="745"/>
      <c r="D32" s="745"/>
      <c r="E32" s="745"/>
      <c r="F32" s="745"/>
      <c r="G32" s="260"/>
      <c r="H32" s="252" t="s">
        <v>1051</v>
      </c>
      <c r="I32" s="252"/>
      <c r="J32" s="252"/>
      <c r="K32" s="728" t="s">
        <v>1052</v>
      </c>
      <c r="L32" s="728"/>
      <c r="M32" s="728"/>
      <c r="N32" s="746"/>
      <c r="O32" s="747">
        <v>251883</v>
      </c>
      <c r="P32" s="748"/>
      <c r="Q32" s="749"/>
      <c r="R32" s="750">
        <v>125941</v>
      </c>
      <c r="S32" s="751"/>
      <c r="T32" s="751"/>
      <c r="U32" s="751"/>
      <c r="V32" s="752"/>
      <c r="W32" s="750">
        <v>125942</v>
      </c>
      <c r="X32" s="751"/>
      <c r="Y32" s="751"/>
      <c r="Z32" s="751"/>
      <c r="AA32" s="752"/>
      <c r="AB32" s="727" t="s">
        <v>1053</v>
      </c>
      <c r="AC32" s="728"/>
      <c r="AD32" s="728"/>
      <c r="AE32" s="728"/>
      <c r="AF32" s="728"/>
      <c r="AG32" s="728"/>
      <c r="AH32" s="729"/>
    </row>
    <row r="33" spans="1:34" ht="33.549999999999997" customHeight="1">
      <c r="A33" s="730" t="s">
        <v>1054</v>
      </c>
      <c r="B33" s="731"/>
      <c r="C33" s="731"/>
      <c r="D33" s="731"/>
      <c r="E33" s="731"/>
      <c r="F33" s="731"/>
      <c r="G33" s="261"/>
      <c r="H33" s="11" t="s">
        <v>1055</v>
      </c>
      <c r="I33" s="11"/>
      <c r="J33" s="11"/>
      <c r="K33" s="732" t="s">
        <v>1056</v>
      </c>
      <c r="L33" s="732"/>
      <c r="M33" s="732"/>
      <c r="N33" s="733"/>
      <c r="O33" s="734">
        <v>3820</v>
      </c>
      <c r="P33" s="735"/>
      <c r="Q33" s="736"/>
      <c r="R33" s="737">
        <v>1750</v>
      </c>
      <c r="S33" s="738"/>
      <c r="T33" s="738"/>
      <c r="U33" s="738"/>
      <c r="V33" s="739"/>
      <c r="W33" s="737">
        <v>2070</v>
      </c>
      <c r="X33" s="738"/>
      <c r="Y33" s="738"/>
      <c r="Z33" s="738"/>
      <c r="AA33" s="739"/>
      <c r="AB33" s="740" t="s">
        <v>1053</v>
      </c>
      <c r="AC33" s="732"/>
      <c r="AD33" s="732"/>
      <c r="AE33" s="732"/>
      <c r="AF33" s="732"/>
      <c r="AG33" s="732"/>
      <c r="AH33" s="741"/>
    </row>
  </sheetData>
  <sheetProtection selectLockedCells="1" selectUnlockedCells="1"/>
  <mergeCells count="105">
    <mergeCell ref="A5:C6"/>
    <mergeCell ref="D5:F6"/>
    <mergeCell ref="G5:N6"/>
    <mergeCell ref="O5:Q6"/>
    <mergeCell ref="R5:AA5"/>
    <mergeCell ref="AB5:AH6"/>
    <mergeCell ref="R6:V6"/>
    <mergeCell ref="W6:AA6"/>
    <mergeCell ref="AB9:AH9"/>
    <mergeCell ref="AB7:AH8"/>
    <mergeCell ref="U7:V8"/>
    <mergeCell ref="W7:Y8"/>
    <mergeCell ref="Z7:AA8"/>
    <mergeCell ref="A9:C9"/>
    <mergeCell ref="D9:F9"/>
    <mergeCell ref="H9:L9"/>
    <mergeCell ref="M9:N9"/>
    <mergeCell ref="O9:Q9"/>
    <mergeCell ref="R9:T9"/>
    <mergeCell ref="A7:C8"/>
    <mergeCell ref="D7:F8"/>
    <mergeCell ref="H7:L8"/>
    <mergeCell ref="M7:N8"/>
    <mergeCell ref="O7:Q8"/>
    <mergeCell ref="R7:T8"/>
    <mergeCell ref="A13:C14"/>
    <mergeCell ref="D13:F13"/>
    <mergeCell ref="H13:L13"/>
    <mergeCell ref="M13:N13"/>
    <mergeCell ref="O13:Q14"/>
    <mergeCell ref="R13:T14"/>
    <mergeCell ref="U9:V9"/>
    <mergeCell ref="W9:Y9"/>
    <mergeCell ref="Z9:AA9"/>
    <mergeCell ref="U13:V14"/>
    <mergeCell ref="W13:Y14"/>
    <mergeCell ref="Z13:AA14"/>
    <mergeCell ref="A10:C12"/>
    <mergeCell ref="D10:F12"/>
    <mergeCell ref="H10:L12"/>
    <mergeCell ref="M10:N12"/>
    <mergeCell ref="O10:Q12"/>
    <mergeCell ref="R10:T12"/>
    <mergeCell ref="AB13:AH14"/>
    <mergeCell ref="D14:F14"/>
    <mergeCell ref="H14:L14"/>
    <mergeCell ref="M14:N14"/>
    <mergeCell ref="U10:V12"/>
    <mergeCell ref="W10:Y12"/>
    <mergeCell ref="Z10:AA12"/>
    <mergeCell ref="AB10:AH12"/>
    <mergeCell ref="A22:C23"/>
    <mergeCell ref="D22:F23"/>
    <mergeCell ref="G22:N23"/>
    <mergeCell ref="O22:Q23"/>
    <mergeCell ref="R22:AA22"/>
    <mergeCell ref="AB22:AH23"/>
    <mergeCell ref="R23:V23"/>
    <mergeCell ref="W23:AA23"/>
    <mergeCell ref="U15:V18"/>
    <mergeCell ref="W15:Y18"/>
    <mergeCell ref="Z15:AA18"/>
    <mergeCell ref="AB15:AH18"/>
    <mergeCell ref="H16:L16"/>
    <mergeCell ref="M16:N16"/>
    <mergeCell ref="H17:L17"/>
    <mergeCell ref="M17:N17"/>
    <mergeCell ref="H18:L18"/>
    <mergeCell ref="M18:N18"/>
    <mergeCell ref="A15:C18"/>
    <mergeCell ref="D15:F18"/>
    <mergeCell ref="H15:L15"/>
    <mergeCell ref="M15:N15"/>
    <mergeCell ref="O15:Q18"/>
    <mergeCell ref="R15:T18"/>
    <mergeCell ref="W24:Y25"/>
    <mergeCell ref="Z24:AA25"/>
    <mergeCell ref="AB24:AH25"/>
    <mergeCell ref="M25:N25"/>
    <mergeCell ref="A30:F31"/>
    <mergeCell ref="G30:J31"/>
    <mergeCell ref="K30:N31"/>
    <mergeCell ref="O30:Q31"/>
    <mergeCell ref="R30:AA30"/>
    <mergeCell ref="AB30:AH31"/>
    <mergeCell ref="A24:C25"/>
    <mergeCell ref="D24:F25"/>
    <mergeCell ref="M24:N24"/>
    <mergeCell ref="O24:Q25"/>
    <mergeCell ref="R24:T25"/>
    <mergeCell ref="U24:V25"/>
    <mergeCell ref="AB32:AH32"/>
    <mergeCell ref="A33:F33"/>
    <mergeCell ref="K33:N33"/>
    <mergeCell ref="O33:Q33"/>
    <mergeCell ref="R33:V33"/>
    <mergeCell ref="W33:AA33"/>
    <mergeCell ref="AB33:AH33"/>
    <mergeCell ref="R31:V31"/>
    <mergeCell ref="W31:AA31"/>
    <mergeCell ref="A32:F32"/>
    <mergeCell ref="K32:N32"/>
    <mergeCell ref="O32:Q32"/>
    <mergeCell ref="R32:V32"/>
    <mergeCell ref="W32:AA32"/>
  </mergeCells>
  <phoneticPr fontId="5"/>
  <pageMargins left="0.78740157480314965" right="0.39370078740157483" top="0.39370078740157483" bottom="0.39370078740157483" header="0" footer="0"/>
  <pageSetup paperSize="9" scale="95"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2052D-D4A8-4953-8EBE-7ED1B8667085}">
  <sheetPr>
    <pageSetUpPr fitToPage="1"/>
  </sheetPr>
  <dimension ref="A1:N30"/>
  <sheetViews>
    <sheetView view="pageLayout" zoomScaleNormal="70" zoomScaleSheetLayoutView="80" workbookViewId="0">
      <selection activeCell="C7" sqref="C7:D8"/>
    </sheetView>
  </sheetViews>
  <sheetFormatPr defaultColWidth="11.6640625" defaultRowHeight="14.4"/>
  <cols>
    <col min="1" max="2" width="8" style="8" customWidth="1"/>
    <col min="3" max="4" width="12.109375" style="8" customWidth="1"/>
    <col min="5" max="13" width="9.6640625" style="8" customWidth="1"/>
    <col min="14" max="14" width="55.77734375" style="8" customWidth="1"/>
    <col min="15" max="16384" width="11.6640625" style="8"/>
  </cols>
  <sheetData>
    <row r="1" spans="1:14" s="57" customFormat="1" ht="23.1" customHeight="1">
      <c r="A1" s="614" t="s">
        <v>1057</v>
      </c>
      <c r="B1" s="614"/>
      <c r="C1" s="614"/>
      <c r="D1" s="614"/>
      <c r="E1" s="614"/>
    </row>
    <row r="2" spans="1:14" s="57" customFormat="1" ht="23.1" customHeight="1">
      <c r="A2" s="880" t="s">
        <v>1877</v>
      </c>
      <c r="B2" s="880"/>
      <c r="C2" s="880"/>
      <c r="D2" s="880"/>
    </row>
    <row r="3" spans="1:14" ht="23.1" customHeight="1">
      <c r="A3" s="477" t="s">
        <v>1878</v>
      </c>
      <c r="B3" s="477"/>
      <c r="C3" s="477"/>
      <c r="D3" s="477"/>
      <c r="E3" s="477"/>
      <c r="F3" s="477"/>
      <c r="G3" s="477"/>
      <c r="H3" s="477"/>
      <c r="I3" s="477"/>
      <c r="J3" s="477"/>
      <c r="K3" s="477"/>
      <c r="L3" s="477"/>
      <c r="M3" s="477"/>
      <c r="N3" s="477"/>
    </row>
    <row r="4" spans="1:14" ht="23.1" customHeight="1">
      <c r="A4" s="477" t="s">
        <v>1876</v>
      </c>
      <c r="B4" s="477"/>
      <c r="C4" s="477"/>
      <c r="D4" s="477"/>
      <c r="E4" s="477"/>
      <c r="F4" s="477"/>
      <c r="G4" s="477"/>
      <c r="H4" s="477"/>
      <c r="I4" s="477"/>
      <c r="J4" s="477"/>
      <c r="K4" s="477"/>
      <c r="L4" s="477"/>
      <c r="M4" s="477"/>
      <c r="N4" s="477"/>
    </row>
    <row r="5" spans="1:14" ht="23.1" customHeight="1">
      <c r="A5" s="477" t="s">
        <v>1879</v>
      </c>
      <c r="B5" s="477"/>
      <c r="C5" s="477"/>
      <c r="D5" s="477"/>
      <c r="E5" s="477"/>
      <c r="F5" s="477"/>
      <c r="G5" s="477"/>
      <c r="H5" s="477"/>
      <c r="I5" s="477"/>
      <c r="J5" s="477"/>
      <c r="K5" s="477"/>
      <c r="L5" s="477"/>
      <c r="M5" s="477"/>
      <c r="N5" s="477"/>
    </row>
    <row r="6" spans="1:14" ht="23.1" customHeight="1">
      <c r="A6" s="477" t="s">
        <v>1880</v>
      </c>
      <c r="B6" s="477"/>
      <c r="C6" s="477"/>
      <c r="D6" s="477"/>
      <c r="E6" s="477"/>
      <c r="F6" s="477"/>
      <c r="G6" s="477"/>
      <c r="H6" s="477"/>
      <c r="I6" s="477"/>
      <c r="J6" s="477"/>
      <c r="K6" s="477"/>
      <c r="L6" s="477"/>
      <c r="M6" s="477"/>
      <c r="N6" s="477"/>
    </row>
    <row r="7" spans="1:14" s="20" customFormat="1" ht="23.1" customHeight="1">
      <c r="A7" s="833" t="s">
        <v>1058</v>
      </c>
      <c r="B7" s="611"/>
      <c r="C7" s="771" t="s">
        <v>997</v>
      </c>
      <c r="D7" s="771"/>
      <c r="E7" s="771" t="s">
        <v>1881</v>
      </c>
      <c r="F7" s="771"/>
      <c r="G7" s="771"/>
      <c r="H7" s="881" t="s">
        <v>1882</v>
      </c>
      <c r="I7" s="771" t="s">
        <v>1883</v>
      </c>
      <c r="J7" s="771"/>
      <c r="K7" s="771" t="s">
        <v>1059</v>
      </c>
      <c r="L7" s="881" t="s">
        <v>1884</v>
      </c>
      <c r="M7" s="881" t="s">
        <v>1885</v>
      </c>
      <c r="N7" s="882" t="s">
        <v>1060</v>
      </c>
    </row>
    <row r="8" spans="1:14" s="20" customFormat="1" ht="23.1" customHeight="1">
      <c r="A8" s="262" t="s">
        <v>1061</v>
      </c>
      <c r="B8" s="80" t="s">
        <v>1062</v>
      </c>
      <c r="C8" s="577"/>
      <c r="D8" s="577"/>
      <c r="E8" s="80" t="s">
        <v>1063</v>
      </c>
      <c r="F8" s="80" t="s">
        <v>1064</v>
      </c>
      <c r="G8" s="80" t="s">
        <v>425</v>
      </c>
      <c r="H8" s="888"/>
      <c r="I8" s="80" t="s">
        <v>1065</v>
      </c>
      <c r="J8" s="80" t="s">
        <v>1066</v>
      </c>
      <c r="K8" s="577"/>
      <c r="L8" s="577"/>
      <c r="M8" s="577"/>
      <c r="N8" s="883"/>
    </row>
    <row r="9" spans="1:14" ht="26.7" customHeight="1">
      <c r="A9" s="884" t="s">
        <v>1067</v>
      </c>
      <c r="B9" s="80" t="s">
        <v>1068</v>
      </c>
      <c r="C9" s="885" t="s">
        <v>1069</v>
      </c>
      <c r="D9" s="885"/>
      <c r="E9" s="83">
        <v>24912</v>
      </c>
      <c r="F9" s="83">
        <v>18003</v>
      </c>
      <c r="G9" s="83">
        <f>SUM(E9:F9)</f>
        <v>42915</v>
      </c>
      <c r="H9" s="83">
        <v>9709</v>
      </c>
      <c r="I9" s="87"/>
      <c r="J9" s="87"/>
      <c r="K9" s="80" t="s">
        <v>1070</v>
      </c>
      <c r="L9" s="83">
        <v>8954</v>
      </c>
      <c r="M9" s="83">
        <v>8530</v>
      </c>
      <c r="N9" s="263" t="s">
        <v>1071</v>
      </c>
    </row>
    <row r="10" spans="1:14" ht="26.7" customHeight="1">
      <c r="A10" s="884"/>
      <c r="B10" s="80" t="s">
        <v>1072</v>
      </c>
      <c r="C10" s="885" t="s">
        <v>1886</v>
      </c>
      <c r="D10" s="885"/>
      <c r="E10" s="264">
        <v>12537</v>
      </c>
      <c r="F10" s="264">
        <v>10454</v>
      </c>
      <c r="G10" s="264">
        <f>SUM(E10:F10)</f>
        <v>22991</v>
      </c>
      <c r="H10" s="264">
        <v>10470</v>
      </c>
      <c r="I10" s="87">
        <v>100</v>
      </c>
      <c r="J10" s="87">
        <v>100</v>
      </c>
      <c r="K10" s="265" t="s">
        <v>1887</v>
      </c>
      <c r="L10" s="264">
        <v>9633</v>
      </c>
      <c r="M10" s="264">
        <v>9416</v>
      </c>
      <c r="N10" s="263" t="s">
        <v>1073</v>
      </c>
    </row>
    <row r="11" spans="1:14" ht="23.1" customHeight="1">
      <c r="A11" s="884"/>
      <c r="B11" s="80" t="s">
        <v>1074</v>
      </c>
      <c r="C11" s="885" t="s">
        <v>1075</v>
      </c>
      <c r="D11" s="886"/>
      <c r="E11" s="266">
        <v>64</v>
      </c>
      <c r="F11" s="267">
        <v>66</v>
      </c>
      <c r="G11" s="267">
        <f>SUM(E11:F11)</f>
        <v>130</v>
      </c>
      <c r="H11" s="268">
        <v>66</v>
      </c>
      <c r="I11" s="269"/>
      <c r="J11" s="270"/>
      <c r="K11" s="218" t="s">
        <v>1076</v>
      </c>
      <c r="L11" s="271">
        <v>66</v>
      </c>
      <c r="M11" s="272">
        <v>60</v>
      </c>
      <c r="N11" s="259"/>
    </row>
    <row r="12" spans="1:14" ht="43.85" customHeight="1">
      <c r="A12" s="884"/>
      <c r="B12" s="80" t="s">
        <v>1077</v>
      </c>
      <c r="C12" s="885" t="s">
        <v>1078</v>
      </c>
      <c r="D12" s="885"/>
      <c r="E12" s="273">
        <v>4884</v>
      </c>
      <c r="F12" s="273">
        <v>4916</v>
      </c>
      <c r="G12" s="273">
        <f>SUM(E12:F12)</f>
        <v>9800</v>
      </c>
      <c r="H12" s="273">
        <v>5896</v>
      </c>
      <c r="I12" s="274"/>
      <c r="J12" s="87"/>
      <c r="K12" s="275" t="s">
        <v>1077</v>
      </c>
      <c r="L12" s="273">
        <v>5500</v>
      </c>
      <c r="M12" s="273">
        <v>4107</v>
      </c>
      <c r="N12" s="263" t="s">
        <v>1079</v>
      </c>
    </row>
    <row r="13" spans="1:14" ht="23.1" customHeight="1">
      <c r="A13" s="884"/>
      <c r="B13" s="887" t="s">
        <v>1080</v>
      </c>
      <c r="C13" s="887"/>
      <c r="D13" s="887"/>
      <c r="E13" s="83">
        <f t="shared" ref="E13:J13" si="0">SUM(E9:E12)</f>
        <v>42397</v>
      </c>
      <c r="F13" s="83">
        <f t="shared" si="0"/>
        <v>33439</v>
      </c>
      <c r="G13" s="83">
        <f t="shared" si="0"/>
        <v>75836</v>
      </c>
      <c r="H13" s="83">
        <f t="shared" si="0"/>
        <v>26141</v>
      </c>
      <c r="I13" s="87">
        <f t="shared" si="0"/>
        <v>100</v>
      </c>
      <c r="J13" s="87">
        <f t="shared" si="0"/>
        <v>100</v>
      </c>
      <c r="K13" s="80" t="s">
        <v>1080</v>
      </c>
      <c r="L13" s="83">
        <f>SUM(L9:L12)</f>
        <v>24153</v>
      </c>
      <c r="M13" s="83">
        <f>SUM(M9:M12)</f>
        <v>22113</v>
      </c>
      <c r="N13" s="263"/>
    </row>
    <row r="14" spans="1:14" ht="23.1" customHeight="1">
      <c r="A14" s="889" t="s">
        <v>1081</v>
      </c>
      <c r="B14" s="890"/>
      <c r="C14" s="885" t="s">
        <v>1082</v>
      </c>
      <c r="D14" s="885"/>
      <c r="E14" s="83">
        <v>1272</v>
      </c>
      <c r="F14" s="83">
        <v>1651</v>
      </c>
      <c r="G14" s="83">
        <f t="shared" ref="G14:G29" si="1">SUM(E14:F14)</f>
        <v>2923</v>
      </c>
      <c r="H14" s="83">
        <v>3252</v>
      </c>
      <c r="I14" s="87"/>
      <c r="J14" s="87"/>
      <c r="K14" s="80" t="s">
        <v>1081</v>
      </c>
      <c r="L14" s="83">
        <v>2927</v>
      </c>
      <c r="M14" s="83">
        <v>2582</v>
      </c>
      <c r="N14" s="263"/>
    </row>
    <row r="15" spans="1:14" ht="23.1" customHeight="1">
      <c r="A15" s="884" t="s">
        <v>1083</v>
      </c>
      <c r="B15" s="80" t="s">
        <v>653</v>
      </c>
      <c r="C15" s="885" t="s">
        <v>1084</v>
      </c>
      <c r="D15" s="885"/>
      <c r="E15" s="83">
        <v>117</v>
      </c>
      <c r="F15" s="83">
        <v>215</v>
      </c>
      <c r="G15" s="83">
        <f t="shared" si="1"/>
        <v>332</v>
      </c>
      <c r="H15" s="83">
        <v>225</v>
      </c>
      <c r="I15" s="87"/>
      <c r="J15" s="87">
        <v>200</v>
      </c>
      <c r="K15" s="265" t="s">
        <v>1085</v>
      </c>
      <c r="L15" s="264">
        <v>396</v>
      </c>
      <c r="M15" s="83">
        <v>394</v>
      </c>
      <c r="N15" s="263"/>
    </row>
    <row r="16" spans="1:14" ht="23.1" customHeight="1">
      <c r="A16" s="884"/>
      <c r="B16" s="80" t="s">
        <v>646</v>
      </c>
      <c r="C16" s="885" t="s">
        <v>1086</v>
      </c>
      <c r="D16" s="885"/>
      <c r="E16" s="83">
        <v>50</v>
      </c>
      <c r="F16" s="83">
        <v>146</v>
      </c>
      <c r="G16" s="83">
        <f t="shared" si="1"/>
        <v>196</v>
      </c>
      <c r="H16" s="83">
        <v>42</v>
      </c>
      <c r="I16" s="87"/>
      <c r="J16" s="270"/>
      <c r="K16" s="276" t="s">
        <v>1087</v>
      </c>
      <c r="L16" s="277">
        <v>42</v>
      </c>
      <c r="M16" s="278">
        <v>28</v>
      </c>
      <c r="N16" s="263"/>
    </row>
    <row r="17" spans="1:14" ht="23.1" customHeight="1">
      <c r="A17" s="884"/>
      <c r="B17" s="80" t="s">
        <v>649</v>
      </c>
      <c r="C17" s="885" t="s">
        <v>1088</v>
      </c>
      <c r="D17" s="885"/>
      <c r="E17" s="83">
        <v>1175</v>
      </c>
      <c r="F17" s="83">
        <v>1657</v>
      </c>
      <c r="G17" s="83">
        <f t="shared" si="1"/>
        <v>2832</v>
      </c>
      <c r="H17" s="83">
        <v>1404</v>
      </c>
      <c r="I17" s="87"/>
      <c r="J17" s="270"/>
      <c r="K17" s="276" t="s">
        <v>648</v>
      </c>
      <c r="L17" s="271">
        <v>1385</v>
      </c>
      <c r="M17" s="279">
        <v>1075</v>
      </c>
      <c r="N17" s="263"/>
    </row>
    <row r="18" spans="1:14" ht="23.1" customHeight="1">
      <c r="A18" s="884"/>
      <c r="B18" s="80" t="s">
        <v>643</v>
      </c>
      <c r="C18" s="885" t="s">
        <v>1089</v>
      </c>
      <c r="D18" s="885"/>
      <c r="E18" s="83">
        <v>1005</v>
      </c>
      <c r="F18" s="83">
        <v>1264</v>
      </c>
      <c r="G18" s="83">
        <f t="shared" si="1"/>
        <v>2269</v>
      </c>
      <c r="H18" s="83">
        <v>499</v>
      </c>
      <c r="I18" s="87"/>
      <c r="J18" s="270"/>
      <c r="K18" s="276" t="s">
        <v>1090</v>
      </c>
      <c r="L18" s="271">
        <v>428</v>
      </c>
      <c r="M18" s="279">
        <v>421</v>
      </c>
      <c r="N18" s="263"/>
    </row>
    <row r="19" spans="1:14" ht="23.1" customHeight="1">
      <c r="A19" s="884"/>
      <c r="B19" s="80" t="s">
        <v>641</v>
      </c>
      <c r="C19" s="885" t="s">
        <v>1091</v>
      </c>
      <c r="D19" s="885"/>
      <c r="E19" s="83">
        <v>421</v>
      </c>
      <c r="F19" s="83">
        <v>653</v>
      </c>
      <c r="G19" s="83">
        <f t="shared" si="1"/>
        <v>1074</v>
      </c>
      <c r="H19" s="83">
        <v>865</v>
      </c>
      <c r="I19" s="87">
        <v>100</v>
      </c>
      <c r="J19" s="270">
        <v>100</v>
      </c>
      <c r="K19" s="276" t="s">
        <v>641</v>
      </c>
      <c r="L19" s="271">
        <v>862</v>
      </c>
      <c r="M19" s="279">
        <v>861</v>
      </c>
      <c r="N19" s="280"/>
    </row>
    <row r="20" spans="1:14" ht="23.1" customHeight="1">
      <c r="A20" s="884"/>
      <c r="B20" s="80" t="s">
        <v>1092</v>
      </c>
      <c r="C20" s="885" t="s">
        <v>1093</v>
      </c>
      <c r="D20" s="885"/>
      <c r="E20" s="83">
        <v>100</v>
      </c>
      <c r="F20" s="83">
        <v>193</v>
      </c>
      <c r="G20" s="83">
        <f t="shared" si="1"/>
        <v>293</v>
      </c>
      <c r="H20" s="83">
        <v>222</v>
      </c>
      <c r="I20" s="87"/>
      <c r="J20" s="270"/>
      <c r="K20" s="276" t="s">
        <v>1092</v>
      </c>
      <c r="L20" s="271">
        <v>207</v>
      </c>
      <c r="M20" s="281">
        <v>205</v>
      </c>
      <c r="N20" s="282"/>
    </row>
    <row r="21" spans="1:14" ht="23.1" customHeight="1">
      <c r="A21" s="884"/>
      <c r="B21" s="80" t="s">
        <v>1094</v>
      </c>
      <c r="C21" s="885" t="s">
        <v>1095</v>
      </c>
      <c r="D21" s="885"/>
      <c r="E21" s="83">
        <v>0</v>
      </c>
      <c r="F21" s="83">
        <v>0</v>
      </c>
      <c r="G21" s="83">
        <f t="shared" si="1"/>
        <v>0</v>
      </c>
      <c r="H21" s="83">
        <v>0</v>
      </c>
      <c r="I21" s="87"/>
      <c r="J21" s="270"/>
      <c r="K21" s="891" t="s">
        <v>640</v>
      </c>
      <c r="L21" s="892">
        <v>901</v>
      </c>
      <c r="M21" s="893">
        <v>844</v>
      </c>
      <c r="N21" s="283"/>
    </row>
    <row r="22" spans="1:14" ht="23.1" customHeight="1">
      <c r="A22" s="884"/>
      <c r="B22" s="80" t="s">
        <v>1096</v>
      </c>
      <c r="C22" s="885" t="s">
        <v>797</v>
      </c>
      <c r="D22" s="885"/>
      <c r="E22" s="83">
        <v>109</v>
      </c>
      <c r="F22" s="83">
        <v>173</v>
      </c>
      <c r="G22" s="83">
        <f t="shared" si="1"/>
        <v>282</v>
      </c>
      <c r="H22" s="83">
        <v>226</v>
      </c>
      <c r="I22" s="87"/>
      <c r="J22" s="270"/>
      <c r="K22" s="891"/>
      <c r="L22" s="892"/>
      <c r="M22" s="893"/>
      <c r="N22" s="263"/>
    </row>
    <row r="23" spans="1:14" ht="23.1" customHeight="1">
      <c r="A23" s="884"/>
      <c r="B23" s="80" t="s">
        <v>640</v>
      </c>
      <c r="C23" s="885" t="s">
        <v>797</v>
      </c>
      <c r="D23" s="885"/>
      <c r="E23" s="83">
        <v>415</v>
      </c>
      <c r="F23" s="83">
        <v>680</v>
      </c>
      <c r="G23" s="83">
        <f t="shared" si="1"/>
        <v>1095</v>
      </c>
      <c r="H23" s="83">
        <v>724</v>
      </c>
      <c r="I23" s="87"/>
      <c r="J23" s="270"/>
      <c r="K23" s="891"/>
      <c r="L23" s="892"/>
      <c r="M23" s="893"/>
      <c r="N23" s="263"/>
    </row>
    <row r="24" spans="1:14" ht="23.1" customHeight="1">
      <c r="A24" s="884"/>
      <c r="B24" s="887" t="s">
        <v>1080</v>
      </c>
      <c r="C24" s="887"/>
      <c r="D24" s="887"/>
      <c r="E24" s="83">
        <f>SUM(E15:E23)</f>
        <v>3392</v>
      </c>
      <c r="F24" s="83">
        <f>SUM(F15:F23)</f>
        <v>4981</v>
      </c>
      <c r="G24" s="83">
        <f t="shared" si="1"/>
        <v>8373</v>
      </c>
      <c r="H24" s="83">
        <f>SUM(H15:H23)</f>
        <v>4207</v>
      </c>
      <c r="I24" s="87">
        <f>SUM(I15:I23)</f>
        <v>100</v>
      </c>
      <c r="J24" s="87">
        <f>SUM(J15:J23)</f>
        <v>300</v>
      </c>
      <c r="K24" s="275" t="s">
        <v>1080</v>
      </c>
      <c r="L24" s="273">
        <f>SUM(L15:L23)</f>
        <v>4221</v>
      </c>
      <c r="M24" s="273">
        <f>SUM(M15:M23)</f>
        <v>3828</v>
      </c>
      <c r="N24" s="263"/>
    </row>
    <row r="25" spans="1:14" ht="30.15" customHeight="1">
      <c r="A25" s="897" t="s">
        <v>657</v>
      </c>
      <c r="B25" s="574"/>
      <c r="C25" s="885" t="s">
        <v>1097</v>
      </c>
      <c r="D25" s="885"/>
      <c r="E25" s="83">
        <v>1936</v>
      </c>
      <c r="F25" s="83">
        <v>2381</v>
      </c>
      <c r="G25" s="83">
        <f t="shared" si="1"/>
        <v>4317</v>
      </c>
      <c r="H25" s="83">
        <v>1910</v>
      </c>
      <c r="I25" s="87">
        <v>300</v>
      </c>
      <c r="J25" s="87"/>
      <c r="K25" s="80" t="s">
        <v>657</v>
      </c>
      <c r="L25" s="83">
        <v>1532</v>
      </c>
      <c r="M25" s="83">
        <v>1518</v>
      </c>
      <c r="N25" s="263" t="s">
        <v>1098</v>
      </c>
    </row>
    <row r="26" spans="1:14" ht="23.1" customHeight="1">
      <c r="A26" s="897" t="s">
        <v>661</v>
      </c>
      <c r="B26" s="574"/>
      <c r="C26" s="885" t="s">
        <v>1099</v>
      </c>
      <c r="D26" s="885"/>
      <c r="E26" s="264">
        <v>279</v>
      </c>
      <c r="F26" s="264">
        <v>263</v>
      </c>
      <c r="G26" s="264">
        <f t="shared" si="1"/>
        <v>542</v>
      </c>
      <c r="H26" s="83">
        <v>369</v>
      </c>
      <c r="I26" s="87"/>
      <c r="J26" s="87"/>
      <c r="K26" s="80" t="s">
        <v>660</v>
      </c>
      <c r="L26" s="83">
        <v>362</v>
      </c>
      <c r="M26" s="83">
        <v>353</v>
      </c>
      <c r="N26" s="284" t="s">
        <v>1100</v>
      </c>
    </row>
    <row r="27" spans="1:14" ht="23.1" customHeight="1">
      <c r="A27" s="897" t="s">
        <v>663</v>
      </c>
      <c r="B27" s="574"/>
      <c r="C27" s="885" t="s">
        <v>1101</v>
      </c>
      <c r="D27" s="886"/>
      <c r="E27" s="285">
        <v>0</v>
      </c>
      <c r="F27" s="286">
        <v>0</v>
      </c>
      <c r="G27" s="287">
        <f t="shared" si="1"/>
        <v>0</v>
      </c>
      <c r="H27" s="893">
        <v>70</v>
      </c>
      <c r="I27" s="900"/>
      <c r="J27" s="900"/>
      <c r="K27" s="288" t="s">
        <v>1102</v>
      </c>
      <c r="L27" s="894">
        <v>67</v>
      </c>
      <c r="M27" s="894">
        <v>65</v>
      </c>
      <c r="N27" s="895"/>
    </row>
    <row r="28" spans="1:14" ht="23.1" customHeight="1">
      <c r="A28" s="897" t="s">
        <v>664</v>
      </c>
      <c r="B28" s="574"/>
      <c r="C28" s="885" t="s">
        <v>797</v>
      </c>
      <c r="D28" s="886"/>
      <c r="E28" s="289">
        <v>63</v>
      </c>
      <c r="F28" s="290">
        <v>126</v>
      </c>
      <c r="G28" s="291">
        <f t="shared" si="1"/>
        <v>189</v>
      </c>
      <c r="H28" s="893"/>
      <c r="I28" s="900"/>
      <c r="J28" s="900"/>
      <c r="K28" s="292" t="s">
        <v>1103</v>
      </c>
      <c r="L28" s="894"/>
      <c r="M28" s="894"/>
      <c r="N28" s="896"/>
    </row>
    <row r="29" spans="1:14" ht="23.1" customHeight="1">
      <c r="A29" s="898" t="s">
        <v>1104</v>
      </c>
      <c r="B29" s="899"/>
      <c r="C29" s="899"/>
      <c r="D29" s="899"/>
      <c r="E29" s="293">
        <f>SUM(E9:E12,E14:E23,E25:E28)</f>
        <v>49339</v>
      </c>
      <c r="F29" s="293">
        <f>SUM(F9:F12,F14:F23,F25:F28)</f>
        <v>42841</v>
      </c>
      <c r="G29" s="293">
        <f t="shared" si="1"/>
        <v>92180</v>
      </c>
      <c r="H29" s="294">
        <f>SUM(H9:H12,H14:H23,H25:H28)</f>
        <v>35949</v>
      </c>
      <c r="I29" s="295">
        <f>SUM(I9:I12,I14:I23,I25:I28)</f>
        <v>500</v>
      </c>
      <c r="J29" s="295">
        <f>SUM(J9:J12,J14:J23,J25:J28)</f>
        <v>400</v>
      </c>
      <c r="K29" s="296" t="s">
        <v>1104</v>
      </c>
      <c r="L29" s="294">
        <f>SUM(L9:L12,L14:L23,L25:L28)</f>
        <v>33262</v>
      </c>
      <c r="M29" s="294">
        <f>SUM(M9:M12,M14:M23,M25:M28)</f>
        <v>30459</v>
      </c>
      <c r="N29" s="297" t="s">
        <v>1105</v>
      </c>
    </row>
    <row r="30" spans="1:14" ht="23.1" customHeight="1">
      <c r="N30" s="10" t="s">
        <v>1106</v>
      </c>
    </row>
  </sheetData>
  <sheetProtection selectLockedCells="1" selectUnlockedCells="1"/>
  <mergeCells count="52">
    <mergeCell ref="A29:D29"/>
    <mergeCell ref="H27:H28"/>
    <mergeCell ref="I27:I28"/>
    <mergeCell ref="J27:J28"/>
    <mergeCell ref="L27:L28"/>
    <mergeCell ref="M27:M28"/>
    <mergeCell ref="N27:N28"/>
    <mergeCell ref="A25:B25"/>
    <mergeCell ref="C25:D25"/>
    <mergeCell ref="A26:B26"/>
    <mergeCell ref="C26:D26"/>
    <mergeCell ref="A27:B27"/>
    <mergeCell ref="C27:D27"/>
    <mergeCell ref="A28:B28"/>
    <mergeCell ref="C28:D28"/>
    <mergeCell ref="K21:K23"/>
    <mergeCell ref="L21:L23"/>
    <mergeCell ref="M21:M23"/>
    <mergeCell ref="C22:D22"/>
    <mergeCell ref="C23:D23"/>
    <mergeCell ref="B24:D24"/>
    <mergeCell ref="A14:B14"/>
    <mergeCell ref="C14:D14"/>
    <mergeCell ref="A15:A24"/>
    <mergeCell ref="C15:D15"/>
    <mergeCell ref="C16:D16"/>
    <mergeCell ref="C17:D17"/>
    <mergeCell ref="C18:D18"/>
    <mergeCell ref="C19:D19"/>
    <mergeCell ref="C20:D20"/>
    <mergeCell ref="C21:D21"/>
    <mergeCell ref="L7:L8"/>
    <mergeCell ref="M7:M8"/>
    <mergeCell ref="N7:N8"/>
    <mergeCell ref="A9:A13"/>
    <mergeCell ref="C9:D9"/>
    <mergeCell ref="C10:D10"/>
    <mergeCell ref="C11:D11"/>
    <mergeCell ref="C12:D12"/>
    <mergeCell ref="B13:D13"/>
    <mergeCell ref="A7:B7"/>
    <mergeCell ref="C7:D8"/>
    <mergeCell ref="E7:G7"/>
    <mergeCell ref="H7:H8"/>
    <mergeCell ref="I7:J7"/>
    <mergeCell ref="K7:K8"/>
    <mergeCell ref="A6:N6"/>
    <mergeCell ref="A1:E1"/>
    <mergeCell ref="A2:D2"/>
    <mergeCell ref="A3:N3"/>
    <mergeCell ref="A4:N4"/>
    <mergeCell ref="A5:N5"/>
  </mergeCells>
  <phoneticPr fontId="5"/>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DE7D-5ACD-4FDB-9888-6B5C0A629D3D}">
  <sheetPr>
    <pageSetUpPr fitToPage="1"/>
  </sheetPr>
  <dimension ref="A1"/>
  <sheetViews>
    <sheetView showGridLines="0" view="pageLayout" zoomScaleNormal="100" workbookViewId="0">
      <selection activeCell="B1" sqref="B1"/>
    </sheetView>
  </sheetViews>
  <sheetFormatPr defaultColWidth="9" defaultRowHeight="15.05"/>
  <cols>
    <col min="1" max="14" width="9" style="5"/>
    <col min="15" max="15" width="4.109375" style="5" customWidth="1"/>
    <col min="16" max="16384" width="9" style="5"/>
  </cols>
  <sheetData/>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B5D7E-CC38-4358-B3EA-1EFF579564A4}">
  <sheetPr>
    <pageSetUpPr fitToPage="1"/>
  </sheetPr>
  <dimension ref="A1:N22"/>
  <sheetViews>
    <sheetView view="pageLayout" topLeftCell="A4" zoomScaleNormal="90" zoomScaleSheetLayoutView="80" workbookViewId="0">
      <selection activeCell="G14" sqref="G14:H15"/>
    </sheetView>
  </sheetViews>
  <sheetFormatPr defaultColWidth="9" defaultRowHeight="14.4"/>
  <cols>
    <col min="1" max="2" width="6.109375" style="8" customWidth="1"/>
    <col min="3" max="10" width="8.88671875" style="8" customWidth="1"/>
    <col min="11" max="11" width="17.77734375" style="8" customWidth="1"/>
    <col min="12" max="12" width="10.21875" style="8" customWidth="1"/>
    <col min="13" max="13" width="10.33203125" style="8" customWidth="1"/>
    <col min="14" max="14" width="20.77734375" style="8" customWidth="1"/>
    <col min="15" max="16384" width="9" style="8"/>
  </cols>
  <sheetData>
    <row r="1" spans="1:14" s="57" customFormat="1" ht="22.25" customHeight="1"/>
    <row r="2" spans="1:14" ht="31.75" customHeight="1">
      <c r="A2" s="300" t="s">
        <v>1107</v>
      </c>
      <c r="B2" s="614" t="s">
        <v>1108</v>
      </c>
      <c r="C2" s="614"/>
      <c r="D2" s="614"/>
      <c r="E2" s="614"/>
      <c r="M2" s="10"/>
      <c r="N2" s="20" t="s">
        <v>1109</v>
      </c>
    </row>
    <row r="3" spans="1:14" ht="47.15" customHeight="1">
      <c r="A3" s="601" t="s">
        <v>1110</v>
      </c>
      <c r="B3" s="601"/>
      <c r="C3" s="601" t="s">
        <v>1111</v>
      </c>
      <c r="D3" s="601"/>
      <c r="E3" s="601" t="s">
        <v>1112</v>
      </c>
      <c r="F3" s="601"/>
      <c r="G3" s="601" t="s">
        <v>1113</v>
      </c>
      <c r="H3" s="601"/>
      <c r="I3" s="102" t="s">
        <v>1114</v>
      </c>
      <c r="J3" s="102" t="s">
        <v>674</v>
      </c>
      <c r="K3" s="601" t="s">
        <v>1115</v>
      </c>
      <c r="L3" s="601"/>
      <c r="M3" s="601"/>
      <c r="N3" s="601"/>
    </row>
    <row r="4" spans="1:14" ht="26.7" customHeight="1">
      <c r="A4" s="763">
        <v>22</v>
      </c>
      <c r="B4" s="772"/>
      <c r="C4" s="763" t="s">
        <v>1116</v>
      </c>
      <c r="D4" s="772"/>
      <c r="E4" s="763" t="s">
        <v>1117</v>
      </c>
      <c r="F4" s="772"/>
      <c r="G4" s="763" t="s">
        <v>1118</v>
      </c>
      <c r="H4" s="772"/>
      <c r="I4" s="902">
        <v>237</v>
      </c>
      <c r="J4" s="902">
        <v>237</v>
      </c>
      <c r="K4" s="906" t="s">
        <v>1119</v>
      </c>
      <c r="L4" s="906"/>
      <c r="M4" s="906"/>
      <c r="N4" s="906"/>
    </row>
    <row r="5" spans="1:14" ht="26.7" customHeight="1">
      <c r="A5" s="778"/>
      <c r="B5" s="901"/>
      <c r="C5" s="778"/>
      <c r="D5" s="901"/>
      <c r="E5" s="778"/>
      <c r="F5" s="901"/>
      <c r="G5" s="778"/>
      <c r="H5" s="901"/>
      <c r="I5" s="903"/>
      <c r="J5" s="903"/>
      <c r="K5" s="907" t="s">
        <v>1810</v>
      </c>
      <c r="L5" s="907"/>
      <c r="M5" s="907"/>
      <c r="N5" s="907"/>
    </row>
    <row r="6" spans="1:14" ht="17.7" customHeight="1">
      <c r="A6" s="20"/>
      <c r="B6" s="20"/>
      <c r="C6" s="20"/>
      <c r="D6" s="20"/>
      <c r="E6" s="20"/>
      <c r="F6" s="20"/>
      <c r="G6" s="20"/>
      <c r="H6" s="20"/>
      <c r="I6" s="20"/>
      <c r="J6" s="20"/>
      <c r="K6" s="20"/>
      <c r="L6" s="301"/>
      <c r="M6" s="301"/>
    </row>
    <row r="7" spans="1:14" ht="31.75" customHeight="1">
      <c r="A7" s="298" t="s">
        <v>1120</v>
      </c>
      <c r="B7" s="298" t="s">
        <v>1121</v>
      </c>
      <c r="C7" s="298"/>
      <c r="D7" s="298"/>
      <c r="E7" s="57"/>
      <c r="F7" s="57"/>
      <c r="G7" s="57"/>
      <c r="H7" s="57"/>
      <c r="I7" s="57"/>
      <c r="J7" s="57"/>
      <c r="K7" s="57"/>
      <c r="M7" s="10"/>
      <c r="N7" s="20" t="s">
        <v>1122</v>
      </c>
    </row>
    <row r="8" spans="1:14" ht="23.75" customHeight="1">
      <c r="A8" s="302"/>
      <c r="B8" s="303" t="s">
        <v>1123</v>
      </c>
      <c r="C8" s="908" t="s">
        <v>1124</v>
      </c>
      <c r="D8" s="908" t="s">
        <v>1125</v>
      </c>
      <c r="E8" s="601" t="s">
        <v>1126</v>
      </c>
      <c r="F8" s="601"/>
      <c r="G8" s="601"/>
      <c r="H8" s="601"/>
      <c r="I8" s="601"/>
      <c r="J8" s="601" t="s">
        <v>1127</v>
      </c>
      <c r="K8" s="601" t="s">
        <v>1115</v>
      </c>
      <c r="L8" s="601"/>
      <c r="M8" s="601"/>
      <c r="N8" s="601"/>
    </row>
    <row r="9" spans="1:14" ht="23.75" customHeight="1">
      <c r="A9" s="304" t="s">
        <v>1128</v>
      </c>
      <c r="B9" s="305"/>
      <c r="C9" s="908"/>
      <c r="D9" s="908"/>
      <c r="E9" s="102" t="s">
        <v>1129</v>
      </c>
      <c r="F9" s="102" t="s">
        <v>1130</v>
      </c>
      <c r="G9" s="102" t="s">
        <v>1131</v>
      </c>
      <c r="H9" s="102" t="s">
        <v>1132</v>
      </c>
      <c r="I9" s="102" t="s">
        <v>1133</v>
      </c>
      <c r="J9" s="601"/>
      <c r="K9" s="601"/>
      <c r="L9" s="601"/>
      <c r="M9" s="601"/>
      <c r="N9" s="601"/>
    </row>
    <row r="10" spans="1:14" ht="26.7" customHeight="1">
      <c r="A10" s="763">
        <v>22</v>
      </c>
      <c r="B10" s="772"/>
      <c r="C10" s="904">
        <v>26.3</v>
      </c>
      <c r="D10" s="904">
        <v>17</v>
      </c>
      <c r="E10" s="904">
        <v>24.4</v>
      </c>
      <c r="F10" s="904">
        <v>35</v>
      </c>
      <c r="G10" s="904">
        <v>54.5</v>
      </c>
      <c r="H10" s="904">
        <v>61.5</v>
      </c>
      <c r="I10" s="904">
        <v>49.1</v>
      </c>
      <c r="J10" s="904">
        <f>SUM(C10:I11)</f>
        <v>267.8</v>
      </c>
      <c r="K10" s="909" t="s">
        <v>1134</v>
      </c>
      <c r="L10" s="910"/>
      <c r="M10" s="194" t="s">
        <v>1135</v>
      </c>
      <c r="N10" s="772" t="s">
        <v>1136</v>
      </c>
    </row>
    <row r="11" spans="1:14" ht="26.7" customHeight="1">
      <c r="A11" s="778"/>
      <c r="B11" s="901"/>
      <c r="C11" s="905"/>
      <c r="D11" s="905"/>
      <c r="E11" s="905"/>
      <c r="F11" s="905"/>
      <c r="G11" s="905"/>
      <c r="H11" s="905"/>
      <c r="I11" s="905"/>
      <c r="J11" s="905"/>
      <c r="K11" s="911" t="s">
        <v>1137</v>
      </c>
      <c r="L11" s="730"/>
      <c r="M11" s="215" t="s">
        <v>1138</v>
      </c>
      <c r="N11" s="901"/>
    </row>
    <row r="12" spans="1:14" ht="18.350000000000001" customHeight="1">
      <c r="A12" s="20"/>
      <c r="B12" s="20"/>
      <c r="C12" s="306"/>
      <c r="D12" s="306"/>
      <c r="E12" s="306"/>
      <c r="F12" s="306"/>
      <c r="G12" s="306"/>
      <c r="H12" s="306"/>
      <c r="I12" s="306"/>
      <c r="J12" s="307"/>
      <c r="K12" s="307"/>
    </row>
    <row r="13" spans="1:14" ht="31.75" customHeight="1">
      <c r="A13" s="298" t="s">
        <v>1139</v>
      </c>
      <c r="B13" s="298" t="s">
        <v>1140</v>
      </c>
      <c r="C13" s="298"/>
      <c r="D13" s="298"/>
      <c r="E13" s="57"/>
      <c r="F13" s="57"/>
      <c r="G13" s="57"/>
      <c r="H13" s="57"/>
      <c r="I13" s="57"/>
      <c r="J13" s="57"/>
      <c r="K13" s="57"/>
      <c r="M13" s="10"/>
      <c r="N13" s="20" t="s">
        <v>1109</v>
      </c>
    </row>
    <row r="14" spans="1:14" ht="23.75" customHeight="1">
      <c r="A14" s="308"/>
      <c r="B14" s="309" t="s">
        <v>1141</v>
      </c>
      <c r="C14" s="601" t="s">
        <v>1142</v>
      </c>
      <c r="D14" s="601"/>
      <c r="E14" s="601" t="s">
        <v>1143</v>
      </c>
      <c r="F14" s="601"/>
      <c r="G14" s="601" t="s">
        <v>1144</v>
      </c>
      <c r="H14" s="601"/>
      <c r="I14" s="915" t="s">
        <v>1145</v>
      </c>
      <c r="J14" s="915"/>
      <c r="K14" s="601" t="s">
        <v>838</v>
      </c>
      <c r="L14" s="601" t="s">
        <v>1146</v>
      </c>
      <c r="M14" s="601"/>
      <c r="N14" s="601"/>
    </row>
    <row r="15" spans="1:14" ht="23.75" customHeight="1">
      <c r="A15" s="310" t="s">
        <v>1147</v>
      </c>
      <c r="B15" s="311"/>
      <c r="C15" s="601"/>
      <c r="D15" s="601"/>
      <c r="E15" s="601"/>
      <c r="F15" s="601"/>
      <c r="G15" s="601"/>
      <c r="H15" s="601"/>
      <c r="I15" s="915"/>
      <c r="J15" s="915"/>
      <c r="K15" s="601"/>
      <c r="L15" s="601"/>
      <c r="M15" s="601"/>
      <c r="N15" s="601"/>
    </row>
    <row r="16" spans="1:14" ht="54.35" customHeight="1">
      <c r="A16" s="613">
        <v>22</v>
      </c>
      <c r="B16" s="916"/>
      <c r="C16" s="917">
        <v>0</v>
      </c>
      <c r="D16" s="917"/>
      <c r="E16" s="918">
        <v>33.4</v>
      </c>
      <c r="F16" s="918"/>
      <c r="G16" s="918">
        <v>33.299999999999997</v>
      </c>
      <c r="H16" s="918"/>
      <c r="I16" s="918">
        <v>33.299999999999997</v>
      </c>
      <c r="J16" s="918"/>
      <c r="K16" s="312">
        <f>SUM(C16+E16+G16+I16)</f>
        <v>99.999999999999986</v>
      </c>
      <c r="L16" s="912" t="s">
        <v>1148</v>
      </c>
      <c r="M16" s="913"/>
      <c r="N16" s="914"/>
    </row>
    <row r="17" spans="1:14" ht="18.350000000000001" customHeight="1">
      <c r="A17" s="20"/>
      <c r="B17" s="20"/>
      <c r="C17" s="313"/>
      <c r="D17" s="313"/>
      <c r="E17" s="314"/>
      <c r="F17" s="314"/>
      <c r="G17" s="314"/>
      <c r="H17" s="314"/>
      <c r="I17" s="314"/>
      <c r="J17" s="314"/>
      <c r="K17" s="313"/>
      <c r="L17" s="301"/>
      <c r="M17" s="301"/>
      <c r="N17" s="301"/>
    </row>
    <row r="18" spans="1:14" ht="31.75" customHeight="1">
      <c r="A18" s="298" t="s">
        <v>1149</v>
      </c>
      <c r="B18" s="298" t="s">
        <v>1150</v>
      </c>
      <c r="C18" s="298"/>
      <c r="D18" s="298"/>
      <c r="E18" s="57"/>
      <c r="F18" s="57"/>
      <c r="G18" s="57"/>
      <c r="H18" s="57"/>
      <c r="I18" s="57"/>
      <c r="J18" s="57"/>
      <c r="K18" s="57"/>
      <c r="M18" s="10"/>
      <c r="N18" s="20" t="s">
        <v>1109</v>
      </c>
    </row>
    <row r="19" spans="1:14" ht="23.75" customHeight="1">
      <c r="A19" s="308"/>
      <c r="B19" s="309" t="s">
        <v>1141</v>
      </c>
      <c r="C19" s="601" t="s">
        <v>1142</v>
      </c>
      <c r="D19" s="601"/>
      <c r="E19" s="601" t="s">
        <v>1143</v>
      </c>
      <c r="F19" s="601"/>
      <c r="G19" s="601" t="s">
        <v>1144</v>
      </c>
      <c r="H19" s="601"/>
      <c r="I19" s="915" t="s">
        <v>1145</v>
      </c>
      <c r="J19" s="915"/>
      <c r="K19" s="601" t="s">
        <v>838</v>
      </c>
      <c r="L19" s="601" t="s">
        <v>1146</v>
      </c>
      <c r="M19" s="601"/>
      <c r="N19" s="601"/>
    </row>
    <row r="20" spans="1:14" ht="23.75" customHeight="1">
      <c r="A20" s="310" t="s">
        <v>1147</v>
      </c>
      <c r="B20" s="311"/>
      <c r="C20" s="601"/>
      <c r="D20" s="601"/>
      <c r="E20" s="601"/>
      <c r="F20" s="601"/>
      <c r="G20" s="601"/>
      <c r="H20" s="601"/>
      <c r="I20" s="915"/>
      <c r="J20" s="915"/>
      <c r="K20" s="601"/>
      <c r="L20" s="601"/>
      <c r="M20" s="601"/>
      <c r="N20" s="601"/>
    </row>
    <row r="21" spans="1:14" ht="53.05" customHeight="1">
      <c r="A21" s="613">
        <v>22</v>
      </c>
      <c r="B21" s="916"/>
      <c r="C21" s="917">
        <v>36.6</v>
      </c>
      <c r="D21" s="917"/>
      <c r="E21" s="918">
        <v>42.7</v>
      </c>
      <c r="F21" s="918"/>
      <c r="G21" s="918">
        <v>31.2</v>
      </c>
      <c r="H21" s="918"/>
      <c r="I21" s="918">
        <v>34.5</v>
      </c>
      <c r="J21" s="918"/>
      <c r="K21" s="312">
        <f>SUM(C21+E21+G21+I21)</f>
        <v>145</v>
      </c>
      <c r="L21" s="912" t="s">
        <v>1151</v>
      </c>
      <c r="M21" s="913"/>
      <c r="N21" s="914"/>
    </row>
    <row r="22" spans="1:14" ht="31.75" customHeight="1">
      <c r="A22" s="20"/>
      <c r="B22" s="20"/>
      <c r="C22" s="315"/>
      <c r="D22" s="315"/>
      <c r="E22" s="316"/>
      <c r="F22" s="316"/>
      <c r="G22" s="316"/>
      <c r="H22" s="316"/>
      <c r="I22" s="316"/>
      <c r="J22" s="316"/>
      <c r="K22" s="316"/>
      <c r="L22" s="315"/>
      <c r="M22" s="315"/>
    </row>
  </sheetData>
  <sheetProtection selectLockedCells="1" selectUnlockedCells="1"/>
  <mergeCells count="55">
    <mergeCell ref="A21:B21"/>
    <mergeCell ref="C21:D21"/>
    <mergeCell ref="E21:F21"/>
    <mergeCell ref="G21:H21"/>
    <mergeCell ref="I21:J21"/>
    <mergeCell ref="L21:N21"/>
    <mergeCell ref="C19:D20"/>
    <mergeCell ref="E19:F20"/>
    <mergeCell ref="G19:H20"/>
    <mergeCell ref="I19:J20"/>
    <mergeCell ref="K19:K20"/>
    <mergeCell ref="L19:N20"/>
    <mergeCell ref="A16:B16"/>
    <mergeCell ref="C16:D16"/>
    <mergeCell ref="E16:F16"/>
    <mergeCell ref="G16:H16"/>
    <mergeCell ref="I16:J16"/>
    <mergeCell ref="L16:N16"/>
    <mergeCell ref="C14:D15"/>
    <mergeCell ref="E14:F15"/>
    <mergeCell ref="G14:H15"/>
    <mergeCell ref="I14:J15"/>
    <mergeCell ref="K14:K15"/>
    <mergeCell ref="L14:N15"/>
    <mergeCell ref="A10:B11"/>
    <mergeCell ref="C10:C11"/>
    <mergeCell ref="D10:D11"/>
    <mergeCell ref="E10:E11"/>
    <mergeCell ref="F10:F11"/>
    <mergeCell ref="G10:G11"/>
    <mergeCell ref="K4:N4"/>
    <mergeCell ref="K5:N5"/>
    <mergeCell ref="C8:C9"/>
    <mergeCell ref="D8:D9"/>
    <mergeCell ref="E8:I8"/>
    <mergeCell ref="J8:J9"/>
    <mergeCell ref="K8:N9"/>
    <mergeCell ref="J4:J5"/>
    <mergeCell ref="H10:H11"/>
    <mergeCell ref="I10:I11"/>
    <mergeCell ref="J10:J11"/>
    <mergeCell ref="K10:L10"/>
    <mergeCell ref="N10:N11"/>
    <mergeCell ref="K11:L11"/>
    <mergeCell ref="A4:B5"/>
    <mergeCell ref="C4:D5"/>
    <mergeCell ref="E4:F5"/>
    <mergeCell ref="G4:H5"/>
    <mergeCell ref="I4:I5"/>
    <mergeCell ref="K3:N3"/>
    <mergeCell ref="B2:E2"/>
    <mergeCell ref="A3:B3"/>
    <mergeCell ref="C3:D3"/>
    <mergeCell ref="E3:F3"/>
    <mergeCell ref="G3:H3"/>
  </mergeCells>
  <phoneticPr fontId="5"/>
  <pageMargins left="0.78740157480314965" right="0.39370078740157483" top="0.39370078740157483" bottom="0.39370078740157483" header="0" footer="0"/>
  <pageSetup paperSize="9" scale="93" firstPageNumber="0" orientation="landscape" horizontalDpi="300" verticalDpi="300" r:id="rId1"/>
  <headerFooter scaleWithDoc="0" alignWithMargins="0">
    <oddFooter>&amp;C&amp;"ＭＳ 明朝,標準"－２６－</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4B245-B162-4144-8D00-432212778C52}">
  <sheetPr>
    <pageSetUpPr fitToPage="1"/>
  </sheetPr>
  <dimension ref="A1:K26"/>
  <sheetViews>
    <sheetView view="pageLayout" zoomScaleNormal="100" zoomScaleSheetLayoutView="90" workbookViewId="0">
      <selection activeCell="B12" sqref="B12:C12"/>
    </sheetView>
  </sheetViews>
  <sheetFormatPr defaultColWidth="9" defaultRowHeight="14.4"/>
  <cols>
    <col min="1" max="1" width="14.6640625" style="58" customWidth="1"/>
    <col min="2" max="11" width="11.6640625" style="58" customWidth="1"/>
    <col min="12" max="12" width="7.33203125" style="58" customWidth="1"/>
    <col min="13" max="16384" width="9" style="58"/>
  </cols>
  <sheetData>
    <row r="1" spans="1:11" ht="19.8" customHeight="1">
      <c r="A1" s="582" t="s">
        <v>1152</v>
      </c>
      <c r="B1" s="582"/>
      <c r="C1" s="582"/>
    </row>
    <row r="2" spans="1:11" s="51" customFormat="1" ht="19.8" customHeight="1">
      <c r="D2" s="57"/>
      <c r="E2" s="57"/>
      <c r="F2" s="57"/>
      <c r="G2" s="57"/>
      <c r="H2" s="57"/>
      <c r="I2" s="57"/>
      <c r="J2" s="57"/>
      <c r="K2" s="57"/>
    </row>
    <row r="3" spans="1:11" s="51" customFormat="1" ht="19.8" customHeight="1">
      <c r="A3" s="299" t="s">
        <v>1153</v>
      </c>
      <c r="B3" s="57"/>
      <c r="C3" s="57"/>
      <c r="D3" s="57"/>
      <c r="E3" s="8"/>
      <c r="F3" s="57"/>
      <c r="G3" s="57"/>
      <c r="H3" s="57"/>
      <c r="I3" s="57"/>
      <c r="J3" s="57" t="s">
        <v>1154</v>
      </c>
    </row>
    <row r="4" spans="1:11" ht="19.8" customHeight="1">
      <c r="A4" s="102" t="s">
        <v>1155</v>
      </c>
      <c r="B4" s="102" t="s">
        <v>1156</v>
      </c>
      <c r="C4" s="102" t="s">
        <v>1157</v>
      </c>
      <c r="D4" s="102" t="s">
        <v>1158</v>
      </c>
      <c r="E4" s="102" t="s">
        <v>1159</v>
      </c>
      <c r="F4" s="102" t="s">
        <v>1160</v>
      </c>
      <c r="G4" s="102" t="s">
        <v>1161</v>
      </c>
      <c r="H4" s="102" t="s">
        <v>1162</v>
      </c>
      <c r="I4" s="102" t="s">
        <v>1163</v>
      </c>
      <c r="J4" s="102" t="s">
        <v>425</v>
      </c>
    </row>
    <row r="5" spans="1:11" ht="19.8" customHeight="1">
      <c r="A5" s="102" t="s">
        <v>1164</v>
      </c>
      <c r="B5" s="317">
        <v>6</v>
      </c>
      <c r="C5" s="317">
        <v>4</v>
      </c>
      <c r="D5" s="317">
        <v>1</v>
      </c>
      <c r="E5" s="317"/>
      <c r="F5" s="317"/>
      <c r="G5" s="317"/>
      <c r="H5" s="317"/>
      <c r="I5" s="317"/>
      <c r="J5" s="317">
        <f>SUM(B5:I5)</f>
        <v>11</v>
      </c>
    </row>
    <row r="6" spans="1:11" ht="19.8" customHeight="1">
      <c r="A6" s="102" t="s">
        <v>1165</v>
      </c>
      <c r="B6" s="317"/>
      <c r="C6" s="317"/>
      <c r="D6" s="317"/>
      <c r="E6" s="317">
        <v>1</v>
      </c>
      <c r="F6" s="317">
        <v>1</v>
      </c>
      <c r="G6" s="318">
        <v>1</v>
      </c>
      <c r="H6" s="317">
        <v>1</v>
      </c>
      <c r="I6" s="317">
        <v>1</v>
      </c>
      <c r="J6" s="317">
        <f>SUM(B6:I6)</f>
        <v>5</v>
      </c>
    </row>
    <row r="7" spans="1:11" ht="19.8" customHeight="1">
      <c r="A7" s="8"/>
      <c r="B7" s="8"/>
      <c r="C7" s="8"/>
      <c r="D7" s="8"/>
      <c r="E7" s="8"/>
      <c r="F7" s="8"/>
      <c r="G7" s="8"/>
      <c r="H7" s="8"/>
      <c r="I7" s="8"/>
      <c r="K7" s="319"/>
    </row>
    <row r="8" spans="1:11" s="51" customFormat="1" ht="19.8" customHeight="1">
      <c r="A8" s="299" t="s">
        <v>1166</v>
      </c>
      <c r="B8" s="57"/>
      <c r="C8" s="57"/>
      <c r="D8" s="57"/>
      <c r="E8" s="57"/>
      <c r="F8" s="57"/>
      <c r="G8" s="57"/>
      <c r="H8" s="57"/>
      <c r="I8" s="57"/>
      <c r="J8" s="57"/>
      <c r="K8" s="57"/>
    </row>
    <row r="9" spans="1:11" ht="19.8" customHeight="1">
      <c r="A9" s="102" t="s">
        <v>1167</v>
      </c>
      <c r="B9" s="923" t="s">
        <v>1168</v>
      </c>
      <c r="C9" s="924"/>
      <c r="D9" s="923" t="s">
        <v>1169</v>
      </c>
      <c r="E9" s="924"/>
      <c r="F9" s="923" t="s">
        <v>1170</v>
      </c>
      <c r="G9" s="924"/>
      <c r="H9" s="923" t="s">
        <v>1171</v>
      </c>
      <c r="I9" s="924"/>
    </row>
    <row r="10" spans="1:11" ht="19.8" customHeight="1">
      <c r="A10" s="102">
        <v>17</v>
      </c>
      <c r="B10" s="919" t="s">
        <v>1172</v>
      </c>
      <c r="C10" s="920"/>
      <c r="D10" s="921" t="s">
        <v>1173</v>
      </c>
      <c r="E10" s="922"/>
      <c r="F10" s="919" t="s">
        <v>1174</v>
      </c>
      <c r="G10" s="920"/>
      <c r="H10" s="919" t="s">
        <v>1175</v>
      </c>
      <c r="I10" s="920"/>
    </row>
    <row r="11" spans="1:11" ht="19.8" customHeight="1">
      <c r="A11" s="102">
        <v>17</v>
      </c>
      <c r="B11" s="919" t="s">
        <v>1172</v>
      </c>
      <c r="C11" s="920"/>
      <c r="D11" s="921" t="s">
        <v>1176</v>
      </c>
      <c r="E11" s="922"/>
      <c r="F11" s="919" t="s">
        <v>1174</v>
      </c>
      <c r="G11" s="920"/>
      <c r="H11" s="919" t="s">
        <v>1177</v>
      </c>
      <c r="I11" s="920"/>
    </row>
    <row r="12" spans="1:11" ht="19.8" customHeight="1">
      <c r="A12" s="102">
        <v>37</v>
      </c>
      <c r="B12" s="919" t="s">
        <v>1178</v>
      </c>
      <c r="C12" s="920"/>
      <c r="D12" s="921" t="s">
        <v>1179</v>
      </c>
      <c r="E12" s="922"/>
      <c r="F12" s="919" t="s">
        <v>1180</v>
      </c>
      <c r="G12" s="920"/>
      <c r="H12" s="919" t="s">
        <v>1175</v>
      </c>
      <c r="I12" s="920"/>
    </row>
    <row r="13" spans="1:11" ht="19.8" customHeight="1">
      <c r="A13" s="102">
        <v>24</v>
      </c>
      <c r="B13" s="919" t="s">
        <v>1181</v>
      </c>
      <c r="C13" s="920"/>
      <c r="D13" s="921" t="s">
        <v>1182</v>
      </c>
      <c r="E13" s="922"/>
      <c r="F13" s="919" t="s">
        <v>1174</v>
      </c>
      <c r="G13" s="920"/>
      <c r="H13" s="919" t="s">
        <v>1183</v>
      </c>
      <c r="I13" s="920"/>
    </row>
    <row r="14" spans="1:11" ht="19.8" customHeight="1">
      <c r="A14" s="102">
        <v>18</v>
      </c>
      <c r="B14" s="919" t="s">
        <v>1172</v>
      </c>
      <c r="C14" s="920"/>
      <c r="D14" s="921" t="s">
        <v>1184</v>
      </c>
      <c r="E14" s="922"/>
      <c r="F14" s="919" t="s">
        <v>1185</v>
      </c>
      <c r="G14" s="920"/>
      <c r="H14" s="919" t="s">
        <v>1175</v>
      </c>
      <c r="I14" s="920"/>
    </row>
    <row r="15" spans="1:11" ht="19.8" customHeight="1">
      <c r="A15" s="8"/>
      <c r="B15" s="8"/>
      <c r="C15" s="8"/>
      <c r="D15" s="8"/>
      <c r="E15" s="8"/>
      <c r="F15" s="8"/>
      <c r="G15" s="8"/>
      <c r="H15" s="8"/>
      <c r="I15" s="8"/>
      <c r="J15" s="8"/>
      <c r="K15" s="8"/>
    </row>
    <row r="16" spans="1:11" s="51" customFormat="1" ht="19.8" customHeight="1">
      <c r="A16" s="880" t="s">
        <v>1186</v>
      </c>
      <c r="B16" s="880"/>
      <c r="C16" s="880"/>
      <c r="D16" s="57"/>
      <c r="E16" s="57"/>
      <c r="F16" s="57"/>
      <c r="G16" s="57"/>
      <c r="H16" s="57"/>
      <c r="I16" s="57"/>
      <c r="J16" s="57"/>
      <c r="K16" s="57"/>
    </row>
    <row r="17" spans="1:11" ht="19.8" customHeight="1">
      <c r="A17" s="102" t="s">
        <v>1187</v>
      </c>
      <c r="B17" s="923" t="s">
        <v>1168</v>
      </c>
      <c r="C17" s="924"/>
      <c r="D17" s="923" t="s">
        <v>1188</v>
      </c>
      <c r="E17" s="924"/>
      <c r="F17" s="923" t="s">
        <v>1170</v>
      </c>
      <c r="G17" s="924"/>
      <c r="H17" s="923" t="s">
        <v>1171</v>
      </c>
      <c r="I17" s="924"/>
    </row>
    <row r="18" spans="1:11" ht="19.8" customHeight="1">
      <c r="A18" s="102">
        <v>49</v>
      </c>
      <c r="B18" s="919" t="s">
        <v>1178</v>
      </c>
      <c r="C18" s="920"/>
      <c r="D18" s="923" t="s">
        <v>1189</v>
      </c>
      <c r="E18" s="925"/>
      <c r="F18" s="919" t="s">
        <v>1174</v>
      </c>
      <c r="G18" s="920"/>
      <c r="H18" s="919" t="s">
        <v>1190</v>
      </c>
      <c r="I18" s="920"/>
    </row>
    <row r="19" spans="1:11" ht="19.8" customHeight="1">
      <c r="A19" s="102">
        <v>30</v>
      </c>
      <c r="B19" s="919" t="s">
        <v>1178</v>
      </c>
      <c r="C19" s="920"/>
      <c r="D19" s="923" t="s">
        <v>1189</v>
      </c>
      <c r="E19" s="925"/>
      <c r="F19" s="919" t="s">
        <v>1174</v>
      </c>
      <c r="G19" s="920"/>
      <c r="H19" s="919" t="s">
        <v>1190</v>
      </c>
      <c r="I19" s="920"/>
    </row>
    <row r="20" spans="1:11" ht="19.8" customHeight="1"/>
    <row r="21" spans="1:11" s="51" customFormat="1" ht="19.8" customHeight="1">
      <c r="A21" s="299" t="s">
        <v>1191</v>
      </c>
      <c r="B21" s="57"/>
      <c r="C21" s="57"/>
      <c r="D21" s="57"/>
      <c r="E21" s="57"/>
      <c r="F21" s="57"/>
      <c r="G21" s="57"/>
      <c r="H21" s="57"/>
      <c r="I21" s="57"/>
      <c r="J21" s="57"/>
      <c r="K21" s="57"/>
    </row>
    <row r="22" spans="1:11" ht="19.8" customHeight="1">
      <c r="A22" s="926" t="s">
        <v>1192</v>
      </c>
      <c r="B22" s="601"/>
      <c r="C22" s="601"/>
      <c r="D22" s="601" t="s">
        <v>1169</v>
      </c>
      <c r="E22" s="601"/>
      <c r="F22" s="601" t="s">
        <v>1170</v>
      </c>
      <c r="G22" s="601"/>
      <c r="H22" s="601" t="s">
        <v>1171</v>
      </c>
      <c r="I22" s="601"/>
    </row>
    <row r="23" spans="1:11" ht="19.8" customHeight="1">
      <c r="A23" s="601">
        <v>28</v>
      </c>
      <c r="B23" s="601"/>
      <c r="C23" s="601"/>
      <c r="D23" s="601" t="s">
        <v>1193</v>
      </c>
      <c r="E23" s="601"/>
      <c r="F23" s="601" t="s">
        <v>1194</v>
      </c>
      <c r="G23" s="601"/>
      <c r="H23" s="927" t="s">
        <v>1175</v>
      </c>
      <c r="I23" s="927"/>
    </row>
    <row r="24" spans="1:11" ht="19.8" customHeight="1">
      <c r="A24" s="601">
        <v>31</v>
      </c>
      <c r="B24" s="601"/>
      <c r="C24" s="601"/>
      <c r="D24" s="601" t="s">
        <v>1193</v>
      </c>
      <c r="E24" s="601"/>
      <c r="F24" s="601" t="s">
        <v>1180</v>
      </c>
      <c r="G24" s="601"/>
      <c r="H24" s="927" t="s">
        <v>1177</v>
      </c>
      <c r="I24" s="927"/>
    </row>
    <row r="25" spans="1:11" ht="19.8" customHeight="1">
      <c r="A25" s="601">
        <v>36</v>
      </c>
      <c r="B25" s="601"/>
      <c r="C25" s="601"/>
      <c r="D25" s="601" t="s">
        <v>1193</v>
      </c>
      <c r="E25" s="601"/>
      <c r="F25" s="601" t="s">
        <v>1180</v>
      </c>
      <c r="G25" s="601"/>
      <c r="H25" s="927" t="s">
        <v>1175</v>
      </c>
      <c r="I25" s="927"/>
    </row>
    <row r="26" spans="1:11" ht="19.8" customHeight="1">
      <c r="A26" s="601">
        <v>49</v>
      </c>
      <c r="B26" s="601"/>
      <c r="C26" s="601"/>
      <c r="D26" s="601" t="s">
        <v>1195</v>
      </c>
      <c r="E26" s="601"/>
      <c r="F26" s="601" t="s">
        <v>1174</v>
      </c>
      <c r="G26" s="601"/>
      <c r="H26" s="927" t="s">
        <v>1177</v>
      </c>
      <c r="I26" s="927"/>
    </row>
  </sheetData>
  <sheetProtection selectLockedCells="1" selectUnlockedCells="1"/>
  <mergeCells count="58">
    <mergeCell ref="A26:C26"/>
    <mergeCell ref="D26:E26"/>
    <mergeCell ref="F26:G26"/>
    <mergeCell ref="H26:I26"/>
    <mergeCell ref="A24:C24"/>
    <mergeCell ref="D24:E24"/>
    <mergeCell ref="F24:G24"/>
    <mergeCell ref="H24:I24"/>
    <mergeCell ref="A25:C25"/>
    <mergeCell ref="D25:E25"/>
    <mergeCell ref="F25:G25"/>
    <mergeCell ref="H25:I25"/>
    <mergeCell ref="A22:C22"/>
    <mergeCell ref="D22:E22"/>
    <mergeCell ref="F22:G22"/>
    <mergeCell ref="H22:I22"/>
    <mergeCell ref="A23:C23"/>
    <mergeCell ref="D23:E23"/>
    <mergeCell ref="F23:G23"/>
    <mergeCell ref="H23:I23"/>
    <mergeCell ref="H17:I17"/>
    <mergeCell ref="B19:C19"/>
    <mergeCell ref="D19:E19"/>
    <mergeCell ref="F19:G19"/>
    <mergeCell ref="H19:I19"/>
    <mergeCell ref="B18:C18"/>
    <mergeCell ref="D18:E18"/>
    <mergeCell ref="F18:G18"/>
    <mergeCell ref="H18:I18"/>
    <mergeCell ref="H13:I13"/>
    <mergeCell ref="B14:C14"/>
    <mergeCell ref="D14:E14"/>
    <mergeCell ref="F14:G14"/>
    <mergeCell ref="H14:I14"/>
    <mergeCell ref="A16:C16"/>
    <mergeCell ref="B17:C17"/>
    <mergeCell ref="D17:E17"/>
    <mergeCell ref="F17:G17"/>
    <mergeCell ref="B11:C11"/>
    <mergeCell ref="D11:E11"/>
    <mergeCell ref="F11:G11"/>
    <mergeCell ref="B13:C13"/>
    <mergeCell ref="D13:E13"/>
    <mergeCell ref="F13:G13"/>
    <mergeCell ref="H11:I11"/>
    <mergeCell ref="B12:C12"/>
    <mergeCell ref="D12:E12"/>
    <mergeCell ref="F12:G12"/>
    <mergeCell ref="H12:I12"/>
    <mergeCell ref="B10:C10"/>
    <mergeCell ref="D10:E10"/>
    <mergeCell ref="F10:G10"/>
    <mergeCell ref="H10:I10"/>
    <mergeCell ref="A1:C1"/>
    <mergeCell ref="B9:C9"/>
    <mergeCell ref="D9:E9"/>
    <mergeCell ref="F9:G9"/>
    <mergeCell ref="H9:I9"/>
  </mergeCells>
  <phoneticPr fontId="5"/>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E5579-D046-4A6E-9881-09EB9875D7C2}">
  <sheetPr>
    <pageSetUpPr fitToPage="1"/>
  </sheetPr>
  <dimension ref="F1:F10"/>
  <sheetViews>
    <sheetView showGridLines="0" view="pageLayout" zoomScaleNormal="100" workbookViewId="0"/>
  </sheetViews>
  <sheetFormatPr defaultColWidth="9" defaultRowHeight="15.05"/>
  <cols>
    <col min="1" max="16384" width="9" style="5"/>
  </cols>
  <sheetData>
    <row r="1" spans="6:6" ht="14.25" customHeight="1"/>
    <row r="2" spans="6:6">
      <c r="F2" s="5" t="s">
        <v>47</v>
      </c>
    </row>
    <row r="10" spans="6:6">
      <c r="F10" s="5" t="s">
        <v>48</v>
      </c>
    </row>
  </sheetData>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3D46-5991-46A8-939C-3C0AB00DD8E4}">
  <sheetPr>
    <pageSetUpPr fitToPage="1"/>
  </sheetPr>
  <dimension ref="A1:J82"/>
  <sheetViews>
    <sheetView view="pageLayout" zoomScaleNormal="100" zoomScaleSheetLayoutView="100" workbookViewId="0">
      <selection activeCell="F7" sqref="F7"/>
    </sheetView>
  </sheetViews>
  <sheetFormatPr defaultColWidth="9" defaultRowHeight="12.45"/>
  <cols>
    <col min="1" max="1" width="4.44140625" style="321" customWidth="1"/>
    <col min="2" max="2" width="2.77734375" style="321" customWidth="1"/>
    <col min="3" max="3" width="2.6640625" style="321" customWidth="1"/>
    <col min="4" max="4" width="2.77734375" style="321" customWidth="1"/>
    <col min="5" max="5" width="2.6640625" style="321" customWidth="1"/>
    <col min="6" max="6" width="22.33203125" style="321" customWidth="1"/>
    <col min="7" max="7" width="20.33203125" style="321" customWidth="1"/>
    <col min="8" max="8" width="39.21875" style="321" customWidth="1"/>
    <col min="9" max="9" width="6.44140625" style="338" customWidth="1"/>
    <col min="10" max="10" width="38.33203125" style="321" customWidth="1"/>
    <col min="11" max="16384" width="9" style="321"/>
  </cols>
  <sheetData>
    <row r="1" spans="1:10" ht="23.1" customHeight="1">
      <c r="A1" s="57" t="s">
        <v>1196</v>
      </c>
      <c r="B1" s="9"/>
      <c r="C1" s="9"/>
      <c r="D1" s="9"/>
      <c r="E1" s="9"/>
      <c r="F1" s="9"/>
      <c r="G1" s="9"/>
      <c r="H1" s="9"/>
      <c r="I1" s="320"/>
      <c r="J1" s="9"/>
    </row>
    <row r="2" spans="1:10" ht="15.05" customHeight="1">
      <c r="A2" s="57"/>
      <c r="B2" s="9"/>
      <c r="C2" s="9"/>
      <c r="D2" s="9"/>
      <c r="E2" s="9"/>
      <c r="F2" s="9"/>
      <c r="G2" s="9"/>
      <c r="H2" s="9"/>
      <c r="I2" s="320"/>
      <c r="J2" s="9"/>
    </row>
    <row r="3" spans="1:10" ht="23.1" customHeight="1">
      <c r="A3" s="9" t="s">
        <v>1197</v>
      </c>
      <c r="B3" s="9"/>
      <c r="C3" s="9"/>
      <c r="D3" s="9"/>
      <c r="E3" s="9"/>
      <c r="F3" s="9"/>
      <c r="G3" s="322"/>
      <c r="H3" s="9"/>
      <c r="I3" s="320"/>
      <c r="J3" s="319"/>
    </row>
    <row r="4" spans="1:10" ht="23.1" customHeight="1">
      <c r="A4" s="323" t="s">
        <v>1198</v>
      </c>
      <c r="B4" s="928"/>
      <c r="C4" s="928"/>
      <c r="D4" s="928"/>
      <c r="E4" s="928"/>
      <c r="F4" s="323" t="s">
        <v>1199</v>
      </c>
      <c r="G4" s="323" t="s">
        <v>1200</v>
      </c>
      <c r="H4" s="323" t="s">
        <v>1201</v>
      </c>
      <c r="I4" s="323" t="s">
        <v>1202</v>
      </c>
      <c r="J4" s="323" t="s">
        <v>1203</v>
      </c>
    </row>
    <row r="5" spans="1:10" ht="23.1" customHeight="1">
      <c r="A5" s="323">
        <v>1</v>
      </c>
      <c r="B5" s="324">
        <v>4</v>
      </c>
      <c r="C5" s="325" t="s">
        <v>1204</v>
      </c>
      <c r="D5" s="324">
        <v>20</v>
      </c>
      <c r="E5" s="326" t="s">
        <v>1205</v>
      </c>
      <c r="F5" s="327" t="s">
        <v>1206</v>
      </c>
      <c r="G5" s="327" t="s">
        <v>1207</v>
      </c>
      <c r="H5" s="327" t="s">
        <v>1208</v>
      </c>
      <c r="I5" s="328">
        <v>17</v>
      </c>
      <c r="J5" s="329" t="s">
        <v>1209</v>
      </c>
    </row>
    <row r="6" spans="1:10" ht="23.1" customHeight="1">
      <c r="A6" s="323">
        <v>2</v>
      </c>
      <c r="B6" s="324">
        <v>5</v>
      </c>
      <c r="C6" s="325" t="s">
        <v>1204</v>
      </c>
      <c r="D6" s="324">
        <v>15</v>
      </c>
      <c r="E6" s="326" t="s">
        <v>1205</v>
      </c>
      <c r="F6" s="327" t="s">
        <v>1210</v>
      </c>
      <c r="G6" s="330" t="s">
        <v>1211</v>
      </c>
      <c r="H6" s="327" t="s">
        <v>1212</v>
      </c>
      <c r="I6" s="331">
        <v>15</v>
      </c>
      <c r="J6" s="329" t="s">
        <v>1213</v>
      </c>
    </row>
    <row r="7" spans="1:10" ht="23.1" customHeight="1">
      <c r="A7" s="323">
        <v>3</v>
      </c>
      <c r="B7" s="324">
        <v>6</v>
      </c>
      <c r="C7" s="325" t="s">
        <v>1204</v>
      </c>
      <c r="D7" s="324">
        <v>9</v>
      </c>
      <c r="E7" s="326" t="s">
        <v>1205</v>
      </c>
      <c r="F7" s="332" t="s">
        <v>1210</v>
      </c>
      <c r="G7" s="330" t="s">
        <v>1211</v>
      </c>
      <c r="H7" s="327" t="s">
        <v>1214</v>
      </c>
      <c r="I7" s="323">
        <v>15</v>
      </c>
      <c r="J7" s="333" t="s">
        <v>1215</v>
      </c>
    </row>
    <row r="8" spans="1:10" ht="23.1" customHeight="1">
      <c r="A8" s="323">
        <v>4</v>
      </c>
      <c r="B8" s="324">
        <v>6</v>
      </c>
      <c r="C8" s="325" t="s">
        <v>1204</v>
      </c>
      <c r="D8" s="324">
        <v>16</v>
      </c>
      <c r="E8" s="326" t="s">
        <v>1205</v>
      </c>
      <c r="F8" s="327" t="s">
        <v>1210</v>
      </c>
      <c r="G8" s="330" t="s">
        <v>1211</v>
      </c>
      <c r="H8" s="333" t="s">
        <v>1216</v>
      </c>
      <c r="I8" s="328">
        <v>15</v>
      </c>
      <c r="J8" s="333" t="s">
        <v>1217</v>
      </c>
    </row>
    <row r="9" spans="1:10" ht="23.1" customHeight="1">
      <c r="A9" s="323">
        <v>5</v>
      </c>
      <c r="B9" s="324">
        <v>6</v>
      </c>
      <c r="C9" s="325" t="s">
        <v>1204</v>
      </c>
      <c r="D9" s="324">
        <v>19</v>
      </c>
      <c r="E9" s="326" t="s">
        <v>1205</v>
      </c>
      <c r="F9" s="327" t="s">
        <v>1218</v>
      </c>
      <c r="G9" s="330" t="s">
        <v>1219</v>
      </c>
      <c r="H9" s="327" t="s">
        <v>1220</v>
      </c>
      <c r="I9" s="328">
        <v>21</v>
      </c>
      <c r="J9" s="334" t="s">
        <v>1221</v>
      </c>
    </row>
    <row r="10" spans="1:10" ht="23.1" customHeight="1">
      <c r="A10" s="323">
        <v>6</v>
      </c>
      <c r="B10" s="324">
        <v>7</v>
      </c>
      <c r="C10" s="325" t="s">
        <v>1204</v>
      </c>
      <c r="D10" s="324">
        <v>3</v>
      </c>
      <c r="E10" s="326" t="s">
        <v>1205</v>
      </c>
      <c r="F10" s="327" t="s">
        <v>1222</v>
      </c>
      <c r="G10" s="330" t="s">
        <v>1211</v>
      </c>
      <c r="H10" s="327" t="s">
        <v>1223</v>
      </c>
      <c r="I10" s="328">
        <v>19</v>
      </c>
      <c r="J10" s="333" t="s">
        <v>1224</v>
      </c>
    </row>
    <row r="11" spans="1:10" ht="23.1" customHeight="1">
      <c r="A11" s="323">
        <v>7</v>
      </c>
      <c r="B11" s="324">
        <v>7</v>
      </c>
      <c r="C11" s="325" t="s">
        <v>1204</v>
      </c>
      <c r="D11" s="324">
        <v>10</v>
      </c>
      <c r="E11" s="326" t="s">
        <v>1205</v>
      </c>
      <c r="F11" s="327" t="s">
        <v>1218</v>
      </c>
      <c r="G11" s="330" t="s">
        <v>1219</v>
      </c>
      <c r="H11" s="327" t="s">
        <v>1220</v>
      </c>
      <c r="I11" s="328">
        <v>21</v>
      </c>
      <c r="J11" s="334" t="s">
        <v>1225</v>
      </c>
    </row>
    <row r="12" spans="1:10" ht="23.1" customHeight="1">
      <c r="A12" s="323">
        <v>8</v>
      </c>
      <c r="B12" s="324">
        <v>9</v>
      </c>
      <c r="C12" s="325" t="s">
        <v>1204</v>
      </c>
      <c r="D12" s="324">
        <v>4</v>
      </c>
      <c r="E12" s="326" t="s">
        <v>1205</v>
      </c>
      <c r="F12" s="327" t="s">
        <v>1218</v>
      </c>
      <c r="G12" s="330" t="s">
        <v>1219</v>
      </c>
      <c r="H12" s="327" t="s">
        <v>1220</v>
      </c>
      <c r="I12" s="328">
        <v>20</v>
      </c>
      <c r="J12" s="334" t="s">
        <v>1226</v>
      </c>
    </row>
    <row r="13" spans="1:10" ht="23.1" customHeight="1">
      <c r="A13" s="323">
        <v>9</v>
      </c>
      <c r="B13" s="324">
        <v>10</v>
      </c>
      <c r="C13" s="325" t="s">
        <v>1204</v>
      </c>
      <c r="D13" s="324">
        <v>20</v>
      </c>
      <c r="E13" s="326" t="s">
        <v>1205</v>
      </c>
      <c r="F13" s="327" t="s">
        <v>1227</v>
      </c>
      <c r="G13" s="330" t="s">
        <v>1228</v>
      </c>
      <c r="H13" s="327" t="s">
        <v>1229</v>
      </c>
      <c r="I13" s="328">
        <v>35</v>
      </c>
      <c r="J13" s="334" t="s">
        <v>1230</v>
      </c>
    </row>
    <row r="14" spans="1:10" ht="23.1" customHeight="1">
      <c r="A14" s="323">
        <v>10</v>
      </c>
      <c r="B14" s="324">
        <v>10</v>
      </c>
      <c r="C14" s="325" t="s">
        <v>1204</v>
      </c>
      <c r="D14" s="324">
        <v>22</v>
      </c>
      <c r="E14" s="326" t="s">
        <v>1205</v>
      </c>
      <c r="F14" s="327" t="s">
        <v>1231</v>
      </c>
      <c r="G14" s="330" t="s">
        <v>1228</v>
      </c>
      <c r="H14" s="327" t="s">
        <v>1232</v>
      </c>
      <c r="I14" s="328">
        <v>23</v>
      </c>
      <c r="J14" s="334" t="s">
        <v>1233</v>
      </c>
    </row>
    <row r="15" spans="1:10" ht="23.1" customHeight="1">
      <c r="A15" s="323">
        <v>11</v>
      </c>
      <c r="B15" s="324">
        <v>10</v>
      </c>
      <c r="C15" s="325" t="s">
        <v>1204</v>
      </c>
      <c r="D15" s="324">
        <v>30</v>
      </c>
      <c r="E15" s="326" t="s">
        <v>1205</v>
      </c>
      <c r="F15" s="327" t="s">
        <v>1218</v>
      </c>
      <c r="G15" s="330" t="s">
        <v>1219</v>
      </c>
      <c r="H15" s="327" t="s">
        <v>1234</v>
      </c>
      <c r="I15" s="328">
        <v>12</v>
      </c>
      <c r="J15" s="334" t="s">
        <v>1235</v>
      </c>
    </row>
    <row r="16" spans="1:10" ht="23.1" customHeight="1">
      <c r="A16" s="323">
        <v>12</v>
      </c>
      <c r="B16" s="324">
        <v>11</v>
      </c>
      <c r="C16" s="325" t="s">
        <v>1204</v>
      </c>
      <c r="D16" s="324">
        <v>13</v>
      </c>
      <c r="E16" s="326" t="s">
        <v>1205</v>
      </c>
      <c r="F16" s="327" t="s">
        <v>1236</v>
      </c>
      <c r="G16" s="330" t="s">
        <v>1211</v>
      </c>
      <c r="H16" s="327" t="s">
        <v>1237</v>
      </c>
      <c r="I16" s="328">
        <v>21</v>
      </c>
      <c r="J16" s="333" t="s">
        <v>1238</v>
      </c>
    </row>
    <row r="17" spans="1:10" ht="23.1" customHeight="1">
      <c r="A17" s="323">
        <v>13</v>
      </c>
      <c r="B17" s="324">
        <v>11</v>
      </c>
      <c r="C17" s="325" t="s">
        <v>1204</v>
      </c>
      <c r="D17" s="324">
        <v>18</v>
      </c>
      <c r="E17" s="326" t="s">
        <v>1205</v>
      </c>
      <c r="F17" s="335" t="s">
        <v>1239</v>
      </c>
      <c r="G17" s="330" t="s">
        <v>1228</v>
      </c>
      <c r="H17" s="336" t="s">
        <v>1240</v>
      </c>
      <c r="I17" s="337">
        <v>19</v>
      </c>
      <c r="J17" s="333" t="s">
        <v>1241</v>
      </c>
    </row>
    <row r="18" spans="1:10" ht="23.1" customHeight="1">
      <c r="A18" s="323">
        <v>14</v>
      </c>
      <c r="B18" s="324">
        <v>11</v>
      </c>
      <c r="C18" s="325" t="s">
        <v>1204</v>
      </c>
      <c r="D18" s="324">
        <v>30</v>
      </c>
      <c r="E18" s="326" t="s">
        <v>1205</v>
      </c>
      <c r="F18" s="335" t="s">
        <v>1242</v>
      </c>
      <c r="G18" s="330" t="s">
        <v>1243</v>
      </c>
      <c r="H18" s="335" t="s">
        <v>1244</v>
      </c>
      <c r="I18" s="337">
        <v>21</v>
      </c>
      <c r="J18" s="334" t="s">
        <v>1245</v>
      </c>
    </row>
    <row r="19" spans="1:10" ht="23.1" customHeight="1">
      <c r="A19" s="323">
        <v>15</v>
      </c>
      <c r="B19" s="324">
        <v>12</v>
      </c>
      <c r="C19" s="325" t="s">
        <v>1204</v>
      </c>
      <c r="D19" s="324">
        <v>11</v>
      </c>
      <c r="E19" s="326" t="s">
        <v>1205</v>
      </c>
      <c r="F19" s="336" t="s">
        <v>1246</v>
      </c>
      <c r="G19" s="330" t="s">
        <v>1219</v>
      </c>
      <c r="H19" s="336" t="s">
        <v>1247</v>
      </c>
      <c r="I19" s="337">
        <v>20</v>
      </c>
      <c r="J19" s="334" t="s">
        <v>1248</v>
      </c>
    </row>
    <row r="20" spans="1:10" ht="23.1" customHeight="1">
      <c r="A20" s="323">
        <v>16</v>
      </c>
      <c r="B20" s="324">
        <v>12</v>
      </c>
      <c r="C20" s="325" t="s">
        <v>1204</v>
      </c>
      <c r="D20" s="324">
        <v>18</v>
      </c>
      <c r="E20" s="326" t="s">
        <v>1205</v>
      </c>
      <c r="F20" s="336" t="s">
        <v>1249</v>
      </c>
      <c r="G20" s="330" t="s">
        <v>1228</v>
      </c>
      <c r="H20" s="327" t="s">
        <v>1250</v>
      </c>
      <c r="I20" s="337">
        <v>19</v>
      </c>
      <c r="J20" s="333" t="s">
        <v>1251</v>
      </c>
    </row>
    <row r="21" spans="1:10" ht="23.1" customHeight="1">
      <c r="A21" s="323">
        <v>17</v>
      </c>
      <c r="B21" s="324">
        <v>1</v>
      </c>
      <c r="C21" s="325" t="s">
        <v>1204</v>
      </c>
      <c r="D21" s="324">
        <v>9</v>
      </c>
      <c r="E21" s="326" t="s">
        <v>1205</v>
      </c>
      <c r="F21" s="336" t="s">
        <v>1252</v>
      </c>
      <c r="G21" s="327" t="s">
        <v>1253</v>
      </c>
      <c r="H21" s="336" t="s">
        <v>1254</v>
      </c>
      <c r="I21" s="337">
        <v>70</v>
      </c>
      <c r="J21" s="334" t="s">
        <v>1255</v>
      </c>
    </row>
    <row r="22" spans="1:10" ht="23.1" customHeight="1">
      <c r="A22" s="323">
        <v>18</v>
      </c>
      <c r="B22" s="324">
        <v>1</v>
      </c>
      <c r="C22" s="325" t="s">
        <v>1204</v>
      </c>
      <c r="D22" s="324">
        <v>23</v>
      </c>
      <c r="E22" s="326" t="s">
        <v>1205</v>
      </c>
      <c r="F22" s="335" t="s">
        <v>1256</v>
      </c>
      <c r="G22" s="327" t="s">
        <v>1211</v>
      </c>
      <c r="H22" s="334" t="s">
        <v>1257</v>
      </c>
      <c r="I22" s="337">
        <v>29</v>
      </c>
      <c r="J22" s="329" t="s">
        <v>1258</v>
      </c>
    </row>
    <row r="23" spans="1:10" ht="23.1" customHeight="1">
      <c r="A23" s="323">
        <v>19</v>
      </c>
      <c r="B23" s="324">
        <v>2</v>
      </c>
      <c r="C23" s="325" t="s">
        <v>1204</v>
      </c>
      <c r="D23" s="324">
        <v>8</v>
      </c>
      <c r="E23" s="326" t="s">
        <v>1205</v>
      </c>
      <c r="F23" s="335" t="s">
        <v>1259</v>
      </c>
      <c r="G23" s="330" t="s">
        <v>1207</v>
      </c>
      <c r="H23" s="336" t="s">
        <v>1260</v>
      </c>
      <c r="I23" s="337">
        <v>19</v>
      </c>
      <c r="J23" s="333" t="s">
        <v>1261</v>
      </c>
    </row>
    <row r="24" spans="1:10" ht="23.1" customHeight="1">
      <c r="A24" s="323">
        <v>20</v>
      </c>
      <c r="B24" s="324">
        <v>2</v>
      </c>
      <c r="C24" s="325" t="s">
        <v>1204</v>
      </c>
      <c r="D24" s="324">
        <v>20</v>
      </c>
      <c r="E24" s="326" t="s">
        <v>1205</v>
      </c>
      <c r="F24" s="336" t="s">
        <v>1262</v>
      </c>
      <c r="G24" s="330" t="s">
        <v>1263</v>
      </c>
      <c r="H24" s="336" t="s">
        <v>1264</v>
      </c>
      <c r="I24" s="337">
        <v>22</v>
      </c>
      <c r="J24" s="329" t="s">
        <v>1265</v>
      </c>
    </row>
    <row r="25" spans="1:10" ht="23.1" customHeight="1">
      <c r="A25" s="323">
        <v>21</v>
      </c>
      <c r="B25" s="324">
        <v>3</v>
      </c>
      <c r="C25" s="325" t="s">
        <v>1204</v>
      </c>
      <c r="D25" s="324">
        <v>26</v>
      </c>
      <c r="E25" s="326" t="s">
        <v>1205</v>
      </c>
      <c r="F25" s="336" t="s">
        <v>1246</v>
      </c>
      <c r="G25" s="330" t="s">
        <v>1219</v>
      </c>
      <c r="H25" s="336" t="s">
        <v>1247</v>
      </c>
      <c r="I25" s="337">
        <v>20</v>
      </c>
      <c r="J25" s="329" t="s">
        <v>1266</v>
      </c>
    </row>
    <row r="28" spans="1:10" ht="13.75" customHeight="1"/>
    <row r="31" spans="1:10" ht="13.75" customHeight="1"/>
    <row r="34" ht="13.75" customHeight="1"/>
    <row r="37" ht="13.75" customHeight="1"/>
    <row r="40" ht="13.75" customHeight="1"/>
    <row r="43" ht="13.75" customHeight="1"/>
    <row r="46" ht="13.75" customHeight="1"/>
    <row r="49" ht="13.75" customHeight="1"/>
    <row r="52" ht="13.75" customHeight="1"/>
    <row r="58" ht="13.75" customHeight="1"/>
    <row r="61" ht="13.75" customHeight="1"/>
    <row r="64" ht="13.75" customHeight="1"/>
    <row r="67" ht="13.75" customHeight="1"/>
    <row r="70" ht="13.75" customHeight="1"/>
    <row r="73" ht="13.75" customHeight="1"/>
    <row r="76" ht="13.75" customHeight="1"/>
    <row r="79" ht="13.75" customHeight="1"/>
    <row r="82" ht="13.75" customHeight="1"/>
  </sheetData>
  <sheetProtection selectLockedCells="1" selectUnlockedCells="1"/>
  <mergeCells count="1">
    <mergeCell ref="B4:E4"/>
  </mergeCells>
  <phoneticPr fontId="5"/>
  <pageMargins left="0.78740157480314965" right="0.39370078740157483" top="0.39370078740157483" bottom="0.39370078740157483" header="0" footer="0"/>
  <pageSetup paperSize="9" scale="96"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37DF-1ABE-41FE-8CE0-15DA6C3D0BCC}">
  <sheetPr>
    <pageSetUpPr fitToPage="1"/>
  </sheetPr>
  <dimension ref="A1:DI29"/>
  <sheetViews>
    <sheetView view="pageLayout" zoomScaleNormal="80" workbookViewId="0">
      <selection activeCell="CY21" sqref="CY21"/>
    </sheetView>
  </sheetViews>
  <sheetFormatPr defaultColWidth="9" defaultRowHeight="14.4"/>
  <cols>
    <col min="1" max="28" width="1.6640625" style="8" customWidth="1"/>
    <col min="29" max="29" width="0.21875" style="8" customWidth="1"/>
    <col min="30" max="39" width="2" style="8" customWidth="1"/>
    <col min="40" max="66" width="1.6640625" style="8" customWidth="1"/>
    <col min="67" max="67" width="1.109375" style="8" customWidth="1"/>
    <col min="68" max="68" width="1.6640625" style="8" customWidth="1"/>
    <col min="69" max="69" width="2.33203125" style="8" customWidth="1"/>
    <col min="70" max="72" width="1.6640625" style="8" customWidth="1"/>
    <col min="73" max="73" width="2.33203125" style="8" customWidth="1"/>
    <col min="74" max="74" width="1.6640625" style="8" customWidth="1"/>
    <col min="75" max="80" width="1.88671875" style="8" customWidth="1"/>
    <col min="81" max="126" width="1.6640625" style="8" customWidth="1"/>
    <col min="127" max="229" width="2.6640625" style="8" customWidth="1"/>
    <col min="230" max="16384" width="9" style="8"/>
  </cols>
  <sheetData>
    <row r="1" spans="1:113" ht="26.85" customHeight="1">
      <c r="A1" s="614" t="s">
        <v>1267</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row>
    <row r="3" spans="1:113" ht="24.25" customHeight="1">
      <c r="A3" s="929" t="s">
        <v>1268</v>
      </c>
      <c r="B3" s="929"/>
      <c r="C3" s="929"/>
      <c r="D3" s="929"/>
      <c r="E3" s="929"/>
      <c r="F3" s="929"/>
      <c r="G3" s="929"/>
      <c r="H3" s="929"/>
      <c r="I3" s="929"/>
      <c r="J3" s="929"/>
      <c r="K3" s="929"/>
      <c r="L3" s="929"/>
      <c r="M3" s="929"/>
      <c r="N3" s="929"/>
      <c r="O3" s="929"/>
      <c r="P3" s="929"/>
      <c r="Q3" s="929"/>
      <c r="R3" s="929"/>
      <c r="S3" s="929"/>
      <c r="T3" s="929"/>
      <c r="U3" s="929"/>
      <c r="V3" s="92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39"/>
      <c r="CC3" s="339"/>
      <c r="CD3" s="339"/>
      <c r="CE3" s="339"/>
      <c r="CF3" s="339"/>
      <c r="CG3" s="339"/>
      <c r="CH3" s="339"/>
      <c r="CI3" s="339"/>
      <c r="CJ3" s="339"/>
      <c r="CK3" s="339"/>
      <c r="CL3" s="339"/>
      <c r="CM3" s="339"/>
      <c r="CN3" s="339"/>
      <c r="CP3" s="339"/>
      <c r="CQ3" s="339"/>
      <c r="CR3" s="339"/>
      <c r="CS3" s="339"/>
      <c r="CT3" s="339"/>
      <c r="CU3" s="339"/>
      <c r="CV3" s="339"/>
      <c r="CW3" s="339"/>
      <c r="CX3" s="339"/>
      <c r="CY3" s="339"/>
      <c r="CZ3" s="339"/>
      <c r="DA3" s="339"/>
      <c r="DB3" s="339"/>
      <c r="DC3" s="339"/>
      <c r="DD3" s="339"/>
      <c r="DE3" s="339"/>
      <c r="DF3" s="339"/>
      <c r="DG3" s="339"/>
      <c r="DH3" s="339"/>
      <c r="DI3" s="340" t="s">
        <v>1269</v>
      </c>
    </row>
    <row r="4" spans="1:113" ht="25.55" customHeight="1">
      <c r="A4" s="930" t="s">
        <v>1270</v>
      </c>
      <c r="B4" s="930"/>
      <c r="C4" s="930"/>
      <c r="D4" s="930"/>
      <c r="E4" s="930"/>
      <c r="F4" s="930"/>
      <c r="G4" s="930"/>
      <c r="H4" s="930"/>
      <c r="I4" s="930"/>
      <c r="J4" s="931" t="s">
        <v>1271</v>
      </c>
      <c r="K4" s="931"/>
      <c r="L4" s="931"/>
      <c r="M4" s="931"/>
      <c r="N4" s="931"/>
      <c r="O4" s="931"/>
      <c r="P4" s="931"/>
      <c r="Q4" s="931"/>
      <c r="R4" s="931"/>
      <c r="S4" s="931"/>
      <c r="T4" s="932" t="s">
        <v>1272</v>
      </c>
      <c r="U4" s="932"/>
      <c r="V4" s="932"/>
      <c r="W4" s="932"/>
      <c r="X4" s="932"/>
      <c r="Y4" s="932"/>
      <c r="Z4" s="932"/>
      <c r="AA4" s="932"/>
      <c r="AB4" s="932"/>
      <c r="AC4" s="932"/>
      <c r="AD4" s="932" t="s">
        <v>1273</v>
      </c>
      <c r="AE4" s="932"/>
      <c r="AF4" s="932"/>
      <c r="AG4" s="932"/>
      <c r="AH4" s="932"/>
      <c r="AI4" s="932"/>
      <c r="AJ4" s="932"/>
      <c r="AK4" s="932"/>
      <c r="AL4" s="932"/>
      <c r="AM4" s="932"/>
      <c r="AN4" s="932" t="s">
        <v>1274</v>
      </c>
      <c r="AO4" s="932"/>
      <c r="AP4" s="932"/>
      <c r="AQ4" s="932"/>
      <c r="AR4" s="932"/>
      <c r="AS4" s="932"/>
      <c r="AT4" s="932"/>
      <c r="AU4" s="932"/>
      <c r="AV4" s="932"/>
      <c r="AW4" s="932"/>
      <c r="AX4" s="931" t="s">
        <v>1275</v>
      </c>
      <c r="AY4" s="931"/>
      <c r="AZ4" s="931"/>
      <c r="BA4" s="931"/>
      <c r="BB4" s="931"/>
      <c r="BC4" s="931"/>
      <c r="BD4" s="932" t="s">
        <v>1276</v>
      </c>
      <c r="BE4" s="932"/>
      <c r="BF4" s="932"/>
      <c r="BG4" s="932"/>
      <c r="BH4" s="932"/>
      <c r="BI4" s="932"/>
      <c r="BJ4" s="933" t="s">
        <v>1277</v>
      </c>
      <c r="BK4" s="933"/>
      <c r="BL4" s="933"/>
      <c r="BM4" s="933"/>
      <c r="BN4" s="933"/>
      <c r="BO4" s="933"/>
      <c r="BP4" s="933"/>
      <c r="BQ4" s="933"/>
      <c r="BR4" s="933"/>
      <c r="BS4" s="933"/>
      <c r="BT4" s="933"/>
      <c r="BU4" s="933"/>
      <c r="BV4" s="933"/>
      <c r="BW4" s="933"/>
      <c r="BX4" s="933"/>
      <c r="BY4" s="933"/>
      <c r="BZ4" s="933"/>
      <c r="CA4" s="933"/>
      <c r="CB4" s="933"/>
      <c r="CC4" s="933"/>
      <c r="CD4" s="933"/>
      <c r="CE4" s="933"/>
      <c r="CF4" s="933"/>
      <c r="CG4" s="933"/>
      <c r="CH4" s="933"/>
      <c r="CI4" s="933"/>
      <c r="CJ4" s="933"/>
      <c r="CK4" s="933"/>
      <c r="CL4" s="933"/>
      <c r="CM4" s="933"/>
      <c r="CN4" s="933"/>
      <c r="CO4" s="933"/>
      <c r="CP4" s="933"/>
      <c r="CQ4" s="933"/>
      <c r="CR4" s="933"/>
      <c r="CS4" s="933"/>
      <c r="CT4" s="933"/>
      <c r="CU4" s="933"/>
      <c r="CV4" s="933"/>
      <c r="CW4" s="933"/>
      <c r="CX4" s="933"/>
      <c r="CY4" s="933"/>
      <c r="CZ4" s="933"/>
      <c r="DA4" s="933"/>
      <c r="DB4" s="933"/>
      <c r="DC4" s="933"/>
      <c r="DD4" s="933"/>
      <c r="DE4" s="933"/>
      <c r="DF4" s="933"/>
      <c r="DG4" s="933"/>
      <c r="DH4" s="933"/>
      <c r="DI4" s="933"/>
    </row>
    <row r="5" spans="1:113" ht="25.55" customHeight="1">
      <c r="A5" s="930"/>
      <c r="B5" s="930"/>
      <c r="C5" s="930"/>
      <c r="D5" s="930"/>
      <c r="E5" s="930"/>
      <c r="F5" s="930"/>
      <c r="G5" s="930"/>
      <c r="H5" s="930"/>
      <c r="I5" s="930"/>
      <c r="J5" s="931"/>
      <c r="K5" s="931"/>
      <c r="L5" s="931"/>
      <c r="M5" s="931"/>
      <c r="N5" s="931"/>
      <c r="O5" s="931"/>
      <c r="P5" s="931"/>
      <c r="Q5" s="931"/>
      <c r="R5" s="931"/>
      <c r="S5" s="931"/>
      <c r="T5" s="932"/>
      <c r="U5" s="932"/>
      <c r="V5" s="932"/>
      <c r="W5" s="932"/>
      <c r="X5" s="932"/>
      <c r="Y5" s="932"/>
      <c r="Z5" s="932"/>
      <c r="AA5" s="932"/>
      <c r="AB5" s="932"/>
      <c r="AC5" s="932"/>
      <c r="AD5" s="934" t="s">
        <v>1278</v>
      </c>
      <c r="AE5" s="934"/>
      <c r="AF5" s="934"/>
      <c r="AG5" s="934" t="s">
        <v>1279</v>
      </c>
      <c r="AH5" s="934"/>
      <c r="AI5" s="934"/>
      <c r="AJ5" s="934" t="s">
        <v>425</v>
      </c>
      <c r="AK5" s="934"/>
      <c r="AL5" s="934"/>
      <c r="AM5" s="934"/>
      <c r="AN5" s="934" t="s">
        <v>1280</v>
      </c>
      <c r="AO5" s="934"/>
      <c r="AP5" s="934"/>
      <c r="AQ5" s="934" t="s">
        <v>1281</v>
      </c>
      <c r="AR5" s="934"/>
      <c r="AS5" s="934"/>
      <c r="AT5" s="934" t="s">
        <v>1282</v>
      </c>
      <c r="AU5" s="934"/>
      <c r="AV5" s="934"/>
      <c r="AW5" s="934"/>
      <c r="AX5" s="931"/>
      <c r="AY5" s="931"/>
      <c r="AZ5" s="931"/>
      <c r="BA5" s="931"/>
      <c r="BB5" s="931"/>
      <c r="BC5" s="931"/>
      <c r="BD5" s="932"/>
      <c r="BE5" s="932"/>
      <c r="BF5" s="932"/>
      <c r="BG5" s="932"/>
      <c r="BH5" s="932"/>
      <c r="BI5" s="932"/>
      <c r="BJ5" s="934" t="s">
        <v>1283</v>
      </c>
      <c r="BK5" s="934"/>
      <c r="BL5" s="934"/>
      <c r="BM5" s="934"/>
      <c r="BN5" s="934"/>
      <c r="BO5" s="934"/>
      <c r="BP5" s="934"/>
      <c r="BQ5" s="934" t="s">
        <v>1284</v>
      </c>
      <c r="BR5" s="934"/>
      <c r="BS5" s="934"/>
      <c r="BT5" s="934"/>
      <c r="BU5" s="934"/>
      <c r="BV5" s="934"/>
      <c r="BW5" s="934" t="s">
        <v>1285</v>
      </c>
      <c r="BX5" s="934"/>
      <c r="BY5" s="934"/>
      <c r="BZ5" s="934"/>
      <c r="CA5" s="934"/>
      <c r="CB5" s="934"/>
      <c r="CC5" s="934" t="s">
        <v>1286</v>
      </c>
      <c r="CD5" s="934"/>
      <c r="CE5" s="934"/>
      <c r="CF5" s="934"/>
      <c r="CG5" s="934"/>
      <c r="CH5" s="934"/>
      <c r="CI5" s="934"/>
      <c r="CJ5" s="934" t="s">
        <v>1287</v>
      </c>
      <c r="CK5" s="934"/>
      <c r="CL5" s="934"/>
      <c r="CM5" s="934"/>
      <c r="CN5" s="934"/>
      <c r="CO5" s="934"/>
      <c r="CP5" s="944" t="s">
        <v>1288</v>
      </c>
      <c r="CQ5" s="944"/>
      <c r="CR5" s="944"/>
      <c r="CS5" s="944"/>
      <c r="CT5" s="944"/>
      <c r="CU5" s="944"/>
      <c r="CV5" s="934" t="s">
        <v>1289</v>
      </c>
      <c r="CW5" s="934"/>
      <c r="CX5" s="934"/>
      <c r="CY5" s="934"/>
      <c r="CZ5" s="934"/>
      <c r="DA5" s="934"/>
      <c r="DB5" s="943" t="s">
        <v>626</v>
      </c>
      <c r="DC5" s="943"/>
      <c r="DD5" s="943"/>
      <c r="DE5" s="943"/>
      <c r="DF5" s="943"/>
      <c r="DG5" s="943"/>
      <c r="DH5" s="943"/>
      <c r="DI5" s="943"/>
    </row>
    <row r="6" spans="1:113" ht="25.55" customHeight="1">
      <c r="A6" s="935" t="s">
        <v>1290</v>
      </c>
      <c r="B6" s="935"/>
      <c r="C6" s="935"/>
      <c r="D6" s="935"/>
      <c r="E6" s="935"/>
      <c r="F6" s="935"/>
      <c r="G6" s="935"/>
      <c r="H6" s="935"/>
      <c r="I6" s="935"/>
      <c r="J6" s="936" t="s">
        <v>1291</v>
      </c>
      <c r="K6" s="936"/>
      <c r="L6" s="936"/>
      <c r="M6" s="936"/>
      <c r="N6" s="936"/>
      <c r="O6" s="936"/>
      <c r="P6" s="936"/>
      <c r="Q6" s="936"/>
      <c r="R6" s="936"/>
      <c r="S6" s="936"/>
      <c r="T6" s="936" t="s">
        <v>1292</v>
      </c>
      <c r="U6" s="936"/>
      <c r="V6" s="936"/>
      <c r="W6" s="936"/>
      <c r="X6" s="936"/>
      <c r="Y6" s="936"/>
      <c r="Z6" s="936"/>
      <c r="AA6" s="936"/>
      <c r="AB6" s="936"/>
      <c r="AC6" s="936"/>
      <c r="AD6" s="937">
        <v>631</v>
      </c>
      <c r="AE6" s="937"/>
      <c r="AF6" s="937"/>
      <c r="AG6" s="937">
        <v>840</v>
      </c>
      <c r="AH6" s="937"/>
      <c r="AI6" s="937"/>
      <c r="AJ6" s="937">
        <f>SUM(AD6+AG6)</f>
        <v>1471</v>
      </c>
      <c r="AK6" s="937"/>
      <c r="AL6" s="937"/>
      <c r="AM6" s="937"/>
      <c r="AN6" s="938">
        <v>8</v>
      </c>
      <c r="AO6" s="938"/>
      <c r="AP6" s="938"/>
      <c r="AQ6" s="938">
        <v>3</v>
      </c>
      <c r="AR6" s="938"/>
      <c r="AS6" s="938"/>
      <c r="AT6" s="939">
        <v>80</v>
      </c>
      <c r="AU6" s="939"/>
      <c r="AV6" s="939"/>
      <c r="AW6" s="939"/>
      <c r="AX6" s="940">
        <v>726937</v>
      </c>
      <c r="AY6" s="940"/>
      <c r="AZ6" s="940"/>
      <c r="BA6" s="940"/>
      <c r="BB6" s="940"/>
      <c r="BC6" s="940"/>
      <c r="BD6" s="940">
        <v>689130</v>
      </c>
      <c r="BE6" s="940"/>
      <c r="BF6" s="940"/>
      <c r="BG6" s="940"/>
      <c r="BH6" s="940"/>
      <c r="BI6" s="940"/>
      <c r="BJ6" s="941">
        <v>5896802</v>
      </c>
      <c r="BK6" s="941"/>
      <c r="BL6" s="941"/>
      <c r="BM6" s="941"/>
      <c r="BN6" s="941"/>
      <c r="BO6" s="941"/>
      <c r="BP6" s="941"/>
      <c r="BQ6" s="941">
        <v>527197</v>
      </c>
      <c r="BR6" s="941"/>
      <c r="BS6" s="941"/>
      <c r="BT6" s="941"/>
      <c r="BU6" s="941"/>
      <c r="BV6" s="941"/>
      <c r="BW6" s="941">
        <v>1091831</v>
      </c>
      <c r="BX6" s="941"/>
      <c r="BY6" s="941"/>
      <c r="BZ6" s="941"/>
      <c r="CA6" s="941"/>
      <c r="CB6" s="941"/>
      <c r="CC6" s="944" t="s">
        <v>1293</v>
      </c>
      <c r="CD6" s="944"/>
      <c r="CE6" s="944"/>
      <c r="CF6" s="944"/>
      <c r="CG6" s="944"/>
      <c r="CH6" s="944"/>
      <c r="CI6" s="944"/>
      <c r="CJ6" s="940">
        <v>149248</v>
      </c>
      <c r="CK6" s="940"/>
      <c r="CL6" s="940"/>
      <c r="CM6" s="940"/>
      <c r="CN6" s="940"/>
      <c r="CO6" s="940"/>
      <c r="CP6" s="940">
        <v>103642</v>
      </c>
      <c r="CQ6" s="940"/>
      <c r="CR6" s="940"/>
      <c r="CS6" s="940"/>
      <c r="CT6" s="940"/>
      <c r="CU6" s="940"/>
      <c r="CV6" s="940">
        <v>6043</v>
      </c>
      <c r="CW6" s="940"/>
      <c r="CX6" s="940"/>
      <c r="CY6" s="940"/>
      <c r="CZ6" s="940"/>
      <c r="DA6" s="940"/>
      <c r="DB6" s="341"/>
      <c r="DC6" s="342"/>
      <c r="DD6" s="945">
        <v>270224</v>
      </c>
      <c r="DE6" s="945"/>
      <c r="DF6" s="945"/>
      <c r="DG6" s="945"/>
      <c r="DH6" s="945"/>
      <c r="DI6" s="945"/>
    </row>
    <row r="7" spans="1:113" ht="25.55" customHeight="1">
      <c r="A7" s="935"/>
      <c r="B7" s="935"/>
      <c r="C7" s="935"/>
      <c r="D7" s="935"/>
      <c r="E7" s="935"/>
      <c r="F7" s="935"/>
      <c r="G7" s="935"/>
      <c r="H7" s="935"/>
      <c r="I7" s="935"/>
      <c r="J7" s="936"/>
      <c r="K7" s="936"/>
      <c r="L7" s="936"/>
      <c r="M7" s="936"/>
      <c r="N7" s="936"/>
      <c r="O7" s="936"/>
      <c r="P7" s="936"/>
      <c r="Q7" s="936"/>
      <c r="R7" s="936"/>
      <c r="S7" s="936"/>
      <c r="T7" s="936"/>
      <c r="U7" s="936"/>
      <c r="V7" s="936"/>
      <c r="W7" s="936"/>
      <c r="X7" s="936"/>
      <c r="Y7" s="936"/>
      <c r="Z7" s="936"/>
      <c r="AA7" s="936"/>
      <c r="AB7" s="936"/>
      <c r="AC7" s="936"/>
      <c r="AD7" s="937"/>
      <c r="AE7" s="937"/>
      <c r="AF7" s="937"/>
      <c r="AG7" s="937"/>
      <c r="AH7" s="937"/>
      <c r="AI7" s="937"/>
      <c r="AJ7" s="937"/>
      <c r="AK7" s="937"/>
      <c r="AL7" s="937"/>
      <c r="AM7" s="937"/>
      <c r="AN7" s="938"/>
      <c r="AO7" s="938"/>
      <c r="AP7" s="938"/>
      <c r="AQ7" s="938"/>
      <c r="AR7" s="938"/>
      <c r="AS7" s="938"/>
      <c r="AT7" s="939"/>
      <c r="AU7" s="939"/>
      <c r="AV7" s="939"/>
      <c r="AW7" s="939"/>
      <c r="AX7" s="940"/>
      <c r="AY7" s="940"/>
      <c r="AZ7" s="940"/>
      <c r="BA7" s="940"/>
      <c r="BB7" s="940"/>
      <c r="BC7" s="940"/>
      <c r="BD7" s="940"/>
      <c r="BE7" s="940"/>
      <c r="BF7" s="940"/>
      <c r="BG7" s="940"/>
      <c r="BH7" s="940"/>
      <c r="BI7" s="940"/>
      <c r="BJ7" s="941"/>
      <c r="BK7" s="941"/>
      <c r="BL7" s="941"/>
      <c r="BM7" s="941"/>
      <c r="BN7" s="941"/>
      <c r="BO7" s="941"/>
      <c r="BP7" s="941"/>
      <c r="BQ7" s="941"/>
      <c r="BR7" s="941"/>
      <c r="BS7" s="941"/>
      <c r="BT7" s="941"/>
      <c r="BU7" s="941"/>
      <c r="BV7" s="941"/>
      <c r="BW7" s="941"/>
      <c r="BX7" s="941"/>
      <c r="BY7" s="941"/>
      <c r="BZ7" s="941"/>
      <c r="CA7" s="941"/>
      <c r="CB7" s="941"/>
      <c r="CC7" s="944"/>
      <c r="CD7" s="944"/>
      <c r="CE7" s="944"/>
      <c r="CF7" s="944"/>
      <c r="CG7" s="944"/>
      <c r="CH7" s="944"/>
      <c r="CI7" s="944"/>
      <c r="CJ7" s="940"/>
      <c r="CK7" s="940"/>
      <c r="CL7" s="940"/>
      <c r="CM7" s="940"/>
      <c r="CN7" s="940"/>
      <c r="CO7" s="940"/>
      <c r="CP7" s="940"/>
      <c r="CQ7" s="940"/>
      <c r="CR7" s="940"/>
      <c r="CS7" s="940"/>
      <c r="CT7" s="940"/>
      <c r="CU7" s="940"/>
      <c r="CV7" s="940"/>
      <c r="CW7" s="940"/>
      <c r="CX7" s="940"/>
      <c r="CY7" s="940"/>
      <c r="CZ7" s="940"/>
      <c r="DA7" s="940"/>
      <c r="DB7" s="343"/>
      <c r="DC7" s="344"/>
      <c r="DD7" s="946" t="s">
        <v>1294</v>
      </c>
      <c r="DE7" s="946"/>
      <c r="DF7" s="946"/>
      <c r="DG7" s="946"/>
      <c r="DH7" s="946"/>
      <c r="DI7" s="946"/>
    </row>
    <row r="8" spans="1:113" ht="25.55" customHeight="1">
      <c r="A8" s="935"/>
      <c r="B8" s="935"/>
      <c r="C8" s="935"/>
      <c r="D8" s="935"/>
      <c r="E8" s="935"/>
      <c r="F8" s="935"/>
      <c r="G8" s="935"/>
      <c r="H8" s="935"/>
      <c r="I8" s="935"/>
      <c r="J8" s="936"/>
      <c r="K8" s="936"/>
      <c r="L8" s="936"/>
      <c r="M8" s="936"/>
      <c r="N8" s="936"/>
      <c r="O8" s="936"/>
      <c r="P8" s="936"/>
      <c r="Q8" s="936"/>
      <c r="R8" s="936"/>
      <c r="S8" s="936"/>
      <c r="T8" s="936"/>
      <c r="U8" s="936"/>
      <c r="V8" s="936"/>
      <c r="W8" s="936"/>
      <c r="X8" s="936"/>
      <c r="Y8" s="936"/>
      <c r="Z8" s="936"/>
      <c r="AA8" s="936"/>
      <c r="AB8" s="936"/>
      <c r="AC8" s="936"/>
      <c r="AD8" s="937"/>
      <c r="AE8" s="937"/>
      <c r="AF8" s="937"/>
      <c r="AG8" s="937"/>
      <c r="AH8" s="937"/>
      <c r="AI8" s="937"/>
      <c r="AJ8" s="937"/>
      <c r="AK8" s="937"/>
      <c r="AL8" s="937"/>
      <c r="AM8" s="937"/>
      <c r="AN8" s="938"/>
      <c r="AO8" s="938"/>
      <c r="AP8" s="938"/>
      <c r="AQ8" s="938"/>
      <c r="AR8" s="938"/>
      <c r="AS8" s="938"/>
      <c r="AT8" s="942" t="s">
        <v>1295</v>
      </c>
      <c r="AU8" s="942"/>
      <c r="AV8" s="942"/>
      <c r="AW8" s="942"/>
      <c r="AX8" s="940"/>
      <c r="AY8" s="940"/>
      <c r="AZ8" s="940"/>
      <c r="BA8" s="940"/>
      <c r="BB8" s="940"/>
      <c r="BC8" s="940"/>
      <c r="BD8" s="940"/>
      <c r="BE8" s="940"/>
      <c r="BF8" s="940"/>
      <c r="BG8" s="940"/>
      <c r="BH8" s="940"/>
      <c r="BI8" s="940"/>
      <c r="BJ8" s="941"/>
      <c r="BK8" s="941"/>
      <c r="BL8" s="941"/>
      <c r="BM8" s="941"/>
      <c r="BN8" s="941"/>
      <c r="BO8" s="941"/>
      <c r="BP8" s="941"/>
      <c r="BQ8" s="941"/>
      <c r="BR8" s="941"/>
      <c r="BS8" s="941"/>
      <c r="BT8" s="941"/>
      <c r="BU8" s="941"/>
      <c r="BV8" s="941"/>
      <c r="BW8" s="941"/>
      <c r="BX8" s="941"/>
      <c r="BY8" s="941"/>
      <c r="BZ8" s="941"/>
      <c r="CA8" s="941"/>
      <c r="CB8" s="941"/>
      <c r="CC8" s="944"/>
      <c r="CD8" s="944"/>
      <c r="CE8" s="944"/>
      <c r="CF8" s="944"/>
      <c r="CG8" s="944"/>
      <c r="CH8" s="944"/>
      <c r="CI8" s="944"/>
      <c r="CJ8" s="940"/>
      <c r="CK8" s="940"/>
      <c r="CL8" s="940"/>
      <c r="CM8" s="940"/>
      <c r="CN8" s="940"/>
      <c r="CO8" s="940"/>
      <c r="CP8" s="940"/>
      <c r="CQ8" s="940"/>
      <c r="CR8" s="940"/>
      <c r="CS8" s="940"/>
      <c r="CT8" s="940"/>
      <c r="CU8" s="940"/>
      <c r="CV8" s="940"/>
      <c r="CW8" s="940"/>
      <c r="CX8" s="940"/>
      <c r="CY8" s="940"/>
      <c r="CZ8" s="940"/>
      <c r="DA8" s="940"/>
      <c r="DB8" s="343"/>
      <c r="DC8" s="344"/>
      <c r="DD8" s="947">
        <v>12762</v>
      </c>
      <c r="DE8" s="947"/>
      <c r="DF8" s="947"/>
      <c r="DG8" s="947"/>
      <c r="DH8" s="947"/>
      <c r="DI8" s="947"/>
    </row>
    <row r="9" spans="1:113" ht="25.55" customHeight="1">
      <c r="A9" s="935"/>
      <c r="B9" s="935"/>
      <c r="C9" s="935"/>
      <c r="D9" s="935"/>
      <c r="E9" s="935"/>
      <c r="F9" s="935"/>
      <c r="G9" s="935"/>
      <c r="H9" s="935"/>
      <c r="I9" s="935"/>
      <c r="J9" s="936"/>
      <c r="K9" s="936"/>
      <c r="L9" s="936"/>
      <c r="M9" s="936"/>
      <c r="N9" s="936"/>
      <c r="O9" s="936"/>
      <c r="P9" s="936"/>
      <c r="Q9" s="936"/>
      <c r="R9" s="936"/>
      <c r="S9" s="936"/>
      <c r="T9" s="936"/>
      <c r="U9" s="936"/>
      <c r="V9" s="936"/>
      <c r="W9" s="936"/>
      <c r="X9" s="936"/>
      <c r="Y9" s="936"/>
      <c r="Z9" s="936"/>
      <c r="AA9" s="936"/>
      <c r="AB9" s="936"/>
      <c r="AC9" s="936"/>
      <c r="AD9" s="937"/>
      <c r="AE9" s="937"/>
      <c r="AF9" s="937"/>
      <c r="AG9" s="937"/>
      <c r="AH9" s="937"/>
      <c r="AI9" s="937"/>
      <c r="AJ9" s="937"/>
      <c r="AK9" s="937"/>
      <c r="AL9" s="937"/>
      <c r="AM9" s="937"/>
      <c r="AN9" s="938"/>
      <c r="AO9" s="938"/>
      <c r="AP9" s="938"/>
      <c r="AQ9" s="938"/>
      <c r="AR9" s="938"/>
      <c r="AS9" s="938"/>
      <c r="AT9" s="942"/>
      <c r="AU9" s="942"/>
      <c r="AV9" s="942"/>
      <c r="AW9" s="942"/>
      <c r="AX9" s="940"/>
      <c r="AY9" s="940"/>
      <c r="AZ9" s="940"/>
      <c r="BA9" s="940"/>
      <c r="BB9" s="940"/>
      <c r="BC9" s="940"/>
      <c r="BD9" s="940"/>
      <c r="BE9" s="940"/>
      <c r="BF9" s="940"/>
      <c r="BG9" s="940"/>
      <c r="BH9" s="940"/>
      <c r="BI9" s="940"/>
      <c r="BJ9" s="941"/>
      <c r="BK9" s="941"/>
      <c r="BL9" s="941"/>
      <c r="BM9" s="941"/>
      <c r="BN9" s="941"/>
      <c r="BO9" s="941"/>
      <c r="BP9" s="941"/>
      <c r="BQ9" s="941"/>
      <c r="BR9" s="941"/>
      <c r="BS9" s="941"/>
      <c r="BT9" s="941"/>
      <c r="BU9" s="941"/>
      <c r="BV9" s="941"/>
      <c r="BW9" s="941"/>
      <c r="BX9" s="941"/>
      <c r="BY9" s="941"/>
      <c r="BZ9" s="941"/>
      <c r="CA9" s="941"/>
      <c r="CB9" s="941"/>
      <c r="CC9" s="940">
        <v>2823872</v>
      </c>
      <c r="CD9" s="940"/>
      <c r="CE9" s="940"/>
      <c r="CF9" s="940"/>
      <c r="CG9" s="940"/>
      <c r="CH9" s="940"/>
      <c r="CI9" s="940"/>
      <c r="CJ9" s="940"/>
      <c r="CK9" s="940"/>
      <c r="CL9" s="940"/>
      <c r="CM9" s="940"/>
      <c r="CN9" s="940"/>
      <c r="CO9" s="940"/>
      <c r="CP9" s="940"/>
      <c r="CQ9" s="940"/>
      <c r="CR9" s="940"/>
      <c r="CS9" s="940"/>
      <c r="CT9" s="940"/>
      <c r="CU9" s="940"/>
      <c r="CV9" s="940"/>
      <c r="CW9" s="940"/>
      <c r="CX9" s="940"/>
      <c r="CY9" s="940"/>
      <c r="CZ9" s="940"/>
      <c r="DA9" s="940"/>
      <c r="DB9" s="343"/>
      <c r="DC9" s="344"/>
      <c r="DD9" s="948" t="s">
        <v>1296</v>
      </c>
      <c r="DE9" s="948"/>
      <c r="DF9" s="948"/>
      <c r="DG9" s="948"/>
      <c r="DH9" s="948"/>
      <c r="DI9" s="948"/>
    </row>
    <row r="10" spans="1:113" ht="25.55" customHeight="1">
      <c r="A10" s="935"/>
      <c r="B10" s="935"/>
      <c r="C10" s="935"/>
      <c r="D10" s="935"/>
      <c r="E10" s="935"/>
      <c r="F10" s="935"/>
      <c r="G10" s="935"/>
      <c r="H10" s="935"/>
      <c r="I10" s="935"/>
      <c r="J10" s="936"/>
      <c r="K10" s="936"/>
      <c r="L10" s="936"/>
      <c r="M10" s="936"/>
      <c r="N10" s="936"/>
      <c r="O10" s="936"/>
      <c r="P10" s="936"/>
      <c r="Q10" s="936"/>
      <c r="R10" s="936"/>
      <c r="S10" s="936"/>
      <c r="T10" s="936"/>
      <c r="U10" s="936"/>
      <c r="V10" s="936"/>
      <c r="W10" s="936"/>
      <c r="X10" s="936"/>
      <c r="Y10" s="936"/>
      <c r="Z10" s="936"/>
      <c r="AA10" s="936"/>
      <c r="AB10" s="936"/>
      <c r="AC10" s="936"/>
      <c r="AD10" s="937"/>
      <c r="AE10" s="937"/>
      <c r="AF10" s="937"/>
      <c r="AG10" s="937"/>
      <c r="AH10" s="937"/>
      <c r="AI10" s="937"/>
      <c r="AJ10" s="937"/>
      <c r="AK10" s="937"/>
      <c r="AL10" s="937"/>
      <c r="AM10" s="937"/>
      <c r="AN10" s="938"/>
      <c r="AO10" s="938"/>
      <c r="AP10" s="938"/>
      <c r="AQ10" s="938"/>
      <c r="AR10" s="938"/>
      <c r="AS10" s="938"/>
      <c r="AT10" s="942"/>
      <c r="AU10" s="942"/>
      <c r="AV10" s="942"/>
      <c r="AW10" s="942"/>
      <c r="AX10" s="940"/>
      <c r="AY10" s="940"/>
      <c r="AZ10" s="940"/>
      <c r="BA10" s="940"/>
      <c r="BB10" s="940"/>
      <c r="BC10" s="940"/>
      <c r="BD10" s="940"/>
      <c r="BE10" s="940"/>
      <c r="BF10" s="940"/>
      <c r="BG10" s="940"/>
      <c r="BH10" s="940"/>
      <c r="BI10" s="940"/>
      <c r="BJ10" s="941"/>
      <c r="BK10" s="941"/>
      <c r="BL10" s="941"/>
      <c r="BM10" s="941"/>
      <c r="BN10" s="941"/>
      <c r="BO10" s="941"/>
      <c r="BP10" s="941"/>
      <c r="BQ10" s="941"/>
      <c r="BR10" s="941"/>
      <c r="BS10" s="941"/>
      <c r="BT10" s="941"/>
      <c r="BU10" s="941"/>
      <c r="BV10" s="941"/>
      <c r="BW10" s="941"/>
      <c r="BX10" s="941"/>
      <c r="BY10" s="941"/>
      <c r="BZ10" s="941"/>
      <c r="CA10" s="941"/>
      <c r="CB10" s="941"/>
      <c r="CC10" s="940"/>
      <c r="CD10" s="940"/>
      <c r="CE10" s="940"/>
      <c r="CF10" s="940"/>
      <c r="CG10" s="940"/>
      <c r="CH10" s="940"/>
      <c r="CI10" s="940"/>
      <c r="CJ10" s="940"/>
      <c r="CK10" s="940"/>
      <c r="CL10" s="940"/>
      <c r="CM10" s="940"/>
      <c r="CN10" s="940"/>
      <c r="CO10" s="940"/>
      <c r="CP10" s="940"/>
      <c r="CQ10" s="940"/>
      <c r="CR10" s="940"/>
      <c r="CS10" s="940"/>
      <c r="CT10" s="940"/>
      <c r="CU10" s="940"/>
      <c r="CV10" s="940"/>
      <c r="CW10" s="940"/>
      <c r="CX10" s="940"/>
      <c r="CY10" s="940"/>
      <c r="CZ10" s="940"/>
      <c r="DA10" s="940"/>
      <c r="DB10" s="345"/>
      <c r="DC10" s="346"/>
      <c r="DD10" s="949">
        <v>257462</v>
      </c>
      <c r="DE10" s="949"/>
      <c r="DF10" s="949"/>
      <c r="DG10" s="949"/>
      <c r="DH10" s="949"/>
      <c r="DI10" s="949"/>
    </row>
    <row r="11" spans="1:113" ht="24.05" customHeight="1">
      <c r="DH11" s="10" t="s">
        <v>1297</v>
      </c>
    </row>
    <row r="12" spans="1:113" ht="28" customHeight="1">
      <c r="BJ12" s="347"/>
    </row>
    <row r="14" spans="1:113" ht="24.25" customHeight="1">
      <c r="A14" s="929" t="s">
        <v>1298</v>
      </c>
      <c r="B14" s="929"/>
      <c r="C14" s="929"/>
      <c r="D14" s="929"/>
      <c r="E14" s="929"/>
      <c r="F14" s="929"/>
      <c r="G14" s="929"/>
      <c r="H14" s="929"/>
      <c r="I14" s="929"/>
      <c r="J14" s="929"/>
      <c r="K14" s="929"/>
      <c r="L14" s="929"/>
      <c r="M14" s="929"/>
      <c r="N14" s="929"/>
      <c r="O14" s="929"/>
      <c r="P14" s="929"/>
      <c r="Q14" s="929"/>
      <c r="R14" s="929"/>
      <c r="S14" s="929"/>
      <c r="T14" s="929"/>
      <c r="U14" s="929"/>
      <c r="V14" s="929"/>
      <c r="W14" s="929"/>
      <c r="X14" s="929"/>
      <c r="Y14" s="929"/>
      <c r="Z14" s="929"/>
      <c r="AA14" s="929"/>
      <c r="AB14" s="929"/>
      <c r="AC14" s="929"/>
      <c r="AD14" s="929"/>
      <c r="AE14" s="929"/>
      <c r="AF14" s="929"/>
      <c r="AG14" s="929"/>
      <c r="AH14" s="929"/>
      <c r="AI14" s="929"/>
      <c r="AJ14" s="929"/>
      <c r="AK14" s="929"/>
      <c r="AL14" s="929"/>
      <c r="AM14" s="929"/>
      <c r="AN14" s="929"/>
      <c r="AO14" s="339"/>
      <c r="AP14" s="339"/>
      <c r="AQ14" s="339"/>
      <c r="AR14" s="339"/>
      <c r="AS14" s="339"/>
      <c r="AT14" s="339"/>
      <c r="AU14" s="339"/>
      <c r="AV14" s="339"/>
      <c r="AW14" s="339"/>
      <c r="AX14" s="339"/>
      <c r="AY14" s="339"/>
      <c r="AZ14" s="339"/>
      <c r="BA14" s="339"/>
      <c r="BB14" s="339"/>
      <c r="BC14" s="339"/>
      <c r="BD14" s="339"/>
      <c r="BE14" s="339"/>
      <c r="BF14" s="339"/>
      <c r="BG14" s="339"/>
      <c r="BH14" s="339"/>
      <c r="BI14" s="339"/>
      <c r="BJ14" s="348"/>
      <c r="BK14" s="348"/>
      <c r="BL14" s="348"/>
      <c r="BM14" s="348"/>
      <c r="BN14" s="950" t="s">
        <v>1299</v>
      </c>
      <c r="BO14" s="951"/>
      <c r="BP14" s="951"/>
      <c r="BQ14" s="951"/>
      <c r="BR14" s="951"/>
      <c r="BS14" s="951"/>
      <c r="BT14" s="951"/>
      <c r="BU14" s="951"/>
      <c r="BV14" s="951"/>
      <c r="BW14" s="951"/>
      <c r="BX14" s="951"/>
      <c r="BY14" s="951"/>
      <c r="BZ14" s="951"/>
      <c r="CA14" s="951"/>
      <c r="CB14" s="951"/>
      <c r="CC14" s="951"/>
      <c r="CD14" s="952" t="s">
        <v>1300</v>
      </c>
      <c r="CE14" s="952"/>
      <c r="CF14" s="952"/>
      <c r="CG14" s="952"/>
      <c r="CH14" s="952"/>
      <c r="CI14" s="952"/>
      <c r="CJ14" s="952"/>
      <c r="CK14" s="952"/>
      <c r="CL14" s="952"/>
      <c r="CM14" s="952"/>
      <c r="CN14" s="952"/>
      <c r="CO14" s="952"/>
      <c r="CP14" s="952"/>
    </row>
    <row r="15" spans="1:113" ht="20.95" customHeight="1">
      <c r="A15" s="953"/>
      <c r="B15" s="954"/>
      <c r="C15" s="954"/>
      <c r="D15" s="954"/>
      <c r="E15" s="954"/>
      <c r="F15" s="954"/>
      <c r="G15" s="954"/>
      <c r="H15" s="954"/>
      <c r="I15" s="954"/>
      <c r="J15" s="955"/>
      <c r="K15" s="932" t="s">
        <v>1301</v>
      </c>
      <c r="L15" s="932"/>
      <c r="M15" s="932"/>
      <c r="N15" s="932"/>
      <c r="O15" s="932"/>
      <c r="P15" s="932"/>
      <c r="Q15" s="932"/>
      <c r="R15" s="932"/>
      <c r="S15" s="932"/>
      <c r="T15" s="932"/>
      <c r="U15" s="932"/>
      <c r="V15" s="932"/>
      <c r="W15" s="932"/>
      <c r="X15" s="932"/>
      <c r="Y15" s="932"/>
      <c r="Z15" s="932"/>
      <c r="AA15" s="932"/>
      <c r="AB15" s="932"/>
      <c r="AC15" s="932"/>
      <c r="AD15" s="932"/>
      <c r="AE15" s="932"/>
      <c r="AF15" s="932"/>
      <c r="AG15" s="932"/>
      <c r="AH15" s="932"/>
      <c r="AI15" s="932"/>
      <c r="AJ15" s="932"/>
      <c r="AK15" s="932" t="s">
        <v>1302</v>
      </c>
      <c r="AL15" s="932"/>
      <c r="AM15" s="932"/>
      <c r="AN15" s="932"/>
      <c r="AO15" s="932"/>
      <c r="AP15" s="932"/>
      <c r="AQ15" s="932"/>
      <c r="AR15" s="932"/>
      <c r="AS15" s="932"/>
      <c r="AT15" s="932"/>
      <c r="AU15" s="932"/>
      <c r="AV15" s="932"/>
      <c r="AW15" s="932"/>
      <c r="AX15" s="932"/>
      <c r="AY15" s="932"/>
      <c r="AZ15" s="932"/>
      <c r="BA15" s="932"/>
      <c r="BB15" s="932"/>
      <c r="BC15" s="932"/>
      <c r="BD15" s="932"/>
      <c r="BE15" s="932"/>
      <c r="BF15" s="932"/>
      <c r="BG15" s="932"/>
      <c r="BH15" s="932"/>
      <c r="BI15" s="932"/>
      <c r="BJ15" s="932"/>
      <c r="BK15" s="932"/>
      <c r="BL15" s="932"/>
      <c r="BM15" s="932"/>
      <c r="BN15" s="932" t="s">
        <v>1303</v>
      </c>
      <c r="BO15" s="932"/>
      <c r="BP15" s="932"/>
      <c r="BQ15" s="932"/>
      <c r="BR15" s="932"/>
      <c r="BS15" s="932"/>
      <c r="BT15" s="932"/>
      <c r="BU15" s="932"/>
      <c r="BV15" s="932"/>
      <c r="BW15" s="932"/>
      <c r="BX15" s="932"/>
      <c r="BY15" s="932"/>
      <c r="BZ15" s="932"/>
      <c r="CA15" s="932"/>
      <c r="CB15" s="932"/>
      <c r="CC15" s="932"/>
      <c r="CD15" s="933" t="s">
        <v>1304</v>
      </c>
      <c r="CE15" s="933"/>
      <c r="CF15" s="933"/>
      <c r="CG15" s="933"/>
      <c r="CH15" s="933"/>
      <c r="CI15" s="933"/>
      <c r="CJ15" s="933"/>
      <c r="CK15" s="933"/>
      <c r="CL15" s="933"/>
      <c r="CM15" s="933"/>
      <c r="CN15" s="933"/>
      <c r="CO15" s="933"/>
      <c r="CP15" s="933"/>
    </row>
    <row r="16" spans="1:113" ht="20.95" customHeight="1">
      <c r="A16" s="956"/>
      <c r="B16" s="957"/>
      <c r="C16" s="957"/>
      <c r="D16" s="957"/>
      <c r="E16" s="957"/>
      <c r="F16" s="957"/>
      <c r="G16" s="957"/>
      <c r="H16" s="957"/>
      <c r="I16" s="957"/>
      <c r="J16" s="958"/>
      <c r="K16" s="932"/>
      <c r="L16" s="932"/>
      <c r="M16" s="932"/>
      <c r="N16" s="932"/>
      <c r="O16" s="932"/>
      <c r="P16" s="932"/>
      <c r="Q16" s="932"/>
      <c r="R16" s="932"/>
      <c r="S16" s="932"/>
      <c r="T16" s="932"/>
      <c r="U16" s="932"/>
      <c r="V16" s="932"/>
      <c r="W16" s="932"/>
      <c r="X16" s="932"/>
      <c r="Y16" s="932"/>
      <c r="Z16" s="932"/>
      <c r="AA16" s="932"/>
      <c r="AB16" s="932"/>
      <c r="AC16" s="932"/>
      <c r="AD16" s="932"/>
      <c r="AE16" s="932"/>
      <c r="AF16" s="932"/>
      <c r="AG16" s="932"/>
      <c r="AH16" s="932"/>
      <c r="AI16" s="932"/>
      <c r="AJ16" s="932"/>
      <c r="AK16" s="932"/>
      <c r="AL16" s="932"/>
      <c r="AM16" s="932"/>
      <c r="AN16" s="932"/>
      <c r="AO16" s="932"/>
      <c r="AP16" s="932"/>
      <c r="AQ16" s="932"/>
      <c r="AR16" s="932"/>
      <c r="AS16" s="932"/>
      <c r="AT16" s="932"/>
      <c r="AU16" s="932"/>
      <c r="AV16" s="932"/>
      <c r="AW16" s="932"/>
      <c r="AX16" s="932"/>
      <c r="AY16" s="932"/>
      <c r="AZ16" s="932"/>
      <c r="BA16" s="932"/>
      <c r="BB16" s="932"/>
      <c r="BC16" s="932"/>
      <c r="BD16" s="932"/>
      <c r="BE16" s="932"/>
      <c r="BF16" s="932"/>
      <c r="BG16" s="932"/>
      <c r="BH16" s="932"/>
      <c r="BI16" s="932"/>
      <c r="BJ16" s="932"/>
      <c r="BK16" s="932"/>
      <c r="BL16" s="932"/>
      <c r="BM16" s="932"/>
      <c r="BN16" s="934" t="s">
        <v>1278</v>
      </c>
      <c r="BO16" s="934"/>
      <c r="BP16" s="934"/>
      <c r="BQ16" s="934"/>
      <c r="BR16" s="934"/>
      <c r="BS16" s="934"/>
      <c r="BT16" s="934" t="s">
        <v>1279</v>
      </c>
      <c r="BU16" s="934"/>
      <c r="BV16" s="934"/>
      <c r="BW16" s="934"/>
      <c r="BX16" s="934"/>
      <c r="BY16" s="934" t="s">
        <v>425</v>
      </c>
      <c r="BZ16" s="934"/>
      <c r="CA16" s="934"/>
      <c r="CB16" s="934"/>
      <c r="CC16" s="934"/>
      <c r="CD16" s="943"/>
      <c r="CE16" s="943"/>
      <c r="CF16" s="943"/>
      <c r="CG16" s="943"/>
      <c r="CH16" s="943"/>
      <c r="CI16" s="943"/>
      <c r="CJ16" s="943"/>
      <c r="CK16" s="943"/>
      <c r="CL16" s="943"/>
      <c r="CM16" s="943"/>
      <c r="CN16" s="943"/>
      <c r="CO16" s="943"/>
      <c r="CP16" s="943"/>
    </row>
    <row r="17" spans="1:94" ht="25.55" customHeight="1">
      <c r="A17" s="959" t="s">
        <v>1305</v>
      </c>
      <c r="B17" s="960"/>
      <c r="C17" s="960"/>
      <c r="D17" s="960"/>
      <c r="E17" s="960"/>
      <c r="F17" s="960"/>
      <c r="G17" s="960"/>
      <c r="H17" s="960"/>
      <c r="I17" s="960"/>
      <c r="J17" s="961"/>
      <c r="K17" s="962" t="s">
        <v>1306</v>
      </c>
      <c r="L17" s="962"/>
      <c r="M17" s="962"/>
      <c r="N17" s="962"/>
      <c r="O17" s="962"/>
      <c r="P17" s="962"/>
      <c r="Q17" s="962"/>
      <c r="R17" s="962"/>
      <c r="S17" s="962"/>
      <c r="T17" s="962"/>
      <c r="U17" s="962"/>
      <c r="V17" s="962"/>
      <c r="W17" s="962"/>
      <c r="X17" s="962"/>
      <c r="Y17" s="962"/>
      <c r="Z17" s="962"/>
      <c r="AA17" s="962"/>
      <c r="AB17" s="962"/>
      <c r="AC17" s="962"/>
      <c r="AD17" s="962"/>
      <c r="AE17" s="962"/>
      <c r="AF17" s="962"/>
      <c r="AG17" s="962"/>
      <c r="AH17" s="962"/>
      <c r="AI17" s="962"/>
      <c r="AJ17" s="962"/>
      <c r="AK17" s="962"/>
      <c r="AL17" s="962"/>
      <c r="AM17" s="962"/>
      <c r="AN17" s="962"/>
      <c r="AO17" s="962"/>
      <c r="AP17" s="962"/>
      <c r="AQ17" s="962"/>
      <c r="AR17" s="962"/>
      <c r="AS17" s="962"/>
      <c r="AT17" s="962"/>
      <c r="AU17" s="962"/>
      <c r="AV17" s="962"/>
      <c r="AW17" s="962"/>
      <c r="AX17" s="962"/>
      <c r="AY17" s="962"/>
      <c r="AZ17" s="962"/>
      <c r="BA17" s="962"/>
      <c r="BB17" s="962"/>
      <c r="BC17" s="962"/>
      <c r="BD17" s="962"/>
      <c r="BE17" s="962"/>
      <c r="BF17" s="962"/>
      <c r="BG17" s="962"/>
      <c r="BH17" s="962"/>
      <c r="BI17" s="962"/>
      <c r="BJ17" s="962"/>
      <c r="BK17" s="962"/>
      <c r="BL17" s="962"/>
      <c r="BM17" s="962"/>
      <c r="BN17" s="963" t="s">
        <v>375</v>
      </c>
      <c r="BO17" s="963"/>
      <c r="BP17" s="963"/>
      <c r="BQ17" s="963"/>
      <c r="BR17" s="963"/>
      <c r="BS17" s="349" t="s">
        <v>1307</v>
      </c>
      <c r="BT17" s="963" t="s">
        <v>375</v>
      </c>
      <c r="BU17" s="963"/>
      <c r="BV17" s="963"/>
      <c r="BW17" s="963"/>
      <c r="BX17" s="349" t="s">
        <v>1307</v>
      </c>
      <c r="BY17" s="964" t="s">
        <v>375</v>
      </c>
      <c r="BZ17" s="964"/>
      <c r="CA17" s="964"/>
      <c r="CB17" s="964"/>
      <c r="CC17" s="349" t="s">
        <v>1307</v>
      </c>
      <c r="CD17" s="963">
        <v>29</v>
      </c>
      <c r="CE17" s="963"/>
      <c r="CF17" s="963"/>
      <c r="CG17" s="963"/>
      <c r="CH17" s="963"/>
      <c r="CI17" s="963"/>
      <c r="CJ17" s="963"/>
      <c r="CK17" s="963"/>
      <c r="CL17" s="963"/>
      <c r="CM17" s="963"/>
      <c r="CN17" s="963"/>
      <c r="CO17" s="965" t="s">
        <v>1307</v>
      </c>
      <c r="CP17" s="965"/>
    </row>
    <row r="18" spans="1:94" ht="25.55" customHeight="1">
      <c r="A18" s="967" t="s">
        <v>1308</v>
      </c>
      <c r="B18" s="968"/>
      <c r="C18" s="968"/>
      <c r="D18" s="968"/>
      <c r="E18" s="968"/>
      <c r="F18" s="968"/>
      <c r="G18" s="968"/>
      <c r="H18" s="968"/>
      <c r="I18" s="968"/>
      <c r="J18" s="969"/>
      <c r="K18" s="962" t="s">
        <v>1309</v>
      </c>
      <c r="L18" s="962"/>
      <c r="M18" s="962"/>
      <c r="N18" s="962"/>
      <c r="O18" s="962"/>
      <c r="P18" s="962"/>
      <c r="Q18" s="962"/>
      <c r="R18" s="962"/>
      <c r="S18" s="962"/>
      <c r="T18" s="962"/>
      <c r="U18" s="962"/>
      <c r="V18" s="962"/>
      <c r="W18" s="962"/>
      <c r="X18" s="962"/>
      <c r="Y18" s="962"/>
      <c r="Z18" s="962"/>
      <c r="AA18" s="962"/>
      <c r="AB18" s="962"/>
      <c r="AC18" s="962"/>
      <c r="AD18" s="962"/>
      <c r="AE18" s="962"/>
      <c r="AF18" s="962"/>
      <c r="AG18" s="962"/>
      <c r="AH18" s="962"/>
      <c r="AI18" s="962"/>
      <c r="AJ18" s="962"/>
      <c r="AK18" s="962" t="s">
        <v>1310</v>
      </c>
      <c r="AL18" s="962"/>
      <c r="AM18" s="962"/>
      <c r="AN18" s="962"/>
      <c r="AO18" s="962"/>
      <c r="AP18" s="962"/>
      <c r="AQ18" s="962"/>
      <c r="AR18" s="962"/>
      <c r="AS18" s="962"/>
      <c r="AT18" s="962"/>
      <c r="AU18" s="962"/>
      <c r="AV18" s="962"/>
      <c r="AW18" s="962"/>
      <c r="AX18" s="962"/>
      <c r="AY18" s="962"/>
      <c r="AZ18" s="962"/>
      <c r="BA18" s="962"/>
      <c r="BB18" s="962"/>
      <c r="BC18" s="962"/>
      <c r="BD18" s="962"/>
      <c r="BE18" s="962"/>
      <c r="BF18" s="962"/>
      <c r="BG18" s="962"/>
      <c r="BH18" s="962"/>
      <c r="BI18" s="962"/>
      <c r="BJ18" s="962"/>
      <c r="BK18" s="962"/>
      <c r="BL18" s="962"/>
      <c r="BM18" s="962"/>
      <c r="BN18" s="963">
        <v>105</v>
      </c>
      <c r="BO18" s="963"/>
      <c r="BP18" s="963"/>
      <c r="BQ18" s="963"/>
      <c r="BR18" s="963"/>
      <c r="BS18" s="350"/>
      <c r="BT18" s="963">
        <v>67</v>
      </c>
      <c r="BU18" s="963"/>
      <c r="BV18" s="963"/>
      <c r="BW18" s="963"/>
      <c r="BX18" s="350"/>
      <c r="BY18" s="963">
        <f t="shared" ref="BY18" si="0">SUM(BN18+BT18)</f>
        <v>172</v>
      </c>
      <c r="BZ18" s="963"/>
      <c r="CA18" s="963"/>
      <c r="CB18" s="963"/>
      <c r="CC18" s="351"/>
      <c r="CD18" s="963">
        <v>7</v>
      </c>
      <c r="CE18" s="963"/>
      <c r="CF18" s="963"/>
      <c r="CG18" s="963"/>
      <c r="CH18" s="963"/>
      <c r="CI18" s="963"/>
      <c r="CJ18" s="963"/>
      <c r="CK18" s="963"/>
      <c r="CL18" s="963"/>
      <c r="CM18" s="963"/>
      <c r="CN18" s="963"/>
      <c r="CO18" s="966"/>
      <c r="CP18" s="966"/>
    </row>
    <row r="19" spans="1:94" ht="25.55" customHeight="1">
      <c r="A19" s="967" t="s">
        <v>1311</v>
      </c>
      <c r="B19" s="968"/>
      <c r="C19" s="968"/>
      <c r="D19" s="968"/>
      <c r="E19" s="968"/>
      <c r="F19" s="968"/>
      <c r="G19" s="968"/>
      <c r="H19" s="968"/>
      <c r="I19" s="968"/>
      <c r="J19" s="969"/>
      <c r="K19" s="962" t="s">
        <v>1312</v>
      </c>
      <c r="L19" s="962"/>
      <c r="M19" s="962"/>
      <c r="N19" s="962"/>
      <c r="O19" s="962"/>
      <c r="P19" s="962"/>
      <c r="Q19" s="962"/>
      <c r="R19" s="962"/>
      <c r="S19" s="962"/>
      <c r="T19" s="962"/>
      <c r="U19" s="962"/>
      <c r="V19" s="962"/>
      <c r="W19" s="962"/>
      <c r="X19" s="962"/>
      <c r="Y19" s="962"/>
      <c r="Z19" s="962"/>
      <c r="AA19" s="962"/>
      <c r="AB19" s="962"/>
      <c r="AC19" s="962"/>
      <c r="AD19" s="962"/>
      <c r="AE19" s="962"/>
      <c r="AF19" s="962"/>
      <c r="AG19" s="962"/>
      <c r="AH19" s="962"/>
      <c r="AI19" s="962"/>
      <c r="AJ19" s="962"/>
      <c r="AK19" s="962" t="s">
        <v>1313</v>
      </c>
      <c r="AL19" s="962"/>
      <c r="AM19" s="962"/>
      <c r="AN19" s="962"/>
      <c r="AO19" s="962"/>
      <c r="AP19" s="962"/>
      <c r="AQ19" s="962"/>
      <c r="AR19" s="962"/>
      <c r="AS19" s="962"/>
      <c r="AT19" s="962"/>
      <c r="AU19" s="962"/>
      <c r="AV19" s="962"/>
      <c r="AW19" s="962"/>
      <c r="AX19" s="962"/>
      <c r="AY19" s="962"/>
      <c r="AZ19" s="962"/>
      <c r="BA19" s="962"/>
      <c r="BB19" s="962"/>
      <c r="BC19" s="962"/>
      <c r="BD19" s="962"/>
      <c r="BE19" s="962"/>
      <c r="BF19" s="962"/>
      <c r="BG19" s="962"/>
      <c r="BH19" s="962"/>
      <c r="BI19" s="962"/>
      <c r="BJ19" s="962"/>
      <c r="BK19" s="962"/>
      <c r="BL19" s="962"/>
      <c r="BM19" s="962"/>
      <c r="BN19" s="963">
        <v>59</v>
      </c>
      <c r="BO19" s="963"/>
      <c r="BP19" s="963"/>
      <c r="BQ19" s="963"/>
      <c r="BR19" s="963"/>
      <c r="BS19" s="350"/>
      <c r="BT19" s="963">
        <v>154</v>
      </c>
      <c r="BU19" s="963"/>
      <c r="BV19" s="963"/>
      <c r="BW19" s="963"/>
      <c r="BX19" s="350"/>
      <c r="BY19" s="963">
        <f t="shared" ref="BY19:BY26" si="1">SUM(BN19+BT19)</f>
        <v>213</v>
      </c>
      <c r="BZ19" s="963"/>
      <c r="CA19" s="963"/>
      <c r="CB19" s="963"/>
      <c r="CC19" s="350"/>
      <c r="CD19" s="963">
        <v>2</v>
      </c>
      <c r="CE19" s="963"/>
      <c r="CF19" s="963"/>
      <c r="CG19" s="963"/>
      <c r="CH19" s="963"/>
      <c r="CI19" s="963"/>
      <c r="CJ19" s="963"/>
      <c r="CK19" s="963"/>
      <c r="CL19" s="963"/>
      <c r="CM19" s="963"/>
      <c r="CN19" s="963"/>
      <c r="CO19" s="966"/>
      <c r="CP19" s="966"/>
    </row>
    <row r="20" spans="1:94" ht="25.55" customHeight="1">
      <c r="A20" s="967" t="s">
        <v>1314</v>
      </c>
      <c r="B20" s="968"/>
      <c r="C20" s="968"/>
      <c r="D20" s="968"/>
      <c r="E20" s="968"/>
      <c r="F20" s="968"/>
      <c r="G20" s="968"/>
      <c r="H20" s="968"/>
      <c r="I20" s="968"/>
      <c r="J20" s="969"/>
      <c r="K20" s="962" t="s">
        <v>1315</v>
      </c>
      <c r="L20" s="962"/>
      <c r="M20" s="962"/>
      <c r="N20" s="962"/>
      <c r="O20" s="962"/>
      <c r="P20" s="962"/>
      <c r="Q20" s="962"/>
      <c r="R20" s="962"/>
      <c r="S20" s="962"/>
      <c r="T20" s="962"/>
      <c r="U20" s="962"/>
      <c r="V20" s="962"/>
      <c r="W20" s="962"/>
      <c r="X20" s="962"/>
      <c r="Y20" s="962"/>
      <c r="Z20" s="962"/>
      <c r="AA20" s="962"/>
      <c r="AB20" s="962"/>
      <c r="AC20" s="962"/>
      <c r="AD20" s="962"/>
      <c r="AE20" s="962"/>
      <c r="AF20" s="962"/>
      <c r="AG20" s="962"/>
      <c r="AH20" s="962"/>
      <c r="AI20" s="962"/>
      <c r="AJ20" s="962"/>
      <c r="AK20" s="962" t="s">
        <v>1316</v>
      </c>
      <c r="AL20" s="962"/>
      <c r="AM20" s="962"/>
      <c r="AN20" s="962"/>
      <c r="AO20" s="962"/>
      <c r="AP20" s="962"/>
      <c r="AQ20" s="962"/>
      <c r="AR20" s="962"/>
      <c r="AS20" s="962"/>
      <c r="AT20" s="962"/>
      <c r="AU20" s="962"/>
      <c r="AV20" s="962"/>
      <c r="AW20" s="962"/>
      <c r="AX20" s="962"/>
      <c r="AY20" s="962"/>
      <c r="AZ20" s="962"/>
      <c r="BA20" s="962"/>
      <c r="BB20" s="962"/>
      <c r="BC20" s="962"/>
      <c r="BD20" s="962"/>
      <c r="BE20" s="962"/>
      <c r="BF20" s="962"/>
      <c r="BG20" s="962"/>
      <c r="BH20" s="962"/>
      <c r="BI20" s="962"/>
      <c r="BJ20" s="962"/>
      <c r="BK20" s="962"/>
      <c r="BL20" s="962"/>
      <c r="BM20" s="962"/>
      <c r="BN20" s="963">
        <v>110</v>
      </c>
      <c r="BO20" s="963"/>
      <c r="BP20" s="963"/>
      <c r="BQ20" s="963"/>
      <c r="BR20" s="963"/>
      <c r="BS20" s="350"/>
      <c r="BT20" s="963">
        <v>35</v>
      </c>
      <c r="BU20" s="963"/>
      <c r="BV20" s="963"/>
      <c r="BW20" s="963"/>
      <c r="BX20" s="350"/>
      <c r="BY20" s="963">
        <f t="shared" si="1"/>
        <v>145</v>
      </c>
      <c r="BZ20" s="963"/>
      <c r="CA20" s="963"/>
      <c r="CB20" s="963"/>
      <c r="CC20" s="351"/>
      <c r="CD20" s="963">
        <v>1</v>
      </c>
      <c r="CE20" s="963"/>
      <c r="CF20" s="963"/>
      <c r="CG20" s="963"/>
      <c r="CH20" s="963"/>
      <c r="CI20" s="963"/>
      <c r="CJ20" s="963"/>
      <c r="CK20" s="963"/>
      <c r="CL20" s="963"/>
      <c r="CM20" s="963"/>
      <c r="CN20" s="963"/>
      <c r="CO20" s="966"/>
      <c r="CP20" s="966"/>
    </row>
    <row r="21" spans="1:94" ht="25.55" customHeight="1">
      <c r="A21" s="967" t="s">
        <v>1317</v>
      </c>
      <c r="B21" s="968"/>
      <c r="C21" s="968"/>
      <c r="D21" s="968"/>
      <c r="E21" s="968"/>
      <c r="F21" s="968"/>
      <c r="G21" s="968"/>
      <c r="H21" s="968"/>
      <c r="I21" s="968"/>
      <c r="J21" s="969"/>
      <c r="K21" s="962" t="s">
        <v>1318</v>
      </c>
      <c r="L21" s="962"/>
      <c r="M21" s="962"/>
      <c r="N21" s="962"/>
      <c r="O21" s="962"/>
      <c r="P21" s="962"/>
      <c r="Q21" s="962"/>
      <c r="R21" s="962"/>
      <c r="S21" s="962"/>
      <c r="T21" s="962"/>
      <c r="U21" s="962"/>
      <c r="V21" s="962"/>
      <c r="W21" s="962"/>
      <c r="X21" s="962"/>
      <c r="Y21" s="962"/>
      <c r="Z21" s="962"/>
      <c r="AA21" s="962"/>
      <c r="AB21" s="962"/>
      <c r="AC21" s="962"/>
      <c r="AD21" s="962"/>
      <c r="AE21" s="962"/>
      <c r="AF21" s="962"/>
      <c r="AG21" s="962"/>
      <c r="AH21" s="962"/>
      <c r="AI21" s="962"/>
      <c r="AJ21" s="962"/>
      <c r="AK21" s="962" t="s">
        <v>1319</v>
      </c>
      <c r="AL21" s="962"/>
      <c r="AM21" s="962"/>
      <c r="AN21" s="962"/>
      <c r="AO21" s="962"/>
      <c r="AP21" s="962"/>
      <c r="AQ21" s="962"/>
      <c r="AR21" s="962"/>
      <c r="AS21" s="962"/>
      <c r="AT21" s="962"/>
      <c r="AU21" s="962"/>
      <c r="AV21" s="962"/>
      <c r="AW21" s="962"/>
      <c r="AX21" s="962"/>
      <c r="AY21" s="962"/>
      <c r="AZ21" s="962"/>
      <c r="BA21" s="962"/>
      <c r="BB21" s="962"/>
      <c r="BC21" s="962"/>
      <c r="BD21" s="962"/>
      <c r="BE21" s="962"/>
      <c r="BF21" s="962"/>
      <c r="BG21" s="962"/>
      <c r="BH21" s="962"/>
      <c r="BI21" s="962"/>
      <c r="BJ21" s="962"/>
      <c r="BK21" s="962"/>
      <c r="BL21" s="962"/>
      <c r="BM21" s="962"/>
      <c r="BN21" s="963">
        <v>68</v>
      </c>
      <c r="BO21" s="963"/>
      <c r="BP21" s="963"/>
      <c r="BQ21" s="963"/>
      <c r="BR21" s="963"/>
      <c r="BS21" s="350"/>
      <c r="BT21" s="963">
        <v>103</v>
      </c>
      <c r="BU21" s="963"/>
      <c r="BV21" s="963"/>
      <c r="BW21" s="963"/>
      <c r="BX21" s="350"/>
      <c r="BY21" s="963">
        <f t="shared" si="1"/>
        <v>171</v>
      </c>
      <c r="BZ21" s="963"/>
      <c r="CA21" s="963"/>
      <c r="CB21" s="963"/>
      <c r="CC21" s="350"/>
      <c r="CD21" s="963">
        <v>2</v>
      </c>
      <c r="CE21" s="963"/>
      <c r="CF21" s="963"/>
      <c r="CG21" s="963"/>
      <c r="CH21" s="963"/>
      <c r="CI21" s="963"/>
      <c r="CJ21" s="963"/>
      <c r="CK21" s="963"/>
      <c r="CL21" s="963"/>
      <c r="CM21" s="963"/>
      <c r="CN21" s="963"/>
      <c r="CO21" s="966"/>
      <c r="CP21" s="966"/>
    </row>
    <row r="22" spans="1:94" ht="25.55" customHeight="1">
      <c r="A22" s="967" t="s">
        <v>1320</v>
      </c>
      <c r="B22" s="968"/>
      <c r="C22" s="968"/>
      <c r="D22" s="968"/>
      <c r="E22" s="968"/>
      <c r="F22" s="968"/>
      <c r="G22" s="968"/>
      <c r="H22" s="968"/>
      <c r="I22" s="968"/>
      <c r="J22" s="969"/>
      <c r="K22" s="962" t="s">
        <v>1321</v>
      </c>
      <c r="L22" s="962"/>
      <c r="M22" s="962"/>
      <c r="N22" s="962"/>
      <c r="O22" s="962"/>
      <c r="P22" s="962"/>
      <c r="Q22" s="962"/>
      <c r="R22" s="962"/>
      <c r="S22" s="962"/>
      <c r="T22" s="962"/>
      <c r="U22" s="962"/>
      <c r="V22" s="962"/>
      <c r="W22" s="962"/>
      <c r="X22" s="962"/>
      <c r="Y22" s="962"/>
      <c r="Z22" s="962"/>
      <c r="AA22" s="962"/>
      <c r="AB22" s="962"/>
      <c r="AC22" s="962"/>
      <c r="AD22" s="962"/>
      <c r="AE22" s="962"/>
      <c r="AF22" s="962"/>
      <c r="AG22" s="962"/>
      <c r="AH22" s="962"/>
      <c r="AI22" s="962"/>
      <c r="AJ22" s="962"/>
      <c r="AK22" s="962" t="s">
        <v>1322</v>
      </c>
      <c r="AL22" s="962"/>
      <c r="AM22" s="962"/>
      <c r="AN22" s="962"/>
      <c r="AO22" s="962"/>
      <c r="AP22" s="962"/>
      <c r="AQ22" s="962"/>
      <c r="AR22" s="962"/>
      <c r="AS22" s="962"/>
      <c r="AT22" s="962"/>
      <c r="AU22" s="962"/>
      <c r="AV22" s="962"/>
      <c r="AW22" s="962"/>
      <c r="AX22" s="962"/>
      <c r="AY22" s="962"/>
      <c r="AZ22" s="962"/>
      <c r="BA22" s="962"/>
      <c r="BB22" s="962"/>
      <c r="BC22" s="962"/>
      <c r="BD22" s="962"/>
      <c r="BE22" s="962"/>
      <c r="BF22" s="962"/>
      <c r="BG22" s="962"/>
      <c r="BH22" s="962"/>
      <c r="BI22" s="962"/>
      <c r="BJ22" s="962"/>
      <c r="BK22" s="962"/>
      <c r="BL22" s="962"/>
      <c r="BM22" s="962"/>
      <c r="BN22" s="963">
        <v>92</v>
      </c>
      <c r="BO22" s="963"/>
      <c r="BP22" s="963"/>
      <c r="BQ22" s="963"/>
      <c r="BR22" s="963"/>
      <c r="BS22" s="350"/>
      <c r="BT22" s="963">
        <v>110</v>
      </c>
      <c r="BU22" s="963"/>
      <c r="BV22" s="963"/>
      <c r="BW22" s="963"/>
      <c r="BX22" s="350"/>
      <c r="BY22" s="963">
        <f t="shared" si="1"/>
        <v>202</v>
      </c>
      <c r="BZ22" s="963"/>
      <c r="CA22" s="963"/>
      <c r="CB22" s="963"/>
      <c r="CC22" s="350"/>
      <c r="CD22" s="963">
        <v>9</v>
      </c>
      <c r="CE22" s="963"/>
      <c r="CF22" s="963"/>
      <c r="CG22" s="963"/>
      <c r="CH22" s="963"/>
      <c r="CI22" s="963"/>
      <c r="CJ22" s="963"/>
      <c r="CK22" s="963"/>
      <c r="CL22" s="963"/>
      <c r="CM22" s="963"/>
      <c r="CN22" s="963"/>
      <c r="CO22" s="966"/>
      <c r="CP22" s="966"/>
    </row>
    <row r="23" spans="1:94" ht="25.55" customHeight="1">
      <c r="A23" s="967" t="s">
        <v>1323</v>
      </c>
      <c r="B23" s="968"/>
      <c r="C23" s="968"/>
      <c r="D23" s="968"/>
      <c r="E23" s="968"/>
      <c r="F23" s="968"/>
      <c r="G23" s="968"/>
      <c r="H23" s="968"/>
      <c r="I23" s="968"/>
      <c r="J23" s="969"/>
      <c r="K23" s="962" t="s">
        <v>1324</v>
      </c>
      <c r="L23" s="962"/>
      <c r="M23" s="962"/>
      <c r="N23" s="962"/>
      <c r="O23" s="962"/>
      <c r="P23" s="962"/>
      <c r="Q23" s="962"/>
      <c r="R23" s="962"/>
      <c r="S23" s="962"/>
      <c r="T23" s="962"/>
      <c r="U23" s="962"/>
      <c r="V23" s="962"/>
      <c r="W23" s="962"/>
      <c r="X23" s="962"/>
      <c r="Y23" s="962"/>
      <c r="Z23" s="962"/>
      <c r="AA23" s="962"/>
      <c r="AB23" s="962"/>
      <c r="AC23" s="962"/>
      <c r="AD23" s="962"/>
      <c r="AE23" s="962"/>
      <c r="AF23" s="962"/>
      <c r="AG23" s="962"/>
      <c r="AH23" s="962"/>
      <c r="AI23" s="962"/>
      <c r="AJ23" s="962"/>
      <c r="AK23" s="962" t="s">
        <v>1325</v>
      </c>
      <c r="AL23" s="962"/>
      <c r="AM23" s="962"/>
      <c r="AN23" s="962"/>
      <c r="AO23" s="962"/>
      <c r="AP23" s="962"/>
      <c r="AQ23" s="962"/>
      <c r="AR23" s="962"/>
      <c r="AS23" s="962"/>
      <c r="AT23" s="962"/>
      <c r="AU23" s="962"/>
      <c r="AV23" s="962"/>
      <c r="AW23" s="962"/>
      <c r="AX23" s="962"/>
      <c r="AY23" s="962"/>
      <c r="AZ23" s="962"/>
      <c r="BA23" s="962"/>
      <c r="BB23" s="962"/>
      <c r="BC23" s="962"/>
      <c r="BD23" s="962"/>
      <c r="BE23" s="962"/>
      <c r="BF23" s="962"/>
      <c r="BG23" s="962"/>
      <c r="BH23" s="962"/>
      <c r="BI23" s="962"/>
      <c r="BJ23" s="962"/>
      <c r="BK23" s="962"/>
      <c r="BL23" s="962"/>
      <c r="BM23" s="962"/>
      <c r="BN23" s="963">
        <v>70</v>
      </c>
      <c r="BO23" s="963"/>
      <c r="BP23" s="963"/>
      <c r="BQ23" s="963"/>
      <c r="BR23" s="963"/>
      <c r="BS23" s="350"/>
      <c r="BT23" s="963">
        <v>73</v>
      </c>
      <c r="BU23" s="963"/>
      <c r="BV23" s="963"/>
      <c r="BW23" s="963"/>
      <c r="BX23" s="350"/>
      <c r="BY23" s="963">
        <f t="shared" si="1"/>
        <v>143</v>
      </c>
      <c r="BZ23" s="963"/>
      <c r="CA23" s="963"/>
      <c r="CB23" s="963"/>
      <c r="CC23" s="351"/>
      <c r="CD23" s="963">
        <v>2</v>
      </c>
      <c r="CE23" s="963"/>
      <c r="CF23" s="963"/>
      <c r="CG23" s="963"/>
      <c r="CH23" s="963"/>
      <c r="CI23" s="963"/>
      <c r="CJ23" s="963"/>
      <c r="CK23" s="963"/>
      <c r="CL23" s="963"/>
      <c r="CM23" s="963"/>
      <c r="CN23" s="963"/>
      <c r="CO23" s="966"/>
      <c r="CP23" s="966"/>
    </row>
    <row r="24" spans="1:94" ht="25.55" customHeight="1">
      <c r="A24" s="967" t="s">
        <v>1326</v>
      </c>
      <c r="B24" s="968"/>
      <c r="C24" s="968"/>
      <c r="D24" s="968"/>
      <c r="E24" s="968"/>
      <c r="F24" s="968"/>
      <c r="G24" s="968"/>
      <c r="H24" s="968"/>
      <c r="I24" s="968"/>
      <c r="J24" s="969"/>
      <c r="K24" s="962" t="s">
        <v>1327</v>
      </c>
      <c r="L24" s="962"/>
      <c r="M24" s="962"/>
      <c r="N24" s="962"/>
      <c r="O24" s="962"/>
      <c r="P24" s="962"/>
      <c r="Q24" s="962"/>
      <c r="R24" s="962"/>
      <c r="S24" s="962"/>
      <c r="T24" s="962"/>
      <c r="U24" s="962"/>
      <c r="V24" s="962"/>
      <c r="W24" s="962"/>
      <c r="X24" s="962"/>
      <c r="Y24" s="962"/>
      <c r="Z24" s="962"/>
      <c r="AA24" s="962"/>
      <c r="AB24" s="962"/>
      <c r="AC24" s="962"/>
      <c r="AD24" s="962"/>
      <c r="AE24" s="962"/>
      <c r="AF24" s="962"/>
      <c r="AG24" s="962"/>
      <c r="AH24" s="962"/>
      <c r="AI24" s="962"/>
      <c r="AJ24" s="962"/>
      <c r="AK24" s="962" t="s">
        <v>1328</v>
      </c>
      <c r="AL24" s="962"/>
      <c r="AM24" s="962"/>
      <c r="AN24" s="962"/>
      <c r="AO24" s="962"/>
      <c r="AP24" s="962"/>
      <c r="AQ24" s="962"/>
      <c r="AR24" s="962"/>
      <c r="AS24" s="962"/>
      <c r="AT24" s="962"/>
      <c r="AU24" s="962"/>
      <c r="AV24" s="962"/>
      <c r="AW24" s="962"/>
      <c r="AX24" s="962"/>
      <c r="AY24" s="962"/>
      <c r="AZ24" s="962"/>
      <c r="BA24" s="962"/>
      <c r="BB24" s="962"/>
      <c r="BC24" s="962"/>
      <c r="BD24" s="962"/>
      <c r="BE24" s="962"/>
      <c r="BF24" s="962"/>
      <c r="BG24" s="962"/>
      <c r="BH24" s="962"/>
      <c r="BI24" s="962"/>
      <c r="BJ24" s="962"/>
      <c r="BK24" s="962"/>
      <c r="BL24" s="962"/>
      <c r="BM24" s="962"/>
      <c r="BN24" s="963">
        <v>42</v>
      </c>
      <c r="BO24" s="963"/>
      <c r="BP24" s="963"/>
      <c r="BQ24" s="963"/>
      <c r="BR24" s="963"/>
      <c r="BS24" s="350"/>
      <c r="BT24" s="963">
        <v>105</v>
      </c>
      <c r="BU24" s="963"/>
      <c r="BV24" s="963"/>
      <c r="BW24" s="963"/>
      <c r="BX24" s="350"/>
      <c r="BY24" s="963">
        <f t="shared" si="1"/>
        <v>147</v>
      </c>
      <c r="BZ24" s="963"/>
      <c r="CA24" s="963"/>
      <c r="CB24" s="963"/>
      <c r="CC24" s="351"/>
      <c r="CD24" s="963">
        <v>2</v>
      </c>
      <c r="CE24" s="963"/>
      <c r="CF24" s="963"/>
      <c r="CG24" s="963"/>
      <c r="CH24" s="963"/>
      <c r="CI24" s="963"/>
      <c r="CJ24" s="963"/>
      <c r="CK24" s="963"/>
      <c r="CL24" s="963"/>
      <c r="CM24" s="963"/>
      <c r="CN24" s="963"/>
      <c r="CO24" s="966"/>
      <c r="CP24" s="966"/>
    </row>
    <row r="25" spans="1:94" ht="25.55" customHeight="1">
      <c r="A25" s="967" t="s">
        <v>1329</v>
      </c>
      <c r="B25" s="968"/>
      <c r="C25" s="968"/>
      <c r="D25" s="968"/>
      <c r="E25" s="968"/>
      <c r="F25" s="968"/>
      <c r="G25" s="968"/>
      <c r="H25" s="968"/>
      <c r="I25" s="968"/>
      <c r="J25" s="969"/>
      <c r="K25" s="962" t="s">
        <v>1812</v>
      </c>
      <c r="L25" s="962"/>
      <c r="M25" s="962"/>
      <c r="N25" s="962"/>
      <c r="O25" s="962"/>
      <c r="P25" s="962"/>
      <c r="Q25" s="962"/>
      <c r="R25" s="962"/>
      <c r="S25" s="962"/>
      <c r="T25" s="962"/>
      <c r="U25" s="962"/>
      <c r="V25" s="962"/>
      <c r="W25" s="962"/>
      <c r="X25" s="962"/>
      <c r="Y25" s="962"/>
      <c r="Z25" s="962"/>
      <c r="AA25" s="962"/>
      <c r="AB25" s="962"/>
      <c r="AC25" s="962"/>
      <c r="AD25" s="962"/>
      <c r="AE25" s="962"/>
      <c r="AF25" s="962"/>
      <c r="AG25" s="962"/>
      <c r="AH25" s="962"/>
      <c r="AI25" s="962"/>
      <c r="AJ25" s="962"/>
      <c r="AK25" s="962" t="s">
        <v>1330</v>
      </c>
      <c r="AL25" s="962"/>
      <c r="AM25" s="962"/>
      <c r="AN25" s="962"/>
      <c r="AO25" s="962"/>
      <c r="AP25" s="962"/>
      <c r="AQ25" s="962"/>
      <c r="AR25" s="962"/>
      <c r="AS25" s="962"/>
      <c r="AT25" s="962"/>
      <c r="AU25" s="962"/>
      <c r="AV25" s="962"/>
      <c r="AW25" s="962"/>
      <c r="AX25" s="962"/>
      <c r="AY25" s="962"/>
      <c r="AZ25" s="962"/>
      <c r="BA25" s="962"/>
      <c r="BB25" s="962"/>
      <c r="BC25" s="962"/>
      <c r="BD25" s="962"/>
      <c r="BE25" s="962"/>
      <c r="BF25" s="962"/>
      <c r="BG25" s="962"/>
      <c r="BH25" s="962"/>
      <c r="BI25" s="962"/>
      <c r="BJ25" s="962"/>
      <c r="BK25" s="962"/>
      <c r="BL25" s="962"/>
      <c r="BM25" s="962"/>
      <c r="BN25" s="963">
        <v>106</v>
      </c>
      <c r="BO25" s="963"/>
      <c r="BP25" s="963"/>
      <c r="BQ25" s="963"/>
      <c r="BR25" s="963"/>
      <c r="BS25" s="350"/>
      <c r="BT25" s="963">
        <v>193</v>
      </c>
      <c r="BU25" s="963"/>
      <c r="BV25" s="963"/>
      <c r="BW25" s="963"/>
      <c r="BX25" s="350"/>
      <c r="BY25" s="963">
        <f t="shared" si="1"/>
        <v>299</v>
      </c>
      <c r="BZ25" s="963"/>
      <c r="CA25" s="963"/>
      <c r="CB25" s="963"/>
      <c r="CC25" s="351"/>
      <c r="CD25" s="963">
        <v>9</v>
      </c>
      <c r="CE25" s="963"/>
      <c r="CF25" s="963"/>
      <c r="CG25" s="963"/>
      <c r="CH25" s="963"/>
      <c r="CI25" s="963"/>
      <c r="CJ25" s="963"/>
      <c r="CK25" s="963"/>
      <c r="CL25" s="963"/>
      <c r="CM25" s="963"/>
      <c r="CN25" s="963"/>
      <c r="CO25" s="966"/>
      <c r="CP25" s="966"/>
    </row>
    <row r="26" spans="1:94" ht="25.55" customHeight="1">
      <c r="A26" s="972"/>
      <c r="B26" s="973"/>
      <c r="C26" s="973"/>
      <c r="D26" s="973"/>
      <c r="E26" s="973"/>
      <c r="F26" s="973"/>
      <c r="G26" s="973"/>
      <c r="H26" s="973"/>
      <c r="I26" s="973"/>
      <c r="J26" s="973"/>
      <c r="K26" s="974" t="s">
        <v>1331</v>
      </c>
      <c r="L26" s="974"/>
      <c r="M26" s="974"/>
      <c r="N26" s="974"/>
      <c r="O26" s="974"/>
      <c r="P26" s="974"/>
      <c r="Q26" s="974"/>
      <c r="R26" s="974"/>
      <c r="S26" s="974"/>
      <c r="T26" s="974"/>
      <c r="U26" s="974"/>
      <c r="V26" s="974"/>
      <c r="W26" s="974"/>
      <c r="X26" s="974"/>
      <c r="Y26" s="974"/>
      <c r="Z26" s="974"/>
      <c r="AA26" s="974"/>
      <c r="AB26" s="974"/>
      <c r="AC26" s="974"/>
      <c r="AD26" s="974"/>
      <c r="AE26" s="974"/>
      <c r="AF26" s="974"/>
      <c r="AG26" s="974"/>
      <c r="AH26" s="974"/>
      <c r="AI26" s="974"/>
      <c r="AJ26" s="974"/>
      <c r="AK26" s="974"/>
      <c r="AL26" s="974"/>
      <c r="AM26" s="974"/>
      <c r="AN26" s="974"/>
      <c r="AO26" s="974"/>
      <c r="AP26" s="974"/>
      <c r="AQ26" s="974"/>
      <c r="AR26" s="974"/>
      <c r="AS26" s="974"/>
      <c r="AT26" s="974"/>
      <c r="AU26" s="974"/>
      <c r="AV26" s="974"/>
      <c r="AW26" s="974"/>
      <c r="AX26" s="974"/>
      <c r="AY26" s="974"/>
      <c r="AZ26" s="974"/>
      <c r="BA26" s="974"/>
      <c r="BB26" s="974"/>
      <c r="BC26" s="974"/>
      <c r="BD26" s="974"/>
      <c r="BE26" s="974"/>
      <c r="BF26" s="974"/>
      <c r="BG26" s="974"/>
      <c r="BH26" s="974"/>
      <c r="BI26" s="974"/>
      <c r="BJ26" s="974"/>
      <c r="BK26" s="974"/>
      <c r="BL26" s="974"/>
      <c r="BM26" s="974"/>
      <c r="BN26" s="975">
        <f>SUM(BN18:BR25)</f>
        <v>652</v>
      </c>
      <c r="BO26" s="975"/>
      <c r="BP26" s="975"/>
      <c r="BQ26" s="975"/>
      <c r="BR26" s="975"/>
      <c r="BS26" s="352"/>
      <c r="BT26" s="975">
        <f>SUM(BT18:BW25)</f>
        <v>840</v>
      </c>
      <c r="BU26" s="975"/>
      <c r="BV26" s="975"/>
      <c r="BW26" s="975"/>
      <c r="BX26" s="353"/>
      <c r="BY26" s="976">
        <f t="shared" si="1"/>
        <v>1492</v>
      </c>
      <c r="BZ26" s="976"/>
      <c r="CA26" s="976"/>
      <c r="CB26" s="976"/>
      <c r="CC26" s="352"/>
      <c r="CD26" s="975">
        <f>SUM(CD17:CD25)</f>
        <v>63</v>
      </c>
      <c r="CE26" s="975"/>
      <c r="CF26" s="975"/>
      <c r="CG26" s="975"/>
      <c r="CH26" s="975"/>
      <c r="CI26" s="975"/>
      <c r="CJ26" s="975"/>
      <c r="CK26" s="975"/>
      <c r="CL26" s="975"/>
      <c r="CM26" s="975"/>
      <c r="CN26" s="975"/>
      <c r="CO26" s="970"/>
      <c r="CP26" s="970"/>
    </row>
    <row r="27" spans="1:94" ht="24.05" customHeight="1">
      <c r="CN27" s="10" t="s">
        <v>1297</v>
      </c>
    </row>
    <row r="28" spans="1:94" ht="24.05" customHeight="1">
      <c r="A28" s="971" t="s">
        <v>1332</v>
      </c>
      <c r="B28" s="971"/>
      <c r="C28" s="971"/>
      <c r="D28" s="971"/>
      <c r="E28" s="971"/>
      <c r="F28" s="971"/>
      <c r="G28" s="971"/>
      <c r="H28" s="971"/>
      <c r="I28" s="971"/>
      <c r="J28" s="971"/>
      <c r="K28" s="971"/>
      <c r="L28" s="971"/>
      <c r="M28" s="971"/>
      <c r="N28" s="971"/>
      <c r="O28" s="971"/>
      <c r="P28" s="971"/>
      <c r="Q28" s="971"/>
      <c r="R28" s="971"/>
      <c r="S28" s="971"/>
      <c r="T28" s="971"/>
      <c r="U28" s="971"/>
      <c r="V28" s="971"/>
      <c r="W28" s="971"/>
      <c r="X28" s="971"/>
      <c r="Y28" s="971"/>
      <c r="Z28" s="971"/>
      <c r="AA28" s="971"/>
      <c r="AB28" s="971"/>
      <c r="AC28" s="971"/>
      <c r="AD28" s="971"/>
      <c r="AE28" s="971"/>
      <c r="AF28" s="971"/>
      <c r="AG28" s="971"/>
      <c r="AH28" s="971"/>
      <c r="AI28" s="971"/>
      <c r="AJ28" s="971"/>
      <c r="AK28" s="971"/>
      <c r="AL28" s="971"/>
      <c r="AM28" s="971"/>
      <c r="AN28" s="971"/>
      <c r="AO28" s="971"/>
      <c r="AP28" s="971"/>
      <c r="AQ28" s="971"/>
      <c r="AR28" s="971"/>
      <c r="AS28" s="971"/>
      <c r="AT28" s="971"/>
      <c r="AU28" s="971"/>
      <c r="AV28" s="971"/>
      <c r="AW28" s="971"/>
      <c r="AX28" s="971"/>
      <c r="AY28" s="971"/>
      <c r="AZ28" s="971"/>
      <c r="BA28" s="971"/>
      <c r="BB28" s="971"/>
    </row>
    <row r="29" spans="1:94" ht="20.149999999999999" customHeight="1"/>
  </sheetData>
  <sheetProtection selectLockedCells="1" selectUnlockedCells="1"/>
  <mergeCells count="141">
    <mergeCell ref="CO26:CP26"/>
    <mergeCell ref="A28:BB28"/>
    <mergeCell ref="A26:J26"/>
    <mergeCell ref="K26:BM26"/>
    <mergeCell ref="BN26:BR26"/>
    <mergeCell ref="BT26:BW26"/>
    <mergeCell ref="BY26:CB26"/>
    <mergeCell ref="CD26:CN26"/>
    <mergeCell ref="CD24:CN24"/>
    <mergeCell ref="CO24:CP24"/>
    <mergeCell ref="A25:J25"/>
    <mergeCell ref="K25:AJ25"/>
    <mergeCell ref="AK25:BM25"/>
    <mergeCell ref="BN25:BR25"/>
    <mergeCell ref="BT25:BW25"/>
    <mergeCell ref="BY25:CB25"/>
    <mergeCell ref="CD25:CN25"/>
    <mergeCell ref="CO25:CP25"/>
    <mergeCell ref="A24:J24"/>
    <mergeCell ref="K24:AJ24"/>
    <mergeCell ref="AK24:BM24"/>
    <mergeCell ref="BN24:BR24"/>
    <mergeCell ref="BT24:BW24"/>
    <mergeCell ref="BY24:CB24"/>
    <mergeCell ref="CD22:CN22"/>
    <mergeCell ref="CO22:CP22"/>
    <mergeCell ref="A23:J23"/>
    <mergeCell ref="K23:AJ23"/>
    <mergeCell ref="AK23:BM23"/>
    <mergeCell ref="BN23:BR23"/>
    <mergeCell ref="BT23:BW23"/>
    <mergeCell ref="BY23:CB23"/>
    <mergeCell ref="CD23:CN23"/>
    <mergeCell ref="CO23:CP23"/>
    <mergeCell ref="A22:J22"/>
    <mergeCell ref="K22:AJ22"/>
    <mergeCell ref="AK22:BM22"/>
    <mergeCell ref="BN22:BR22"/>
    <mergeCell ref="BT22:BW22"/>
    <mergeCell ref="BY22:CB22"/>
    <mergeCell ref="CD20:CN20"/>
    <mergeCell ref="CO20:CP20"/>
    <mergeCell ref="A21:J21"/>
    <mergeCell ref="K21:AJ21"/>
    <mergeCell ref="AK21:BM21"/>
    <mergeCell ref="BN21:BR21"/>
    <mergeCell ref="BT21:BW21"/>
    <mergeCell ref="BY21:CB21"/>
    <mergeCell ref="CD21:CN21"/>
    <mergeCell ref="CO21:CP21"/>
    <mergeCell ref="A20:J20"/>
    <mergeCell ref="K20:AJ20"/>
    <mergeCell ref="AK20:BM20"/>
    <mergeCell ref="BN20:BR20"/>
    <mergeCell ref="BT20:BW20"/>
    <mergeCell ref="BY20:CB20"/>
    <mergeCell ref="A19:J19"/>
    <mergeCell ref="K19:AJ19"/>
    <mergeCell ref="AK19:BM19"/>
    <mergeCell ref="BN19:BR19"/>
    <mergeCell ref="BT19:BW19"/>
    <mergeCell ref="BY19:CB19"/>
    <mergeCell ref="CD19:CN19"/>
    <mergeCell ref="CO19:CP19"/>
    <mergeCell ref="A18:J18"/>
    <mergeCell ref="K18:AJ18"/>
    <mergeCell ref="AK18:BM18"/>
    <mergeCell ref="BN18:BR18"/>
    <mergeCell ref="BT18:BW18"/>
    <mergeCell ref="BY18:CB18"/>
    <mergeCell ref="A17:J17"/>
    <mergeCell ref="K17:AJ17"/>
    <mergeCell ref="AK17:BM17"/>
    <mergeCell ref="BN17:BR17"/>
    <mergeCell ref="BT17:BW17"/>
    <mergeCell ref="BY17:CB17"/>
    <mergeCell ref="CD17:CN17"/>
    <mergeCell ref="CO17:CP17"/>
    <mergeCell ref="CD18:CN18"/>
    <mergeCell ref="CO18:CP18"/>
    <mergeCell ref="A14:AN14"/>
    <mergeCell ref="BN14:CC14"/>
    <mergeCell ref="CD14:CP14"/>
    <mergeCell ref="A15:J16"/>
    <mergeCell ref="K15:AJ16"/>
    <mergeCell ref="AK15:BM16"/>
    <mergeCell ref="BN15:CC15"/>
    <mergeCell ref="CD15:CP15"/>
    <mergeCell ref="BN16:BS16"/>
    <mergeCell ref="BT16:BX16"/>
    <mergeCell ref="BY16:CC16"/>
    <mergeCell ref="CD16:CP16"/>
    <mergeCell ref="DB5:DI5"/>
    <mergeCell ref="BQ5:BV5"/>
    <mergeCell ref="BW5:CB5"/>
    <mergeCell ref="CC5:CI5"/>
    <mergeCell ref="CJ5:CO5"/>
    <mergeCell ref="CP5:CU5"/>
    <mergeCell ref="CC6:CI8"/>
    <mergeCell ref="CJ6:CO10"/>
    <mergeCell ref="CP6:CU10"/>
    <mergeCell ref="CV6:DA10"/>
    <mergeCell ref="DD6:DI6"/>
    <mergeCell ref="DD7:DI7"/>
    <mergeCell ref="DD8:DI8"/>
    <mergeCell ref="CC9:CI10"/>
    <mergeCell ref="DD9:DI9"/>
    <mergeCell ref="DD10:DI10"/>
    <mergeCell ref="BJ4:DI4"/>
    <mergeCell ref="AD5:AF5"/>
    <mergeCell ref="AG5:AI5"/>
    <mergeCell ref="AJ5:AM5"/>
    <mergeCell ref="AN5:AP5"/>
    <mergeCell ref="AQ5:AS5"/>
    <mergeCell ref="AT5:AW5"/>
    <mergeCell ref="A6:I10"/>
    <mergeCell ref="J6:S10"/>
    <mergeCell ref="T6:AC10"/>
    <mergeCell ref="AD6:AF10"/>
    <mergeCell ref="AG6:AI10"/>
    <mergeCell ref="AJ6:AM10"/>
    <mergeCell ref="AN6:AP10"/>
    <mergeCell ref="AQ6:AS10"/>
    <mergeCell ref="BJ5:BP5"/>
    <mergeCell ref="AT6:AW7"/>
    <mergeCell ref="AX6:BC10"/>
    <mergeCell ref="BD6:BI10"/>
    <mergeCell ref="BJ6:BP10"/>
    <mergeCell ref="BQ6:BV10"/>
    <mergeCell ref="BW6:CB10"/>
    <mergeCell ref="AT8:AW10"/>
    <mergeCell ref="CV5:DA5"/>
    <mergeCell ref="A1:AE1"/>
    <mergeCell ref="A3:V3"/>
    <mergeCell ref="A4:I5"/>
    <mergeCell ref="J4:S5"/>
    <mergeCell ref="T4:AC5"/>
    <mergeCell ref="AD4:AM4"/>
    <mergeCell ref="AN4:AW4"/>
    <mergeCell ref="AX4:BC5"/>
    <mergeCell ref="BD4:BI5"/>
  </mergeCells>
  <phoneticPr fontId="5"/>
  <pageMargins left="0.78740157480314965" right="0.39370078740157483" top="0.39370078740157483" bottom="0.39370078740157483" header="0" footer="0"/>
  <pageSetup paperSize="9" scale="72" firstPageNumber="0" orientation="landscape" horizontalDpi="300" verticalDpi="300" r:id="rId1"/>
  <headerFooter scaleWithDoc="0" alignWithMargins="0">
    <oddFooter>&amp;C&amp;"ＭＳ 明朝,標準"－２９－</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96FD8-1695-4295-B299-EDD2E0EE42F4}">
  <sheetPr>
    <pageSetUpPr fitToPage="1"/>
  </sheetPr>
  <dimension ref="A1:T49"/>
  <sheetViews>
    <sheetView showGridLines="0" view="pageLayout" topLeftCell="A4" zoomScale="80" zoomScaleNormal="100" zoomScalePageLayoutView="80" workbookViewId="0">
      <selection sqref="A1:C1"/>
    </sheetView>
  </sheetViews>
  <sheetFormatPr defaultColWidth="9" defaultRowHeight="14.4"/>
  <cols>
    <col min="1" max="1" width="18.33203125" style="8" customWidth="1"/>
    <col min="2" max="2" width="5.21875" style="8" customWidth="1"/>
    <col min="3" max="3" width="38.88671875" style="8" customWidth="1"/>
    <col min="4" max="4" width="33.77734375" style="8" customWidth="1"/>
    <col min="5" max="7" width="6.6640625" style="8" customWidth="1"/>
    <col min="8" max="9" width="5.109375" style="8" customWidth="1"/>
    <col min="10" max="10" width="6.77734375" style="8" customWidth="1"/>
    <col min="11" max="11" width="9.5546875" style="8" customWidth="1"/>
    <col min="12" max="14" width="7.6640625" style="8" customWidth="1"/>
    <col min="15" max="15" width="8.21875" style="8" customWidth="1"/>
    <col min="16" max="17" width="8.6640625" style="8" customWidth="1"/>
    <col min="18" max="18" width="8.88671875" style="8" customWidth="1"/>
    <col min="19" max="20" width="8.21875" style="8" customWidth="1"/>
    <col min="21" max="16384" width="9" style="8"/>
  </cols>
  <sheetData>
    <row r="1" spans="1:20" ht="26.85" customHeight="1">
      <c r="A1" s="994" t="s">
        <v>1333</v>
      </c>
      <c r="B1" s="994"/>
      <c r="C1" s="994"/>
      <c r="D1" s="339"/>
      <c r="E1" s="339"/>
      <c r="F1" s="339"/>
      <c r="G1" s="339"/>
      <c r="H1" s="339"/>
      <c r="I1" s="339"/>
      <c r="J1" s="339"/>
      <c r="K1" s="339"/>
      <c r="L1" s="339"/>
      <c r="M1" s="339"/>
      <c r="N1" s="339"/>
      <c r="O1" s="339"/>
      <c r="P1" s="995" t="s">
        <v>1334</v>
      </c>
      <c r="Q1" s="995"/>
      <c r="R1" s="995"/>
      <c r="S1" s="995"/>
      <c r="T1" s="995"/>
    </row>
    <row r="2" spans="1:20" ht="18" customHeight="1">
      <c r="A2" s="930" t="s">
        <v>1335</v>
      </c>
      <c r="B2" s="996" t="s">
        <v>1336</v>
      </c>
      <c r="C2" s="997"/>
      <c r="D2" s="993" t="s">
        <v>1272</v>
      </c>
      <c r="E2" s="993" t="s">
        <v>1337</v>
      </c>
      <c r="F2" s="993"/>
      <c r="G2" s="993"/>
      <c r="H2" s="993" t="s">
        <v>1338</v>
      </c>
      <c r="I2" s="993"/>
      <c r="J2" s="993"/>
      <c r="K2" s="1002" t="s">
        <v>1339</v>
      </c>
      <c r="L2" s="1003" t="s">
        <v>1340</v>
      </c>
      <c r="M2" s="1003"/>
      <c r="N2" s="1003"/>
      <c r="O2" s="1003"/>
      <c r="P2" s="1003"/>
      <c r="Q2" s="1003"/>
      <c r="R2" s="1003"/>
      <c r="S2" s="1003"/>
      <c r="T2" s="1003"/>
    </row>
    <row r="3" spans="1:20" ht="15.55" customHeight="1">
      <c r="A3" s="930"/>
      <c r="B3" s="998"/>
      <c r="C3" s="999"/>
      <c r="D3" s="993"/>
      <c r="E3" s="1004" t="s">
        <v>1278</v>
      </c>
      <c r="F3" s="1004" t="s">
        <v>1279</v>
      </c>
      <c r="G3" s="1004" t="s">
        <v>425</v>
      </c>
      <c r="H3" s="1004" t="s">
        <v>1280</v>
      </c>
      <c r="I3" s="1004" t="s">
        <v>1281</v>
      </c>
      <c r="J3" s="1004" t="s">
        <v>1282</v>
      </c>
      <c r="K3" s="1002"/>
      <c r="L3" s="992" t="s">
        <v>1341</v>
      </c>
      <c r="M3" s="992" t="s">
        <v>1342</v>
      </c>
      <c r="N3" s="992" t="s">
        <v>1343</v>
      </c>
      <c r="O3" s="354" t="s">
        <v>612</v>
      </c>
      <c r="P3" s="992" t="s">
        <v>1344</v>
      </c>
      <c r="Q3" s="354" t="s">
        <v>614</v>
      </c>
      <c r="R3" s="992" t="s">
        <v>1345</v>
      </c>
      <c r="S3" s="992" t="s">
        <v>1346</v>
      </c>
      <c r="T3" s="1005" t="s">
        <v>1347</v>
      </c>
    </row>
    <row r="4" spans="1:20" ht="15.55" customHeight="1">
      <c r="A4" s="930"/>
      <c r="B4" s="998"/>
      <c r="C4" s="999"/>
      <c r="D4" s="993"/>
      <c r="E4" s="993"/>
      <c r="F4" s="993"/>
      <c r="G4" s="993"/>
      <c r="H4" s="993"/>
      <c r="I4" s="993"/>
      <c r="J4" s="993"/>
      <c r="K4" s="993"/>
      <c r="L4" s="993"/>
      <c r="M4" s="993"/>
      <c r="N4" s="993"/>
      <c r="O4" s="355" t="s">
        <v>615</v>
      </c>
      <c r="P4" s="992"/>
      <c r="Q4" s="355" t="s">
        <v>1348</v>
      </c>
      <c r="R4" s="992"/>
      <c r="S4" s="992"/>
      <c r="T4" s="1005"/>
    </row>
    <row r="5" spans="1:20" ht="15.55" customHeight="1">
      <c r="A5" s="930"/>
      <c r="B5" s="1000"/>
      <c r="C5" s="1001"/>
      <c r="D5" s="993"/>
      <c r="E5" s="993"/>
      <c r="F5" s="993"/>
      <c r="G5" s="993"/>
      <c r="H5" s="993"/>
      <c r="I5" s="993"/>
      <c r="J5" s="993"/>
      <c r="K5" s="993"/>
      <c r="L5" s="993"/>
      <c r="M5" s="993"/>
      <c r="N5" s="993"/>
      <c r="O5" s="356" t="s">
        <v>1349</v>
      </c>
      <c r="P5" s="992"/>
      <c r="Q5" s="356" t="s">
        <v>1349</v>
      </c>
      <c r="R5" s="992"/>
      <c r="S5" s="992"/>
      <c r="T5" s="1005"/>
    </row>
    <row r="6" spans="1:20" ht="23.1" customHeight="1">
      <c r="A6" s="357" t="s">
        <v>672</v>
      </c>
      <c r="B6" s="982" t="s">
        <v>1350</v>
      </c>
      <c r="C6" s="983"/>
      <c r="D6" s="988" t="s">
        <v>1351</v>
      </c>
      <c r="E6" s="978">
        <v>27</v>
      </c>
      <c r="F6" s="978" t="s">
        <v>375</v>
      </c>
      <c r="G6" s="989">
        <f>SUM(E6:F7)</f>
        <v>27</v>
      </c>
      <c r="H6" s="978">
        <v>5</v>
      </c>
      <c r="I6" s="978">
        <v>2</v>
      </c>
      <c r="J6" s="978" t="s">
        <v>375</v>
      </c>
      <c r="K6" s="978">
        <v>67</v>
      </c>
      <c r="L6" s="978" t="s">
        <v>375</v>
      </c>
      <c r="M6" s="978">
        <v>350</v>
      </c>
      <c r="N6" s="978">
        <v>210</v>
      </c>
      <c r="O6" s="978" t="s">
        <v>375</v>
      </c>
      <c r="P6" s="978">
        <v>10</v>
      </c>
      <c r="Q6" s="978" t="s">
        <v>375</v>
      </c>
      <c r="R6" s="978" t="s">
        <v>375</v>
      </c>
      <c r="S6" s="978" t="s">
        <v>375</v>
      </c>
      <c r="T6" s="980" t="s">
        <v>375</v>
      </c>
    </row>
    <row r="7" spans="1:20" ht="23.1" customHeight="1">
      <c r="A7" s="358" t="s">
        <v>1352</v>
      </c>
      <c r="B7" s="359"/>
      <c r="C7" s="360" t="s">
        <v>1353</v>
      </c>
      <c r="D7" s="988"/>
      <c r="E7" s="978"/>
      <c r="F7" s="978"/>
      <c r="G7" s="989"/>
      <c r="H7" s="978"/>
      <c r="I7" s="978"/>
      <c r="J7" s="978"/>
      <c r="K7" s="978"/>
      <c r="L7" s="978"/>
      <c r="M7" s="978"/>
      <c r="N7" s="978"/>
      <c r="O7" s="978"/>
      <c r="P7" s="978"/>
      <c r="Q7" s="978"/>
      <c r="R7" s="978"/>
      <c r="S7" s="978"/>
      <c r="T7" s="980"/>
    </row>
    <row r="8" spans="1:20" ht="23.1" customHeight="1">
      <c r="A8" s="357" t="s">
        <v>641</v>
      </c>
      <c r="B8" s="982" t="s">
        <v>1354</v>
      </c>
      <c r="C8" s="983"/>
      <c r="D8" s="988" t="s">
        <v>1355</v>
      </c>
      <c r="E8" s="978">
        <v>792</v>
      </c>
      <c r="F8" s="978" t="s">
        <v>375</v>
      </c>
      <c r="G8" s="989">
        <f t="shared" ref="G8:G10" si="0">SUM(E8:F9)</f>
        <v>792</v>
      </c>
      <c r="H8" s="978">
        <v>16</v>
      </c>
      <c r="I8" s="978">
        <v>2</v>
      </c>
      <c r="J8" s="978">
        <v>1</v>
      </c>
      <c r="K8" s="978">
        <v>792</v>
      </c>
      <c r="L8" s="978">
        <v>801</v>
      </c>
      <c r="M8" s="978" t="s">
        <v>375</v>
      </c>
      <c r="N8" s="978">
        <v>20</v>
      </c>
      <c r="O8" s="978">
        <v>200</v>
      </c>
      <c r="P8" s="978" t="s">
        <v>375</v>
      </c>
      <c r="Q8" s="978">
        <v>10000</v>
      </c>
      <c r="R8" s="978">
        <v>5000</v>
      </c>
      <c r="S8" s="978">
        <v>500</v>
      </c>
      <c r="T8" s="980" t="s">
        <v>375</v>
      </c>
    </row>
    <row r="9" spans="1:20" ht="23.1" customHeight="1">
      <c r="A9" s="358" t="s">
        <v>1356</v>
      </c>
      <c r="B9" s="359"/>
      <c r="C9" s="360" t="s">
        <v>1357</v>
      </c>
      <c r="D9" s="988"/>
      <c r="E9" s="978"/>
      <c r="F9" s="978"/>
      <c r="G9" s="989"/>
      <c r="H9" s="978"/>
      <c r="I9" s="978"/>
      <c r="J9" s="978"/>
      <c r="K9" s="978"/>
      <c r="L9" s="978"/>
      <c r="M9" s="978"/>
      <c r="N9" s="978"/>
      <c r="O9" s="978"/>
      <c r="P9" s="978"/>
      <c r="Q9" s="978"/>
      <c r="R9" s="978"/>
      <c r="S9" s="978"/>
      <c r="T9" s="980"/>
    </row>
    <row r="10" spans="1:20" ht="23.1" customHeight="1">
      <c r="A10" s="357" t="s">
        <v>636</v>
      </c>
      <c r="B10" s="982" t="s">
        <v>1358</v>
      </c>
      <c r="C10" s="983"/>
      <c r="D10" s="988" t="s">
        <v>1359</v>
      </c>
      <c r="E10" s="978">
        <v>570</v>
      </c>
      <c r="F10" s="978">
        <v>43</v>
      </c>
      <c r="G10" s="989">
        <f t="shared" si="0"/>
        <v>613</v>
      </c>
      <c r="H10" s="978">
        <v>9</v>
      </c>
      <c r="I10" s="978">
        <v>2</v>
      </c>
      <c r="J10" s="978">
        <v>1</v>
      </c>
      <c r="K10" s="978">
        <v>8827</v>
      </c>
      <c r="L10" s="978">
        <v>678</v>
      </c>
      <c r="M10" s="978">
        <v>10</v>
      </c>
      <c r="N10" s="978">
        <v>30</v>
      </c>
      <c r="O10" s="978">
        <v>1500</v>
      </c>
      <c r="P10" s="978">
        <v>10</v>
      </c>
      <c r="Q10" s="978">
        <v>23500</v>
      </c>
      <c r="R10" s="978">
        <v>31000</v>
      </c>
      <c r="S10" s="978">
        <v>200</v>
      </c>
      <c r="T10" s="980">
        <v>105</v>
      </c>
    </row>
    <row r="11" spans="1:20" ht="23.1" customHeight="1">
      <c r="A11" s="358" t="s">
        <v>1360</v>
      </c>
      <c r="B11" s="359"/>
      <c r="C11" s="360" t="s">
        <v>1361</v>
      </c>
      <c r="D11" s="988"/>
      <c r="E11" s="978"/>
      <c r="F11" s="978"/>
      <c r="G11" s="989"/>
      <c r="H11" s="978"/>
      <c r="I11" s="978"/>
      <c r="J11" s="978"/>
      <c r="K11" s="978"/>
      <c r="L11" s="978"/>
      <c r="M11" s="978"/>
      <c r="N11" s="978"/>
      <c r="O11" s="978"/>
      <c r="P11" s="978"/>
      <c r="Q11" s="978"/>
      <c r="R11" s="978"/>
      <c r="S11" s="978"/>
      <c r="T11" s="980"/>
    </row>
    <row r="12" spans="1:20" ht="25.55" customHeight="1">
      <c r="A12" s="357" t="s">
        <v>639</v>
      </c>
      <c r="B12" s="982" t="s">
        <v>1362</v>
      </c>
      <c r="C12" s="983"/>
      <c r="D12" s="988" t="s">
        <v>1363</v>
      </c>
      <c r="E12" s="978">
        <v>2996</v>
      </c>
      <c r="F12" s="978" t="s">
        <v>375</v>
      </c>
      <c r="G12" s="989">
        <f t="shared" ref="G12" si="1">SUM(E12:F13)</f>
        <v>2996</v>
      </c>
      <c r="H12" s="978">
        <v>23</v>
      </c>
      <c r="I12" s="978">
        <v>3</v>
      </c>
      <c r="J12" s="991">
        <v>1</v>
      </c>
      <c r="K12" s="978">
        <v>18002</v>
      </c>
      <c r="L12" s="978">
        <v>2500</v>
      </c>
      <c r="M12" s="978">
        <v>800</v>
      </c>
      <c r="N12" s="978">
        <v>800</v>
      </c>
      <c r="O12" s="978">
        <v>36000</v>
      </c>
      <c r="P12" s="978" t="s">
        <v>375</v>
      </c>
      <c r="Q12" s="978">
        <v>35000</v>
      </c>
      <c r="R12" s="978">
        <v>5000</v>
      </c>
      <c r="S12" s="978">
        <v>400</v>
      </c>
      <c r="T12" s="980" t="s">
        <v>375</v>
      </c>
    </row>
    <row r="13" spans="1:20" ht="25.55" customHeight="1">
      <c r="A13" s="358" t="s">
        <v>1364</v>
      </c>
      <c r="B13" s="359"/>
      <c r="C13" s="360" t="s">
        <v>1365</v>
      </c>
      <c r="D13" s="988"/>
      <c r="E13" s="978"/>
      <c r="F13" s="978"/>
      <c r="G13" s="989"/>
      <c r="H13" s="978"/>
      <c r="I13" s="978"/>
      <c r="J13" s="978"/>
      <c r="K13" s="978"/>
      <c r="L13" s="978"/>
      <c r="M13" s="978"/>
      <c r="N13" s="978"/>
      <c r="O13" s="978"/>
      <c r="P13" s="978"/>
      <c r="Q13" s="978"/>
      <c r="R13" s="978"/>
      <c r="S13" s="978"/>
      <c r="T13" s="980"/>
    </row>
    <row r="14" spans="1:20" ht="23.1" customHeight="1">
      <c r="A14" s="357" t="s">
        <v>648</v>
      </c>
      <c r="B14" s="982" t="s">
        <v>1366</v>
      </c>
      <c r="C14" s="983"/>
      <c r="D14" s="988" t="s">
        <v>1367</v>
      </c>
      <c r="E14" s="978">
        <v>1043</v>
      </c>
      <c r="F14" s="978">
        <v>35</v>
      </c>
      <c r="G14" s="989">
        <f t="shared" ref="G14" si="2">SUM(E14:F15)</f>
        <v>1078</v>
      </c>
      <c r="H14" s="978">
        <v>10</v>
      </c>
      <c r="I14" s="978">
        <v>3</v>
      </c>
      <c r="J14" s="978">
        <v>1</v>
      </c>
      <c r="K14" s="978">
        <v>12936</v>
      </c>
      <c r="L14" s="978">
        <v>1153</v>
      </c>
      <c r="M14" s="978" t="s">
        <v>375</v>
      </c>
      <c r="N14" s="978">
        <v>10</v>
      </c>
      <c r="O14" s="978" t="s">
        <v>375</v>
      </c>
      <c r="P14" s="978">
        <v>5</v>
      </c>
      <c r="Q14" s="978">
        <v>50000</v>
      </c>
      <c r="R14" s="978">
        <v>20000</v>
      </c>
      <c r="S14" s="978">
        <v>3000</v>
      </c>
      <c r="T14" s="980" t="s">
        <v>375</v>
      </c>
    </row>
    <row r="15" spans="1:20" ht="23.1" customHeight="1">
      <c r="A15" s="358" t="s">
        <v>1368</v>
      </c>
      <c r="B15" s="359"/>
      <c r="C15" s="360" t="s">
        <v>1369</v>
      </c>
      <c r="D15" s="988"/>
      <c r="E15" s="978"/>
      <c r="F15" s="978"/>
      <c r="G15" s="989"/>
      <c r="H15" s="978"/>
      <c r="I15" s="978"/>
      <c r="J15" s="978"/>
      <c r="K15" s="978"/>
      <c r="L15" s="978"/>
      <c r="M15" s="978"/>
      <c r="N15" s="978"/>
      <c r="O15" s="978"/>
      <c r="P15" s="978"/>
      <c r="Q15" s="978"/>
      <c r="R15" s="978"/>
      <c r="S15" s="978"/>
      <c r="T15" s="980"/>
    </row>
    <row r="16" spans="1:20" ht="23.1" customHeight="1">
      <c r="A16" s="357" t="s">
        <v>644</v>
      </c>
      <c r="B16" s="982" t="s">
        <v>1370</v>
      </c>
      <c r="C16" s="983"/>
      <c r="D16" s="988" t="s">
        <v>1371</v>
      </c>
      <c r="E16" s="978">
        <v>652</v>
      </c>
      <c r="F16" s="978">
        <v>63</v>
      </c>
      <c r="G16" s="989">
        <f t="shared" ref="G16" si="3">SUM(E16:F17)</f>
        <v>715</v>
      </c>
      <c r="H16" s="978">
        <v>13</v>
      </c>
      <c r="I16" s="978">
        <v>3</v>
      </c>
      <c r="J16" s="978" t="s">
        <v>375</v>
      </c>
      <c r="K16" s="978">
        <v>715</v>
      </c>
      <c r="L16" s="978">
        <v>508</v>
      </c>
      <c r="M16" s="978" t="s">
        <v>375</v>
      </c>
      <c r="N16" s="978">
        <v>20</v>
      </c>
      <c r="O16" s="978">
        <v>5000</v>
      </c>
      <c r="P16" s="978" t="s">
        <v>375</v>
      </c>
      <c r="Q16" s="978">
        <v>35000</v>
      </c>
      <c r="R16" s="978">
        <v>45000</v>
      </c>
      <c r="S16" s="978">
        <v>500</v>
      </c>
      <c r="T16" s="980" t="s">
        <v>375</v>
      </c>
    </row>
    <row r="17" spans="1:20" ht="23.1" customHeight="1">
      <c r="A17" s="358" t="s">
        <v>1372</v>
      </c>
      <c r="B17" s="359"/>
      <c r="C17" s="360" t="s">
        <v>1373</v>
      </c>
      <c r="D17" s="988"/>
      <c r="E17" s="978"/>
      <c r="F17" s="978"/>
      <c r="G17" s="989"/>
      <c r="H17" s="978"/>
      <c r="I17" s="978"/>
      <c r="J17" s="978"/>
      <c r="K17" s="978"/>
      <c r="L17" s="978"/>
      <c r="M17" s="978"/>
      <c r="N17" s="978"/>
      <c r="O17" s="978"/>
      <c r="P17" s="978"/>
      <c r="Q17" s="978"/>
      <c r="R17" s="978"/>
      <c r="S17" s="978"/>
      <c r="T17" s="980"/>
    </row>
    <row r="18" spans="1:20" ht="23.1" customHeight="1">
      <c r="A18" s="357" t="s">
        <v>643</v>
      </c>
      <c r="B18" s="982" t="s">
        <v>1374</v>
      </c>
      <c r="C18" s="983"/>
      <c r="D18" s="988" t="s">
        <v>1375</v>
      </c>
      <c r="E18" s="978">
        <v>1097</v>
      </c>
      <c r="F18" s="978">
        <v>52</v>
      </c>
      <c r="G18" s="989">
        <f t="shared" ref="G18" si="4">SUM(E18:F19)</f>
        <v>1149</v>
      </c>
      <c r="H18" s="978">
        <v>11</v>
      </c>
      <c r="I18" s="978">
        <v>3</v>
      </c>
      <c r="J18" s="978">
        <v>4</v>
      </c>
      <c r="K18" s="978">
        <v>4532</v>
      </c>
      <c r="L18" s="978">
        <v>2509</v>
      </c>
      <c r="M18" s="978" t="s">
        <v>375</v>
      </c>
      <c r="N18" s="978">
        <v>100</v>
      </c>
      <c r="O18" s="978">
        <v>3000</v>
      </c>
      <c r="P18" s="978">
        <v>5</v>
      </c>
      <c r="Q18" s="978">
        <v>85000</v>
      </c>
      <c r="R18" s="978">
        <v>13000</v>
      </c>
      <c r="S18" s="978">
        <v>1000</v>
      </c>
      <c r="T18" s="980" t="s">
        <v>375</v>
      </c>
    </row>
    <row r="19" spans="1:20" ht="23.1" customHeight="1">
      <c r="A19" s="358" t="s">
        <v>1376</v>
      </c>
      <c r="B19" s="359"/>
      <c r="C19" s="360" t="s">
        <v>1377</v>
      </c>
      <c r="D19" s="988"/>
      <c r="E19" s="978"/>
      <c r="F19" s="978"/>
      <c r="G19" s="989"/>
      <c r="H19" s="978"/>
      <c r="I19" s="978"/>
      <c r="J19" s="978"/>
      <c r="K19" s="978"/>
      <c r="L19" s="978"/>
      <c r="M19" s="978"/>
      <c r="N19" s="978"/>
      <c r="O19" s="978"/>
      <c r="P19" s="978"/>
      <c r="Q19" s="978"/>
      <c r="R19" s="978"/>
      <c r="S19" s="978"/>
      <c r="T19" s="980"/>
    </row>
    <row r="20" spans="1:20" ht="23.1" customHeight="1">
      <c r="A20" s="357" t="s">
        <v>634</v>
      </c>
      <c r="B20" s="982" t="s">
        <v>1378</v>
      </c>
      <c r="C20" s="983"/>
      <c r="D20" s="988" t="s">
        <v>1379</v>
      </c>
      <c r="E20" s="978">
        <v>793</v>
      </c>
      <c r="F20" s="978">
        <v>1</v>
      </c>
      <c r="G20" s="989">
        <f t="shared" ref="G20" si="5">SUM(E20:F21)</f>
        <v>794</v>
      </c>
      <c r="H20" s="978">
        <v>16</v>
      </c>
      <c r="I20" s="978">
        <v>3</v>
      </c>
      <c r="J20" s="978">
        <v>1</v>
      </c>
      <c r="K20" s="978">
        <v>3057</v>
      </c>
      <c r="L20" s="978">
        <v>480</v>
      </c>
      <c r="M20" s="978" t="s">
        <v>375</v>
      </c>
      <c r="N20" s="978">
        <v>200</v>
      </c>
      <c r="O20" s="978">
        <v>3000</v>
      </c>
      <c r="P20" s="978">
        <v>10</v>
      </c>
      <c r="Q20" s="978">
        <v>20000</v>
      </c>
      <c r="R20" s="978">
        <v>20000</v>
      </c>
      <c r="S20" s="978" t="s">
        <v>375</v>
      </c>
      <c r="T20" s="980" t="s">
        <v>375</v>
      </c>
    </row>
    <row r="21" spans="1:20" ht="23.1" customHeight="1">
      <c r="A21" s="358" t="s">
        <v>1380</v>
      </c>
      <c r="B21" s="361"/>
      <c r="C21" s="360" t="s">
        <v>1381</v>
      </c>
      <c r="D21" s="988"/>
      <c r="E21" s="978"/>
      <c r="F21" s="978"/>
      <c r="G21" s="989"/>
      <c r="H21" s="978"/>
      <c r="I21" s="978"/>
      <c r="J21" s="978"/>
      <c r="K21" s="978"/>
      <c r="L21" s="978"/>
      <c r="M21" s="978"/>
      <c r="N21" s="978"/>
      <c r="O21" s="978"/>
      <c r="P21" s="978"/>
      <c r="Q21" s="978"/>
      <c r="R21" s="978"/>
      <c r="S21" s="978"/>
      <c r="T21" s="980"/>
    </row>
    <row r="22" spans="1:20" ht="23.1" customHeight="1">
      <c r="A22" s="357" t="s">
        <v>668</v>
      </c>
      <c r="B22" s="982" t="s">
        <v>1382</v>
      </c>
      <c r="C22" s="983"/>
      <c r="D22" s="988" t="s">
        <v>668</v>
      </c>
      <c r="E22" s="978">
        <v>210</v>
      </c>
      <c r="F22" s="978" t="s">
        <v>375</v>
      </c>
      <c r="G22" s="989">
        <f t="shared" ref="G22" si="6">SUM(E22:F23)</f>
        <v>210</v>
      </c>
      <c r="H22" s="978">
        <v>11</v>
      </c>
      <c r="I22" s="978">
        <v>2</v>
      </c>
      <c r="J22" s="985" t="s">
        <v>375</v>
      </c>
      <c r="K22" s="978">
        <v>110</v>
      </c>
      <c r="L22" s="978">
        <v>600</v>
      </c>
      <c r="M22" s="978" t="s">
        <v>375</v>
      </c>
      <c r="N22" s="978" t="s">
        <v>375</v>
      </c>
      <c r="O22" s="978">
        <v>5000</v>
      </c>
      <c r="P22" s="978">
        <v>10</v>
      </c>
      <c r="Q22" s="978">
        <v>24000</v>
      </c>
      <c r="R22" s="978">
        <v>131000</v>
      </c>
      <c r="S22" s="978" t="s">
        <v>375</v>
      </c>
      <c r="T22" s="980" t="s">
        <v>375</v>
      </c>
    </row>
    <row r="23" spans="1:20" ht="23.1" customHeight="1">
      <c r="A23" s="358" t="s">
        <v>1383</v>
      </c>
      <c r="B23" s="359"/>
      <c r="C23" s="360" t="s">
        <v>1384</v>
      </c>
      <c r="D23" s="988"/>
      <c r="E23" s="978"/>
      <c r="F23" s="978" t="s">
        <v>375</v>
      </c>
      <c r="G23" s="989"/>
      <c r="H23" s="978"/>
      <c r="I23" s="978"/>
      <c r="J23" s="990"/>
      <c r="K23" s="978"/>
      <c r="L23" s="978"/>
      <c r="M23" s="978"/>
      <c r="N23" s="978"/>
      <c r="O23" s="978"/>
      <c r="P23" s="978"/>
      <c r="Q23" s="978"/>
      <c r="R23" s="978"/>
      <c r="S23" s="978"/>
      <c r="T23" s="980"/>
    </row>
    <row r="24" spans="1:20" ht="23.1" customHeight="1">
      <c r="A24" s="357" t="s">
        <v>630</v>
      </c>
      <c r="B24" s="982" t="s">
        <v>1385</v>
      </c>
      <c r="C24" s="983"/>
      <c r="D24" s="988" t="s">
        <v>1386</v>
      </c>
      <c r="E24" s="978">
        <v>1064</v>
      </c>
      <c r="F24" s="978" t="s">
        <v>375</v>
      </c>
      <c r="G24" s="989">
        <f t="shared" ref="G24" si="7">SUM(E24:F25)</f>
        <v>1064</v>
      </c>
      <c r="H24" s="978">
        <v>19</v>
      </c>
      <c r="I24" s="978">
        <v>3</v>
      </c>
      <c r="J24" s="978">
        <v>1</v>
      </c>
      <c r="K24" s="978">
        <v>75</v>
      </c>
      <c r="L24" s="978">
        <v>240</v>
      </c>
      <c r="M24" s="978">
        <v>300</v>
      </c>
      <c r="N24" s="978">
        <v>160</v>
      </c>
      <c r="O24" s="978">
        <v>10000</v>
      </c>
      <c r="P24" s="978">
        <v>15</v>
      </c>
      <c r="Q24" s="978">
        <v>10000</v>
      </c>
      <c r="R24" s="978">
        <v>7060</v>
      </c>
      <c r="S24" s="978" t="s">
        <v>375</v>
      </c>
      <c r="T24" s="980">
        <v>30</v>
      </c>
    </row>
    <row r="25" spans="1:20" ht="23.1" customHeight="1">
      <c r="A25" s="358" t="s">
        <v>1387</v>
      </c>
      <c r="B25" s="359"/>
      <c r="C25" s="360" t="s">
        <v>1388</v>
      </c>
      <c r="D25" s="988"/>
      <c r="E25" s="978"/>
      <c r="F25" s="978"/>
      <c r="G25" s="989"/>
      <c r="H25" s="978"/>
      <c r="I25" s="978"/>
      <c r="J25" s="978"/>
      <c r="K25" s="978"/>
      <c r="L25" s="978"/>
      <c r="M25" s="978"/>
      <c r="N25" s="978"/>
      <c r="O25" s="978"/>
      <c r="P25" s="978"/>
      <c r="Q25" s="978"/>
      <c r="R25" s="978"/>
      <c r="S25" s="978"/>
      <c r="T25" s="980"/>
    </row>
    <row r="26" spans="1:20" ht="23.1" customHeight="1">
      <c r="A26" s="357" t="s">
        <v>657</v>
      </c>
      <c r="B26" s="982" t="s">
        <v>1389</v>
      </c>
      <c r="C26" s="983"/>
      <c r="D26" s="988" t="s">
        <v>1390</v>
      </c>
      <c r="E26" s="978">
        <v>938</v>
      </c>
      <c r="F26" s="978">
        <v>26</v>
      </c>
      <c r="G26" s="989">
        <f t="shared" ref="G26" si="8">SUM(E26:F27)</f>
        <v>964</v>
      </c>
      <c r="H26" s="978">
        <v>21</v>
      </c>
      <c r="I26" s="978">
        <v>3</v>
      </c>
      <c r="J26" s="978">
        <v>1</v>
      </c>
      <c r="K26" s="978">
        <v>96</v>
      </c>
      <c r="L26" s="978">
        <v>268</v>
      </c>
      <c r="M26" s="978" t="s">
        <v>375</v>
      </c>
      <c r="N26" s="978">
        <v>50</v>
      </c>
      <c r="O26" s="978">
        <v>500</v>
      </c>
      <c r="P26" s="978" t="s">
        <v>375</v>
      </c>
      <c r="Q26" s="978">
        <v>85000</v>
      </c>
      <c r="R26" s="978">
        <v>53000</v>
      </c>
      <c r="S26" s="978">
        <v>3000</v>
      </c>
      <c r="T26" s="980" t="s">
        <v>375</v>
      </c>
    </row>
    <row r="27" spans="1:20" ht="23.1" customHeight="1">
      <c r="A27" s="358" t="s">
        <v>1391</v>
      </c>
      <c r="B27" s="359"/>
      <c r="C27" s="360" t="s">
        <v>1392</v>
      </c>
      <c r="D27" s="988"/>
      <c r="E27" s="978"/>
      <c r="F27" s="978"/>
      <c r="G27" s="989"/>
      <c r="H27" s="978"/>
      <c r="I27" s="978"/>
      <c r="J27" s="978"/>
      <c r="K27" s="978"/>
      <c r="L27" s="978"/>
      <c r="M27" s="978"/>
      <c r="N27" s="978"/>
      <c r="O27" s="978"/>
      <c r="P27" s="978"/>
      <c r="Q27" s="978"/>
      <c r="R27" s="978"/>
      <c r="S27" s="978"/>
      <c r="T27" s="980"/>
    </row>
    <row r="28" spans="1:20" ht="23.1" customHeight="1">
      <c r="A28" s="357" t="s">
        <v>660</v>
      </c>
      <c r="B28" s="982" t="s">
        <v>1393</v>
      </c>
      <c r="C28" s="983"/>
      <c r="D28" s="988" t="s">
        <v>1394</v>
      </c>
      <c r="E28" s="978">
        <v>115</v>
      </c>
      <c r="F28" s="978" t="s">
        <v>375</v>
      </c>
      <c r="G28" s="989">
        <f t="shared" ref="G28" si="9">SUM(E28:F29)</f>
        <v>115</v>
      </c>
      <c r="H28" s="978">
        <v>8</v>
      </c>
      <c r="I28" s="978">
        <v>3</v>
      </c>
      <c r="J28" s="978">
        <v>1</v>
      </c>
      <c r="K28" s="978">
        <v>4420</v>
      </c>
      <c r="L28" s="978">
        <v>136</v>
      </c>
      <c r="M28" s="978" t="s">
        <v>375</v>
      </c>
      <c r="N28" s="978" t="s">
        <v>375</v>
      </c>
      <c r="O28" s="978" t="s">
        <v>375</v>
      </c>
      <c r="P28" s="978" t="s">
        <v>375</v>
      </c>
      <c r="Q28" s="978">
        <v>14000</v>
      </c>
      <c r="R28" s="978" t="s">
        <v>375</v>
      </c>
      <c r="S28" s="978">
        <v>800</v>
      </c>
      <c r="T28" s="980" t="s">
        <v>375</v>
      </c>
    </row>
    <row r="29" spans="1:20" ht="23.1" customHeight="1">
      <c r="A29" s="358" t="s">
        <v>1395</v>
      </c>
      <c r="B29" s="359"/>
      <c r="C29" s="360" t="s">
        <v>1396</v>
      </c>
      <c r="D29" s="988"/>
      <c r="E29" s="978"/>
      <c r="F29" s="978"/>
      <c r="G29" s="989"/>
      <c r="H29" s="978"/>
      <c r="I29" s="978"/>
      <c r="J29" s="978"/>
      <c r="K29" s="978"/>
      <c r="L29" s="978"/>
      <c r="M29" s="978"/>
      <c r="N29" s="978"/>
      <c r="O29" s="978"/>
      <c r="P29" s="978"/>
      <c r="Q29" s="978"/>
      <c r="R29" s="978"/>
      <c r="S29" s="978"/>
      <c r="T29" s="980"/>
    </row>
    <row r="30" spans="1:20" ht="23.1" customHeight="1">
      <c r="A30" s="357" t="s">
        <v>655</v>
      </c>
      <c r="B30" s="982" t="s">
        <v>1397</v>
      </c>
      <c r="C30" s="983"/>
      <c r="D30" s="988" t="s">
        <v>1398</v>
      </c>
      <c r="E30" s="978">
        <v>65</v>
      </c>
      <c r="F30" s="978" t="s">
        <v>375</v>
      </c>
      <c r="G30" s="989">
        <f t="shared" ref="G30" si="10">SUM(E30:F31)</f>
        <v>65</v>
      </c>
      <c r="H30" s="978">
        <v>7</v>
      </c>
      <c r="I30" s="978">
        <v>2</v>
      </c>
      <c r="J30" s="978" t="s">
        <v>375</v>
      </c>
      <c r="K30" s="978" t="s">
        <v>375</v>
      </c>
      <c r="L30" s="978" t="s">
        <v>375</v>
      </c>
      <c r="M30" s="978" t="s">
        <v>375</v>
      </c>
      <c r="N30" s="978">
        <v>30</v>
      </c>
      <c r="O30" s="978" t="s">
        <v>375</v>
      </c>
      <c r="P30" s="978" t="s">
        <v>375</v>
      </c>
      <c r="Q30" s="978">
        <v>12200</v>
      </c>
      <c r="R30" s="978" t="s">
        <v>375</v>
      </c>
      <c r="S30" s="978">
        <v>1000</v>
      </c>
      <c r="T30" s="980" t="s">
        <v>375</v>
      </c>
    </row>
    <row r="31" spans="1:20" ht="23.1" customHeight="1">
      <c r="A31" s="358" t="s">
        <v>1399</v>
      </c>
      <c r="B31" s="359"/>
      <c r="C31" s="360" t="s">
        <v>1400</v>
      </c>
      <c r="D31" s="988"/>
      <c r="E31" s="978"/>
      <c r="F31" s="978"/>
      <c r="G31" s="989"/>
      <c r="H31" s="978"/>
      <c r="I31" s="978"/>
      <c r="J31" s="978"/>
      <c r="K31" s="978"/>
      <c r="L31" s="978"/>
      <c r="M31" s="978"/>
      <c r="N31" s="978"/>
      <c r="O31" s="978"/>
      <c r="P31" s="978"/>
      <c r="Q31" s="978"/>
      <c r="R31" s="978"/>
      <c r="S31" s="978"/>
      <c r="T31" s="980"/>
    </row>
    <row r="32" spans="1:20" ht="23.1" customHeight="1">
      <c r="A32" s="357" t="s">
        <v>658</v>
      </c>
      <c r="B32" s="982" t="s">
        <v>1401</v>
      </c>
      <c r="C32" s="983"/>
      <c r="D32" s="988" t="s">
        <v>1402</v>
      </c>
      <c r="E32" s="978">
        <v>404</v>
      </c>
      <c r="F32" s="978">
        <v>45</v>
      </c>
      <c r="G32" s="989">
        <f t="shared" ref="G32" si="11">SUM(E32:F33)</f>
        <v>449</v>
      </c>
      <c r="H32" s="978">
        <v>10</v>
      </c>
      <c r="I32" s="978">
        <v>3</v>
      </c>
      <c r="J32" s="978">
        <v>1</v>
      </c>
      <c r="K32" s="978">
        <v>100</v>
      </c>
      <c r="L32" s="978">
        <v>150</v>
      </c>
      <c r="M32" s="978" t="s">
        <v>375</v>
      </c>
      <c r="N32" s="978">
        <v>10</v>
      </c>
      <c r="O32" s="978" t="s">
        <v>375</v>
      </c>
      <c r="P32" s="978" t="s">
        <v>375</v>
      </c>
      <c r="Q32" s="978">
        <v>6800</v>
      </c>
      <c r="R32" s="978">
        <v>10000</v>
      </c>
      <c r="S32" s="978">
        <v>2500</v>
      </c>
      <c r="T32" s="980" t="s">
        <v>375</v>
      </c>
    </row>
    <row r="33" spans="1:20" ht="23.1" customHeight="1">
      <c r="A33" s="358" t="s">
        <v>1403</v>
      </c>
      <c r="B33" s="359"/>
      <c r="C33" s="360" t="s">
        <v>1404</v>
      </c>
      <c r="D33" s="988"/>
      <c r="E33" s="978"/>
      <c r="F33" s="978"/>
      <c r="G33" s="989"/>
      <c r="H33" s="978"/>
      <c r="I33" s="978"/>
      <c r="J33" s="978"/>
      <c r="K33" s="978"/>
      <c r="L33" s="978"/>
      <c r="M33" s="978"/>
      <c r="N33" s="978"/>
      <c r="O33" s="978"/>
      <c r="P33" s="978"/>
      <c r="Q33" s="978"/>
      <c r="R33" s="978"/>
      <c r="S33" s="978"/>
      <c r="T33" s="980"/>
    </row>
    <row r="34" spans="1:20" ht="23.1" customHeight="1">
      <c r="A34" s="357" t="s">
        <v>652</v>
      </c>
      <c r="B34" s="982" t="s">
        <v>1405</v>
      </c>
      <c r="C34" s="983"/>
      <c r="D34" s="988" t="s">
        <v>1406</v>
      </c>
      <c r="E34" s="978">
        <v>453</v>
      </c>
      <c r="F34" s="978">
        <v>89</v>
      </c>
      <c r="G34" s="989">
        <f t="shared" ref="G34" si="12">SUM(E34:F35)</f>
        <v>542</v>
      </c>
      <c r="H34" s="978">
        <v>9</v>
      </c>
      <c r="I34" s="978">
        <v>3</v>
      </c>
      <c r="J34" s="978">
        <v>1</v>
      </c>
      <c r="K34" s="978">
        <v>813</v>
      </c>
      <c r="L34" s="978">
        <v>169</v>
      </c>
      <c r="M34" s="978">
        <v>20</v>
      </c>
      <c r="N34" s="978">
        <v>5</v>
      </c>
      <c r="O34" s="978" t="s">
        <v>375</v>
      </c>
      <c r="P34" s="978">
        <v>5</v>
      </c>
      <c r="Q34" s="978">
        <v>25000</v>
      </c>
      <c r="R34" s="978">
        <v>10000</v>
      </c>
      <c r="S34" s="978">
        <v>1000</v>
      </c>
      <c r="T34" s="980" t="s">
        <v>375</v>
      </c>
    </row>
    <row r="35" spans="1:20" ht="23.1" customHeight="1">
      <c r="A35" s="358" t="s">
        <v>1407</v>
      </c>
      <c r="B35" s="359"/>
      <c r="C35" s="360" t="s">
        <v>1408</v>
      </c>
      <c r="D35" s="988"/>
      <c r="E35" s="978"/>
      <c r="F35" s="978"/>
      <c r="G35" s="989"/>
      <c r="H35" s="978"/>
      <c r="I35" s="978"/>
      <c r="J35" s="978"/>
      <c r="K35" s="978"/>
      <c r="L35" s="978"/>
      <c r="M35" s="978"/>
      <c r="N35" s="978"/>
      <c r="O35" s="978"/>
      <c r="P35" s="978"/>
      <c r="Q35" s="978"/>
      <c r="R35" s="978"/>
      <c r="S35" s="978"/>
      <c r="T35" s="980"/>
    </row>
    <row r="36" spans="1:20" ht="23.1" customHeight="1">
      <c r="A36" s="357" t="s">
        <v>666</v>
      </c>
      <c r="B36" s="982" t="s">
        <v>1409</v>
      </c>
      <c r="C36" s="983"/>
      <c r="D36" s="988" t="s">
        <v>1142</v>
      </c>
      <c r="E36" s="978">
        <v>152</v>
      </c>
      <c r="F36" s="978">
        <v>74</v>
      </c>
      <c r="G36" s="989">
        <f t="shared" ref="G36" si="13">SUM(E36:F37)</f>
        <v>226</v>
      </c>
      <c r="H36" s="978">
        <v>7</v>
      </c>
      <c r="I36" s="978">
        <v>3</v>
      </c>
      <c r="J36" s="978" t="s">
        <v>375</v>
      </c>
      <c r="K36" s="978">
        <v>26</v>
      </c>
      <c r="L36" s="978">
        <v>24</v>
      </c>
      <c r="M36" s="978" t="s">
        <v>375</v>
      </c>
      <c r="N36" s="978">
        <v>5</v>
      </c>
      <c r="O36" s="978" t="s">
        <v>375</v>
      </c>
      <c r="P36" s="978" t="s">
        <v>375</v>
      </c>
      <c r="Q36" s="978">
        <v>13000</v>
      </c>
      <c r="R36" s="978">
        <v>13000</v>
      </c>
      <c r="S36" s="978">
        <v>3500</v>
      </c>
      <c r="T36" s="980" t="s">
        <v>375</v>
      </c>
    </row>
    <row r="37" spans="1:20" ht="23.1" customHeight="1">
      <c r="A37" s="358" t="s">
        <v>1410</v>
      </c>
      <c r="B37" s="359"/>
      <c r="C37" s="360" t="s">
        <v>1411</v>
      </c>
      <c r="D37" s="988"/>
      <c r="E37" s="978"/>
      <c r="F37" s="978"/>
      <c r="G37" s="989"/>
      <c r="H37" s="978"/>
      <c r="I37" s="978"/>
      <c r="J37" s="978"/>
      <c r="K37" s="978"/>
      <c r="L37" s="978"/>
      <c r="M37" s="978"/>
      <c r="N37" s="978"/>
      <c r="O37" s="978"/>
      <c r="P37" s="978"/>
      <c r="Q37" s="978"/>
      <c r="R37" s="978"/>
      <c r="S37" s="978"/>
      <c r="T37" s="980"/>
    </row>
    <row r="38" spans="1:20" ht="23.1" customHeight="1">
      <c r="A38" s="357" t="s">
        <v>1412</v>
      </c>
      <c r="B38" s="982" t="s">
        <v>1413</v>
      </c>
      <c r="C38" s="983"/>
      <c r="D38" s="984" t="s">
        <v>1394</v>
      </c>
      <c r="E38" s="977">
        <v>193</v>
      </c>
      <c r="F38" s="985">
        <v>6</v>
      </c>
      <c r="G38" s="987">
        <f t="shared" ref="G38" si="14">SUM(E38:F39)</f>
        <v>199</v>
      </c>
      <c r="H38" s="977">
        <v>12</v>
      </c>
      <c r="I38" s="977">
        <v>3</v>
      </c>
      <c r="J38" s="977">
        <v>1</v>
      </c>
      <c r="K38" s="977">
        <v>1021</v>
      </c>
      <c r="L38" s="977">
        <v>200</v>
      </c>
      <c r="M38" s="978" t="s">
        <v>375</v>
      </c>
      <c r="N38" s="978" t="s">
        <v>375</v>
      </c>
      <c r="O38" s="978" t="s">
        <v>375</v>
      </c>
      <c r="P38" s="978" t="s">
        <v>375</v>
      </c>
      <c r="Q38" s="977">
        <v>10000</v>
      </c>
      <c r="R38" s="977">
        <v>10000</v>
      </c>
      <c r="S38" s="978" t="s">
        <v>375</v>
      </c>
      <c r="T38" s="980" t="s">
        <v>375</v>
      </c>
    </row>
    <row r="39" spans="1:20" ht="23.1" customHeight="1">
      <c r="A39" s="362" t="s">
        <v>1414</v>
      </c>
      <c r="B39" s="363"/>
      <c r="C39" s="364" t="s">
        <v>1415</v>
      </c>
      <c r="D39" s="984"/>
      <c r="E39" s="977"/>
      <c r="F39" s="986"/>
      <c r="G39" s="987"/>
      <c r="H39" s="977"/>
      <c r="I39" s="977"/>
      <c r="J39" s="977"/>
      <c r="K39" s="977"/>
      <c r="L39" s="977"/>
      <c r="M39" s="977"/>
      <c r="N39" s="977"/>
      <c r="O39" s="977"/>
      <c r="P39" s="977"/>
      <c r="Q39" s="977"/>
      <c r="R39" s="977"/>
      <c r="S39" s="979"/>
      <c r="T39" s="981"/>
    </row>
    <row r="40" spans="1:20" ht="17.2" customHeight="1"/>
    <row r="41" spans="1:20" ht="17.2" customHeight="1"/>
    <row r="42" spans="1:20" ht="17.2" customHeight="1"/>
    <row r="43" spans="1:20" ht="17.2" customHeight="1"/>
    <row r="44" spans="1:20" ht="17.2" customHeight="1"/>
    <row r="45" spans="1:20" ht="17.2" customHeight="1"/>
    <row r="46" spans="1:20" ht="20.95" customHeight="1"/>
    <row r="47" spans="1:20" ht="21.95" customHeight="1"/>
    <row r="48" spans="1:20" ht="21.95" customHeight="1"/>
    <row r="49" s="8" customFormat="1" ht="21.95" customHeight="1"/>
  </sheetData>
  <sheetProtection selectLockedCells="1" selectUnlockedCells="1"/>
  <mergeCells count="328">
    <mergeCell ref="A1:C1"/>
    <mergeCell ref="P1:T1"/>
    <mergeCell ref="A2:A5"/>
    <mergeCell ref="B2:C5"/>
    <mergeCell ref="D2:D5"/>
    <mergeCell ref="E2:G2"/>
    <mergeCell ref="H2:J2"/>
    <mergeCell ref="K2:K5"/>
    <mergeCell ref="L2:T2"/>
    <mergeCell ref="E3:E5"/>
    <mergeCell ref="R3:R5"/>
    <mergeCell ref="S3:S5"/>
    <mergeCell ref="T3:T5"/>
    <mergeCell ref="F3:F5"/>
    <mergeCell ref="G3:G5"/>
    <mergeCell ref="H3:H5"/>
    <mergeCell ref="I3:I5"/>
    <mergeCell ref="J3:J5"/>
    <mergeCell ref="L3:L5"/>
    <mergeCell ref="B6:C6"/>
    <mergeCell ref="D6:D7"/>
    <mergeCell ref="E6:E7"/>
    <mergeCell ref="F6:F7"/>
    <mergeCell ref="G6:G7"/>
    <mergeCell ref="H6:H7"/>
    <mergeCell ref="M3:M5"/>
    <mergeCell ref="N3:N5"/>
    <mergeCell ref="P3:P5"/>
    <mergeCell ref="O6:O7"/>
    <mergeCell ref="P6:P7"/>
    <mergeCell ref="Q6:Q7"/>
    <mergeCell ref="R6:R7"/>
    <mergeCell ref="S6:S7"/>
    <mergeCell ref="T6:T7"/>
    <mergeCell ref="I6:I7"/>
    <mergeCell ref="J6:J7"/>
    <mergeCell ref="K6:K7"/>
    <mergeCell ref="L6:L7"/>
    <mergeCell ref="M6:M7"/>
    <mergeCell ref="N6:N7"/>
    <mergeCell ref="R8:R9"/>
    <mergeCell ref="S8:S9"/>
    <mergeCell ref="T8:T9"/>
    <mergeCell ref="I8:I9"/>
    <mergeCell ref="J8:J9"/>
    <mergeCell ref="K8:K9"/>
    <mergeCell ref="L8:L9"/>
    <mergeCell ref="M8:M9"/>
    <mergeCell ref="N8:N9"/>
    <mergeCell ref="B10:C10"/>
    <mergeCell ref="D10:D11"/>
    <mergeCell ref="E10:E11"/>
    <mergeCell ref="F10:F11"/>
    <mergeCell ref="G10:G11"/>
    <mergeCell ref="H10:H11"/>
    <mergeCell ref="O8:O9"/>
    <mergeCell ref="P8:P9"/>
    <mergeCell ref="Q8:Q9"/>
    <mergeCell ref="B8:C8"/>
    <mergeCell ref="D8:D9"/>
    <mergeCell ref="E8:E9"/>
    <mergeCell ref="F8:F9"/>
    <mergeCell ref="G8:G9"/>
    <mergeCell ref="H8:H9"/>
    <mergeCell ref="O10:O11"/>
    <mergeCell ref="P10:P11"/>
    <mergeCell ref="Q10:Q11"/>
    <mergeCell ref="R10:R11"/>
    <mergeCell ref="S10:S11"/>
    <mergeCell ref="T10:T11"/>
    <mergeCell ref="I10:I11"/>
    <mergeCell ref="J10:J11"/>
    <mergeCell ref="K10:K11"/>
    <mergeCell ref="L10:L11"/>
    <mergeCell ref="M10:M11"/>
    <mergeCell ref="N10:N11"/>
    <mergeCell ref="R12:R13"/>
    <mergeCell ref="S12:S13"/>
    <mergeCell ref="T12:T13"/>
    <mergeCell ref="I12:I13"/>
    <mergeCell ref="J12:J13"/>
    <mergeCell ref="K12:K13"/>
    <mergeCell ref="L12:L13"/>
    <mergeCell ref="M12:M13"/>
    <mergeCell ref="N12:N13"/>
    <mergeCell ref="B14:C14"/>
    <mergeCell ref="D14:D15"/>
    <mergeCell ref="E14:E15"/>
    <mergeCell ref="F14:F15"/>
    <mergeCell ref="G14:G15"/>
    <mergeCell ref="H14:H15"/>
    <mergeCell ref="O12:O13"/>
    <mergeCell ref="P12:P13"/>
    <mergeCell ref="Q12:Q13"/>
    <mergeCell ref="B12:C12"/>
    <mergeCell ref="D12:D13"/>
    <mergeCell ref="E12:E13"/>
    <mergeCell ref="F12:F13"/>
    <mergeCell ref="G12:G13"/>
    <mergeCell ref="H12:H13"/>
    <mergeCell ref="O14:O15"/>
    <mergeCell ref="P14:P15"/>
    <mergeCell ref="Q14:Q15"/>
    <mergeCell ref="R14:R15"/>
    <mergeCell ref="S14:S15"/>
    <mergeCell ref="T14:T15"/>
    <mergeCell ref="I14:I15"/>
    <mergeCell ref="J14:J15"/>
    <mergeCell ref="K14:K15"/>
    <mergeCell ref="L14:L15"/>
    <mergeCell ref="M14:M15"/>
    <mergeCell ref="N14:N15"/>
    <mergeCell ref="R16:R17"/>
    <mergeCell ref="S16:S17"/>
    <mergeCell ref="T16:T17"/>
    <mergeCell ref="I16:I17"/>
    <mergeCell ref="J16:J17"/>
    <mergeCell ref="K16:K17"/>
    <mergeCell ref="L16:L17"/>
    <mergeCell ref="M16:M17"/>
    <mergeCell ref="N16:N17"/>
    <mergeCell ref="B18:C18"/>
    <mergeCell ref="D18:D19"/>
    <mergeCell ref="E18:E19"/>
    <mergeCell ref="F18:F19"/>
    <mergeCell ref="G18:G19"/>
    <mergeCell ref="H18:H19"/>
    <mergeCell ref="O16:O17"/>
    <mergeCell ref="P16:P17"/>
    <mergeCell ref="Q16:Q17"/>
    <mergeCell ref="B16:C16"/>
    <mergeCell ref="D16:D17"/>
    <mergeCell ref="E16:E17"/>
    <mergeCell ref="F16:F17"/>
    <mergeCell ref="G16:G17"/>
    <mergeCell ref="H16:H17"/>
    <mergeCell ref="O18:O19"/>
    <mergeCell ref="P18:P19"/>
    <mergeCell ref="Q18:Q19"/>
    <mergeCell ref="R18:R19"/>
    <mergeCell ref="S18:S19"/>
    <mergeCell ref="T18:T19"/>
    <mergeCell ref="I18:I19"/>
    <mergeCell ref="J18:J19"/>
    <mergeCell ref="K18:K19"/>
    <mergeCell ref="L18:L19"/>
    <mergeCell ref="M18:M19"/>
    <mergeCell ref="N18:N19"/>
    <mergeCell ref="R20:R21"/>
    <mergeCell ref="S20:S21"/>
    <mergeCell ref="T20:T21"/>
    <mergeCell ref="I20:I21"/>
    <mergeCell ref="J20:J21"/>
    <mergeCell ref="K20:K21"/>
    <mergeCell ref="L20:L21"/>
    <mergeCell ref="M20:M21"/>
    <mergeCell ref="N20:N21"/>
    <mergeCell ref="B22:C22"/>
    <mergeCell ref="D22:D23"/>
    <mergeCell ref="E22:E23"/>
    <mergeCell ref="F22:F23"/>
    <mergeCell ref="G22:G23"/>
    <mergeCell ref="H22:H23"/>
    <mergeCell ref="O20:O21"/>
    <mergeCell ref="P20:P21"/>
    <mergeCell ref="Q20:Q21"/>
    <mergeCell ref="B20:C20"/>
    <mergeCell ref="D20:D21"/>
    <mergeCell ref="E20:E21"/>
    <mergeCell ref="F20:F21"/>
    <mergeCell ref="G20:G21"/>
    <mergeCell ref="H20:H21"/>
    <mergeCell ref="O22:O23"/>
    <mergeCell ref="P22:P23"/>
    <mergeCell ref="Q22:Q23"/>
    <mergeCell ref="R22:R23"/>
    <mergeCell ref="S22:S23"/>
    <mergeCell ref="T22:T23"/>
    <mergeCell ref="I22:I23"/>
    <mergeCell ref="J22:J23"/>
    <mergeCell ref="K22:K23"/>
    <mergeCell ref="L22:L23"/>
    <mergeCell ref="M22:M23"/>
    <mergeCell ref="N22:N23"/>
    <mergeCell ref="R24:R25"/>
    <mergeCell ref="S24:S25"/>
    <mergeCell ref="T24:T25"/>
    <mergeCell ref="I24:I25"/>
    <mergeCell ref="J24:J25"/>
    <mergeCell ref="K24:K25"/>
    <mergeCell ref="L24:L25"/>
    <mergeCell ref="M24:M25"/>
    <mergeCell ref="N24:N25"/>
    <mergeCell ref="B26:C26"/>
    <mergeCell ref="D26:D27"/>
    <mergeCell ref="E26:E27"/>
    <mergeCell ref="F26:F27"/>
    <mergeCell ref="G26:G27"/>
    <mergeCell ref="H26:H27"/>
    <mergeCell ref="O24:O25"/>
    <mergeCell ref="P24:P25"/>
    <mergeCell ref="Q24:Q25"/>
    <mergeCell ref="B24:C24"/>
    <mergeCell ref="D24:D25"/>
    <mergeCell ref="E24:E25"/>
    <mergeCell ref="F24:F25"/>
    <mergeCell ref="G24:G25"/>
    <mergeCell ref="H24:H25"/>
    <mergeCell ref="O26:O27"/>
    <mergeCell ref="P26:P27"/>
    <mergeCell ref="Q26:Q27"/>
    <mergeCell ref="R26:R27"/>
    <mergeCell ref="S26:S27"/>
    <mergeCell ref="T26:T27"/>
    <mergeCell ref="I26:I27"/>
    <mergeCell ref="J26:J27"/>
    <mergeCell ref="K26:K27"/>
    <mergeCell ref="L26:L27"/>
    <mergeCell ref="M26:M27"/>
    <mergeCell ref="N26:N27"/>
    <mergeCell ref="R28:R29"/>
    <mergeCell ref="S28:S29"/>
    <mergeCell ref="T28:T29"/>
    <mergeCell ref="I28:I29"/>
    <mergeCell ref="J28:J29"/>
    <mergeCell ref="K28:K29"/>
    <mergeCell ref="L28:L29"/>
    <mergeCell ref="M28:M29"/>
    <mergeCell ref="N28:N29"/>
    <mergeCell ref="B30:C30"/>
    <mergeCell ref="D30:D31"/>
    <mergeCell ref="E30:E31"/>
    <mergeCell ref="F30:F31"/>
    <mergeCell ref="G30:G31"/>
    <mergeCell ref="H30:H31"/>
    <mergeCell ref="O28:O29"/>
    <mergeCell ref="P28:P29"/>
    <mergeCell ref="Q28:Q29"/>
    <mergeCell ref="B28:C28"/>
    <mergeCell ref="D28:D29"/>
    <mergeCell ref="E28:E29"/>
    <mergeCell ref="F28:F29"/>
    <mergeCell ref="G28:G29"/>
    <mergeCell ref="H28:H29"/>
    <mergeCell ref="O30:O31"/>
    <mergeCell ref="P30:P31"/>
    <mergeCell ref="Q30:Q31"/>
    <mergeCell ref="R30:R31"/>
    <mergeCell ref="S30:S31"/>
    <mergeCell ref="T30:T31"/>
    <mergeCell ref="I30:I31"/>
    <mergeCell ref="J30:J31"/>
    <mergeCell ref="K30:K31"/>
    <mergeCell ref="L30:L31"/>
    <mergeCell ref="M30:M31"/>
    <mergeCell ref="N30:N31"/>
    <mergeCell ref="R32:R33"/>
    <mergeCell ref="S32:S33"/>
    <mergeCell ref="T32:T33"/>
    <mergeCell ref="I32:I33"/>
    <mergeCell ref="J32:J33"/>
    <mergeCell ref="K32:K33"/>
    <mergeCell ref="L32:L33"/>
    <mergeCell ref="M32:M33"/>
    <mergeCell ref="N32:N33"/>
    <mergeCell ref="B34:C34"/>
    <mergeCell ref="D34:D35"/>
    <mergeCell ref="E34:E35"/>
    <mergeCell ref="F34:F35"/>
    <mergeCell ref="G34:G35"/>
    <mergeCell ref="H34:H35"/>
    <mergeCell ref="O32:O33"/>
    <mergeCell ref="P32:P33"/>
    <mergeCell ref="Q32:Q33"/>
    <mergeCell ref="B32:C32"/>
    <mergeCell ref="D32:D33"/>
    <mergeCell ref="E32:E33"/>
    <mergeCell ref="F32:F33"/>
    <mergeCell ref="G32:G33"/>
    <mergeCell ref="H32:H33"/>
    <mergeCell ref="O34:O35"/>
    <mergeCell ref="P34:P35"/>
    <mergeCell ref="Q34:Q35"/>
    <mergeCell ref="R34:R35"/>
    <mergeCell ref="S34:S35"/>
    <mergeCell ref="T34:T35"/>
    <mergeCell ref="I34:I35"/>
    <mergeCell ref="J34:J35"/>
    <mergeCell ref="K34:K35"/>
    <mergeCell ref="L34:L35"/>
    <mergeCell ref="M34:M35"/>
    <mergeCell ref="N34:N35"/>
    <mergeCell ref="R36:R37"/>
    <mergeCell ref="S36:S37"/>
    <mergeCell ref="T36:T37"/>
    <mergeCell ref="I36:I37"/>
    <mergeCell ref="J36:J37"/>
    <mergeCell ref="K36:K37"/>
    <mergeCell ref="L36:L37"/>
    <mergeCell ref="M36:M37"/>
    <mergeCell ref="N36:N37"/>
    <mergeCell ref="B38:C38"/>
    <mergeCell ref="D38:D39"/>
    <mergeCell ref="E38:E39"/>
    <mergeCell ref="F38:F39"/>
    <mergeCell ref="G38:G39"/>
    <mergeCell ref="H38:H39"/>
    <mergeCell ref="O36:O37"/>
    <mergeCell ref="P36:P37"/>
    <mergeCell ref="Q36:Q37"/>
    <mergeCell ref="B36:C36"/>
    <mergeCell ref="D36:D37"/>
    <mergeCell ref="E36:E37"/>
    <mergeCell ref="F36:F37"/>
    <mergeCell ref="G36:G37"/>
    <mergeCell ref="H36:H37"/>
    <mergeCell ref="O38:O39"/>
    <mergeCell ref="P38:P39"/>
    <mergeCell ref="Q38:Q39"/>
    <mergeCell ref="R38:R39"/>
    <mergeCell ref="S38:S39"/>
    <mergeCell ref="T38:T39"/>
    <mergeCell ref="I38:I39"/>
    <mergeCell ref="J38:J39"/>
    <mergeCell ref="K38:K39"/>
    <mergeCell ref="L38:L39"/>
    <mergeCell ref="M38:M39"/>
    <mergeCell ref="N38:N39"/>
  </mergeCells>
  <phoneticPr fontId="5"/>
  <pageMargins left="0.78740157480314965" right="0.39370078740157483" top="0.39370078740157483" bottom="0.39370078740157483" header="0" footer="0"/>
  <pageSetup paperSize="9" scale="63" firstPageNumber="0" orientation="landscape" horizontalDpi="300" verticalDpi="300"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29EF1-A8AE-41C9-A9F7-99493930B088}">
  <sheetPr>
    <pageSetUpPr fitToPage="1"/>
  </sheetPr>
  <dimension ref="A1:AT31"/>
  <sheetViews>
    <sheetView view="pageLayout" zoomScaleNormal="100" workbookViewId="0">
      <selection sqref="A1:O1"/>
    </sheetView>
  </sheetViews>
  <sheetFormatPr defaultColWidth="9" defaultRowHeight="14.4"/>
  <cols>
    <col min="1" max="1" width="1.77734375" style="339" customWidth="1"/>
    <col min="2" max="2" width="19.6640625" style="365" customWidth="1"/>
    <col min="3" max="3" width="1.88671875" style="339" customWidth="1"/>
    <col min="4" max="4" width="5.109375" style="339" customWidth="1"/>
    <col min="5" max="5" width="26" style="339" customWidth="1"/>
    <col min="6" max="25" width="2.6640625" style="339" customWidth="1"/>
    <col min="26" max="30" width="2.109375" style="339" customWidth="1"/>
    <col min="31" max="46" width="2.33203125" style="339" customWidth="1"/>
    <col min="47" max="47" width="2.109375" style="339" customWidth="1"/>
    <col min="48" max="236" width="2.6640625" style="339" customWidth="1"/>
    <col min="237" max="259" width="9" style="339"/>
    <col min="260" max="260" width="24.109375" style="339" customWidth="1"/>
    <col min="261" max="261" width="38.88671875" style="339" customWidth="1"/>
    <col min="262" max="281" width="2.6640625" style="339" customWidth="1"/>
    <col min="282" max="286" width="2.109375" style="339" customWidth="1"/>
    <col min="287" max="302" width="2.33203125" style="339" customWidth="1"/>
    <col min="303" max="303" width="2.109375" style="339" customWidth="1"/>
    <col min="304" max="492" width="2.6640625" style="339" customWidth="1"/>
    <col min="493" max="515" width="9" style="339"/>
    <col min="516" max="516" width="24.109375" style="339" customWidth="1"/>
    <col min="517" max="517" width="38.88671875" style="339" customWidth="1"/>
    <col min="518" max="537" width="2.6640625" style="339" customWidth="1"/>
    <col min="538" max="542" width="2.109375" style="339" customWidth="1"/>
    <col min="543" max="558" width="2.33203125" style="339" customWidth="1"/>
    <col min="559" max="559" width="2.109375" style="339" customWidth="1"/>
    <col min="560" max="748" width="2.6640625" style="339" customWidth="1"/>
    <col min="749" max="771" width="9" style="339"/>
    <col min="772" max="772" width="24.109375" style="339" customWidth="1"/>
    <col min="773" max="773" width="38.88671875" style="339" customWidth="1"/>
    <col min="774" max="793" width="2.6640625" style="339" customWidth="1"/>
    <col min="794" max="798" width="2.109375" style="339" customWidth="1"/>
    <col min="799" max="814" width="2.33203125" style="339" customWidth="1"/>
    <col min="815" max="815" width="2.109375" style="339" customWidth="1"/>
    <col min="816" max="1004" width="2.6640625" style="339" customWidth="1"/>
    <col min="1005" max="1027" width="9" style="339"/>
    <col min="1028" max="1028" width="24.109375" style="339" customWidth="1"/>
    <col min="1029" max="1029" width="38.88671875" style="339" customWidth="1"/>
    <col min="1030" max="1049" width="2.6640625" style="339" customWidth="1"/>
    <col min="1050" max="1054" width="2.109375" style="339" customWidth="1"/>
    <col min="1055" max="1070" width="2.33203125" style="339" customWidth="1"/>
    <col min="1071" max="1071" width="2.109375" style="339" customWidth="1"/>
    <col min="1072" max="1260" width="2.6640625" style="339" customWidth="1"/>
    <col min="1261" max="1283" width="9" style="339"/>
    <col min="1284" max="1284" width="24.109375" style="339" customWidth="1"/>
    <col min="1285" max="1285" width="38.88671875" style="339" customWidth="1"/>
    <col min="1286" max="1305" width="2.6640625" style="339" customWidth="1"/>
    <col min="1306" max="1310" width="2.109375" style="339" customWidth="1"/>
    <col min="1311" max="1326" width="2.33203125" style="339" customWidth="1"/>
    <col min="1327" max="1327" width="2.109375" style="339" customWidth="1"/>
    <col min="1328" max="1516" width="2.6640625" style="339" customWidth="1"/>
    <col min="1517" max="1539" width="9" style="339"/>
    <col min="1540" max="1540" width="24.109375" style="339" customWidth="1"/>
    <col min="1541" max="1541" width="38.88671875" style="339" customWidth="1"/>
    <col min="1542" max="1561" width="2.6640625" style="339" customWidth="1"/>
    <col min="1562" max="1566" width="2.109375" style="339" customWidth="1"/>
    <col min="1567" max="1582" width="2.33203125" style="339" customWidth="1"/>
    <col min="1583" max="1583" width="2.109375" style="339" customWidth="1"/>
    <col min="1584" max="1772" width="2.6640625" style="339" customWidth="1"/>
    <col min="1773" max="1795" width="9" style="339"/>
    <col min="1796" max="1796" width="24.109375" style="339" customWidth="1"/>
    <col min="1797" max="1797" width="38.88671875" style="339" customWidth="1"/>
    <col min="1798" max="1817" width="2.6640625" style="339" customWidth="1"/>
    <col min="1818" max="1822" width="2.109375" style="339" customWidth="1"/>
    <col min="1823" max="1838" width="2.33203125" style="339" customWidth="1"/>
    <col min="1839" max="1839" width="2.109375" style="339" customWidth="1"/>
    <col min="1840" max="2028" width="2.6640625" style="339" customWidth="1"/>
    <col min="2029" max="2051" width="9" style="339"/>
    <col min="2052" max="2052" width="24.109375" style="339" customWidth="1"/>
    <col min="2053" max="2053" width="38.88671875" style="339" customWidth="1"/>
    <col min="2054" max="2073" width="2.6640625" style="339" customWidth="1"/>
    <col min="2074" max="2078" width="2.109375" style="339" customWidth="1"/>
    <col min="2079" max="2094" width="2.33203125" style="339" customWidth="1"/>
    <col min="2095" max="2095" width="2.109375" style="339" customWidth="1"/>
    <col min="2096" max="2284" width="2.6640625" style="339" customWidth="1"/>
    <col min="2285" max="2307" width="9" style="339"/>
    <col min="2308" max="2308" width="24.109375" style="339" customWidth="1"/>
    <col min="2309" max="2309" width="38.88671875" style="339" customWidth="1"/>
    <col min="2310" max="2329" width="2.6640625" style="339" customWidth="1"/>
    <col min="2330" max="2334" width="2.109375" style="339" customWidth="1"/>
    <col min="2335" max="2350" width="2.33203125" style="339" customWidth="1"/>
    <col min="2351" max="2351" width="2.109375" style="339" customWidth="1"/>
    <col min="2352" max="2540" width="2.6640625" style="339" customWidth="1"/>
    <col min="2541" max="2563" width="9" style="339"/>
    <col min="2564" max="2564" width="24.109375" style="339" customWidth="1"/>
    <col min="2565" max="2565" width="38.88671875" style="339" customWidth="1"/>
    <col min="2566" max="2585" width="2.6640625" style="339" customWidth="1"/>
    <col min="2586" max="2590" width="2.109375" style="339" customWidth="1"/>
    <col min="2591" max="2606" width="2.33203125" style="339" customWidth="1"/>
    <col min="2607" max="2607" width="2.109375" style="339" customWidth="1"/>
    <col min="2608" max="2796" width="2.6640625" style="339" customWidth="1"/>
    <col min="2797" max="2819" width="9" style="339"/>
    <col min="2820" max="2820" width="24.109375" style="339" customWidth="1"/>
    <col min="2821" max="2821" width="38.88671875" style="339" customWidth="1"/>
    <col min="2822" max="2841" width="2.6640625" style="339" customWidth="1"/>
    <col min="2842" max="2846" width="2.109375" style="339" customWidth="1"/>
    <col min="2847" max="2862" width="2.33203125" style="339" customWidth="1"/>
    <col min="2863" max="2863" width="2.109375" style="339" customWidth="1"/>
    <col min="2864" max="3052" width="2.6640625" style="339" customWidth="1"/>
    <col min="3053" max="3075" width="9" style="339"/>
    <col min="3076" max="3076" width="24.109375" style="339" customWidth="1"/>
    <col min="3077" max="3077" width="38.88671875" style="339" customWidth="1"/>
    <col min="3078" max="3097" width="2.6640625" style="339" customWidth="1"/>
    <col min="3098" max="3102" width="2.109375" style="339" customWidth="1"/>
    <col min="3103" max="3118" width="2.33203125" style="339" customWidth="1"/>
    <col min="3119" max="3119" width="2.109375" style="339" customWidth="1"/>
    <col min="3120" max="3308" width="2.6640625" style="339" customWidth="1"/>
    <col min="3309" max="3331" width="9" style="339"/>
    <col min="3332" max="3332" width="24.109375" style="339" customWidth="1"/>
    <col min="3333" max="3333" width="38.88671875" style="339" customWidth="1"/>
    <col min="3334" max="3353" width="2.6640625" style="339" customWidth="1"/>
    <col min="3354" max="3358" width="2.109375" style="339" customWidth="1"/>
    <col min="3359" max="3374" width="2.33203125" style="339" customWidth="1"/>
    <col min="3375" max="3375" width="2.109375" style="339" customWidth="1"/>
    <col min="3376" max="3564" width="2.6640625" style="339" customWidth="1"/>
    <col min="3565" max="3587" width="9" style="339"/>
    <col min="3588" max="3588" width="24.109375" style="339" customWidth="1"/>
    <col min="3589" max="3589" width="38.88671875" style="339" customWidth="1"/>
    <col min="3590" max="3609" width="2.6640625" style="339" customWidth="1"/>
    <col min="3610" max="3614" width="2.109375" style="339" customWidth="1"/>
    <col min="3615" max="3630" width="2.33203125" style="339" customWidth="1"/>
    <col min="3631" max="3631" width="2.109375" style="339" customWidth="1"/>
    <col min="3632" max="3820" width="2.6640625" style="339" customWidth="1"/>
    <col min="3821" max="3843" width="9" style="339"/>
    <col min="3844" max="3844" width="24.109375" style="339" customWidth="1"/>
    <col min="3845" max="3845" width="38.88671875" style="339" customWidth="1"/>
    <col min="3846" max="3865" width="2.6640625" style="339" customWidth="1"/>
    <col min="3866" max="3870" width="2.109375" style="339" customWidth="1"/>
    <col min="3871" max="3886" width="2.33203125" style="339" customWidth="1"/>
    <col min="3887" max="3887" width="2.109375" style="339" customWidth="1"/>
    <col min="3888" max="4076" width="2.6640625" style="339" customWidth="1"/>
    <col min="4077" max="4099" width="9" style="339"/>
    <col min="4100" max="4100" width="24.109375" style="339" customWidth="1"/>
    <col min="4101" max="4101" width="38.88671875" style="339" customWidth="1"/>
    <col min="4102" max="4121" width="2.6640625" style="339" customWidth="1"/>
    <col min="4122" max="4126" width="2.109375" style="339" customWidth="1"/>
    <col min="4127" max="4142" width="2.33203125" style="339" customWidth="1"/>
    <col min="4143" max="4143" width="2.109375" style="339" customWidth="1"/>
    <col min="4144" max="4332" width="2.6640625" style="339" customWidth="1"/>
    <col min="4333" max="4355" width="9" style="339"/>
    <col min="4356" max="4356" width="24.109375" style="339" customWidth="1"/>
    <col min="4357" max="4357" width="38.88671875" style="339" customWidth="1"/>
    <col min="4358" max="4377" width="2.6640625" style="339" customWidth="1"/>
    <col min="4378" max="4382" width="2.109375" style="339" customWidth="1"/>
    <col min="4383" max="4398" width="2.33203125" style="339" customWidth="1"/>
    <col min="4399" max="4399" width="2.109375" style="339" customWidth="1"/>
    <col min="4400" max="4588" width="2.6640625" style="339" customWidth="1"/>
    <col min="4589" max="4611" width="9" style="339"/>
    <col min="4612" max="4612" width="24.109375" style="339" customWidth="1"/>
    <col min="4613" max="4613" width="38.88671875" style="339" customWidth="1"/>
    <col min="4614" max="4633" width="2.6640625" style="339" customWidth="1"/>
    <col min="4634" max="4638" width="2.109375" style="339" customWidth="1"/>
    <col min="4639" max="4654" width="2.33203125" style="339" customWidth="1"/>
    <col min="4655" max="4655" width="2.109375" style="339" customWidth="1"/>
    <col min="4656" max="4844" width="2.6640625" style="339" customWidth="1"/>
    <col min="4845" max="4867" width="9" style="339"/>
    <col min="4868" max="4868" width="24.109375" style="339" customWidth="1"/>
    <col min="4869" max="4869" width="38.88671875" style="339" customWidth="1"/>
    <col min="4870" max="4889" width="2.6640625" style="339" customWidth="1"/>
    <col min="4890" max="4894" width="2.109375" style="339" customWidth="1"/>
    <col min="4895" max="4910" width="2.33203125" style="339" customWidth="1"/>
    <col min="4911" max="4911" width="2.109375" style="339" customWidth="1"/>
    <col min="4912" max="5100" width="2.6640625" style="339" customWidth="1"/>
    <col min="5101" max="5123" width="9" style="339"/>
    <col min="5124" max="5124" width="24.109375" style="339" customWidth="1"/>
    <col min="5125" max="5125" width="38.88671875" style="339" customWidth="1"/>
    <col min="5126" max="5145" width="2.6640625" style="339" customWidth="1"/>
    <col min="5146" max="5150" width="2.109375" style="339" customWidth="1"/>
    <col min="5151" max="5166" width="2.33203125" style="339" customWidth="1"/>
    <col min="5167" max="5167" width="2.109375" style="339" customWidth="1"/>
    <col min="5168" max="5356" width="2.6640625" style="339" customWidth="1"/>
    <col min="5357" max="5379" width="9" style="339"/>
    <col min="5380" max="5380" width="24.109375" style="339" customWidth="1"/>
    <col min="5381" max="5381" width="38.88671875" style="339" customWidth="1"/>
    <col min="5382" max="5401" width="2.6640625" style="339" customWidth="1"/>
    <col min="5402" max="5406" width="2.109375" style="339" customWidth="1"/>
    <col min="5407" max="5422" width="2.33203125" style="339" customWidth="1"/>
    <col min="5423" max="5423" width="2.109375" style="339" customWidth="1"/>
    <col min="5424" max="5612" width="2.6640625" style="339" customWidth="1"/>
    <col min="5613" max="5635" width="9" style="339"/>
    <col min="5636" max="5636" width="24.109375" style="339" customWidth="1"/>
    <col min="5637" max="5637" width="38.88671875" style="339" customWidth="1"/>
    <col min="5638" max="5657" width="2.6640625" style="339" customWidth="1"/>
    <col min="5658" max="5662" width="2.109375" style="339" customWidth="1"/>
    <col min="5663" max="5678" width="2.33203125" style="339" customWidth="1"/>
    <col min="5679" max="5679" width="2.109375" style="339" customWidth="1"/>
    <col min="5680" max="5868" width="2.6640625" style="339" customWidth="1"/>
    <col min="5869" max="5891" width="9" style="339"/>
    <col min="5892" max="5892" width="24.109375" style="339" customWidth="1"/>
    <col min="5893" max="5893" width="38.88671875" style="339" customWidth="1"/>
    <col min="5894" max="5913" width="2.6640625" style="339" customWidth="1"/>
    <col min="5914" max="5918" width="2.109375" style="339" customWidth="1"/>
    <col min="5919" max="5934" width="2.33203125" style="339" customWidth="1"/>
    <col min="5935" max="5935" width="2.109375" style="339" customWidth="1"/>
    <col min="5936" max="6124" width="2.6640625" style="339" customWidth="1"/>
    <col min="6125" max="6147" width="9" style="339"/>
    <col min="6148" max="6148" width="24.109375" style="339" customWidth="1"/>
    <col min="6149" max="6149" width="38.88671875" style="339" customWidth="1"/>
    <col min="6150" max="6169" width="2.6640625" style="339" customWidth="1"/>
    <col min="6170" max="6174" width="2.109375" style="339" customWidth="1"/>
    <col min="6175" max="6190" width="2.33203125" style="339" customWidth="1"/>
    <col min="6191" max="6191" width="2.109375" style="339" customWidth="1"/>
    <col min="6192" max="6380" width="2.6640625" style="339" customWidth="1"/>
    <col min="6381" max="6403" width="9" style="339"/>
    <col min="6404" max="6404" width="24.109375" style="339" customWidth="1"/>
    <col min="6405" max="6405" width="38.88671875" style="339" customWidth="1"/>
    <col min="6406" max="6425" width="2.6640625" style="339" customWidth="1"/>
    <col min="6426" max="6430" width="2.109375" style="339" customWidth="1"/>
    <col min="6431" max="6446" width="2.33203125" style="339" customWidth="1"/>
    <col min="6447" max="6447" width="2.109375" style="339" customWidth="1"/>
    <col min="6448" max="6636" width="2.6640625" style="339" customWidth="1"/>
    <col min="6637" max="6659" width="9" style="339"/>
    <col min="6660" max="6660" width="24.109375" style="339" customWidth="1"/>
    <col min="6661" max="6661" width="38.88671875" style="339" customWidth="1"/>
    <col min="6662" max="6681" width="2.6640625" style="339" customWidth="1"/>
    <col min="6682" max="6686" width="2.109375" style="339" customWidth="1"/>
    <col min="6687" max="6702" width="2.33203125" style="339" customWidth="1"/>
    <col min="6703" max="6703" width="2.109375" style="339" customWidth="1"/>
    <col min="6704" max="6892" width="2.6640625" style="339" customWidth="1"/>
    <col min="6893" max="6915" width="9" style="339"/>
    <col min="6916" max="6916" width="24.109375" style="339" customWidth="1"/>
    <col min="6917" max="6917" width="38.88671875" style="339" customWidth="1"/>
    <col min="6918" max="6937" width="2.6640625" style="339" customWidth="1"/>
    <col min="6938" max="6942" width="2.109375" style="339" customWidth="1"/>
    <col min="6943" max="6958" width="2.33203125" style="339" customWidth="1"/>
    <col min="6959" max="6959" width="2.109375" style="339" customWidth="1"/>
    <col min="6960" max="7148" width="2.6640625" style="339" customWidth="1"/>
    <col min="7149" max="7171" width="9" style="339"/>
    <col min="7172" max="7172" width="24.109375" style="339" customWidth="1"/>
    <col min="7173" max="7173" width="38.88671875" style="339" customWidth="1"/>
    <col min="7174" max="7193" width="2.6640625" style="339" customWidth="1"/>
    <col min="7194" max="7198" width="2.109375" style="339" customWidth="1"/>
    <col min="7199" max="7214" width="2.33203125" style="339" customWidth="1"/>
    <col min="7215" max="7215" width="2.109375" style="339" customWidth="1"/>
    <col min="7216" max="7404" width="2.6640625" style="339" customWidth="1"/>
    <col min="7405" max="7427" width="9" style="339"/>
    <col min="7428" max="7428" width="24.109375" style="339" customWidth="1"/>
    <col min="7429" max="7429" width="38.88671875" style="339" customWidth="1"/>
    <col min="7430" max="7449" width="2.6640625" style="339" customWidth="1"/>
    <col min="7450" max="7454" width="2.109375" style="339" customWidth="1"/>
    <col min="7455" max="7470" width="2.33203125" style="339" customWidth="1"/>
    <col min="7471" max="7471" width="2.109375" style="339" customWidth="1"/>
    <col min="7472" max="7660" width="2.6640625" style="339" customWidth="1"/>
    <col min="7661" max="7683" width="9" style="339"/>
    <col min="7684" max="7684" width="24.109375" style="339" customWidth="1"/>
    <col min="7685" max="7685" width="38.88671875" style="339" customWidth="1"/>
    <col min="7686" max="7705" width="2.6640625" style="339" customWidth="1"/>
    <col min="7706" max="7710" width="2.109375" style="339" customWidth="1"/>
    <col min="7711" max="7726" width="2.33203125" style="339" customWidth="1"/>
    <col min="7727" max="7727" width="2.109375" style="339" customWidth="1"/>
    <col min="7728" max="7916" width="2.6640625" style="339" customWidth="1"/>
    <col min="7917" max="7939" width="9" style="339"/>
    <col min="7940" max="7940" width="24.109375" style="339" customWidth="1"/>
    <col min="7941" max="7941" width="38.88671875" style="339" customWidth="1"/>
    <col min="7942" max="7961" width="2.6640625" style="339" customWidth="1"/>
    <col min="7962" max="7966" width="2.109375" style="339" customWidth="1"/>
    <col min="7967" max="7982" width="2.33203125" style="339" customWidth="1"/>
    <col min="7983" max="7983" width="2.109375" style="339" customWidth="1"/>
    <col min="7984" max="8172" width="2.6640625" style="339" customWidth="1"/>
    <col min="8173" max="8195" width="9" style="339"/>
    <col min="8196" max="8196" width="24.109375" style="339" customWidth="1"/>
    <col min="8197" max="8197" width="38.88671875" style="339" customWidth="1"/>
    <col min="8198" max="8217" width="2.6640625" style="339" customWidth="1"/>
    <col min="8218" max="8222" width="2.109375" style="339" customWidth="1"/>
    <col min="8223" max="8238" width="2.33203125" style="339" customWidth="1"/>
    <col min="8239" max="8239" width="2.109375" style="339" customWidth="1"/>
    <col min="8240" max="8428" width="2.6640625" style="339" customWidth="1"/>
    <col min="8429" max="8451" width="9" style="339"/>
    <col min="8452" max="8452" width="24.109375" style="339" customWidth="1"/>
    <col min="8453" max="8453" width="38.88671875" style="339" customWidth="1"/>
    <col min="8454" max="8473" width="2.6640625" style="339" customWidth="1"/>
    <col min="8474" max="8478" width="2.109375" style="339" customWidth="1"/>
    <col min="8479" max="8494" width="2.33203125" style="339" customWidth="1"/>
    <col min="8495" max="8495" width="2.109375" style="339" customWidth="1"/>
    <col min="8496" max="8684" width="2.6640625" style="339" customWidth="1"/>
    <col min="8685" max="8707" width="9" style="339"/>
    <col min="8708" max="8708" width="24.109375" style="339" customWidth="1"/>
    <col min="8709" max="8709" width="38.88671875" style="339" customWidth="1"/>
    <col min="8710" max="8729" width="2.6640625" style="339" customWidth="1"/>
    <col min="8730" max="8734" width="2.109375" style="339" customWidth="1"/>
    <col min="8735" max="8750" width="2.33203125" style="339" customWidth="1"/>
    <col min="8751" max="8751" width="2.109375" style="339" customWidth="1"/>
    <col min="8752" max="8940" width="2.6640625" style="339" customWidth="1"/>
    <col min="8941" max="8963" width="9" style="339"/>
    <col min="8964" max="8964" width="24.109375" style="339" customWidth="1"/>
    <col min="8965" max="8965" width="38.88671875" style="339" customWidth="1"/>
    <col min="8966" max="8985" width="2.6640625" style="339" customWidth="1"/>
    <col min="8986" max="8990" width="2.109375" style="339" customWidth="1"/>
    <col min="8991" max="9006" width="2.33203125" style="339" customWidth="1"/>
    <col min="9007" max="9007" width="2.109375" style="339" customWidth="1"/>
    <col min="9008" max="9196" width="2.6640625" style="339" customWidth="1"/>
    <col min="9197" max="9219" width="9" style="339"/>
    <col min="9220" max="9220" width="24.109375" style="339" customWidth="1"/>
    <col min="9221" max="9221" width="38.88671875" style="339" customWidth="1"/>
    <col min="9222" max="9241" width="2.6640625" style="339" customWidth="1"/>
    <col min="9242" max="9246" width="2.109375" style="339" customWidth="1"/>
    <col min="9247" max="9262" width="2.33203125" style="339" customWidth="1"/>
    <col min="9263" max="9263" width="2.109375" style="339" customWidth="1"/>
    <col min="9264" max="9452" width="2.6640625" style="339" customWidth="1"/>
    <col min="9453" max="9475" width="9" style="339"/>
    <col min="9476" max="9476" width="24.109375" style="339" customWidth="1"/>
    <col min="9477" max="9477" width="38.88671875" style="339" customWidth="1"/>
    <col min="9478" max="9497" width="2.6640625" style="339" customWidth="1"/>
    <col min="9498" max="9502" width="2.109375" style="339" customWidth="1"/>
    <col min="9503" max="9518" width="2.33203125" style="339" customWidth="1"/>
    <col min="9519" max="9519" width="2.109375" style="339" customWidth="1"/>
    <col min="9520" max="9708" width="2.6640625" style="339" customWidth="1"/>
    <col min="9709" max="9731" width="9" style="339"/>
    <col min="9732" max="9732" width="24.109375" style="339" customWidth="1"/>
    <col min="9733" max="9733" width="38.88671875" style="339" customWidth="1"/>
    <col min="9734" max="9753" width="2.6640625" style="339" customWidth="1"/>
    <col min="9754" max="9758" width="2.109375" style="339" customWidth="1"/>
    <col min="9759" max="9774" width="2.33203125" style="339" customWidth="1"/>
    <col min="9775" max="9775" width="2.109375" style="339" customWidth="1"/>
    <col min="9776" max="9964" width="2.6640625" style="339" customWidth="1"/>
    <col min="9965" max="9987" width="9" style="339"/>
    <col min="9988" max="9988" width="24.109375" style="339" customWidth="1"/>
    <col min="9989" max="9989" width="38.88671875" style="339" customWidth="1"/>
    <col min="9990" max="10009" width="2.6640625" style="339" customWidth="1"/>
    <col min="10010" max="10014" width="2.109375" style="339" customWidth="1"/>
    <col min="10015" max="10030" width="2.33203125" style="339" customWidth="1"/>
    <col min="10031" max="10031" width="2.109375" style="339" customWidth="1"/>
    <col min="10032" max="10220" width="2.6640625" style="339" customWidth="1"/>
    <col min="10221" max="10243" width="9" style="339"/>
    <col min="10244" max="10244" width="24.109375" style="339" customWidth="1"/>
    <col min="10245" max="10245" width="38.88671875" style="339" customWidth="1"/>
    <col min="10246" max="10265" width="2.6640625" style="339" customWidth="1"/>
    <col min="10266" max="10270" width="2.109375" style="339" customWidth="1"/>
    <col min="10271" max="10286" width="2.33203125" style="339" customWidth="1"/>
    <col min="10287" max="10287" width="2.109375" style="339" customWidth="1"/>
    <col min="10288" max="10476" width="2.6640625" style="339" customWidth="1"/>
    <col min="10477" max="10499" width="9" style="339"/>
    <col min="10500" max="10500" width="24.109375" style="339" customWidth="1"/>
    <col min="10501" max="10501" width="38.88671875" style="339" customWidth="1"/>
    <col min="10502" max="10521" width="2.6640625" style="339" customWidth="1"/>
    <col min="10522" max="10526" width="2.109375" style="339" customWidth="1"/>
    <col min="10527" max="10542" width="2.33203125" style="339" customWidth="1"/>
    <col min="10543" max="10543" width="2.109375" style="339" customWidth="1"/>
    <col min="10544" max="10732" width="2.6640625" style="339" customWidth="1"/>
    <col min="10733" max="10755" width="9" style="339"/>
    <col min="10756" max="10756" width="24.109375" style="339" customWidth="1"/>
    <col min="10757" max="10757" width="38.88671875" style="339" customWidth="1"/>
    <col min="10758" max="10777" width="2.6640625" style="339" customWidth="1"/>
    <col min="10778" max="10782" width="2.109375" style="339" customWidth="1"/>
    <col min="10783" max="10798" width="2.33203125" style="339" customWidth="1"/>
    <col min="10799" max="10799" width="2.109375" style="339" customWidth="1"/>
    <col min="10800" max="10988" width="2.6640625" style="339" customWidth="1"/>
    <col min="10989" max="11011" width="9" style="339"/>
    <col min="11012" max="11012" width="24.109375" style="339" customWidth="1"/>
    <col min="11013" max="11013" width="38.88671875" style="339" customWidth="1"/>
    <col min="11014" max="11033" width="2.6640625" style="339" customWidth="1"/>
    <col min="11034" max="11038" width="2.109375" style="339" customWidth="1"/>
    <col min="11039" max="11054" width="2.33203125" style="339" customWidth="1"/>
    <col min="11055" max="11055" width="2.109375" style="339" customWidth="1"/>
    <col min="11056" max="11244" width="2.6640625" style="339" customWidth="1"/>
    <col min="11245" max="11267" width="9" style="339"/>
    <col min="11268" max="11268" width="24.109375" style="339" customWidth="1"/>
    <col min="11269" max="11269" width="38.88671875" style="339" customWidth="1"/>
    <col min="11270" max="11289" width="2.6640625" style="339" customWidth="1"/>
    <col min="11290" max="11294" width="2.109375" style="339" customWidth="1"/>
    <col min="11295" max="11310" width="2.33203125" style="339" customWidth="1"/>
    <col min="11311" max="11311" width="2.109375" style="339" customWidth="1"/>
    <col min="11312" max="11500" width="2.6640625" style="339" customWidth="1"/>
    <col min="11501" max="11523" width="9" style="339"/>
    <col min="11524" max="11524" width="24.109375" style="339" customWidth="1"/>
    <col min="11525" max="11525" width="38.88671875" style="339" customWidth="1"/>
    <col min="11526" max="11545" width="2.6640625" style="339" customWidth="1"/>
    <col min="11546" max="11550" width="2.109375" style="339" customWidth="1"/>
    <col min="11551" max="11566" width="2.33203125" style="339" customWidth="1"/>
    <col min="11567" max="11567" width="2.109375" style="339" customWidth="1"/>
    <col min="11568" max="11756" width="2.6640625" style="339" customWidth="1"/>
    <col min="11757" max="11779" width="9" style="339"/>
    <col min="11780" max="11780" width="24.109375" style="339" customWidth="1"/>
    <col min="11781" max="11781" width="38.88671875" style="339" customWidth="1"/>
    <col min="11782" max="11801" width="2.6640625" style="339" customWidth="1"/>
    <col min="11802" max="11806" width="2.109375" style="339" customWidth="1"/>
    <col min="11807" max="11822" width="2.33203125" style="339" customWidth="1"/>
    <col min="11823" max="11823" width="2.109375" style="339" customWidth="1"/>
    <col min="11824" max="12012" width="2.6640625" style="339" customWidth="1"/>
    <col min="12013" max="12035" width="9" style="339"/>
    <col min="12036" max="12036" width="24.109375" style="339" customWidth="1"/>
    <col min="12037" max="12037" width="38.88671875" style="339" customWidth="1"/>
    <col min="12038" max="12057" width="2.6640625" style="339" customWidth="1"/>
    <col min="12058" max="12062" width="2.109375" style="339" customWidth="1"/>
    <col min="12063" max="12078" width="2.33203125" style="339" customWidth="1"/>
    <col min="12079" max="12079" width="2.109375" style="339" customWidth="1"/>
    <col min="12080" max="12268" width="2.6640625" style="339" customWidth="1"/>
    <col min="12269" max="12291" width="9" style="339"/>
    <col min="12292" max="12292" width="24.109375" style="339" customWidth="1"/>
    <col min="12293" max="12293" width="38.88671875" style="339" customWidth="1"/>
    <col min="12294" max="12313" width="2.6640625" style="339" customWidth="1"/>
    <col min="12314" max="12318" width="2.109375" style="339" customWidth="1"/>
    <col min="12319" max="12334" width="2.33203125" style="339" customWidth="1"/>
    <col min="12335" max="12335" width="2.109375" style="339" customWidth="1"/>
    <col min="12336" max="12524" width="2.6640625" style="339" customWidth="1"/>
    <col min="12525" max="12547" width="9" style="339"/>
    <col min="12548" max="12548" width="24.109375" style="339" customWidth="1"/>
    <col min="12549" max="12549" width="38.88671875" style="339" customWidth="1"/>
    <col min="12550" max="12569" width="2.6640625" style="339" customWidth="1"/>
    <col min="12570" max="12574" width="2.109375" style="339" customWidth="1"/>
    <col min="12575" max="12590" width="2.33203125" style="339" customWidth="1"/>
    <col min="12591" max="12591" width="2.109375" style="339" customWidth="1"/>
    <col min="12592" max="12780" width="2.6640625" style="339" customWidth="1"/>
    <col min="12781" max="12803" width="9" style="339"/>
    <col min="12804" max="12804" width="24.109375" style="339" customWidth="1"/>
    <col min="12805" max="12805" width="38.88671875" style="339" customWidth="1"/>
    <col min="12806" max="12825" width="2.6640625" style="339" customWidth="1"/>
    <col min="12826" max="12830" width="2.109375" style="339" customWidth="1"/>
    <col min="12831" max="12846" width="2.33203125" style="339" customWidth="1"/>
    <col min="12847" max="12847" width="2.109375" style="339" customWidth="1"/>
    <col min="12848" max="13036" width="2.6640625" style="339" customWidth="1"/>
    <col min="13037" max="13059" width="9" style="339"/>
    <col min="13060" max="13060" width="24.109375" style="339" customWidth="1"/>
    <col min="13061" max="13061" width="38.88671875" style="339" customWidth="1"/>
    <col min="13062" max="13081" width="2.6640625" style="339" customWidth="1"/>
    <col min="13082" max="13086" width="2.109375" style="339" customWidth="1"/>
    <col min="13087" max="13102" width="2.33203125" style="339" customWidth="1"/>
    <col min="13103" max="13103" width="2.109375" style="339" customWidth="1"/>
    <col min="13104" max="13292" width="2.6640625" style="339" customWidth="1"/>
    <col min="13293" max="13315" width="9" style="339"/>
    <col min="13316" max="13316" width="24.109375" style="339" customWidth="1"/>
    <col min="13317" max="13317" width="38.88671875" style="339" customWidth="1"/>
    <col min="13318" max="13337" width="2.6640625" style="339" customWidth="1"/>
    <col min="13338" max="13342" width="2.109375" style="339" customWidth="1"/>
    <col min="13343" max="13358" width="2.33203125" style="339" customWidth="1"/>
    <col min="13359" max="13359" width="2.109375" style="339" customWidth="1"/>
    <col min="13360" max="13548" width="2.6640625" style="339" customWidth="1"/>
    <col min="13549" max="13571" width="9" style="339"/>
    <col min="13572" max="13572" width="24.109375" style="339" customWidth="1"/>
    <col min="13573" max="13573" width="38.88671875" style="339" customWidth="1"/>
    <col min="13574" max="13593" width="2.6640625" style="339" customWidth="1"/>
    <col min="13594" max="13598" width="2.109375" style="339" customWidth="1"/>
    <col min="13599" max="13614" width="2.33203125" style="339" customWidth="1"/>
    <col min="13615" max="13615" width="2.109375" style="339" customWidth="1"/>
    <col min="13616" max="13804" width="2.6640625" style="339" customWidth="1"/>
    <col min="13805" max="13827" width="9" style="339"/>
    <col min="13828" max="13828" width="24.109375" style="339" customWidth="1"/>
    <col min="13829" max="13829" width="38.88671875" style="339" customWidth="1"/>
    <col min="13830" max="13849" width="2.6640625" style="339" customWidth="1"/>
    <col min="13850" max="13854" width="2.109375" style="339" customWidth="1"/>
    <col min="13855" max="13870" width="2.33203125" style="339" customWidth="1"/>
    <col min="13871" max="13871" width="2.109375" style="339" customWidth="1"/>
    <col min="13872" max="14060" width="2.6640625" style="339" customWidth="1"/>
    <col min="14061" max="14083" width="9" style="339"/>
    <col min="14084" max="14084" width="24.109375" style="339" customWidth="1"/>
    <col min="14085" max="14085" width="38.88671875" style="339" customWidth="1"/>
    <col min="14086" max="14105" width="2.6640625" style="339" customWidth="1"/>
    <col min="14106" max="14110" width="2.109375" style="339" customWidth="1"/>
    <col min="14111" max="14126" width="2.33203125" style="339" customWidth="1"/>
    <col min="14127" max="14127" width="2.109375" style="339" customWidth="1"/>
    <col min="14128" max="14316" width="2.6640625" style="339" customWidth="1"/>
    <col min="14317" max="14339" width="9" style="339"/>
    <col min="14340" max="14340" width="24.109375" style="339" customWidth="1"/>
    <col min="14341" max="14341" width="38.88671875" style="339" customWidth="1"/>
    <col min="14342" max="14361" width="2.6640625" style="339" customWidth="1"/>
    <col min="14362" max="14366" width="2.109375" style="339" customWidth="1"/>
    <col min="14367" max="14382" width="2.33203125" style="339" customWidth="1"/>
    <col min="14383" max="14383" width="2.109375" style="339" customWidth="1"/>
    <col min="14384" max="14572" width="2.6640625" style="339" customWidth="1"/>
    <col min="14573" max="14595" width="9" style="339"/>
    <col min="14596" max="14596" width="24.109375" style="339" customWidth="1"/>
    <col min="14597" max="14597" width="38.88671875" style="339" customWidth="1"/>
    <col min="14598" max="14617" width="2.6640625" style="339" customWidth="1"/>
    <col min="14618" max="14622" width="2.109375" style="339" customWidth="1"/>
    <col min="14623" max="14638" width="2.33203125" style="339" customWidth="1"/>
    <col min="14639" max="14639" width="2.109375" style="339" customWidth="1"/>
    <col min="14640" max="14828" width="2.6640625" style="339" customWidth="1"/>
    <col min="14829" max="14851" width="9" style="339"/>
    <col min="14852" max="14852" width="24.109375" style="339" customWidth="1"/>
    <col min="14853" max="14853" width="38.88671875" style="339" customWidth="1"/>
    <col min="14854" max="14873" width="2.6640625" style="339" customWidth="1"/>
    <col min="14874" max="14878" width="2.109375" style="339" customWidth="1"/>
    <col min="14879" max="14894" width="2.33203125" style="339" customWidth="1"/>
    <col min="14895" max="14895" width="2.109375" style="339" customWidth="1"/>
    <col min="14896" max="15084" width="2.6640625" style="339" customWidth="1"/>
    <col min="15085" max="15107" width="9" style="339"/>
    <col min="15108" max="15108" width="24.109375" style="339" customWidth="1"/>
    <col min="15109" max="15109" width="38.88671875" style="339" customWidth="1"/>
    <col min="15110" max="15129" width="2.6640625" style="339" customWidth="1"/>
    <col min="15130" max="15134" width="2.109375" style="339" customWidth="1"/>
    <col min="15135" max="15150" width="2.33203125" style="339" customWidth="1"/>
    <col min="15151" max="15151" width="2.109375" style="339" customWidth="1"/>
    <col min="15152" max="15340" width="2.6640625" style="339" customWidth="1"/>
    <col min="15341" max="15363" width="9" style="339"/>
    <col min="15364" max="15364" width="24.109375" style="339" customWidth="1"/>
    <col min="15365" max="15365" width="38.88671875" style="339" customWidth="1"/>
    <col min="15366" max="15385" width="2.6640625" style="339" customWidth="1"/>
    <col min="15386" max="15390" width="2.109375" style="339" customWidth="1"/>
    <col min="15391" max="15406" width="2.33203125" style="339" customWidth="1"/>
    <col min="15407" max="15407" width="2.109375" style="339" customWidth="1"/>
    <col min="15408" max="15596" width="2.6640625" style="339" customWidth="1"/>
    <col min="15597" max="15619" width="9" style="339"/>
    <col min="15620" max="15620" width="24.109375" style="339" customWidth="1"/>
    <col min="15621" max="15621" width="38.88671875" style="339" customWidth="1"/>
    <col min="15622" max="15641" width="2.6640625" style="339" customWidth="1"/>
    <col min="15642" max="15646" width="2.109375" style="339" customWidth="1"/>
    <col min="15647" max="15662" width="2.33203125" style="339" customWidth="1"/>
    <col min="15663" max="15663" width="2.109375" style="339" customWidth="1"/>
    <col min="15664" max="15852" width="2.6640625" style="339" customWidth="1"/>
    <col min="15853" max="15875" width="9" style="339"/>
    <col min="15876" max="15876" width="24.109375" style="339" customWidth="1"/>
    <col min="15877" max="15877" width="38.88671875" style="339" customWidth="1"/>
    <col min="15878" max="15897" width="2.6640625" style="339" customWidth="1"/>
    <col min="15898" max="15902" width="2.109375" style="339" customWidth="1"/>
    <col min="15903" max="15918" width="2.33203125" style="339" customWidth="1"/>
    <col min="15919" max="15919" width="2.109375" style="339" customWidth="1"/>
    <col min="15920" max="16108" width="2.6640625" style="339" customWidth="1"/>
    <col min="16109" max="16131" width="9" style="339"/>
    <col min="16132" max="16132" width="24.109375" style="339" customWidth="1"/>
    <col min="16133" max="16133" width="38.88671875" style="339" customWidth="1"/>
    <col min="16134" max="16153" width="2.6640625" style="339" customWidth="1"/>
    <col min="16154" max="16158" width="2.109375" style="339" customWidth="1"/>
    <col min="16159" max="16174" width="2.33203125" style="339" customWidth="1"/>
    <col min="16175" max="16175" width="2.109375" style="339" customWidth="1"/>
    <col min="16176" max="16364" width="2.6640625" style="339" customWidth="1"/>
    <col min="16365" max="16384" width="9" style="339"/>
  </cols>
  <sheetData>
    <row r="1" spans="1:46" ht="19.350000000000001" customHeight="1">
      <c r="A1" s="994" t="s">
        <v>1416</v>
      </c>
      <c r="B1" s="994"/>
      <c r="C1" s="994"/>
      <c r="D1" s="994"/>
      <c r="E1" s="994"/>
      <c r="F1" s="994"/>
      <c r="G1" s="994"/>
      <c r="H1" s="994"/>
      <c r="I1" s="994"/>
      <c r="J1" s="994"/>
      <c r="K1" s="994"/>
      <c r="L1" s="994"/>
      <c r="M1" s="994"/>
      <c r="N1" s="994"/>
      <c r="O1" s="994"/>
    </row>
    <row r="2" spans="1:46" ht="18.649999999999999" customHeight="1">
      <c r="AD2" s="995" t="s">
        <v>1417</v>
      </c>
      <c r="AE2" s="995"/>
      <c r="AF2" s="995"/>
      <c r="AG2" s="995"/>
      <c r="AH2" s="995"/>
      <c r="AI2" s="995"/>
      <c r="AJ2" s="995"/>
      <c r="AK2" s="995"/>
      <c r="AL2" s="995"/>
      <c r="AM2" s="995"/>
      <c r="AN2" s="995"/>
      <c r="AO2" s="995"/>
      <c r="AP2" s="995"/>
      <c r="AQ2" s="995"/>
      <c r="AR2" s="995"/>
      <c r="AS2" s="995"/>
      <c r="AT2" s="995"/>
    </row>
    <row r="3" spans="1:46" ht="22.25" customHeight="1">
      <c r="A3" s="1046" t="s">
        <v>1418</v>
      </c>
      <c r="B3" s="1047"/>
      <c r="C3" s="1048"/>
      <c r="D3" s="954" t="s">
        <v>1336</v>
      </c>
      <c r="E3" s="954"/>
      <c r="F3" s="954"/>
      <c r="G3" s="955"/>
      <c r="H3" s="1023" t="s">
        <v>1272</v>
      </c>
      <c r="I3" s="954"/>
      <c r="J3" s="954"/>
      <c r="K3" s="954"/>
      <c r="L3" s="954"/>
      <c r="M3" s="955"/>
      <c r="N3" s="932" t="s">
        <v>1419</v>
      </c>
      <c r="O3" s="932"/>
      <c r="P3" s="932"/>
      <c r="Q3" s="932"/>
      <c r="R3" s="932"/>
      <c r="S3" s="932"/>
      <c r="T3" s="932" t="s">
        <v>1338</v>
      </c>
      <c r="U3" s="932"/>
      <c r="V3" s="932"/>
      <c r="W3" s="932"/>
      <c r="X3" s="932"/>
      <c r="Y3" s="932"/>
      <c r="Z3" s="931" t="s">
        <v>1420</v>
      </c>
      <c r="AA3" s="931"/>
      <c r="AB3" s="931"/>
      <c r="AC3" s="931"/>
      <c r="AD3" s="931"/>
      <c r="AE3" s="933" t="s">
        <v>1277</v>
      </c>
      <c r="AF3" s="933"/>
      <c r="AG3" s="933"/>
      <c r="AH3" s="933"/>
      <c r="AI3" s="933"/>
      <c r="AJ3" s="933"/>
      <c r="AK3" s="933"/>
      <c r="AL3" s="933"/>
      <c r="AM3" s="933"/>
      <c r="AN3" s="933"/>
      <c r="AO3" s="933"/>
      <c r="AP3" s="933"/>
      <c r="AQ3" s="933"/>
      <c r="AR3" s="933"/>
      <c r="AS3" s="933"/>
      <c r="AT3" s="933"/>
    </row>
    <row r="4" spans="1:46" ht="22.25" customHeight="1">
      <c r="A4" s="1049"/>
      <c r="B4" s="1050"/>
      <c r="C4" s="1051"/>
      <c r="D4" s="957"/>
      <c r="E4" s="957"/>
      <c r="F4" s="957"/>
      <c r="G4" s="958"/>
      <c r="H4" s="1024"/>
      <c r="I4" s="957"/>
      <c r="J4" s="957"/>
      <c r="K4" s="957"/>
      <c r="L4" s="957"/>
      <c r="M4" s="958"/>
      <c r="N4" s="934" t="s">
        <v>1278</v>
      </c>
      <c r="O4" s="934"/>
      <c r="P4" s="934" t="s">
        <v>1279</v>
      </c>
      <c r="Q4" s="934"/>
      <c r="R4" s="934" t="s">
        <v>425</v>
      </c>
      <c r="S4" s="934"/>
      <c r="T4" s="934" t="s">
        <v>1280</v>
      </c>
      <c r="U4" s="934"/>
      <c r="V4" s="934" t="s">
        <v>1281</v>
      </c>
      <c r="W4" s="934"/>
      <c r="X4" s="934" t="s">
        <v>1282</v>
      </c>
      <c r="Y4" s="934"/>
      <c r="Z4" s="931"/>
      <c r="AA4" s="931"/>
      <c r="AB4" s="931"/>
      <c r="AC4" s="931"/>
      <c r="AD4" s="931"/>
      <c r="AE4" s="934" t="s">
        <v>1285</v>
      </c>
      <c r="AF4" s="934"/>
      <c r="AG4" s="934"/>
      <c r="AH4" s="1052" t="s">
        <v>1286</v>
      </c>
      <c r="AI4" s="1052"/>
      <c r="AJ4" s="1052"/>
      <c r="AK4" s="934" t="s">
        <v>1287</v>
      </c>
      <c r="AL4" s="934"/>
      <c r="AM4" s="934"/>
      <c r="AN4" s="934"/>
      <c r="AO4" s="934" t="s">
        <v>1289</v>
      </c>
      <c r="AP4" s="934"/>
      <c r="AQ4" s="934"/>
      <c r="AR4" s="943" t="s">
        <v>626</v>
      </c>
      <c r="AS4" s="943"/>
      <c r="AT4" s="943"/>
    </row>
    <row r="5" spans="1:46" ht="22.25" customHeight="1">
      <c r="A5" s="1041"/>
      <c r="B5" s="366" t="s">
        <v>1421</v>
      </c>
      <c r="C5" s="1043"/>
      <c r="D5" s="1033" t="s">
        <v>1422</v>
      </c>
      <c r="E5" s="1033"/>
      <c r="F5" s="1033"/>
      <c r="G5" s="1034"/>
      <c r="H5" s="1035" t="s">
        <v>1423</v>
      </c>
      <c r="I5" s="1033"/>
      <c r="J5" s="1033"/>
      <c r="K5" s="1033"/>
      <c r="L5" s="1033"/>
      <c r="M5" s="1034"/>
      <c r="N5" s="1006">
        <v>14</v>
      </c>
      <c r="O5" s="1006"/>
      <c r="P5" s="1006">
        <v>2</v>
      </c>
      <c r="Q5" s="1006"/>
      <c r="R5" s="1006">
        <f>N5+P5</f>
        <v>16</v>
      </c>
      <c r="S5" s="1006"/>
      <c r="T5" s="1006">
        <v>2</v>
      </c>
      <c r="U5" s="1006"/>
      <c r="V5" s="1006">
        <v>1</v>
      </c>
      <c r="W5" s="1006"/>
      <c r="X5" s="1006" t="s">
        <v>1424</v>
      </c>
      <c r="Y5" s="1006"/>
      <c r="Z5" s="1006">
        <v>3720</v>
      </c>
      <c r="AA5" s="1006"/>
      <c r="AB5" s="1006"/>
      <c r="AC5" s="1006"/>
      <c r="AD5" s="1006"/>
      <c r="AE5" s="1025" t="s">
        <v>1424</v>
      </c>
      <c r="AF5" s="1025"/>
      <c r="AG5" s="1025"/>
      <c r="AH5" s="1025">
        <v>7755</v>
      </c>
      <c r="AI5" s="1025"/>
      <c r="AJ5" s="1025"/>
      <c r="AK5" s="1006" t="s">
        <v>1424</v>
      </c>
      <c r="AL5" s="1006"/>
      <c r="AM5" s="1006"/>
      <c r="AN5" s="1006"/>
      <c r="AO5" s="1006" t="s">
        <v>1424</v>
      </c>
      <c r="AP5" s="1006"/>
      <c r="AQ5" s="1006"/>
      <c r="AR5" s="1009" t="s">
        <v>1424</v>
      </c>
      <c r="AS5" s="1009"/>
      <c r="AT5" s="1009"/>
    </row>
    <row r="6" spans="1:46" ht="22.25" customHeight="1">
      <c r="A6" s="1042"/>
      <c r="B6" s="367" t="s">
        <v>1425</v>
      </c>
      <c r="C6" s="1044"/>
      <c r="D6" s="1027" t="s">
        <v>1426</v>
      </c>
      <c r="E6" s="1027"/>
      <c r="F6" s="1027"/>
      <c r="G6" s="1028"/>
      <c r="H6" s="1045"/>
      <c r="I6" s="1027"/>
      <c r="J6" s="1027"/>
      <c r="K6" s="1027"/>
      <c r="L6" s="1027"/>
      <c r="M6" s="1028"/>
      <c r="N6" s="1007"/>
      <c r="O6" s="1007"/>
      <c r="P6" s="1007"/>
      <c r="Q6" s="1007"/>
      <c r="R6" s="1007"/>
      <c r="S6" s="1007"/>
      <c r="T6" s="1007"/>
      <c r="U6" s="1007"/>
      <c r="V6" s="1007"/>
      <c r="W6" s="1007"/>
      <c r="X6" s="1007"/>
      <c r="Y6" s="1007"/>
      <c r="Z6" s="1007"/>
      <c r="AA6" s="1007"/>
      <c r="AB6" s="1007"/>
      <c r="AC6" s="1007"/>
      <c r="AD6" s="1007"/>
      <c r="AE6" s="1026"/>
      <c r="AF6" s="1026"/>
      <c r="AG6" s="1026"/>
      <c r="AH6" s="1026"/>
      <c r="AI6" s="1026"/>
      <c r="AJ6" s="1026"/>
      <c r="AK6" s="1007"/>
      <c r="AL6" s="1007"/>
      <c r="AM6" s="1007"/>
      <c r="AN6" s="1007"/>
      <c r="AO6" s="1007"/>
      <c r="AP6" s="1007"/>
      <c r="AQ6" s="1007"/>
      <c r="AR6" s="1008"/>
      <c r="AS6" s="1008"/>
      <c r="AT6" s="1008"/>
    </row>
    <row r="7" spans="1:46" ht="22.25" customHeight="1">
      <c r="A7" s="1029"/>
      <c r="B7" s="365" t="s">
        <v>1427</v>
      </c>
      <c r="C7" s="1031"/>
      <c r="D7" s="1033" t="s">
        <v>1428</v>
      </c>
      <c r="E7" s="1033"/>
      <c r="F7" s="1033"/>
      <c r="G7" s="1034"/>
      <c r="H7" s="1035" t="s">
        <v>1429</v>
      </c>
      <c r="I7" s="1033"/>
      <c r="J7" s="1033"/>
      <c r="K7" s="1033"/>
      <c r="L7" s="1033"/>
      <c r="M7" s="1034"/>
      <c r="N7" s="1018">
        <v>28</v>
      </c>
      <c r="O7" s="1018"/>
      <c r="P7" s="1018">
        <v>1</v>
      </c>
      <c r="Q7" s="1018"/>
      <c r="R7" s="1018">
        <f>N7+P7</f>
        <v>29</v>
      </c>
      <c r="S7" s="1018"/>
      <c r="T7" s="1018">
        <v>5</v>
      </c>
      <c r="U7" s="1018"/>
      <c r="V7" s="1018">
        <v>2</v>
      </c>
      <c r="W7" s="1018"/>
      <c r="X7" s="1018">
        <v>7</v>
      </c>
      <c r="Y7" s="1018"/>
      <c r="Z7" s="1018">
        <v>33000</v>
      </c>
      <c r="AA7" s="1018"/>
      <c r="AB7" s="1018"/>
      <c r="AC7" s="1018"/>
      <c r="AD7" s="1018"/>
      <c r="AE7" s="1039">
        <v>1360</v>
      </c>
      <c r="AF7" s="1039"/>
      <c r="AG7" s="1039"/>
      <c r="AH7" s="1039">
        <v>519</v>
      </c>
      <c r="AI7" s="1039"/>
      <c r="AJ7" s="1039"/>
      <c r="AK7" s="1018">
        <v>37200</v>
      </c>
      <c r="AL7" s="1018"/>
      <c r="AM7" s="1018"/>
      <c r="AN7" s="1018"/>
      <c r="AO7" s="1018">
        <v>170</v>
      </c>
      <c r="AP7" s="1018"/>
      <c r="AQ7" s="1018"/>
      <c r="AR7" s="1040">
        <v>6401</v>
      </c>
      <c r="AS7" s="1040"/>
      <c r="AT7" s="1040"/>
    </row>
    <row r="8" spans="1:46" ht="22.25" customHeight="1">
      <c r="A8" s="1030"/>
      <c r="B8" s="368" t="s">
        <v>1430</v>
      </c>
      <c r="C8" s="1032"/>
      <c r="D8" s="1037" t="s">
        <v>1431</v>
      </c>
      <c r="E8" s="1037"/>
      <c r="F8" s="1037"/>
      <c r="G8" s="1038"/>
      <c r="H8" s="1036"/>
      <c r="I8" s="1037"/>
      <c r="J8" s="1037"/>
      <c r="K8" s="1037"/>
      <c r="L8" s="1037"/>
      <c r="M8" s="1038"/>
      <c r="N8" s="1006"/>
      <c r="O8" s="1006"/>
      <c r="P8" s="1006"/>
      <c r="Q8" s="1006"/>
      <c r="R8" s="1006"/>
      <c r="S8" s="1006"/>
      <c r="T8" s="1006"/>
      <c r="U8" s="1006"/>
      <c r="V8" s="1006"/>
      <c r="W8" s="1006"/>
      <c r="X8" s="1006"/>
      <c r="Y8" s="1006"/>
      <c r="Z8" s="1006"/>
      <c r="AA8" s="1006"/>
      <c r="AB8" s="1006"/>
      <c r="AC8" s="1006"/>
      <c r="AD8" s="1006"/>
      <c r="AE8" s="1025"/>
      <c r="AF8" s="1025"/>
      <c r="AG8" s="1025"/>
      <c r="AH8" s="1025"/>
      <c r="AI8" s="1025"/>
      <c r="AJ8" s="1025"/>
      <c r="AK8" s="1006"/>
      <c r="AL8" s="1006"/>
      <c r="AM8" s="1006"/>
      <c r="AN8" s="1006"/>
      <c r="AO8" s="1006"/>
      <c r="AP8" s="1006"/>
      <c r="AQ8" s="1006"/>
      <c r="AR8" s="1009"/>
      <c r="AS8" s="1009"/>
      <c r="AT8" s="1009"/>
    </row>
    <row r="9" spans="1:46" ht="22.25" customHeight="1"/>
    <row r="10" spans="1:46" ht="22.25" customHeight="1">
      <c r="A10" s="994" t="s">
        <v>1432</v>
      </c>
      <c r="B10" s="994"/>
      <c r="C10" s="994"/>
      <c r="D10" s="994"/>
      <c r="E10" s="994"/>
      <c r="F10" s="994"/>
      <c r="G10" s="994"/>
      <c r="H10" s="994"/>
      <c r="I10" s="994"/>
      <c r="J10" s="994"/>
      <c r="K10" s="994"/>
      <c r="L10" s="994"/>
      <c r="M10" s="994"/>
      <c r="N10" s="994"/>
      <c r="O10" s="994"/>
      <c r="AC10" s="995" t="s">
        <v>1433</v>
      </c>
      <c r="AD10" s="995"/>
      <c r="AE10" s="995"/>
      <c r="AF10" s="995"/>
      <c r="AG10" s="995"/>
      <c r="AH10" s="995"/>
      <c r="AI10" s="995"/>
      <c r="AJ10" s="995"/>
      <c r="AK10" s="995"/>
      <c r="AL10" s="995"/>
      <c r="AM10" s="995"/>
      <c r="AN10" s="995"/>
      <c r="AO10" s="995"/>
      <c r="AP10" s="995"/>
      <c r="AQ10" s="995"/>
      <c r="AR10" s="995"/>
      <c r="AS10" s="995"/>
    </row>
    <row r="11" spans="1:46" ht="22.25" customHeight="1">
      <c r="A11" s="1019"/>
      <c r="B11" s="1020" t="s">
        <v>1418</v>
      </c>
      <c r="C11" s="1021"/>
      <c r="D11" s="1023" t="s">
        <v>1336</v>
      </c>
      <c r="E11" s="955"/>
      <c r="F11" s="932" t="s">
        <v>1434</v>
      </c>
      <c r="G11" s="932"/>
      <c r="H11" s="932"/>
      <c r="I11" s="932"/>
      <c r="J11" s="932"/>
      <c r="K11" s="932"/>
      <c r="L11" s="932" t="s">
        <v>1338</v>
      </c>
      <c r="M11" s="932"/>
      <c r="N11" s="932"/>
      <c r="O11" s="932"/>
      <c r="P11" s="932"/>
      <c r="Q11" s="932"/>
      <c r="R11" s="931" t="s">
        <v>1420</v>
      </c>
      <c r="S11" s="931"/>
      <c r="T11" s="931"/>
      <c r="U11" s="931"/>
      <c r="V11" s="931" t="s">
        <v>1276</v>
      </c>
      <c r="W11" s="931"/>
      <c r="X11" s="931"/>
      <c r="Y11" s="931"/>
      <c r="Z11" s="933" t="s">
        <v>1277</v>
      </c>
      <c r="AA11" s="933"/>
      <c r="AB11" s="933"/>
      <c r="AC11" s="933"/>
      <c r="AD11" s="933"/>
      <c r="AE11" s="933"/>
      <c r="AF11" s="933"/>
      <c r="AG11" s="933"/>
      <c r="AH11" s="933"/>
      <c r="AI11" s="933"/>
      <c r="AJ11" s="933"/>
      <c r="AK11" s="933"/>
      <c r="AL11" s="933"/>
      <c r="AM11" s="933"/>
      <c r="AN11" s="933"/>
      <c r="AO11" s="933"/>
      <c r="AP11" s="933"/>
      <c r="AQ11" s="933"/>
      <c r="AR11" s="933"/>
      <c r="AS11" s="933"/>
    </row>
    <row r="12" spans="1:46" ht="22.25" customHeight="1">
      <c r="A12" s="1019"/>
      <c r="B12" s="1020"/>
      <c r="C12" s="1022"/>
      <c r="D12" s="1024"/>
      <c r="E12" s="958"/>
      <c r="F12" s="934" t="s">
        <v>1278</v>
      </c>
      <c r="G12" s="934"/>
      <c r="H12" s="934" t="s">
        <v>1279</v>
      </c>
      <c r="I12" s="934"/>
      <c r="J12" s="934" t="s">
        <v>425</v>
      </c>
      <c r="K12" s="934"/>
      <c r="L12" s="934" t="s">
        <v>1280</v>
      </c>
      <c r="M12" s="934"/>
      <c r="N12" s="934" t="s">
        <v>1281</v>
      </c>
      <c r="O12" s="934"/>
      <c r="P12" s="934" t="s">
        <v>1282</v>
      </c>
      <c r="Q12" s="934"/>
      <c r="R12" s="931"/>
      <c r="S12" s="931"/>
      <c r="T12" s="931"/>
      <c r="U12" s="931"/>
      <c r="V12" s="931"/>
      <c r="W12" s="931"/>
      <c r="X12" s="931"/>
      <c r="Y12" s="931"/>
      <c r="Z12" s="934" t="s">
        <v>1435</v>
      </c>
      <c r="AA12" s="934"/>
      <c r="AB12" s="934"/>
      <c r="AC12" s="934"/>
      <c r="AD12" s="934"/>
      <c r="AE12" s="934" t="s">
        <v>1436</v>
      </c>
      <c r="AF12" s="934"/>
      <c r="AG12" s="934"/>
      <c r="AH12" s="934"/>
      <c r="AI12" s="934"/>
      <c r="AJ12" s="934" t="s">
        <v>1437</v>
      </c>
      <c r="AK12" s="934"/>
      <c r="AL12" s="934"/>
      <c r="AM12" s="934"/>
      <c r="AN12" s="934"/>
      <c r="AO12" s="943" t="s">
        <v>626</v>
      </c>
      <c r="AP12" s="943"/>
      <c r="AQ12" s="943"/>
      <c r="AR12" s="943"/>
      <c r="AS12" s="943"/>
    </row>
    <row r="13" spans="1:46" ht="22.25" customHeight="1">
      <c r="A13" s="1010"/>
      <c r="B13" s="366" t="s">
        <v>1438</v>
      </c>
      <c r="C13" s="1012"/>
      <c r="D13" s="982" t="s">
        <v>1439</v>
      </c>
      <c r="E13" s="983"/>
      <c r="F13" s="1007">
        <v>12</v>
      </c>
      <c r="G13" s="1007"/>
      <c r="H13" s="1007" t="s">
        <v>375</v>
      </c>
      <c r="I13" s="1007"/>
      <c r="J13" s="1014">
        <f>SUM(F13:H13)</f>
        <v>12</v>
      </c>
      <c r="K13" s="1015"/>
      <c r="L13" s="1007">
        <v>3</v>
      </c>
      <c r="M13" s="1007"/>
      <c r="N13" s="1007">
        <v>2</v>
      </c>
      <c r="O13" s="1007"/>
      <c r="P13" s="1007" t="s">
        <v>375</v>
      </c>
      <c r="Q13" s="1007"/>
      <c r="R13" s="1007">
        <v>4416</v>
      </c>
      <c r="S13" s="1007"/>
      <c r="T13" s="1007"/>
      <c r="U13" s="1007"/>
      <c r="V13" s="1007">
        <v>5419</v>
      </c>
      <c r="W13" s="1007"/>
      <c r="X13" s="1007"/>
      <c r="Y13" s="1007"/>
      <c r="Z13" s="1007">
        <v>9800</v>
      </c>
      <c r="AA13" s="1007"/>
      <c r="AB13" s="1007"/>
      <c r="AC13" s="1007"/>
      <c r="AD13" s="1007"/>
      <c r="AE13" s="1007" t="s">
        <v>375</v>
      </c>
      <c r="AF13" s="1007"/>
      <c r="AG13" s="1007"/>
      <c r="AH13" s="1007"/>
      <c r="AI13" s="1007"/>
      <c r="AJ13" s="1007" t="s">
        <v>375</v>
      </c>
      <c r="AK13" s="1007"/>
      <c r="AL13" s="1007"/>
      <c r="AM13" s="1007"/>
      <c r="AN13" s="1007"/>
      <c r="AO13" s="1008" t="s">
        <v>375</v>
      </c>
      <c r="AP13" s="1008"/>
      <c r="AQ13" s="1008"/>
      <c r="AR13" s="1008"/>
      <c r="AS13" s="1008"/>
    </row>
    <row r="14" spans="1:46" ht="22.25" customHeight="1">
      <c r="A14" s="956"/>
      <c r="B14" s="369" t="s">
        <v>1440</v>
      </c>
      <c r="C14" s="958"/>
      <c r="D14" s="370"/>
      <c r="E14" s="360" t="s">
        <v>1441</v>
      </c>
      <c r="F14" s="1007"/>
      <c r="G14" s="1007"/>
      <c r="H14" s="1007"/>
      <c r="I14" s="1007"/>
      <c r="J14" s="1016"/>
      <c r="K14" s="1017"/>
      <c r="L14" s="1007"/>
      <c r="M14" s="1007"/>
      <c r="N14" s="1007"/>
      <c r="O14" s="1007"/>
      <c r="P14" s="1007"/>
      <c r="Q14" s="1007"/>
      <c r="R14" s="1007"/>
      <c r="S14" s="1007"/>
      <c r="T14" s="1007"/>
      <c r="U14" s="1007"/>
      <c r="V14" s="1007"/>
      <c r="W14" s="1007"/>
      <c r="X14" s="1007"/>
      <c r="Y14" s="1007"/>
      <c r="Z14" s="1007"/>
      <c r="AA14" s="1007"/>
      <c r="AB14" s="1007"/>
      <c r="AC14" s="1007"/>
      <c r="AD14" s="1007"/>
      <c r="AE14" s="1007"/>
      <c r="AF14" s="1007"/>
      <c r="AG14" s="1007"/>
      <c r="AH14" s="1007"/>
      <c r="AI14" s="1007"/>
      <c r="AJ14" s="1007"/>
      <c r="AK14" s="1007"/>
      <c r="AL14" s="1007"/>
      <c r="AM14" s="1007"/>
      <c r="AN14" s="1007"/>
      <c r="AO14" s="1008"/>
      <c r="AP14" s="1008"/>
      <c r="AQ14" s="1008"/>
      <c r="AR14" s="1008"/>
      <c r="AS14" s="1008"/>
    </row>
    <row r="15" spans="1:46" ht="22.25" customHeight="1">
      <c r="A15" s="1010"/>
      <c r="B15" s="366" t="s">
        <v>1442</v>
      </c>
      <c r="C15" s="1012"/>
      <c r="D15" s="982" t="s">
        <v>1443</v>
      </c>
      <c r="E15" s="983"/>
      <c r="F15" s="1007">
        <v>7</v>
      </c>
      <c r="G15" s="1007"/>
      <c r="H15" s="1007" t="s">
        <v>375</v>
      </c>
      <c r="I15" s="1007"/>
      <c r="J15" s="1007">
        <f>SUM(F15:H15)</f>
        <v>7</v>
      </c>
      <c r="K15" s="1007"/>
      <c r="L15" s="1007">
        <v>3</v>
      </c>
      <c r="M15" s="1007"/>
      <c r="N15" s="1007">
        <v>2</v>
      </c>
      <c r="O15" s="1007"/>
      <c r="P15" s="1007" t="s">
        <v>375</v>
      </c>
      <c r="Q15" s="1007"/>
      <c r="R15" s="1007">
        <v>658</v>
      </c>
      <c r="S15" s="1007"/>
      <c r="T15" s="1007"/>
      <c r="U15" s="1007"/>
      <c r="V15" s="1007" t="s">
        <v>1444</v>
      </c>
      <c r="W15" s="1007"/>
      <c r="X15" s="1007"/>
      <c r="Y15" s="1007"/>
      <c r="Z15" s="1007">
        <v>130</v>
      </c>
      <c r="AA15" s="1007"/>
      <c r="AB15" s="1007"/>
      <c r="AC15" s="1007"/>
      <c r="AD15" s="1007"/>
      <c r="AE15" s="1007" t="s">
        <v>375</v>
      </c>
      <c r="AF15" s="1007"/>
      <c r="AG15" s="1007"/>
      <c r="AH15" s="1007"/>
      <c r="AI15" s="1007"/>
      <c r="AJ15" s="1007" t="s">
        <v>375</v>
      </c>
      <c r="AK15" s="1007"/>
      <c r="AL15" s="1007"/>
      <c r="AM15" s="1007"/>
      <c r="AN15" s="1007"/>
      <c r="AO15" s="1008" t="s">
        <v>375</v>
      </c>
      <c r="AP15" s="1008"/>
      <c r="AQ15" s="1008"/>
      <c r="AR15" s="1008"/>
      <c r="AS15" s="1008"/>
    </row>
    <row r="16" spans="1:46" ht="22.25" customHeight="1">
      <c r="A16" s="956"/>
      <c r="B16" s="369" t="s">
        <v>1440</v>
      </c>
      <c r="C16" s="958"/>
      <c r="D16" s="370"/>
      <c r="E16" s="360" t="s">
        <v>1445</v>
      </c>
      <c r="F16" s="1007"/>
      <c r="G16" s="1007"/>
      <c r="H16" s="1007"/>
      <c r="I16" s="1007"/>
      <c r="J16" s="1007"/>
      <c r="K16" s="1007"/>
      <c r="L16" s="1007"/>
      <c r="M16" s="1007"/>
      <c r="N16" s="1007"/>
      <c r="O16" s="1007"/>
      <c r="P16" s="1007"/>
      <c r="Q16" s="1007"/>
      <c r="R16" s="1007"/>
      <c r="S16" s="1007"/>
      <c r="T16" s="1007"/>
      <c r="U16" s="1007"/>
      <c r="V16" s="1007"/>
      <c r="W16" s="1007"/>
      <c r="X16" s="1007"/>
      <c r="Y16" s="1007"/>
      <c r="Z16" s="1007"/>
      <c r="AA16" s="1007"/>
      <c r="AB16" s="1007"/>
      <c r="AC16" s="1007"/>
      <c r="AD16" s="1007"/>
      <c r="AE16" s="1007"/>
      <c r="AF16" s="1007"/>
      <c r="AG16" s="1007"/>
      <c r="AH16" s="1007"/>
      <c r="AI16" s="1007"/>
      <c r="AJ16" s="1007"/>
      <c r="AK16" s="1007"/>
      <c r="AL16" s="1007"/>
      <c r="AM16" s="1007"/>
      <c r="AN16" s="1007"/>
      <c r="AO16" s="1008"/>
      <c r="AP16" s="1008"/>
      <c r="AQ16" s="1008"/>
      <c r="AR16" s="1008"/>
      <c r="AS16" s="1008"/>
    </row>
    <row r="17" spans="1:45" ht="22.25" customHeight="1">
      <c r="A17" s="1010"/>
      <c r="B17" s="366" t="s">
        <v>1811</v>
      </c>
      <c r="C17" s="1012"/>
      <c r="D17" s="982" t="s">
        <v>1446</v>
      </c>
      <c r="E17" s="983"/>
      <c r="F17" s="1007">
        <v>11</v>
      </c>
      <c r="G17" s="1007"/>
      <c r="H17" s="1007" t="s">
        <v>375</v>
      </c>
      <c r="I17" s="1007"/>
      <c r="J17" s="1007">
        <f>SUM(F17:H17)</f>
        <v>11</v>
      </c>
      <c r="K17" s="1007"/>
      <c r="L17" s="1007">
        <v>3</v>
      </c>
      <c r="M17" s="1007"/>
      <c r="N17" s="1007">
        <v>2</v>
      </c>
      <c r="O17" s="1007"/>
      <c r="P17" s="1007" t="s">
        <v>375</v>
      </c>
      <c r="Q17" s="1007"/>
      <c r="R17" s="1007">
        <v>5600</v>
      </c>
      <c r="S17" s="1007"/>
      <c r="T17" s="1007"/>
      <c r="U17" s="1007"/>
      <c r="V17" s="1007">
        <v>35704</v>
      </c>
      <c r="W17" s="1007"/>
      <c r="X17" s="1007"/>
      <c r="Y17" s="1007"/>
      <c r="Z17" s="1007">
        <v>22991</v>
      </c>
      <c r="AA17" s="1007"/>
      <c r="AB17" s="1007"/>
      <c r="AC17" s="1007"/>
      <c r="AD17" s="1007"/>
      <c r="AE17" s="1007" t="s">
        <v>375</v>
      </c>
      <c r="AF17" s="1007"/>
      <c r="AG17" s="1007"/>
      <c r="AH17" s="1007"/>
      <c r="AI17" s="1007"/>
      <c r="AJ17" s="1007" t="s">
        <v>375</v>
      </c>
      <c r="AK17" s="1007"/>
      <c r="AL17" s="1007"/>
      <c r="AM17" s="1007"/>
      <c r="AN17" s="1007"/>
      <c r="AO17" s="1008" t="s">
        <v>375</v>
      </c>
      <c r="AP17" s="1008"/>
      <c r="AQ17" s="1008"/>
      <c r="AR17" s="1008"/>
      <c r="AS17" s="1008"/>
    </row>
    <row r="18" spans="1:45" ht="22.25" customHeight="1">
      <c r="A18" s="956"/>
      <c r="B18" s="369" t="s">
        <v>1440</v>
      </c>
      <c r="C18" s="958"/>
      <c r="D18" s="370"/>
      <c r="E18" s="360" t="s">
        <v>1447</v>
      </c>
      <c r="F18" s="1007"/>
      <c r="G18" s="1007"/>
      <c r="H18" s="1007"/>
      <c r="I18" s="1007"/>
      <c r="J18" s="1007"/>
      <c r="K18" s="1007"/>
      <c r="L18" s="1007"/>
      <c r="M18" s="1007"/>
      <c r="N18" s="1007"/>
      <c r="O18" s="1007"/>
      <c r="P18" s="1007"/>
      <c r="Q18" s="1007"/>
      <c r="R18" s="1007"/>
      <c r="S18" s="1007"/>
      <c r="T18" s="1007"/>
      <c r="U18" s="1007"/>
      <c r="V18" s="1007"/>
      <c r="W18" s="1007"/>
      <c r="X18" s="1007"/>
      <c r="Y18" s="1007"/>
      <c r="Z18" s="1007"/>
      <c r="AA18" s="1007"/>
      <c r="AB18" s="1007"/>
      <c r="AC18" s="1007"/>
      <c r="AD18" s="1007"/>
      <c r="AE18" s="1007"/>
      <c r="AF18" s="1007"/>
      <c r="AG18" s="1007"/>
      <c r="AH18" s="1007"/>
      <c r="AI18" s="1007"/>
      <c r="AJ18" s="1007"/>
      <c r="AK18" s="1007"/>
      <c r="AL18" s="1007"/>
      <c r="AM18" s="1007"/>
      <c r="AN18" s="1007"/>
      <c r="AO18" s="1008"/>
      <c r="AP18" s="1008"/>
      <c r="AQ18" s="1008"/>
      <c r="AR18" s="1008"/>
      <c r="AS18" s="1008"/>
    </row>
    <row r="19" spans="1:45" ht="22.25" customHeight="1">
      <c r="A19" s="1010"/>
      <c r="B19" s="366" t="s">
        <v>1448</v>
      </c>
      <c r="C19" s="1012"/>
      <c r="D19" s="982" t="s">
        <v>1449</v>
      </c>
      <c r="E19" s="983"/>
      <c r="F19" s="1007">
        <v>9</v>
      </c>
      <c r="G19" s="1007"/>
      <c r="H19" s="1007" t="s">
        <v>375</v>
      </c>
      <c r="I19" s="1007"/>
      <c r="J19" s="1007">
        <f>SUM(F19:H19)</f>
        <v>9</v>
      </c>
      <c r="K19" s="1007"/>
      <c r="L19" s="1007">
        <v>3</v>
      </c>
      <c r="M19" s="1007"/>
      <c r="N19" s="1007">
        <v>2</v>
      </c>
      <c r="O19" s="1007"/>
      <c r="P19" s="1007" t="s">
        <v>375</v>
      </c>
      <c r="Q19" s="1007"/>
      <c r="R19" s="1007">
        <v>2572</v>
      </c>
      <c r="S19" s="1007"/>
      <c r="T19" s="1007"/>
      <c r="U19" s="1007"/>
      <c r="V19" s="1007">
        <v>7301</v>
      </c>
      <c r="W19" s="1007"/>
      <c r="X19" s="1007"/>
      <c r="Y19" s="1007"/>
      <c r="Z19" s="1007">
        <v>42915</v>
      </c>
      <c r="AA19" s="1007"/>
      <c r="AB19" s="1007"/>
      <c r="AC19" s="1007"/>
      <c r="AD19" s="1007"/>
      <c r="AE19" s="1007" t="s">
        <v>375</v>
      </c>
      <c r="AF19" s="1007"/>
      <c r="AG19" s="1007"/>
      <c r="AH19" s="1007"/>
      <c r="AI19" s="1007"/>
      <c r="AJ19" s="1007" t="s">
        <v>375</v>
      </c>
      <c r="AK19" s="1007"/>
      <c r="AL19" s="1007"/>
      <c r="AM19" s="1007"/>
      <c r="AN19" s="1007"/>
      <c r="AO19" s="1008" t="s">
        <v>375</v>
      </c>
      <c r="AP19" s="1008"/>
      <c r="AQ19" s="1008"/>
      <c r="AR19" s="1008"/>
      <c r="AS19" s="1008"/>
    </row>
    <row r="20" spans="1:45" ht="22.25" customHeight="1">
      <c r="A20" s="956"/>
      <c r="B20" s="369" t="s">
        <v>1440</v>
      </c>
      <c r="C20" s="958"/>
      <c r="D20" s="370"/>
      <c r="E20" s="360" t="s">
        <v>1450</v>
      </c>
      <c r="F20" s="1007"/>
      <c r="G20" s="1007"/>
      <c r="H20" s="1007"/>
      <c r="I20" s="1007"/>
      <c r="J20" s="1007"/>
      <c r="K20" s="1007"/>
      <c r="L20" s="1007"/>
      <c r="M20" s="1007"/>
      <c r="N20" s="1007"/>
      <c r="O20" s="1007"/>
      <c r="P20" s="1007"/>
      <c r="Q20" s="1007"/>
      <c r="R20" s="1007"/>
      <c r="S20" s="1007"/>
      <c r="T20" s="1007"/>
      <c r="U20" s="1007"/>
      <c r="V20" s="1007"/>
      <c r="W20" s="1007"/>
      <c r="X20" s="1007"/>
      <c r="Y20" s="1007"/>
      <c r="Z20" s="1007"/>
      <c r="AA20" s="1007"/>
      <c r="AB20" s="1007"/>
      <c r="AC20" s="1007"/>
      <c r="AD20" s="1007"/>
      <c r="AE20" s="1007"/>
      <c r="AF20" s="1007"/>
      <c r="AG20" s="1007"/>
      <c r="AH20" s="1007"/>
      <c r="AI20" s="1007"/>
      <c r="AJ20" s="1007"/>
      <c r="AK20" s="1007"/>
      <c r="AL20" s="1007"/>
      <c r="AM20" s="1007"/>
      <c r="AN20" s="1007"/>
      <c r="AO20" s="1008"/>
      <c r="AP20" s="1008"/>
      <c r="AQ20" s="1008"/>
      <c r="AR20" s="1008"/>
      <c r="AS20" s="1008"/>
    </row>
    <row r="21" spans="1:45" ht="22.25" customHeight="1">
      <c r="A21" s="1010"/>
      <c r="B21" s="366" t="s">
        <v>1451</v>
      </c>
      <c r="C21" s="1012"/>
      <c r="D21" s="982" t="s">
        <v>1452</v>
      </c>
      <c r="E21" s="983"/>
      <c r="F21" s="1007">
        <v>88</v>
      </c>
      <c r="G21" s="1007"/>
      <c r="H21" s="1007" t="s">
        <v>375</v>
      </c>
      <c r="I21" s="1007"/>
      <c r="J21" s="1007">
        <f>SUM(F21:H21)</f>
        <v>88</v>
      </c>
      <c r="K21" s="1007"/>
      <c r="L21" s="1007">
        <v>7</v>
      </c>
      <c r="M21" s="1007"/>
      <c r="N21" s="1007">
        <v>3</v>
      </c>
      <c r="O21" s="1007"/>
      <c r="P21" s="1007">
        <v>1</v>
      </c>
      <c r="Q21" s="1007"/>
      <c r="R21" s="1007">
        <v>480</v>
      </c>
      <c r="S21" s="1007"/>
      <c r="T21" s="1007"/>
      <c r="U21" s="1007"/>
      <c r="V21" s="1007">
        <v>2194</v>
      </c>
      <c r="W21" s="1007"/>
      <c r="X21" s="1007"/>
      <c r="Y21" s="1007"/>
      <c r="Z21" s="1007">
        <v>2923</v>
      </c>
      <c r="AA21" s="1007"/>
      <c r="AB21" s="1007"/>
      <c r="AC21" s="1007"/>
      <c r="AD21" s="1007"/>
      <c r="AE21" s="1007" t="s">
        <v>375</v>
      </c>
      <c r="AF21" s="1007"/>
      <c r="AG21" s="1007"/>
      <c r="AH21" s="1007"/>
      <c r="AI21" s="1007"/>
      <c r="AJ21" s="1007" t="s">
        <v>375</v>
      </c>
      <c r="AK21" s="1007"/>
      <c r="AL21" s="1007"/>
      <c r="AM21" s="1007"/>
      <c r="AN21" s="1007"/>
      <c r="AO21" s="1008" t="s">
        <v>375</v>
      </c>
      <c r="AP21" s="1008"/>
      <c r="AQ21" s="1008"/>
      <c r="AR21" s="1008"/>
      <c r="AS21" s="1008"/>
    </row>
    <row r="22" spans="1:45" ht="22.25" customHeight="1">
      <c r="A22" s="956"/>
      <c r="B22" s="369" t="s">
        <v>1453</v>
      </c>
      <c r="C22" s="958"/>
      <c r="D22" s="370"/>
      <c r="E22" s="360" t="s">
        <v>1454</v>
      </c>
      <c r="F22" s="1007"/>
      <c r="G22" s="1007"/>
      <c r="H22" s="1007"/>
      <c r="I22" s="1007"/>
      <c r="J22" s="1007"/>
      <c r="K22" s="1007"/>
      <c r="L22" s="1007"/>
      <c r="M22" s="1007"/>
      <c r="N22" s="1007"/>
      <c r="O22" s="1007"/>
      <c r="P22" s="1007"/>
      <c r="Q22" s="1007"/>
      <c r="R22" s="1007"/>
      <c r="S22" s="1007"/>
      <c r="T22" s="1007"/>
      <c r="U22" s="1007"/>
      <c r="V22" s="1007"/>
      <c r="W22" s="1007"/>
      <c r="X22" s="1007"/>
      <c r="Y22" s="1007"/>
      <c r="Z22" s="1007"/>
      <c r="AA22" s="1007"/>
      <c r="AB22" s="1007"/>
      <c r="AC22" s="1007"/>
      <c r="AD22" s="1007"/>
      <c r="AE22" s="1007"/>
      <c r="AF22" s="1007"/>
      <c r="AG22" s="1007"/>
      <c r="AH22" s="1007"/>
      <c r="AI22" s="1007"/>
      <c r="AJ22" s="1007"/>
      <c r="AK22" s="1007"/>
      <c r="AL22" s="1007"/>
      <c r="AM22" s="1007"/>
      <c r="AN22" s="1007"/>
      <c r="AO22" s="1008"/>
      <c r="AP22" s="1008"/>
      <c r="AQ22" s="1008"/>
      <c r="AR22" s="1008"/>
      <c r="AS22" s="1008"/>
    </row>
    <row r="23" spans="1:45" ht="22.25" customHeight="1">
      <c r="A23" s="1010"/>
      <c r="B23" s="366" t="s">
        <v>1455</v>
      </c>
      <c r="C23" s="1012"/>
      <c r="D23" s="982" t="s">
        <v>1456</v>
      </c>
      <c r="E23" s="983"/>
      <c r="F23" s="1007">
        <v>8</v>
      </c>
      <c r="G23" s="1007"/>
      <c r="H23" s="1007" t="s">
        <v>375</v>
      </c>
      <c r="I23" s="1007"/>
      <c r="J23" s="1007">
        <f>SUM(F23:H23)</f>
        <v>8</v>
      </c>
      <c r="K23" s="1007"/>
      <c r="L23" s="1007">
        <v>3</v>
      </c>
      <c r="M23" s="1007"/>
      <c r="N23" s="1007">
        <v>2</v>
      </c>
      <c r="O23" s="1007"/>
      <c r="P23" s="1007" t="s">
        <v>375</v>
      </c>
      <c r="Q23" s="1007"/>
      <c r="R23" s="1007">
        <v>345</v>
      </c>
      <c r="S23" s="1007"/>
      <c r="T23" s="1007"/>
      <c r="U23" s="1007"/>
      <c r="V23" s="1007">
        <v>1047</v>
      </c>
      <c r="W23" s="1007"/>
      <c r="X23" s="1007"/>
      <c r="Y23" s="1007"/>
      <c r="Z23" s="1007">
        <v>332</v>
      </c>
      <c r="AA23" s="1007"/>
      <c r="AB23" s="1007"/>
      <c r="AC23" s="1007"/>
      <c r="AD23" s="1007"/>
      <c r="AE23" s="1007" t="s">
        <v>375</v>
      </c>
      <c r="AF23" s="1007"/>
      <c r="AG23" s="1007"/>
      <c r="AH23" s="1007"/>
      <c r="AI23" s="1007"/>
      <c r="AJ23" s="1007" t="s">
        <v>375</v>
      </c>
      <c r="AK23" s="1007"/>
      <c r="AL23" s="1007"/>
      <c r="AM23" s="1007"/>
      <c r="AN23" s="1007"/>
      <c r="AO23" s="1008" t="s">
        <v>375</v>
      </c>
      <c r="AP23" s="1008"/>
      <c r="AQ23" s="1008"/>
      <c r="AR23" s="1008"/>
      <c r="AS23" s="1008"/>
    </row>
    <row r="24" spans="1:45" ht="22.25" customHeight="1">
      <c r="A24" s="956"/>
      <c r="B24" s="369" t="s">
        <v>1457</v>
      </c>
      <c r="C24" s="958"/>
      <c r="D24" s="370"/>
      <c r="E24" s="360" t="s">
        <v>1408</v>
      </c>
      <c r="F24" s="1007"/>
      <c r="G24" s="1007"/>
      <c r="H24" s="1007"/>
      <c r="I24" s="1007"/>
      <c r="J24" s="1007"/>
      <c r="K24" s="1007"/>
      <c r="L24" s="1007"/>
      <c r="M24" s="1007"/>
      <c r="N24" s="1007"/>
      <c r="O24" s="1007"/>
      <c r="P24" s="1007"/>
      <c r="Q24" s="1007"/>
      <c r="R24" s="1007"/>
      <c r="S24" s="1007"/>
      <c r="T24" s="1007"/>
      <c r="U24" s="1007"/>
      <c r="V24" s="1007"/>
      <c r="W24" s="1007"/>
      <c r="X24" s="1007"/>
      <c r="Y24" s="1007"/>
      <c r="Z24" s="1007"/>
      <c r="AA24" s="1007"/>
      <c r="AB24" s="1007"/>
      <c r="AC24" s="1007"/>
      <c r="AD24" s="1007"/>
      <c r="AE24" s="1007"/>
      <c r="AF24" s="1007"/>
      <c r="AG24" s="1007"/>
      <c r="AH24" s="1007"/>
      <c r="AI24" s="1007"/>
      <c r="AJ24" s="1007"/>
      <c r="AK24" s="1007"/>
      <c r="AL24" s="1007"/>
      <c r="AM24" s="1007"/>
      <c r="AN24" s="1007"/>
      <c r="AO24" s="1008"/>
      <c r="AP24" s="1008"/>
      <c r="AQ24" s="1008"/>
      <c r="AR24" s="1008"/>
      <c r="AS24" s="1008"/>
    </row>
    <row r="25" spans="1:45" ht="22.25" customHeight="1">
      <c r="A25" s="1010"/>
      <c r="B25" s="366" t="s">
        <v>1458</v>
      </c>
      <c r="C25" s="1012"/>
      <c r="D25" s="982" t="s">
        <v>1459</v>
      </c>
      <c r="E25" s="983"/>
      <c r="F25" s="1007">
        <v>38</v>
      </c>
      <c r="G25" s="1007"/>
      <c r="H25" s="1007" t="s">
        <v>375</v>
      </c>
      <c r="I25" s="1007"/>
      <c r="J25" s="1007">
        <f>SUM(F25:H25)</f>
        <v>38</v>
      </c>
      <c r="K25" s="1007"/>
      <c r="L25" s="1007">
        <v>6</v>
      </c>
      <c r="M25" s="1007"/>
      <c r="N25" s="1007">
        <v>2</v>
      </c>
      <c r="O25" s="1007"/>
      <c r="P25" s="1007">
        <v>1</v>
      </c>
      <c r="Q25" s="1007"/>
      <c r="R25" s="1007">
        <v>2940</v>
      </c>
      <c r="S25" s="1007"/>
      <c r="T25" s="1007"/>
      <c r="U25" s="1007"/>
      <c r="V25" s="1007">
        <v>8953</v>
      </c>
      <c r="W25" s="1007"/>
      <c r="X25" s="1007"/>
      <c r="Y25" s="1007"/>
      <c r="Z25" s="1007">
        <v>4317</v>
      </c>
      <c r="AA25" s="1007"/>
      <c r="AB25" s="1007"/>
      <c r="AC25" s="1007"/>
      <c r="AD25" s="1007"/>
      <c r="AE25" s="1007" t="s">
        <v>375</v>
      </c>
      <c r="AF25" s="1007"/>
      <c r="AG25" s="1007"/>
      <c r="AH25" s="1007"/>
      <c r="AI25" s="1007"/>
      <c r="AJ25" s="1007" t="s">
        <v>375</v>
      </c>
      <c r="AK25" s="1007"/>
      <c r="AL25" s="1007"/>
      <c r="AM25" s="1007"/>
      <c r="AN25" s="1007"/>
      <c r="AO25" s="1008" t="s">
        <v>375</v>
      </c>
      <c r="AP25" s="1008"/>
      <c r="AQ25" s="1008"/>
      <c r="AR25" s="1008"/>
      <c r="AS25" s="1008"/>
    </row>
    <row r="26" spans="1:45" ht="22.25" customHeight="1">
      <c r="A26" s="956"/>
      <c r="B26" s="369" t="s">
        <v>1460</v>
      </c>
      <c r="C26" s="958"/>
      <c r="D26" s="370"/>
      <c r="E26" s="360" t="s">
        <v>1461</v>
      </c>
      <c r="F26" s="1007"/>
      <c r="G26" s="1007"/>
      <c r="H26" s="1007"/>
      <c r="I26" s="1007"/>
      <c r="J26" s="1007"/>
      <c r="K26" s="1007"/>
      <c r="L26" s="1007"/>
      <c r="M26" s="1007"/>
      <c r="N26" s="1007"/>
      <c r="O26" s="1007"/>
      <c r="P26" s="1007"/>
      <c r="Q26" s="1007"/>
      <c r="R26" s="1007"/>
      <c r="S26" s="1007"/>
      <c r="T26" s="1007"/>
      <c r="U26" s="1007"/>
      <c r="V26" s="1007"/>
      <c r="W26" s="1007"/>
      <c r="X26" s="1007"/>
      <c r="Y26" s="1007"/>
      <c r="Z26" s="1007"/>
      <c r="AA26" s="1007"/>
      <c r="AB26" s="1007"/>
      <c r="AC26" s="1007"/>
      <c r="AD26" s="1007"/>
      <c r="AE26" s="1007"/>
      <c r="AF26" s="1007"/>
      <c r="AG26" s="1007"/>
      <c r="AH26" s="1007"/>
      <c r="AI26" s="1007"/>
      <c r="AJ26" s="1007"/>
      <c r="AK26" s="1007"/>
      <c r="AL26" s="1007"/>
      <c r="AM26" s="1007"/>
      <c r="AN26" s="1007"/>
      <c r="AO26" s="1008"/>
      <c r="AP26" s="1008"/>
      <c r="AQ26" s="1008"/>
      <c r="AR26" s="1008"/>
      <c r="AS26" s="1008"/>
    </row>
    <row r="27" spans="1:45" ht="22.25" customHeight="1">
      <c r="A27" s="1010"/>
      <c r="B27" s="366" t="s">
        <v>664</v>
      </c>
      <c r="C27" s="1012"/>
      <c r="D27" s="982" t="s">
        <v>1462</v>
      </c>
      <c r="E27" s="983"/>
      <c r="F27" s="1006">
        <v>12</v>
      </c>
      <c r="G27" s="1006"/>
      <c r="H27" s="1006" t="s">
        <v>375</v>
      </c>
      <c r="I27" s="1006"/>
      <c r="J27" s="1006">
        <f>SUM(F27:H27)</f>
        <v>12</v>
      </c>
      <c r="K27" s="1006"/>
      <c r="L27" s="1006">
        <v>3</v>
      </c>
      <c r="M27" s="1006"/>
      <c r="N27" s="1006">
        <v>2</v>
      </c>
      <c r="O27" s="1006"/>
      <c r="P27" s="1006">
        <v>1</v>
      </c>
      <c r="Q27" s="1006"/>
      <c r="R27" s="1006">
        <v>1740</v>
      </c>
      <c r="S27" s="1006"/>
      <c r="T27" s="1006"/>
      <c r="U27" s="1006"/>
      <c r="V27" s="1006">
        <v>6780</v>
      </c>
      <c r="W27" s="1006"/>
      <c r="X27" s="1006"/>
      <c r="Y27" s="1006"/>
      <c r="Z27" s="1006">
        <v>189</v>
      </c>
      <c r="AA27" s="1006"/>
      <c r="AB27" s="1006"/>
      <c r="AC27" s="1006"/>
      <c r="AD27" s="1006"/>
      <c r="AE27" s="1006" t="s">
        <v>375</v>
      </c>
      <c r="AF27" s="1006"/>
      <c r="AG27" s="1006"/>
      <c r="AH27" s="1006"/>
      <c r="AI27" s="1006"/>
      <c r="AJ27" s="1006" t="s">
        <v>375</v>
      </c>
      <c r="AK27" s="1006"/>
      <c r="AL27" s="1006"/>
      <c r="AM27" s="1006"/>
      <c r="AN27" s="1006"/>
      <c r="AO27" s="1009" t="s">
        <v>375</v>
      </c>
      <c r="AP27" s="1009"/>
      <c r="AQ27" s="1009"/>
      <c r="AR27" s="1009"/>
      <c r="AS27" s="1009"/>
    </row>
    <row r="28" spans="1:45" ht="22.25" customHeight="1">
      <c r="A28" s="1011"/>
      <c r="B28" s="371" t="s">
        <v>1463</v>
      </c>
      <c r="C28" s="1013"/>
      <c r="D28" s="372"/>
      <c r="E28" s="373" t="s">
        <v>1464</v>
      </c>
      <c r="F28" s="1006"/>
      <c r="G28" s="1006"/>
      <c r="H28" s="1006"/>
      <c r="I28" s="1006"/>
      <c r="J28" s="1006"/>
      <c r="K28" s="1006"/>
      <c r="L28" s="1006"/>
      <c r="M28" s="1006"/>
      <c r="N28" s="1006"/>
      <c r="O28" s="1006"/>
      <c r="P28" s="1006"/>
      <c r="Q28" s="1006"/>
      <c r="R28" s="1006"/>
      <c r="S28" s="1006"/>
      <c r="T28" s="1006"/>
      <c r="U28" s="1006"/>
      <c r="V28" s="1006"/>
      <c r="W28" s="1006"/>
      <c r="X28" s="1006"/>
      <c r="Y28" s="1006"/>
      <c r="Z28" s="1006"/>
      <c r="AA28" s="1006"/>
      <c r="AB28" s="1006"/>
      <c r="AC28" s="1006"/>
      <c r="AD28" s="1006"/>
      <c r="AE28" s="1006"/>
      <c r="AF28" s="1006"/>
      <c r="AG28" s="1006"/>
      <c r="AH28" s="1006"/>
      <c r="AI28" s="1006"/>
      <c r="AJ28" s="1006"/>
      <c r="AK28" s="1006"/>
      <c r="AL28" s="1006"/>
      <c r="AM28" s="1006"/>
      <c r="AN28" s="1006"/>
      <c r="AO28" s="1009"/>
      <c r="AP28" s="1009"/>
      <c r="AQ28" s="1009"/>
      <c r="AR28" s="1009"/>
      <c r="AS28" s="1009"/>
    </row>
    <row r="29" spans="1:45" ht="24.05" customHeight="1">
      <c r="J29" s="994"/>
      <c r="K29" s="994"/>
      <c r="AG29" s="994" t="s">
        <v>1465</v>
      </c>
      <c r="AH29" s="994"/>
      <c r="AI29" s="994"/>
      <c r="AJ29" s="994"/>
      <c r="AK29" s="994"/>
      <c r="AL29" s="994"/>
      <c r="AM29" s="994"/>
      <c r="AN29" s="994"/>
      <c r="AO29" s="994"/>
      <c r="AP29" s="994"/>
      <c r="AQ29" s="994"/>
      <c r="AR29" s="994"/>
      <c r="AS29" s="994"/>
    </row>
    <row r="30" spans="1:45" ht="20.95" customHeight="1"/>
    <row r="31" spans="1:45" ht="20.95" customHeight="1"/>
  </sheetData>
  <sheetProtection selectLockedCells="1" selectUnlockedCells="1"/>
  <mergeCells count="197">
    <mergeCell ref="A1:O1"/>
    <mergeCell ref="AD2:AT2"/>
    <mergeCell ref="A3:C4"/>
    <mergeCell ref="D3:G4"/>
    <mergeCell ref="H3:M4"/>
    <mergeCell ref="N3:S3"/>
    <mergeCell ref="T3:Y3"/>
    <mergeCell ref="Z3:AD4"/>
    <mergeCell ref="AE3:AT3"/>
    <mergeCell ref="N4:O4"/>
    <mergeCell ref="AH4:AJ4"/>
    <mergeCell ref="AK4:AN4"/>
    <mergeCell ref="AO4:AQ4"/>
    <mergeCell ref="AR4:AT4"/>
    <mergeCell ref="V4:W4"/>
    <mergeCell ref="X4:Y4"/>
    <mergeCell ref="AE4:AG4"/>
    <mergeCell ref="A5:A6"/>
    <mergeCell ref="C5:C6"/>
    <mergeCell ref="D5:G5"/>
    <mergeCell ref="H5:M6"/>
    <mergeCell ref="N5:O6"/>
    <mergeCell ref="P5:Q6"/>
    <mergeCell ref="P4:Q4"/>
    <mergeCell ref="R4:S4"/>
    <mergeCell ref="T4:U4"/>
    <mergeCell ref="AH5:AJ6"/>
    <mergeCell ref="AK5:AN6"/>
    <mergeCell ref="AO5:AQ6"/>
    <mergeCell ref="AR5:AT6"/>
    <mergeCell ref="D6:G6"/>
    <mergeCell ref="A7:A8"/>
    <mergeCell ref="C7:C8"/>
    <mergeCell ref="D7:G7"/>
    <mergeCell ref="H7:M8"/>
    <mergeCell ref="N7:O8"/>
    <mergeCell ref="R5:S6"/>
    <mergeCell ref="T5:U6"/>
    <mergeCell ref="V5:W6"/>
    <mergeCell ref="X5:Y6"/>
    <mergeCell ref="Z5:AD6"/>
    <mergeCell ref="AE5:AG6"/>
    <mergeCell ref="AE7:AG8"/>
    <mergeCell ref="AH7:AJ8"/>
    <mergeCell ref="AK7:AN8"/>
    <mergeCell ref="AO7:AQ8"/>
    <mergeCell ref="AR7:AT8"/>
    <mergeCell ref="D8:G8"/>
    <mergeCell ref="P7:Q8"/>
    <mergeCell ref="R7:S8"/>
    <mergeCell ref="T7:U8"/>
    <mergeCell ref="V7:W8"/>
    <mergeCell ref="X7:Y8"/>
    <mergeCell ref="Z7:AD8"/>
    <mergeCell ref="A10:O10"/>
    <mergeCell ref="AC10:AS10"/>
    <mergeCell ref="A11:A12"/>
    <mergeCell ref="B11:B12"/>
    <mergeCell ref="C11:C12"/>
    <mergeCell ref="D11:E12"/>
    <mergeCell ref="F11:K11"/>
    <mergeCell ref="L11:Q11"/>
    <mergeCell ref="R11:U12"/>
    <mergeCell ref="V11:Y12"/>
    <mergeCell ref="Z11:AS11"/>
    <mergeCell ref="F12:G12"/>
    <mergeCell ref="H12:I12"/>
    <mergeCell ref="J12:K12"/>
    <mergeCell ref="L12:M12"/>
    <mergeCell ref="N12:O12"/>
    <mergeCell ref="P12:Q12"/>
    <mergeCell ref="Z12:AD12"/>
    <mergeCell ref="AE12:AI12"/>
    <mergeCell ref="AJ12:AN12"/>
    <mergeCell ref="AO12:AS12"/>
    <mergeCell ref="A13:A14"/>
    <mergeCell ref="C13:C14"/>
    <mergeCell ref="D13:E13"/>
    <mergeCell ref="F13:G14"/>
    <mergeCell ref="H13:I14"/>
    <mergeCell ref="J13:K14"/>
    <mergeCell ref="L13:M14"/>
    <mergeCell ref="N13:O14"/>
    <mergeCell ref="P13:Q14"/>
    <mergeCell ref="J15:K16"/>
    <mergeCell ref="AJ17:AN18"/>
    <mergeCell ref="AO17:AS18"/>
    <mergeCell ref="R13:U14"/>
    <mergeCell ref="V13:Y14"/>
    <mergeCell ref="Z13:AD14"/>
    <mergeCell ref="AE13:AI14"/>
    <mergeCell ref="AJ13:AN14"/>
    <mergeCell ref="AO13:AS14"/>
    <mergeCell ref="P17:Q18"/>
    <mergeCell ref="R17:U18"/>
    <mergeCell ref="V17:Y18"/>
    <mergeCell ref="Z17:AD18"/>
    <mergeCell ref="AE17:AI18"/>
    <mergeCell ref="L19:M20"/>
    <mergeCell ref="N19:O20"/>
    <mergeCell ref="N17:O18"/>
    <mergeCell ref="AE15:AI16"/>
    <mergeCell ref="AJ15:AN16"/>
    <mergeCell ref="AO15:AS16"/>
    <mergeCell ref="A17:A18"/>
    <mergeCell ref="C17:C18"/>
    <mergeCell ref="D17:E17"/>
    <mergeCell ref="F17:G18"/>
    <mergeCell ref="H17:I18"/>
    <mergeCell ref="J17:K18"/>
    <mergeCell ref="L17:M18"/>
    <mergeCell ref="L15:M16"/>
    <mergeCell ref="N15:O16"/>
    <mergeCell ref="P15:Q16"/>
    <mergeCell ref="R15:U16"/>
    <mergeCell ref="V15:Y16"/>
    <mergeCell ref="Z15:AD16"/>
    <mergeCell ref="A15:A16"/>
    <mergeCell ref="C15:C16"/>
    <mergeCell ref="D15:E15"/>
    <mergeCell ref="F15:G16"/>
    <mergeCell ref="H15:I16"/>
    <mergeCell ref="R21:U22"/>
    <mergeCell ref="V21:Y22"/>
    <mergeCell ref="Z21:AD22"/>
    <mergeCell ref="AE21:AI22"/>
    <mergeCell ref="AJ21:AN22"/>
    <mergeCell ref="AO21:AS22"/>
    <mergeCell ref="AO19:AS20"/>
    <mergeCell ref="A21:A22"/>
    <mergeCell ref="C21:C22"/>
    <mergeCell ref="D21:E21"/>
    <mergeCell ref="F21:G22"/>
    <mergeCell ref="H21:I22"/>
    <mergeCell ref="J21:K22"/>
    <mergeCell ref="L21:M22"/>
    <mergeCell ref="N21:O22"/>
    <mergeCell ref="P21:Q22"/>
    <mergeCell ref="P19:Q20"/>
    <mergeCell ref="R19:U20"/>
    <mergeCell ref="V19:Y20"/>
    <mergeCell ref="Z19:AD20"/>
    <mergeCell ref="AE19:AI20"/>
    <mergeCell ref="AJ19:AN20"/>
    <mergeCell ref="A19:A20"/>
    <mergeCell ref="C19:C20"/>
    <mergeCell ref="D19:E19"/>
    <mergeCell ref="F19:G20"/>
    <mergeCell ref="H19:I20"/>
    <mergeCell ref="J19:K20"/>
    <mergeCell ref="AE23:AI24"/>
    <mergeCell ref="AJ23:AN24"/>
    <mergeCell ref="AO23:AS24"/>
    <mergeCell ref="A25:A26"/>
    <mergeCell ref="C25:C26"/>
    <mergeCell ref="D25:E25"/>
    <mergeCell ref="F25:G26"/>
    <mergeCell ref="H25:I26"/>
    <mergeCell ref="J25:K26"/>
    <mergeCell ref="L25:M26"/>
    <mergeCell ref="L23:M24"/>
    <mergeCell ref="N23:O24"/>
    <mergeCell ref="P23:Q24"/>
    <mergeCell ref="R23:U24"/>
    <mergeCell ref="V23:Y24"/>
    <mergeCell ref="Z23:AD24"/>
    <mergeCell ref="A23:A24"/>
    <mergeCell ref="C23:C24"/>
    <mergeCell ref="D23:E23"/>
    <mergeCell ref="F23:G24"/>
    <mergeCell ref="A27:A28"/>
    <mergeCell ref="C27:C28"/>
    <mergeCell ref="D27:E27"/>
    <mergeCell ref="F27:G28"/>
    <mergeCell ref="H27:I28"/>
    <mergeCell ref="J27:K28"/>
    <mergeCell ref="L27:M28"/>
    <mergeCell ref="N27:O28"/>
    <mergeCell ref="N25:O26"/>
    <mergeCell ref="J29:K29"/>
    <mergeCell ref="AG29:AS29"/>
    <mergeCell ref="P27:Q28"/>
    <mergeCell ref="R27:U28"/>
    <mergeCell ref="V27:Y28"/>
    <mergeCell ref="Z27:AD28"/>
    <mergeCell ref="AE27:AI28"/>
    <mergeCell ref="AJ27:AN28"/>
    <mergeCell ref="H23:I24"/>
    <mergeCell ref="J23:K24"/>
    <mergeCell ref="AJ25:AN26"/>
    <mergeCell ref="AO25:AS26"/>
    <mergeCell ref="P25:Q26"/>
    <mergeCell ref="R25:U26"/>
    <mergeCell ref="V25:Y26"/>
    <mergeCell ref="Z25:AD26"/>
    <mergeCell ref="AE25:AI26"/>
    <mergeCell ref="AO27:AS28"/>
  </mergeCells>
  <phoneticPr fontId="5"/>
  <pageMargins left="0.78740157480314965" right="0.39370078740157483" top="0.39370078740157483" bottom="0.39370078740157483" header="0" footer="0"/>
  <pageSetup paperSize="9" scale="87"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D47C2-D6BF-496C-AF25-53CD67FB67B6}">
  <sheetPr>
    <pageSetUpPr fitToPage="1"/>
  </sheetPr>
  <dimension ref="A1:BG42"/>
  <sheetViews>
    <sheetView view="pageLayout" zoomScaleNormal="100" workbookViewId="0">
      <selection sqref="A1:R1"/>
    </sheetView>
  </sheetViews>
  <sheetFormatPr defaultColWidth="9" defaultRowHeight="14.4"/>
  <cols>
    <col min="1" max="1" width="1.6640625" style="339" customWidth="1"/>
    <col min="2" max="3" width="2.6640625" style="339" customWidth="1"/>
    <col min="4" max="4" width="1.6640625" style="339" customWidth="1"/>
    <col min="5" max="24" width="2.6640625" style="339" customWidth="1"/>
    <col min="25" max="25" width="3.6640625" style="339" customWidth="1"/>
    <col min="26" max="29" width="2.6640625" style="339" customWidth="1"/>
    <col min="30" max="32" width="3.109375" style="339" customWidth="1"/>
    <col min="33" max="33" width="2.77734375" style="339" customWidth="1"/>
    <col min="34" max="35" width="3.109375" style="339" customWidth="1"/>
    <col min="36" max="60" width="2.6640625" style="339" customWidth="1"/>
    <col min="61" max="61" width="2.5546875" style="339" customWidth="1"/>
    <col min="62" max="173" width="2.6640625" style="339" customWidth="1"/>
    <col min="174" max="255" width="9" style="339"/>
    <col min="256" max="256" width="1.6640625" style="339" customWidth="1"/>
    <col min="257" max="258" width="2.6640625" style="339" customWidth="1"/>
    <col min="259" max="259" width="1.6640625" style="339" customWidth="1"/>
    <col min="260" max="279" width="2.6640625" style="339" customWidth="1"/>
    <col min="280" max="280" width="3.6640625" style="339" customWidth="1"/>
    <col min="281" max="284" width="2.6640625" style="339" customWidth="1"/>
    <col min="285" max="287" width="3.109375" style="339" customWidth="1"/>
    <col min="288" max="288" width="2.77734375" style="339" customWidth="1"/>
    <col min="289" max="290" width="3.109375" style="339" customWidth="1"/>
    <col min="291" max="429" width="2.6640625" style="339" customWidth="1"/>
    <col min="430" max="511" width="9" style="339"/>
    <col min="512" max="512" width="1.6640625" style="339" customWidth="1"/>
    <col min="513" max="514" width="2.6640625" style="339" customWidth="1"/>
    <col min="515" max="515" width="1.6640625" style="339" customWidth="1"/>
    <col min="516" max="535" width="2.6640625" style="339" customWidth="1"/>
    <col min="536" max="536" width="3.6640625" style="339" customWidth="1"/>
    <col min="537" max="540" width="2.6640625" style="339" customWidth="1"/>
    <col min="541" max="543" width="3.109375" style="339" customWidth="1"/>
    <col min="544" max="544" width="2.77734375" style="339" customWidth="1"/>
    <col min="545" max="546" width="3.109375" style="339" customWidth="1"/>
    <col min="547" max="685" width="2.6640625" style="339" customWidth="1"/>
    <col min="686" max="767" width="9" style="339"/>
    <col min="768" max="768" width="1.6640625" style="339" customWidth="1"/>
    <col min="769" max="770" width="2.6640625" style="339" customWidth="1"/>
    <col min="771" max="771" width="1.6640625" style="339" customWidth="1"/>
    <col min="772" max="791" width="2.6640625" style="339" customWidth="1"/>
    <col min="792" max="792" width="3.6640625" style="339" customWidth="1"/>
    <col min="793" max="796" width="2.6640625" style="339" customWidth="1"/>
    <col min="797" max="799" width="3.109375" style="339" customWidth="1"/>
    <col min="800" max="800" width="2.77734375" style="339" customWidth="1"/>
    <col min="801" max="802" width="3.109375" style="339" customWidth="1"/>
    <col min="803" max="941" width="2.6640625" style="339" customWidth="1"/>
    <col min="942" max="1023" width="9" style="339"/>
    <col min="1024" max="1024" width="1.6640625" style="339" customWidth="1"/>
    <col min="1025" max="1026" width="2.6640625" style="339" customWidth="1"/>
    <col min="1027" max="1027" width="1.6640625" style="339" customWidth="1"/>
    <col min="1028" max="1047" width="2.6640625" style="339" customWidth="1"/>
    <col min="1048" max="1048" width="3.6640625" style="339" customWidth="1"/>
    <col min="1049" max="1052" width="2.6640625" style="339" customWidth="1"/>
    <col min="1053" max="1055" width="3.109375" style="339" customWidth="1"/>
    <col min="1056" max="1056" width="2.77734375" style="339" customWidth="1"/>
    <col min="1057" max="1058" width="3.109375" style="339" customWidth="1"/>
    <col min="1059" max="1197" width="2.6640625" style="339" customWidth="1"/>
    <col min="1198" max="1279" width="9" style="339"/>
    <col min="1280" max="1280" width="1.6640625" style="339" customWidth="1"/>
    <col min="1281" max="1282" width="2.6640625" style="339" customWidth="1"/>
    <col min="1283" max="1283" width="1.6640625" style="339" customWidth="1"/>
    <col min="1284" max="1303" width="2.6640625" style="339" customWidth="1"/>
    <col min="1304" max="1304" width="3.6640625" style="339" customWidth="1"/>
    <col min="1305" max="1308" width="2.6640625" style="339" customWidth="1"/>
    <col min="1309" max="1311" width="3.109375" style="339" customWidth="1"/>
    <col min="1312" max="1312" width="2.77734375" style="339" customWidth="1"/>
    <col min="1313" max="1314" width="3.109375" style="339" customWidth="1"/>
    <col min="1315" max="1453" width="2.6640625" style="339" customWidth="1"/>
    <col min="1454" max="1535" width="9" style="339"/>
    <col min="1536" max="1536" width="1.6640625" style="339" customWidth="1"/>
    <col min="1537" max="1538" width="2.6640625" style="339" customWidth="1"/>
    <col min="1539" max="1539" width="1.6640625" style="339" customWidth="1"/>
    <col min="1540" max="1559" width="2.6640625" style="339" customWidth="1"/>
    <col min="1560" max="1560" width="3.6640625" style="339" customWidth="1"/>
    <col min="1561" max="1564" width="2.6640625" style="339" customWidth="1"/>
    <col min="1565" max="1567" width="3.109375" style="339" customWidth="1"/>
    <col min="1568" max="1568" width="2.77734375" style="339" customWidth="1"/>
    <col min="1569" max="1570" width="3.109375" style="339" customWidth="1"/>
    <col min="1571" max="1709" width="2.6640625" style="339" customWidth="1"/>
    <col min="1710" max="1791" width="9" style="339"/>
    <col min="1792" max="1792" width="1.6640625" style="339" customWidth="1"/>
    <col min="1793" max="1794" width="2.6640625" style="339" customWidth="1"/>
    <col min="1795" max="1795" width="1.6640625" style="339" customWidth="1"/>
    <col min="1796" max="1815" width="2.6640625" style="339" customWidth="1"/>
    <col min="1816" max="1816" width="3.6640625" style="339" customWidth="1"/>
    <col min="1817" max="1820" width="2.6640625" style="339" customWidth="1"/>
    <col min="1821" max="1823" width="3.109375" style="339" customWidth="1"/>
    <col min="1824" max="1824" width="2.77734375" style="339" customWidth="1"/>
    <col min="1825" max="1826" width="3.109375" style="339" customWidth="1"/>
    <col min="1827" max="1965" width="2.6640625" style="339" customWidth="1"/>
    <col min="1966" max="2047" width="9" style="339"/>
    <col min="2048" max="2048" width="1.6640625" style="339" customWidth="1"/>
    <col min="2049" max="2050" width="2.6640625" style="339" customWidth="1"/>
    <col min="2051" max="2051" width="1.6640625" style="339" customWidth="1"/>
    <col min="2052" max="2071" width="2.6640625" style="339" customWidth="1"/>
    <col min="2072" max="2072" width="3.6640625" style="339" customWidth="1"/>
    <col min="2073" max="2076" width="2.6640625" style="339" customWidth="1"/>
    <col min="2077" max="2079" width="3.109375" style="339" customWidth="1"/>
    <col min="2080" max="2080" width="2.77734375" style="339" customWidth="1"/>
    <col min="2081" max="2082" width="3.109375" style="339" customWidth="1"/>
    <col min="2083" max="2221" width="2.6640625" style="339" customWidth="1"/>
    <col min="2222" max="2303" width="9" style="339"/>
    <col min="2304" max="2304" width="1.6640625" style="339" customWidth="1"/>
    <col min="2305" max="2306" width="2.6640625" style="339" customWidth="1"/>
    <col min="2307" max="2307" width="1.6640625" style="339" customWidth="1"/>
    <col min="2308" max="2327" width="2.6640625" style="339" customWidth="1"/>
    <col min="2328" max="2328" width="3.6640625" style="339" customWidth="1"/>
    <col min="2329" max="2332" width="2.6640625" style="339" customWidth="1"/>
    <col min="2333" max="2335" width="3.109375" style="339" customWidth="1"/>
    <col min="2336" max="2336" width="2.77734375" style="339" customWidth="1"/>
    <col min="2337" max="2338" width="3.109375" style="339" customWidth="1"/>
    <col min="2339" max="2477" width="2.6640625" style="339" customWidth="1"/>
    <col min="2478" max="2559" width="9" style="339"/>
    <col min="2560" max="2560" width="1.6640625" style="339" customWidth="1"/>
    <col min="2561" max="2562" width="2.6640625" style="339" customWidth="1"/>
    <col min="2563" max="2563" width="1.6640625" style="339" customWidth="1"/>
    <col min="2564" max="2583" width="2.6640625" style="339" customWidth="1"/>
    <col min="2584" max="2584" width="3.6640625" style="339" customWidth="1"/>
    <col min="2585" max="2588" width="2.6640625" style="339" customWidth="1"/>
    <col min="2589" max="2591" width="3.109375" style="339" customWidth="1"/>
    <col min="2592" max="2592" width="2.77734375" style="339" customWidth="1"/>
    <col min="2593" max="2594" width="3.109375" style="339" customWidth="1"/>
    <col min="2595" max="2733" width="2.6640625" style="339" customWidth="1"/>
    <col min="2734" max="2815" width="9" style="339"/>
    <col min="2816" max="2816" width="1.6640625" style="339" customWidth="1"/>
    <col min="2817" max="2818" width="2.6640625" style="339" customWidth="1"/>
    <col min="2819" max="2819" width="1.6640625" style="339" customWidth="1"/>
    <col min="2820" max="2839" width="2.6640625" style="339" customWidth="1"/>
    <col min="2840" max="2840" width="3.6640625" style="339" customWidth="1"/>
    <col min="2841" max="2844" width="2.6640625" style="339" customWidth="1"/>
    <col min="2845" max="2847" width="3.109375" style="339" customWidth="1"/>
    <col min="2848" max="2848" width="2.77734375" style="339" customWidth="1"/>
    <col min="2849" max="2850" width="3.109375" style="339" customWidth="1"/>
    <col min="2851" max="2989" width="2.6640625" style="339" customWidth="1"/>
    <col min="2990" max="3071" width="9" style="339"/>
    <col min="3072" max="3072" width="1.6640625" style="339" customWidth="1"/>
    <col min="3073" max="3074" width="2.6640625" style="339" customWidth="1"/>
    <col min="3075" max="3075" width="1.6640625" style="339" customWidth="1"/>
    <col min="3076" max="3095" width="2.6640625" style="339" customWidth="1"/>
    <col min="3096" max="3096" width="3.6640625" style="339" customWidth="1"/>
    <col min="3097" max="3100" width="2.6640625" style="339" customWidth="1"/>
    <col min="3101" max="3103" width="3.109375" style="339" customWidth="1"/>
    <col min="3104" max="3104" width="2.77734375" style="339" customWidth="1"/>
    <col min="3105" max="3106" width="3.109375" style="339" customWidth="1"/>
    <col min="3107" max="3245" width="2.6640625" style="339" customWidth="1"/>
    <col min="3246" max="3327" width="9" style="339"/>
    <col min="3328" max="3328" width="1.6640625" style="339" customWidth="1"/>
    <col min="3329" max="3330" width="2.6640625" style="339" customWidth="1"/>
    <col min="3331" max="3331" width="1.6640625" style="339" customWidth="1"/>
    <col min="3332" max="3351" width="2.6640625" style="339" customWidth="1"/>
    <col min="3352" max="3352" width="3.6640625" style="339" customWidth="1"/>
    <col min="3353" max="3356" width="2.6640625" style="339" customWidth="1"/>
    <col min="3357" max="3359" width="3.109375" style="339" customWidth="1"/>
    <col min="3360" max="3360" width="2.77734375" style="339" customWidth="1"/>
    <col min="3361" max="3362" width="3.109375" style="339" customWidth="1"/>
    <col min="3363" max="3501" width="2.6640625" style="339" customWidth="1"/>
    <col min="3502" max="3583" width="9" style="339"/>
    <col min="3584" max="3584" width="1.6640625" style="339" customWidth="1"/>
    <col min="3585" max="3586" width="2.6640625" style="339" customWidth="1"/>
    <col min="3587" max="3587" width="1.6640625" style="339" customWidth="1"/>
    <col min="3588" max="3607" width="2.6640625" style="339" customWidth="1"/>
    <col min="3608" max="3608" width="3.6640625" style="339" customWidth="1"/>
    <col min="3609" max="3612" width="2.6640625" style="339" customWidth="1"/>
    <col min="3613" max="3615" width="3.109375" style="339" customWidth="1"/>
    <col min="3616" max="3616" width="2.77734375" style="339" customWidth="1"/>
    <col min="3617" max="3618" width="3.109375" style="339" customWidth="1"/>
    <col min="3619" max="3757" width="2.6640625" style="339" customWidth="1"/>
    <col min="3758" max="3839" width="9" style="339"/>
    <col min="3840" max="3840" width="1.6640625" style="339" customWidth="1"/>
    <col min="3841" max="3842" width="2.6640625" style="339" customWidth="1"/>
    <col min="3843" max="3843" width="1.6640625" style="339" customWidth="1"/>
    <col min="3844" max="3863" width="2.6640625" style="339" customWidth="1"/>
    <col min="3864" max="3864" width="3.6640625" style="339" customWidth="1"/>
    <col min="3865" max="3868" width="2.6640625" style="339" customWidth="1"/>
    <col min="3869" max="3871" width="3.109375" style="339" customWidth="1"/>
    <col min="3872" max="3872" width="2.77734375" style="339" customWidth="1"/>
    <col min="3873" max="3874" width="3.109375" style="339" customWidth="1"/>
    <col min="3875" max="4013" width="2.6640625" style="339" customWidth="1"/>
    <col min="4014" max="4095" width="9" style="339"/>
    <col min="4096" max="4096" width="1.6640625" style="339" customWidth="1"/>
    <col min="4097" max="4098" width="2.6640625" style="339" customWidth="1"/>
    <col min="4099" max="4099" width="1.6640625" style="339" customWidth="1"/>
    <col min="4100" max="4119" width="2.6640625" style="339" customWidth="1"/>
    <col min="4120" max="4120" width="3.6640625" style="339" customWidth="1"/>
    <col min="4121" max="4124" width="2.6640625" style="339" customWidth="1"/>
    <col min="4125" max="4127" width="3.109375" style="339" customWidth="1"/>
    <col min="4128" max="4128" width="2.77734375" style="339" customWidth="1"/>
    <col min="4129" max="4130" width="3.109375" style="339" customWidth="1"/>
    <col min="4131" max="4269" width="2.6640625" style="339" customWidth="1"/>
    <col min="4270" max="4351" width="9" style="339"/>
    <col min="4352" max="4352" width="1.6640625" style="339" customWidth="1"/>
    <col min="4353" max="4354" width="2.6640625" style="339" customWidth="1"/>
    <col min="4355" max="4355" width="1.6640625" style="339" customWidth="1"/>
    <col min="4356" max="4375" width="2.6640625" style="339" customWidth="1"/>
    <col min="4376" max="4376" width="3.6640625" style="339" customWidth="1"/>
    <col min="4377" max="4380" width="2.6640625" style="339" customWidth="1"/>
    <col min="4381" max="4383" width="3.109375" style="339" customWidth="1"/>
    <col min="4384" max="4384" width="2.77734375" style="339" customWidth="1"/>
    <col min="4385" max="4386" width="3.109375" style="339" customWidth="1"/>
    <col min="4387" max="4525" width="2.6640625" style="339" customWidth="1"/>
    <col min="4526" max="4607" width="9" style="339"/>
    <col min="4608" max="4608" width="1.6640625" style="339" customWidth="1"/>
    <col min="4609" max="4610" width="2.6640625" style="339" customWidth="1"/>
    <col min="4611" max="4611" width="1.6640625" style="339" customWidth="1"/>
    <col min="4612" max="4631" width="2.6640625" style="339" customWidth="1"/>
    <col min="4632" max="4632" width="3.6640625" style="339" customWidth="1"/>
    <col min="4633" max="4636" width="2.6640625" style="339" customWidth="1"/>
    <col min="4637" max="4639" width="3.109375" style="339" customWidth="1"/>
    <col min="4640" max="4640" width="2.77734375" style="339" customWidth="1"/>
    <col min="4641" max="4642" width="3.109375" style="339" customWidth="1"/>
    <col min="4643" max="4781" width="2.6640625" style="339" customWidth="1"/>
    <col min="4782" max="4863" width="9" style="339"/>
    <col min="4864" max="4864" width="1.6640625" style="339" customWidth="1"/>
    <col min="4865" max="4866" width="2.6640625" style="339" customWidth="1"/>
    <col min="4867" max="4867" width="1.6640625" style="339" customWidth="1"/>
    <col min="4868" max="4887" width="2.6640625" style="339" customWidth="1"/>
    <col min="4888" max="4888" width="3.6640625" style="339" customWidth="1"/>
    <col min="4889" max="4892" width="2.6640625" style="339" customWidth="1"/>
    <col min="4893" max="4895" width="3.109375" style="339" customWidth="1"/>
    <col min="4896" max="4896" width="2.77734375" style="339" customWidth="1"/>
    <col min="4897" max="4898" width="3.109375" style="339" customWidth="1"/>
    <col min="4899" max="5037" width="2.6640625" style="339" customWidth="1"/>
    <col min="5038" max="5119" width="9" style="339"/>
    <col min="5120" max="5120" width="1.6640625" style="339" customWidth="1"/>
    <col min="5121" max="5122" width="2.6640625" style="339" customWidth="1"/>
    <col min="5123" max="5123" width="1.6640625" style="339" customWidth="1"/>
    <col min="5124" max="5143" width="2.6640625" style="339" customWidth="1"/>
    <col min="5144" max="5144" width="3.6640625" style="339" customWidth="1"/>
    <col min="5145" max="5148" width="2.6640625" style="339" customWidth="1"/>
    <col min="5149" max="5151" width="3.109375" style="339" customWidth="1"/>
    <col min="5152" max="5152" width="2.77734375" style="339" customWidth="1"/>
    <col min="5153" max="5154" width="3.109375" style="339" customWidth="1"/>
    <col min="5155" max="5293" width="2.6640625" style="339" customWidth="1"/>
    <col min="5294" max="5375" width="9" style="339"/>
    <col min="5376" max="5376" width="1.6640625" style="339" customWidth="1"/>
    <col min="5377" max="5378" width="2.6640625" style="339" customWidth="1"/>
    <col min="5379" max="5379" width="1.6640625" style="339" customWidth="1"/>
    <col min="5380" max="5399" width="2.6640625" style="339" customWidth="1"/>
    <col min="5400" max="5400" width="3.6640625" style="339" customWidth="1"/>
    <col min="5401" max="5404" width="2.6640625" style="339" customWidth="1"/>
    <col min="5405" max="5407" width="3.109375" style="339" customWidth="1"/>
    <col min="5408" max="5408" width="2.77734375" style="339" customWidth="1"/>
    <col min="5409" max="5410" width="3.109375" style="339" customWidth="1"/>
    <col min="5411" max="5549" width="2.6640625" style="339" customWidth="1"/>
    <col min="5550" max="5631" width="9" style="339"/>
    <col min="5632" max="5632" width="1.6640625" style="339" customWidth="1"/>
    <col min="5633" max="5634" width="2.6640625" style="339" customWidth="1"/>
    <col min="5635" max="5635" width="1.6640625" style="339" customWidth="1"/>
    <col min="5636" max="5655" width="2.6640625" style="339" customWidth="1"/>
    <col min="5656" max="5656" width="3.6640625" style="339" customWidth="1"/>
    <col min="5657" max="5660" width="2.6640625" style="339" customWidth="1"/>
    <col min="5661" max="5663" width="3.109375" style="339" customWidth="1"/>
    <col min="5664" max="5664" width="2.77734375" style="339" customWidth="1"/>
    <col min="5665" max="5666" width="3.109375" style="339" customWidth="1"/>
    <col min="5667" max="5805" width="2.6640625" style="339" customWidth="1"/>
    <col min="5806" max="5887" width="9" style="339"/>
    <col min="5888" max="5888" width="1.6640625" style="339" customWidth="1"/>
    <col min="5889" max="5890" width="2.6640625" style="339" customWidth="1"/>
    <col min="5891" max="5891" width="1.6640625" style="339" customWidth="1"/>
    <col min="5892" max="5911" width="2.6640625" style="339" customWidth="1"/>
    <col min="5912" max="5912" width="3.6640625" style="339" customWidth="1"/>
    <col min="5913" max="5916" width="2.6640625" style="339" customWidth="1"/>
    <col min="5917" max="5919" width="3.109375" style="339" customWidth="1"/>
    <col min="5920" max="5920" width="2.77734375" style="339" customWidth="1"/>
    <col min="5921" max="5922" width="3.109375" style="339" customWidth="1"/>
    <col min="5923" max="6061" width="2.6640625" style="339" customWidth="1"/>
    <col min="6062" max="6143" width="9" style="339"/>
    <col min="6144" max="6144" width="1.6640625" style="339" customWidth="1"/>
    <col min="6145" max="6146" width="2.6640625" style="339" customWidth="1"/>
    <col min="6147" max="6147" width="1.6640625" style="339" customWidth="1"/>
    <col min="6148" max="6167" width="2.6640625" style="339" customWidth="1"/>
    <col min="6168" max="6168" width="3.6640625" style="339" customWidth="1"/>
    <col min="6169" max="6172" width="2.6640625" style="339" customWidth="1"/>
    <col min="6173" max="6175" width="3.109375" style="339" customWidth="1"/>
    <col min="6176" max="6176" width="2.77734375" style="339" customWidth="1"/>
    <col min="6177" max="6178" width="3.109375" style="339" customWidth="1"/>
    <col min="6179" max="6317" width="2.6640625" style="339" customWidth="1"/>
    <col min="6318" max="6399" width="9" style="339"/>
    <col min="6400" max="6400" width="1.6640625" style="339" customWidth="1"/>
    <col min="6401" max="6402" width="2.6640625" style="339" customWidth="1"/>
    <col min="6403" max="6403" width="1.6640625" style="339" customWidth="1"/>
    <col min="6404" max="6423" width="2.6640625" style="339" customWidth="1"/>
    <col min="6424" max="6424" width="3.6640625" style="339" customWidth="1"/>
    <col min="6425" max="6428" width="2.6640625" style="339" customWidth="1"/>
    <col min="6429" max="6431" width="3.109375" style="339" customWidth="1"/>
    <col min="6432" max="6432" width="2.77734375" style="339" customWidth="1"/>
    <col min="6433" max="6434" width="3.109375" style="339" customWidth="1"/>
    <col min="6435" max="6573" width="2.6640625" style="339" customWidth="1"/>
    <col min="6574" max="6655" width="9" style="339"/>
    <col min="6656" max="6656" width="1.6640625" style="339" customWidth="1"/>
    <col min="6657" max="6658" width="2.6640625" style="339" customWidth="1"/>
    <col min="6659" max="6659" width="1.6640625" style="339" customWidth="1"/>
    <col min="6660" max="6679" width="2.6640625" style="339" customWidth="1"/>
    <col min="6680" max="6680" width="3.6640625" style="339" customWidth="1"/>
    <col min="6681" max="6684" width="2.6640625" style="339" customWidth="1"/>
    <col min="6685" max="6687" width="3.109375" style="339" customWidth="1"/>
    <col min="6688" max="6688" width="2.77734375" style="339" customWidth="1"/>
    <col min="6689" max="6690" width="3.109375" style="339" customWidth="1"/>
    <col min="6691" max="6829" width="2.6640625" style="339" customWidth="1"/>
    <col min="6830" max="6911" width="9" style="339"/>
    <col min="6912" max="6912" width="1.6640625" style="339" customWidth="1"/>
    <col min="6913" max="6914" width="2.6640625" style="339" customWidth="1"/>
    <col min="6915" max="6915" width="1.6640625" style="339" customWidth="1"/>
    <col min="6916" max="6935" width="2.6640625" style="339" customWidth="1"/>
    <col min="6936" max="6936" width="3.6640625" style="339" customWidth="1"/>
    <col min="6937" max="6940" width="2.6640625" style="339" customWidth="1"/>
    <col min="6941" max="6943" width="3.109375" style="339" customWidth="1"/>
    <col min="6944" max="6944" width="2.77734375" style="339" customWidth="1"/>
    <col min="6945" max="6946" width="3.109375" style="339" customWidth="1"/>
    <col min="6947" max="7085" width="2.6640625" style="339" customWidth="1"/>
    <col min="7086" max="7167" width="9" style="339"/>
    <col min="7168" max="7168" width="1.6640625" style="339" customWidth="1"/>
    <col min="7169" max="7170" width="2.6640625" style="339" customWidth="1"/>
    <col min="7171" max="7171" width="1.6640625" style="339" customWidth="1"/>
    <col min="7172" max="7191" width="2.6640625" style="339" customWidth="1"/>
    <col min="7192" max="7192" width="3.6640625" style="339" customWidth="1"/>
    <col min="7193" max="7196" width="2.6640625" style="339" customWidth="1"/>
    <col min="7197" max="7199" width="3.109375" style="339" customWidth="1"/>
    <col min="7200" max="7200" width="2.77734375" style="339" customWidth="1"/>
    <col min="7201" max="7202" width="3.109375" style="339" customWidth="1"/>
    <col min="7203" max="7341" width="2.6640625" style="339" customWidth="1"/>
    <col min="7342" max="7423" width="9" style="339"/>
    <col min="7424" max="7424" width="1.6640625" style="339" customWidth="1"/>
    <col min="7425" max="7426" width="2.6640625" style="339" customWidth="1"/>
    <col min="7427" max="7427" width="1.6640625" style="339" customWidth="1"/>
    <col min="7428" max="7447" width="2.6640625" style="339" customWidth="1"/>
    <col min="7448" max="7448" width="3.6640625" style="339" customWidth="1"/>
    <col min="7449" max="7452" width="2.6640625" style="339" customWidth="1"/>
    <col min="7453" max="7455" width="3.109375" style="339" customWidth="1"/>
    <col min="7456" max="7456" width="2.77734375" style="339" customWidth="1"/>
    <col min="7457" max="7458" width="3.109375" style="339" customWidth="1"/>
    <col min="7459" max="7597" width="2.6640625" style="339" customWidth="1"/>
    <col min="7598" max="7679" width="9" style="339"/>
    <col min="7680" max="7680" width="1.6640625" style="339" customWidth="1"/>
    <col min="7681" max="7682" width="2.6640625" style="339" customWidth="1"/>
    <col min="7683" max="7683" width="1.6640625" style="339" customWidth="1"/>
    <col min="7684" max="7703" width="2.6640625" style="339" customWidth="1"/>
    <col min="7704" max="7704" width="3.6640625" style="339" customWidth="1"/>
    <col min="7705" max="7708" width="2.6640625" style="339" customWidth="1"/>
    <col min="7709" max="7711" width="3.109375" style="339" customWidth="1"/>
    <col min="7712" max="7712" width="2.77734375" style="339" customWidth="1"/>
    <col min="7713" max="7714" width="3.109375" style="339" customWidth="1"/>
    <col min="7715" max="7853" width="2.6640625" style="339" customWidth="1"/>
    <col min="7854" max="7935" width="9" style="339"/>
    <col min="7936" max="7936" width="1.6640625" style="339" customWidth="1"/>
    <col min="7937" max="7938" width="2.6640625" style="339" customWidth="1"/>
    <col min="7939" max="7939" width="1.6640625" style="339" customWidth="1"/>
    <col min="7940" max="7959" width="2.6640625" style="339" customWidth="1"/>
    <col min="7960" max="7960" width="3.6640625" style="339" customWidth="1"/>
    <col min="7961" max="7964" width="2.6640625" style="339" customWidth="1"/>
    <col min="7965" max="7967" width="3.109375" style="339" customWidth="1"/>
    <col min="7968" max="7968" width="2.77734375" style="339" customWidth="1"/>
    <col min="7969" max="7970" width="3.109375" style="339" customWidth="1"/>
    <col min="7971" max="8109" width="2.6640625" style="339" customWidth="1"/>
    <col min="8110" max="8191" width="9" style="339"/>
    <col min="8192" max="8192" width="1.6640625" style="339" customWidth="1"/>
    <col min="8193" max="8194" width="2.6640625" style="339" customWidth="1"/>
    <col min="8195" max="8195" width="1.6640625" style="339" customWidth="1"/>
    <col min="8196" max="8215" width="2.6640625" style="339" customWidth="1"/>
    <col min="8216" max="8216" width="3.6640625" style="339" customWidth="1"/>
    <col min="8217" max="8220" width="2.6640625" style="339" customWidth="1"/>
    <col min="8221" max="8223" width="3.109375" style="339" customWidth="1"/>
    <col min="8224" max="8224" width="2.77734375" style="339" customWidth="1"/>
    <col min="8225" max="8226" width="3.109375" style="339" customWidth="1"/>
    <col min="8227" max="8365" width="2.6640625" style="339" customWidth="1"/>
    <col min="8366" max="8447" width="9" style="339"/>
    <col min="8448" max="8448" width="1.6640625" style="339" customWidth="1"/>
    <col min="8449" max="8450" width="2.6640625" style="339" customWidth="1"/>
    <col min="8451" max="8451" width="1.6640625" style="339" customWidth="1"/>
    <col min="8452" max="8471" width="2.6640625" style="339" customWidth="1"/>
    <col min="8472" max="8472" width="3.6640625" style="339" customWidth="1"/>
    <col min="8473" max="8476" width="2.6640625" style="339" customWidth="1"/>
    <col min="8477" max="8479" width="3.109375" style="339" customWidth="1"/>
    <col min="8480" max="8480" width="2.77734375" style="339" customWidth="1"/>
    <col min="8481" max="8482" width="3.109375" style="339" customWidth="1"/>
    <col min="8483" max="8621" width="2.6640625" style="339" customWidth="1"/>
    <col min="8622" max="8703" width="9" style="339"/>
    <col min="8704" max="8704" width="1.6640625" style="339" customWidth="1"/>
    <col min="8705" max="8706" width="2.6640625" style="339" customWidth="1"/>
    <col min="8707" max="8707" width="1.6640625" style="339" customWidth="1"/>
    <col min="8708" max="8727" width="2.6640625" style="339" customWidth="1"/>
    <col min="8728" max="8728" width="3.6640625" style="339" customWidth="1"/>
    <col min="8729" max="8732" width="2.6640625" style="339" customWidth="1"/>
    <col min="8733" max="8735" width="3.109375" style="339" customWidth="1"/>
    <col min="8736" max="8736" width="2.77734375" style="339" customWidth="1"/>
    <col min="8737" max="8738" width="3.109375" style="339" customWidth="1"/>
    <col min="8739" max="8877" width="2.6640625" style="339" customWidth="1"/>
    <col min="8878" max="8959" width="9" style="339"/>
    <col min="8960" max="8960" width="1.6640625" style="339" customWidth="1"/>
    <col min="8961" max="8962" width="2.6640625" style="339" customWidth="1"/>
    <col min="8963" max="8963" width="1.6640625" style="339" customWidth="1"/>
    <col min="8964" max="8983" width="2.6640625" style="339" customWidth="1"/>
    <col min="8984" max="8984" width="3.6640625" style="339" customWidth="1"/>
    <col min="8985" max="8988" width="2.6640625" style="339" customWidth="1"/>
    <col min="8989" max="8991" width="3.109375" style="339" customWidth="1"/>
    <col min="8992" max="8992" width="2.77734375" style="339" customWidth="1"/>
    <col min="8993" max="8994" width="3.109375" style="339" customWidth="1"/>
    <col min="8995" max="9133" width="2.6640625" style="339" customWidth="1"/>
    <col min="9134" max="9215" width="9" style="339"/>
    <col min="9216" max="9216" width="1.6640625" style="339" customWidth="1"/>
    <col min="9217" max="9218" width="2.6640625" style="339" customWidth="1"/>
    <col min="9219" max="9219" width="1.6640625" style="339" customWidth="1"/>
    <col min="9220" max="9239" width="2.6640625" style="339" customWidth="1"/>
    <col min="9240" max="9240" width="3.6640625" style="339" customWidth="1"/>
    <col min="9241" max="9244" width="2.6640625" style="339" customWidth="1"/>
    <col min="9245" max="9247" width="3.109375" style="339" customWidth="1"/>
    <col min="9248" max="9248" width="2.77734375" style="339" customWidth="1"/>
    <col min="9249" max="9250" width="3.109375" style="339" customWidth="1"/>
    <col min="9251" max="9389" width="2.6640625" style="339" customWidth="1"/>
    <col min="9390" max="9471" width="9" style="339"/>
    <col min="9472" max="9472" width="1.6640625" style="339" customWidth="1"/>
    <col min="9473" max="9474" width="2.6640625" style="339" customWidth="1"/>
    <col min="9475" max="9475" width="1.6640625" style="339" customWidth="1"/>
    <col min="9476" max="9495" width="2.6640625" style="339" customWidth="1"/>
    <col min="9496" max="9496" width="3.6640625" style="339" customWidth="1"/>
    <col min="9497" max="9500" width="2.6640625" style="339" customWidth="1"/>
    <col min="9501" max="9503" width="3.109375" style="339" customWidth="1"/>
    <col min="9504" max="9504" width="2.77734375" style="339" customWidth="1"/>
    <col min="9505" max="9506" width="3.109375" style="339" customWidth="1"/>
    <col min="9507" max="9645" width="2.6640625" style="339" customWidth="1"/>
    <col min="9646" max="9727" width="9" style="339"/>
    <col min="9728" max="9728" width="1.6640625" style="339" customWidth="1"/>
    <col min="9729" max="9730" width="2.6640625" style="339" customWidth="1"/>
    <col min="9731" max="9731" width="1.6640625" style="339" customWidth="1"/>
    <col min="9732" max="9751" width="2.6640625" style="339" customWidth="1"/>
    <col min="9752" max="9752" width="3.6640625" style="339" customWidth="1"/>
    <col min="9753" max="9756" width="2.6640625" style="339" customWidth="1"/>
    <col min="9757" max="9759" width="3.109375" style="339" customWidth="1"/>
    <col min="9760" max="9760" width="2.77734375" style="339" customWidth="1"/>
    <col min="9761" max="9762" width="3.109375" style="339" customWidth="1"/>
    <col min="9763" max="9901" width="2.6640625" style="339" customWidth="1"/>
    <col min="9902" max="9983" width="9" style="339"/>
    <col min="9984" max="9984" width="1.6640625" style="339" customWidth="1"/>
    <col min="9985" max="9986" width="2.6640625" style="339" customWidth="1"/>
    <col min="9987" max="9987" width="1.6640625" style="339" customWidth="1"/>
    <col min="9988" max="10007" width="2.6640625" style="339" customWidth="1"/>
    <col min="10008" max="10008" width="3.6640625" style="339" customWidth="1"/>
    <col min="10009" max="10012" width="2.6640625" style="339" customWidth="1"/>
    <col min="10013" max="10015" width="3.109375" style="339" customWidth="1"/>
    <col min="10016" max="10016" width="2.77734375" style="339" customWidth="1"/>
    <col min="10017" max="10018" width="3.109375" style="339" customWidth="1"/>
    <col min="10019" max="10157" width="2.6640625" style="339" customWidth="1"/>
    <col min="10158" max="10239" width="9" style="339"/>
    <col min="10240" max="10240" width="1.6640625" style="339" customWidth="1"/>
    <col min="10241" max="10242" width="2.6640625" style="339" customWidth="1"/>
    <col min="10243" max="10243" width="1.6640625" style="339" customWidth="1"/>
    <col min="10244" max="10263" width="2.6640625" style="339" customWidth="1"/>
    <col min="10264" max="10264" width="3.6640625" style="339" customWidth="1"/>
    <col min="10265" max="10268" width="2.6640625" style="339" customWidth="1"/>
    <col min="10269" max="10271" width="3.109375" style="339" customWidth="1"/>
    <col min="10272" max="10272" width="2.77734375" style="339" customWidth="1"/>
    <col min="10273" max="10274" width="3.109375" style="339" customWidth="1"/>
    <col min="10275" max="10413" width="2.6640625" style="339" customWidth="1"/>
    <col min="10414" max="10495" width="9" style="339"/>
    <col min="10496" max="10496" width="1.6640625" style="339" customWidth="1"/>
    <col min="10497" max="10498" width="2.6640625" style="339" customWidth="1"/>
    <col min="10499" max="10499" width="1.6640625" style="339" customWidth="1"/>
    <col min="10500" max="10519" width="2.6640625" style="339" customWidth="1"/>
    <col min="10520" max="10520" width="3.6640625" style="339" customWidth="1"/>
    <col min="10521" max="10524" width="2.6640625" style="339" customWidth="1"/>
    <col min="10525" max="10527" width="3.109375" style="339" customWidth="1"/>
    <col min="10528" max="10528" width="2.77734375" style="339" customWidth="1"/>
    <col min="10529" max="10530" width="3.109375" style="339" customWidth="1"/>
    <col min="10531" max="10669" width="2.6640625" style="339" customWidth="1"/>
    <col min="10670" max="10751" width="9" style="339"/>
    <col min="10752" max="10752" width="1.6640625" style="339" customWidth="1"/>
    <col min="10753" max="10754" width="2.6640625" style="339" customWidth="1"/>
    <col min="10755" max="10755" width="1.6640625" style="339" customWidth="1"/>
    <col min="10756" max="10775" width="2.6640625" style="339" customWidth="1"/>
    <col min="10776" max="10776" width="3.6640625" style="339" customWidth="1"/>
    <col min="10777" max="10780" width="2.6640625" style="339" customWidth="1"/>
    <col min="10781" max="10783" width="3.109375" style="339" customWidth="1"/>
    <col min="10784" max="10784" width="2.77734375" style="339" customWidth="1"/>
    <col min="10785" max="10786" width="3.109375" style="339" customWidth="1"/>
    <col min="10787" max="10925" width="2.6640625" style="339" customWidth="1"/>
    <col min="10926" max="11007" width="9" style="339"/>
    <col min="11008" max="11008" width="1.6640625" style="339" customWidth="1"/>
    <col min="11009" max="11010" width="2.6640625" style="339" customWidth="1"/>
    <col min="11011" max="11011" width="1.6640625" style="339" customWidth="1"/>
    <col min="11012" max="11031" width="2.6640625" style="339" customWidth="1"/>
    <col min="11032" max="11032" width="3.6640625" style="339" customWidth="1"/>
    <col min="11033" max="11036" width="2.6640625" style="339" customWidth="1"/>
    <col min="11037" max="11039" width="3.109375" style="339" customWidth="1"/>
    <col min="11040" max="11040" width="2.77734375" style="339" customWidth="1"/>
    <col min="11041" max="11042" width="3.109375" style="339" customWidth="1"/>
    <col min="11043" max="11181" width="2.6640625" style="339" customWidth="1"/>
    <col min="11182" max="11263" width="9" style="339"/>
    <col min="11264" max="11264" width="1.6640625" style="339" customWidth="1"/>
    <col min="11265" max="11266" width="2.6640625" style="339" customWidth="1"/>
    <col min="11267" max="11267" width="1.6640625" style="339" customWidth="1"/>
    <col min="11268" max="11287" width="2.6640625" style="339" customWidth="1"/>
    <col min="11288" max="11288" width="3.6640625" style="339" customWidth="1"/>
    <col min="11289" max="11292" width="2.6640625" style="339" customWidth="1"/>
    <col min="11293" max="11295" width="3.109375" style="339" customWidth="1"/>
    <col min="11296" max="11296" width="2.77734375" style="339" customWidth="1"/>
    <col min="11297" max="11298" width="3.109375" style="339" customWidth="1"/>
    <col min="11299" max="11437" width="2.6640625" style="339" customWidth="1"/>
    <col min="11438" max="11519" width="9" style="339"/>
    <col min="11520" max="11520" width="1.6640625" style="339" customWidth="1"/>
    <col min="11521" max="11522" width="2.6640625" style="339" customWidth="1"/>
    <col min="11523" max="11523" width="1.6640625" style="339" customWidth="1"/>
    <col min="11524" max="11543" width="2.6640625" style="339" customWidth="1"/>
    <col min="11544" max="11544" width="3.6640625" style="339" customWidth="1"/>
    <col min="11545" max="11548" width="2.6640625" style="339" customWidth="1"/>
    <col min="11549" max="11551" width="3.109375" style="339" customWidth="1"/>
    <col min="11552" max="11552" width="2.77734375" style="339" customWidth="1"/>
    <col min="11553" max="11554" width="3.109375" style="339" customWidth="1"/>
    <col min="11555" max="11693" width="2.6640625" style="339" customWidth="1"/>
    <col min="11694" max="11775" width="9" style="339"/>
    <col min="11776" max="11776" width="1.6640625" style="339" customWidth="1"/>
    <col min="11777" max="11778" width="2.6640625" style="339" customWidth="1"/>
    <col min="11779" max="11779" width="1.6640625" style="339" customWidth="1"/>
    <col min="11780" max="11799" width="2.6640625" style="339" customWidth="1"/>
    <col min="11800" max="11800" width="3.6640625" style="339" customWidth="1"/>
    <col min="11801" max="11804" width="2.6640625" style="339" customWidth="1"/>
    <col min="11805" max="11807" width="3.109375" style="339" customWidth="1"/>
    <col min="11808" max="11808" width="2.77734375" style="339" customWidth="1"/>
    <col min="11809" max="11810" width="3.109375" style="339" customWidth="1"/>
    <col min="11811" max="11949" width="2.6640625" style="339" customWidth="1"/>
    <col min="11950" max="12031" width="9" style="339"/>
    <col min="12032" max="12032" width="1.6640625" style="339" customWidth="1"/>
    <col min="12033" max="12034" width="2.6640625" style="339" customWidth="1"/>
    <col min="12035" max="12035" width="1.6640625" style="339" customWidth="1"/>
    <col min="12036" max="12055" width="2.6640625" style="339" customWidth="1"/>
    <col min="12056" max="12056" width="3.6640625" style="339" customWidth="1"/>
    <col min="12057" max="12060" width="2.6640625" style="339" customWidth="1"/>
    <col min="12061" max="12063" width="3.109375" style="339" customWidth="1"/>
    <col min="12064" max="12064" width="2.77734375" style="339" customWidth="1"/>
    <col min="12065" max="12066" width="3.109375" style="339" customWidth="1"/>
    <col min="12067" max="12205" width="2.6640625" style="339" customWidth="1"/>
    <col min="12206" max="12287" width="9" style="339"/>
    <col min="12288" max="12288" width="1.6640625" style="339" customWidth="1"/>
    <col min="12289" max="12290" width="2.6640625" style="339" customWidth="1"/>
    <col min="12291" max="12291" width="1.6640625" style="339" customWidth="1"/>
    <col min="12292" max="12311" width="2.6640625" style="339" customWidth="1"/>
    <col min="12312" max="12312" width="3.6640625" style="339" customWidth="1"/>
    <col min="12313" max="12316" width="2.6640625" style="339" customWidth="1"/>
    <col min="12317" max="12319" width="3.109375" style="339" customWidth="1"/>
    <col min="12320" max="12320" width="2.77734375" style="339" customWidth="1"/>
    <col min="12321" max="12322" width="3.109375" style="339" customWidth="1"/>
    <col min="12323" max="12461" width="2.6640625" style="339" customWidth="1"/>
    <col min="12462" max="12543" width="9" style="339"/>
    <col min="12544" max="12544" width="1.6640625" style="339" customWidth="1"/>
    <col min="12545" max="12546" width="2.6640625" style="339" customWidth="1"/>
    <col min="12547" max="12547" width="1.6640625" style="339" customWidth="1"/>
    <col min="12548" max="12567" width="2.6640625" style="339" customWidth="1"/>
    <col min="12568" max="12568" width="3.6640625" style="339" customWidth="1"/>
    <col min="12569" max="12572" width="2.6640625" style="339" customWidth="1"/>
    <col min="12573" max="12575" width="3.109375" style="339" customWidth="1"/>
    <col min="12576" max="12576" width="2.77734375" style="339" customWidth="1"/>
    <col min="12577" max="12578" width="3.109375" style="339" customWidth="1"/>
    <col min="12579" max="12717" width="2.6640625" style="339" customWidth="1"/>
    <col min="12718" max="12799" width="9" style="339"/>
    <col min="12800" max="12800" width="1.6640625" style="339" customWidth="1"/>
    <col min="12801" max="12802" width="2.6640625" style="339" customWidth="1"/>
    <col min="12803" max="12803" width="1.6640625" style="339" customWidth="1"/>
    <col min="12804" max="12823" width="2.6640625" style="339" customWidth="1"/>
    <col min="12824" max="12824" width="3.6640625" style="339" customWidth="1"/>
    <col min="12825" max="12828" width="2.6640625" style="339" customWidth="1"/>
    <col min="12829" max="12831" width="3.109375" style="339" customWidth="1"/>
    <col min="12832" max="12832" width="2.77734375" style="339" customWidth="1"/>
    <col min="12833" max="12834" width="3.109375" style="339" customWidth="1"/>
    <col min="12835" max="12973" width="2.6640625" style="339" customWidth="1"/>
    <col min="12974" max="13055" width="9" style="339"/>
    <col min="13056" max="13056" width="1.6640625" style="339" customWidth="1"/>
    <col min="13057" max="13058" width="2.6640625" style="339" customWidth="1"/>
    <col min="13059" max="13059" width="1.6640625" style="339" customWidth="1"/>
    <col min="13060" max="13079" width="2.6640625" style="339" customWidth="1"/>
    <col min="13080" max="13080" width="3.6640625" style="339" customWidth="1"/>
    <col min="13081" max="13084" width="2.6640625" style="339" customWidth="1"/>
    <col min="13085" max="13087" width="3.109375" style="339" customWidth="1"/>
    <col min="13088" max="13088" width="2.77734375" style="339" customWidth="1"/>
    <col min="13089" max="13090" width="3.109375" style="339" customWidth="1"/>
    <col min="13091" max="13229" width="2.6640625" style="339" customWidth="1"/>
    <col min="13230" max="13311" width="9" style="339"/>
    <col min="13312" max="13312" width="1.6640625" style="339" customWidth="1"/>
    <col min="13313" max="13314" width="2.6640625" style="339" customWidth="1"/>
    <col min="13315" max="13315" width="1.6640625" style="339" customWidth="1"/>
    <col min="13316" max="13335" width="2.6640625" style="339" customWidth="1"/>
    <col min="13336" max="13336" width="3.6640625" style="339" customWidth="1"/>
    <col min="13337" max="13340" width="2.6640625" style="339" customWidth="1"/>
    <col min="13341" max="13343" width="3.109375" style="339" customWidth="1"/>
    <col min="13344" max="13344" width="2.77734375" style="339" customWidth="1"/>
    <col min="13345" max="13346" width="3.109375" style="339" customWidth="1"/>
    <col min="13347" max="13485" width="2.6640625" style="339" customWidth="1"/>
    <col min="13486" max="13567" width="9" style="339"/>
    <col min="13568" max="13568" width="1.6640625" style="339" customWidth="1"/>
    <col min="13569" max="13570" width="2.6640625" style="339" customWidth="1"/>
    <col min="13571" max="13571" width="1.6640625" style="339" customWidth="1"/>
    <col min="13572" max="13591" width="2.6640625" style="339" customWidth="1"/>
    <col min="13592" max="13592" width="3.6640625" style="339" customWidth="1"/>
    <col min="13593" max="13596" width="2.6640625" style="339" customWidth="1"/>
    <col min="13597" max="13599" width="3.109375" style="339" customWidth="1"/>
    <col min="13600" max="13600" width="2.77734375" style="339" customWidth="1"/>
    <col min="13601" max="13602" width="3.109375" style="339" customWidth="1"/>
    <col min="13603" max="13741" width="2.6640625" style="339" customWidth="1"/>
    <col min="13742" max="13823" width="9" style="339"/>
    <col min="13824" max="13824" width="1.6640625" style="339" customWidth="1"/>
    <col min="13825" max="13826" width="2.6640625" style="339" customWidth="1"/>
    <col min="13827" max="13827" width="1.6640625" style="339" customWidth="1"/>
    <col min="13828" max="13847" width="2.6640625" style="339" customWidth="1"/>
    <col min="13848" max="13848" width="3.6640625" style="339" customWidth="1"/>
    <col min="13849" max="13852" width="2.6640625" style="339" customWidth="1"/>
    <col min="13853" max="13855" width="3.109375" style="339" customWidth="1"/>
    <col min="13856" max="13856" width="2.77734375" style="339" customWidth="1"/>
    <col min="13857" max="13858" width="3.109375" style="339" customWidth="1"/>
    <col min="13859" max="13997" width="2.6640625" style="339" customWidth="1"/>
    <col min="13998" max="14079" width="9" style="339"/>
    <col min="14080" max="14080" width="1.6640625" style="339" customWidth="1"/>
    <col min="14081" max="14082" width="2.6640625" style="339" customWidth="1"/>
    <col min="14083" max="14083" width="1.6640625" style="339" customWidth="1"/>
    <col min="14084" max="14103" width="2.6640625" style="339" customWidth="1"/>
    <col min="14104" max="14104" width="3.6640625" style="339" customWidth="1"/>
    <col min="14105" max="14108" width="2.6640625" style="339" customWidth="1"/>
    <col min="14109" max="14111" width="3.109375" style="339" customWidth="1"/>
    <col min="14112" max="14112" width="2.77734375" style="339" customWidth="1"/>
    <col min="14113" max="14114" width="3.109375" style="339" customWidth="1"/>
    <col min="14115" max="14253" width="2.6640625" style="339" customWidth="1"/>
    <col min="14254" max="14335" width="9" style="339"/>
    <col min="14336" max="14336" width="1.6640625" style="339" customWidth="1"/>
    <col min="14337" max="14338" width="2.6640625" style="339" customWidth="1"/>
    <col min="14339" max="14339" width="1.6640625" style="339" customWidth="1"/>
    <col min="14340" max="14359" width="2.6640625" style="339" customWidth="1"/>
    <col min="14360" max="14360" width="3.6640625" style="339" customWidth="1"/>
    <col min="14361" max="14364" width="2.6640625" style="339" customWidth="1"/>
    <col min="14365" max="14367" width="3.109375" style="339" customWidth="1"/>
    <col min="14368" max="14368" width="2.77734375" style="339" customWidth="1"/>
    <col min="14369" max="14370" width="3.109375" style="339" customWidth="1"/>
    <col min="14371" max="14509" width="2.6640625" style="339" customWidth="1"/>
    <col min="14510" max="14591" width="9" style="339"/>
    <col min="14592" max="14592" width="1.6640625" style="339" customWidth="1"/>
    <col min="14593" max="14594" width="2.6640625" style="339" customWidth="1"/>
    <col min="14595" max="14595" width="1.6640625" style="339" customWidth="1"/>
    <col min="14596" max="14615" width="2.6640625" style="339" customWidth="1"/>
    <col min="14616" max="14616" width="3.6640625" style="339" customWidth="1"/>
    <col min="14617" max="14620" width="2.6640625" style="339" customWidth="1"/>
    <col min="14621" max="14623" width="3.109375" style="339" customWidth="1"/>
    <col min="14624" max="14624" width="2.77734375" style="339" customWidth="1"/>
    <col min="14625" max="14626" width="3.109375" style="339" customWidth="1"/>
    <col min="14627" max="14765" width="2.6640625" style="339" customWidth="1"/>
    <col min="14766" max="14847" width="9" style="339"/>
    <col min="14848" max="14848" width="1.6640625" style="339" customWidth="1"/>
    <col min="14849" max="14850" width="2.6640625" style="339" customWidth="1"/>
    <col min="14851" max="14851" width="1.6640625" style="339" customWidth="1"/>
    <col min="14852" max="14871" width="2.6640625" style="339" customWidth="1"/>
    <col min="14872" max="14872" width="3.6640625" style="339" customWidth="1"/>
    <col min="14873" max="14876" width="2.6640625" style="339" customWidth="1"/>
    <col min="14877" max="14879" width="3.109375" style="339" customWidth="1"/>
    <col min="14880" max="14880" width="2.77734375" style="339" customWidth="1"/>
    <col min="14881" max="14882" width="3.109375" style="339" customWidth="1"/>
    <col min="14883" max="15021" width="2.6640625" style="339" customWidth="1"/>
    <col min="15022" max="15103" width="9" style="339"/>
    <col min="15104" max="15104" width="1.6640625" style="339" customWidth="1"/>
    <col min="15105" max="15106" width="2.6640625" style="339" customWidth="1"/>
    <col min="15107" max="15107" width="1.6640625" style="339" customWidth="1"/>
    <col min="15108" max="15127" width="2.6640625" style="339" customWidth="1"/>
    <col min="15128" max="15128" width="3.6640625" style="339" customWidth="1"/>
    <col min="15129" max="15132" width="2.6640625" style="339" customWidth="1"/>
    <col min="15133" max="15135" width="3.109375" style="339" customWidth="1"/>
    <col min="15136" max="15136" width="2.77734375" style="339" customWidth="1"/>
    <col min="15137" max="15138" width="3.109375" style="339" customWidth="1"/>
    <col min="15139" max="15277" width="2.6640625" style="339" customWidth="1"/>
    <col min="15278" max="15359" width="9" style="339"/>
    <col min="15360" max="15360" width="1.6640625" style="339" customWidth="1"/>
    <col min="15361" max="15362" width="2.6640625" style="339" customWidth="1"/>
    <col min="15363" max="15363" width="1.6640625" style="339" customWidth="1"/>
    <col min="15364" max="15383" width="2.6640625" style="339" customWidth="1"/>
    <col min="15384" max="15384" width="3.6640625" style="339" customWidth="1"/>
    <col min="15385" max="15388" width="2.6640625" style="339" customWidth="1"/>
    <col min="15389" max="15391" width="3.109375" style="339" customWidth="1"/>
    <col min="15392" max="15392" width="2.77734375" style="339" customWidth="1"/>
    <col min="15393" max="15394" width="3.109375" style="339" customWidth="1"/>
    <col min="15395" max="15533" width="2.6640625" style="339" customWidth="1"/>
    <col min="15534" max="15615" width="9" style="339"/>
    <col min="15616" max="15616" width="1.6640625" style="339" customWidth="1"/>
    <col min="15617" max="15618" width="2.6640625" style="339" customWidth="1"/>
    <col min="15619" max="15619" width="1.6640625" style="339" customWidth="1"/>
    <col min="15620" max="15639" width="2.6640625" style="339" customWidth="1"/>
    <col min="15640" max="15640" width="3.6640625" style="339" customWidth="1"/>
    <col min="15641" max="15644" width="2.6640625" style="339" customWidth="1"/>
    <col min="15645" max="15647" width="3.109375" style="339" customWidth="1"/>
    <col min="15648" max="15648" width="2.77734375" style="339" customWidth="1"/>
    <col min="15649" max="15650" width="3.109375" style="339" customWidth="1"/>
    <col min="15651" max="15789" width="2.6640625" style="339" customWidth="1"/>
    <col min="15790" max="15871" width="9" style="339"/>
    <col min="15872" max="15872" width="1.6640625" style="339" customWidth="1"/>
    <col min="15873" max="15874" width="2.6640625" style="339" customWidth="1"/>
    <col min="15875" max="15875" width="1.6640625" style="339" customWidth="1"/>
    <col min="15876" max="15895" width="2.6640625" style="339" customWidth="1"/>
    <col min="15896" max="15896" width="3.6640625" style="339" customWidth="1"/>
    <col min="15897" max="15900" width="2.6640625" style="339" customWidth="1"/>
    <col min="15901" max="15903" width="3.109375" style="339" customWidth="1"/>
    <col min="15904" max="15904" width="2.77734375" style="339" customWidth="1"/>
    <col min="15905" max="15906" width="3.109375" style="339" customWidth="1"/>
    <col min="15907" max="16045" width="2.6640625" style="339" customWidth="1"/>
    <col min="16046" max="16127" width="9" style="339"/>
    <col min="16128" max="16128" width="1.6640625" style="339" customWidth="1"/>
    <col min="16129" max="16130" width="2.6640625" style="339" customWidth="1"/>
    <col min="16131" max="16131" width="1.6640625" style="339" customWidth="1"/>
    <col min="16132" max="16151" width="2.6640625" style="339" customWidth="1"/>
    <col min="16152" max="16152" width="3.6640625" style="339" customWidth="1"/>
    <col min="16153" max="16156" width="2.6640625" style="339" customWidth="1"/>
    <col min="16157" max="16159" width="3.109375" style="339" customWidth="1"/>
    <col min="16160" max="16160" width="2.77734375" style="339" customWidth="1"/>
    <col min="16161" max="16162" width="3.109375" style="339" customWidth="1"/>
    <col min="16163" max="16301" width="2.6640625" style="339" customWidth="1"/>
    <col min="16302" max="16384" width="9" style="339"/>
  </cols>
  <sheetData>
    <row r="1" spans="1:59" ht="20.95" customHeight="1">
      <c r="A1" s="994" t="s">
        <v>1466</v>
      </c>
      <c r="B1" s="994"/>
      <c r="C1" s="994"/>
      <c r="D1" s="994"/>
      <c r="E1" s="994"/>
      <c r="F1" s="994"/>
      <c r="G1" s="994"/>
      <c r="H1" s="994"/>
      <c r="I1" s="994"/>
      <c r="J1" s="994"/>
      <c r="K1" s="994"/>
      <c r="L1" s="994"/>
      <c r="M1" s="994"/>
      <c r="N1" s="994"/>
      <c r="O1" s="994"/>
      <c r="P1" s="994"/>
      <c r="Q1" s="994"/>
      <c r="R1" s="994"/>
      <c r="BG1" s="340" t="s">
        <v>1433</v>
      </c>
    </row>
    <row r="2" spans="1:59" ht="15.9" customHeight="1">
      <c r="A2" s="1053" t="s">
        <v>1467</v>
      </c>
      <c r="B2" s="1053"/>
      <c r="C2" s="1053"/>
      <c r="D2" s="1053"/>
      <c r="E2" s="1053"/>
      <c r="F2" s="1053"/>
      <c r="G2" s="1053"/>
      <c r="H2" s="1053"/>
      <c r="I2" s="1053"/>
      <c r="J2" s="1054" t="s">
        <v>1468</v>
      </c>
      <c r="K2" s="1054"/>
      <c r="L2" s="1054"/>
      <c r="M2" s="1054"/>
      <c r="N2" s="1054"/>
      <c r="O2" s="1054"/>
      <c r="P2" s="1054"/>
      <c r="Q2" s="1054"/>
      <c r="R2" s="1054"/>
      <c r="S2" s="1054"/>
      <c r="T2" s="1054"/>
      <c r="U2" s="1054"/>
      <c r="V2" s="1054"/>
      <c r="W2" s="1054"/>
      <c r="X2" s="1054"/>
      <c r="Y2" s="1054"/>
      <c r="Z2" s="932" t="s">
        <v>1272</v>
      </c>
      <c r="AA2" s="932"/>
      <c r="AB2" s="932"/>
      <c r="AC2" s="932"/>
      <c r="AD2" s="932"/>
      <c r="AE2" s="932"/>
      <c r="AF2" s="932"/>
      <c r="AG2" s="932"/>
      <c r="AH2" s="932"/>
      <c r="AI2" s="932"/>
      <c r="AJ2" s="932" t="s">
        <v>1469</v>
      </c>
      <c r="AK2" s="932"/>
      <c r="AL2" s="932"/>
      <c r="AM2" s="932"/>
      <c r="AN2" s="932"/>
      <c r="AO2" s="932"/>
      <c r="AP2" s="932"/>
      <c r="AQ2" s="932"/>
      <c r="AR2" s="932"/>
      <c r="AS2" s="932" t="s">
        <v>1470</v>
      </c>
      <c r="AT2" s="932"/>
      <c r="AU2" s="932"/>
      <c r="AV2" s="932"/>
      <c r="AW2" s="932"/>
      <c r="AX2" s="932"/>
      <c r="AY2" s="932"/>
      <c r="AZ2" s="932"/>
      <c r="BA2" s="932"/>
      <c r="BB2" s="933" t="s">
        <v>1471</v>
      </c>
      <c r="BC2" s="933"/>
      <c r="BD2" s="933"/>
      <c r="BE2" s="933"/>
      <c r="BF2" s="933"/>
      <c r="BG2" s="933"/>
    </row>
    <row r="3" spans="1:59" ht="15.9" customHeight="1">
      <c r="A3" s="1055" t="s">
        <v>1472</v>
      </c>
      <c r="B3" s="1055"/>
      <c r="C3" s="1055"/>
      <c r="D3" s="1055"/>
      <c r="E3" s="1055"/>
      <c r="F3" s="1055"/>
      <c r="G3" s="1055"/>
      <c r="H3" s="1055"/>
      <c r="I3" s="1055"/>
      <c r="J3" s="1056" t="s">
        <v>1473</v>
      </c>
      <c r="K3" s="1056"/>
      <c r="L3" s="1056"/>
      <c r="M3" s="1056"/>
      <c r="N3" s="1056"/>
      <c r="O3" s="1056"/>
      <c r="P3" s="1056"/>
      <c r="Q3" s="1056"/>
      <c r="R3" s="1056"/>
      <c r="S3" s="1056"/>
      <c r="T3" s="1056"/>
      <c r="U3" s="1056"/>
      <c r="V3" s="1056"/>
      <c r="W3" s="1056"/>
      <c r="X3" s="1056"/>
      <c r="Y3" s="1056"/>
      <c r="Z3" s="932"/>
      <c r="AA3" s="932"/>
      <c r="AB3" s="932"/>
      <c r="AC3" s="932"/>
      <c r="AD3" s="932"/>
      <c r="AE3" s="932"/>
      <c r="AF3" s="932"/>
      <c r="AG3" s="932"/>
      <c r="AH3" s="932"/>
      <c r="AI3" s="932"/>
      <c r="AJ3" s="934" t="s">
        <v>1278</v>
      </c>
      <c r="AK3" s="934"/>
      <c r="AL3" s="934"/>
      <c r="AM3" s="934" t="s">
        <v>1279</v>
      </c>
      <c r="AN3" s="934"/>
      <c r="AO3" s="934"/>
      <c r="AP3" s="934" t="s">
        <v>425</v>
      </c>
      <c r="AQ3" s="934"/>
      <c r="AR3" s="934"/>
      <c r="AS3" s="934" t="s">
        <v>1280</v>
      </c>
      <c r="AT3" s="934"/>
      <c r="AU3" s="934"/>
      <c r="AV3" s="934" t="s">
        <v>1281</v>
      </c>
      <c r="AW3" s="934"/>
      <c r="AX3" s="934"/>
      <c r="AY3" s="934" t="s">
        <v>1282</v>
      </c>
      <c r="AZ3" s="934"/>
      <c r="BA3" s="934"/>
      <c r="BB3" s="933"/>
      <c r="BC3" s="933"/>
      <c r="BD3" s="933"/>
      <c r="BE3" s="933"/>
      <c r="BF3" s="933"/>
      <c r="BG3" s="933"/>
    </row>
    <row r="4" spans="1:59" ht="15.9" customHeight="1">
      <c r="A4" s="1061" t="s">
        <v>1474</v>
      </c>
      <c r="B4" s="1061"/>
      <c r="C4" s="1061"/>
      <c r="D4" s="1061"/>
      <c r="E4" s="1061"/>
      <c r="F4" s="1061"/>
      <c r="G4" s="1061"/>
      <c r="H4" s="1061"/>
      <c r="I4" s="1061"/>
      <c r="J4" s="1062" t="s">
        <v>1475</v>
      </c>
      <c r="K4" s="1062"/>
      <c r="L4" s="1062"/>
      <c r="M4" s="1062"/>
      <c r="N4" s="1062"/>
      <c r="O4" s="1062"/>
      <c r="P4" s="1062"/>
      <c r="Q4" s="1062"/>
      <c r="R4" s="1062"/>
      <c r="S4" s="1062"/>
      <c r="T4" s="1062"/>
      <c r="U4" s="1062"/>
      <c r="V4" s="1062"/>
      <c r="W4" s="1062"/>
      <c r="X4" s="1062"/>
      <c r="Y4" s="1062"/>
      <c r="Z4" s="1063" t="s">
        <v>1429</v>
      </c>
      <c r="AA4" s="1063"/>
      <c r="AB4" s="1063"/>
      <c r="AC4" s="1063"/>
      <c r="AD4" s="1063"/>
      <c r="AE4" s="1063"/>
      <c r="AF4" s="1063"/>
      <c r="AG4" s="1063"/>
      <c r="AH4" s="1063"/>
      <c r="AI4" s="1063"/>
      <c r="AJ4" s="1057">
        <v>18</v>
      </c>
      <c r="AK4" s="1057"/>
      <c r="AL4" s="1057"/>
      <c r="AM4" s="1064" t="s">
        <v>1476</v>
      </c>
      <c r="AN4" s="1065"/>
      <c r="AO4" s="1066"/>
      <c r="AP4" s="1057">
        <f>SUM(AJ4:AO5)</f>
        <v>18</v>
      </c>
      <c r="AQ4" s="1057"/>
      <c r="AR4" s="1057"/>
      <c r="AS4" s="1057">
        <v>7</v>
      </c>
      <c r="AT4" s="1057"/>
      <c r="AU4" s="1057"/>
      <c r="AV4" s="1057">
        <v>3</v>
      </c>
      <c r="AW4" s="1057"/>
      <c r="AX4" s="1057"/>
      <c r="AY4" s="1057">
        <v>2</v>
      </c>
      <c r="AZ4" s="1057"/>
      <c r="BA4" s="1057"/>
      <c r="BB4" s="1058">
        <v>2190</v>
      </c>
      <c r="BC4" s="1058"/>
      <c r="BD4" s="1058"/>
      <c r="BE4" s="1058"/>
      <c r="BF4" s="1058"/>
      <c r="BG4" s="1058"/>
    </row>
    <row r="5" spans="1:59" ht="15.9" customHeight="1">
      <c r="A5" s="1059" t="s">
        <v>1477</v>
      </c>
      <c r="B5" s="1059"/>
      <c r="C5" s="1059"/>
      <c r="D5" s="1059"/>
      <c r="E5" s="1059"/>
      <c r="F5" s="1059"/>
      <c r="G5" s="1059"/>
      <c r="H5" s="1059"/>
      <c r="I5" s="1059"/>
      <c r="J5" s="1060" t="s">
        <v>1478</v>
      </c>
      <c r="K5" s="1060"/>
      <c r="L5" s="1060"/>
      <c r="M5" s="1060"/>
      <c r="N5" s="1060"/>
      <c r="O5" s="1060"/>
      <c r="P5" s="1060"/>
      <c r="Q5" s="1060"/>
      <c r="R5" s="1060"/>
      <c r="S5" s="1060"/>
      <c r="T5" s="1060"/>
      <c r="U5" s="1060"/>
      <c r="V5" s="1060"/>
      <c r="W5" s="1060"/>
      <c r="X5" s="1060"/>
      <c r="Y5" s="1060"/>
      <c r="Z5" s="1063"/>
      <c r="AA5" s="1063"/>
      <c r="AB5" s="1063"/>
      <c r="AC5" s="1063"/>
      <c r="AD5" s="1063"/>
      <c r="AE5" s="1063"/>
      <c r="AF5" s="1063"/>
      <c r="AG5" s="1063"/>
      <c r="AH5" s="1063"/>
      <c r="AI5" s="1063"/>
      <c r="AJ5" s="1057"/>
      <c r="AK5" s="1057"/>
      <c r="AL5" s="1057"/>
      <c r="AM5" s="1067"/>
      <c r="AN5" s="1068"/>
      <c r="AO5" s="1069"/>
      <c r="AP5" s="1057"/>
      <c r="AQ5" s="1057"/>
      <c r="AR5" s="1057"/>
      <c r="AS5" s="1057"/>
      <c r="AT5" s="1057"/>
      <c r="AU5" s="1057"/>
      <c r="AV5" s="1057"/>
      <c r="AW5" s="1057"/>
      <c r="AX5" s="1057"/>
      <c r="AY5" s="1057"/>
      <c r="AZ5" s="1057"/>
      <c r="BA5" s="1057"/>
      <c r="BB5" s="1058"/>
      <c r="BC5" s="1058"/>
      <c r="BD5" s="1058"/>
      <c r="BE5" s="1058"/>
      <c r="BF5" s="1058"/>
      <c r="BG5" s="1058"/>
    </row>
    <row r="6" spans="1:59" ht="14.1" customHeight="1">
      <c r="A6" s="1070"/>
      <c r="B6" s="1070"/>
      <c r="C6" s="1070"/>
      <c r="D6" s="1070"/>
      <c r="E6" s="1070"/>
      <c r="F6" s="1070"/>
      <c r="G6" s="1070"/>
      <c r="H6" s="1070"/>
      <c r="I6" s="1070"/>
      <c r="J6" s="1071"/>
      <c r="K6" s="1071"/>
      <c r="L6" s="1071"/>
      <c r="M6" s="1071"/>
      <c r="N6" s="1071"/>
      <c r="O6" s="1071"/>
      <c r="P6" s="1071"/>
      <c r="Q6" s="1071"/>
      <c r="R6" s="1071"/>
      <c r="S6" s="1071"/>
      <c r="T6" s="1071"/>
      <c r="U6" s="1071"/>
      <c r="V6" s="1071"/>
      <c r="W6" s="1071"/>
      <c r="X6" s="1071"/>
      <c r="Y6" s="1071"/>
      <c r="Z6" s="1072"/>
      <c r="AA6" s="1072"/>
      <c r="AB6" s="1072"/>
      <c r="AC6" s="1072"/>
      <c r="AD6" s="1072"/>
      <c r="AE6" s="1072"/>
      <c r="AF6" s="1072"/>
      <c r="AG6" s="1072"/>
      <c r="AH6" s="1072"/>
      <c r="AI6" s="1072"/>
      <c r="AJ6" s="995"/>
      <c r="AK6" s="995"/>
      <c r="AL6" s="995"/>
      <c r="AM6" s="995"/>
      <c r="AN6" s="995"/>
      <c r="AO6" s="995"/>
      <c r="AP6" s="995"/>
      <c r="AQ6" s="995"/>
      <c r="AR6" s="995"/>
      <c r="AS6" s="995"/>
      <c r="AT6" s="995"/>
      <c r="AU6" s="995"/>
      <c r="AV6" s="995"/>
      <c r="AW6" s="995"/>
      <c r="AX6" s="995"/>
      <c r="AY6" s="995"/>
      <c r="AZ6" s="995"/>
      <c r="BA6" s="995"/>
      <c r="BB6" s="995"/>
      <c r="BC6" s="995"/>
      <c r="BD6" s="995"/>
      <c r="BE6" s="995"/>
      <c r="BF6" s="995"/>
      <c r="BG6" s="995"/>
    </row>
    <row r="7" spans="1:59" ht="20.95" customHeight="1">
      <c r="A7" s="994" t="s">
        <v>1479</v>
      </c>
      <c r="B7" s="994"/>
      <c r="C7" s="994"/>
      <c r="D7" s="994"/>
      <c r="E7" s="994"/>
      <c r="F7" s="994"/>
      <c r="G7" s="994"/>
      <c r="H7" s="994"/>
      <c r="I7" s="994"/>
      <c r="J7" s="994"/>
      <c r="K7" s="994"/>
      <c r="L7" s="994"/>
      <c r="M7" s="994"/>
      <c r="N7" s="994"/>
      <c r="O7" s="994"/>
      <c r="P7" s="994"/>
      <c r="Q7" s="994"/>
      <c r="R7" s="994"/>
      <c r="S7" s="994"/>
      <c r="T7" s="994"/>
      <c r="U7" s="994"/>
      <c r="V7" s="994"/>
      <c r="W7" s="994"/>
      <c r="X7" s="994"/>
      <c r="Y7" s="994"/>
      <c r="Z7" s="994"/>
      <c r="AA7" s="994"/>
      <c r="AB7" s="994"/>
      <c r="AC7" s="994"/>
    </row>
    <row r="8" spans="1:59" ht="15.9" customHeight="1">
      <c r="E8" s="994" t="s">
        <v>1480</v>
      </c>
      <c r="F8" s="994"/>
      <c r="G8" s="994"/>
      <c r="H8" s="994"/>
      <c r="I8" s="994"/>
      <c r="J8" s="994"/>
      <c r="L8" s="994" t="s">
        <v>1481</v>
      </c>
      <c r="M8" s="994"/>
      <c r="N8" s="994"/>
      <c r="O8" s="994"/>
      <c r="P8" s="994"/>
      <c r="Q8" s="994"/>
      <c r="R8" s="994"/>
      <c r="S8" s="994"/>
      <c r="T8" s="994"/>
      <c r="U8" s="994"/>
      <c r="V8" s="994"/>
      <c r="W8" s="994"/>
      <c r="X8" s="994"/>
      <c r="Y8" s="994"/>
      <c r="Z8" s="994"/>
      <c r="AA8" s="994"/>
      <c r="AB8" s="994"/>
    </row>
    <row r="9" spans="1:59" ht="15.9" customHeight="1">
      <c r="E9" s="994" t="s">
        <v>1468</v>
      </c>
      <c r="F9" s="994"/>
      <c r="G9" s="994"/>
      <c r="H9" s="994"/>
      <c r="I9" s="994"/>
      <c r="J9" s="994"/>
      <c r="L9" s="994" t="s">
        <v>1306</v>
      </c>
      <c r="M9" s="994"/>
      <c r="N9" s="994"/>
      <c r="O9" s="994"/>
      <c r="P9" s="994"/>
      <c r="Q9" s="994"/>
      <c r="R9" s="994"/>
      <c r="S9" s="994"/>
      <c r="T9" s="994"/>
      <c r="U9" s="994"/>
      <c r="V9" s="994"/>
    </row>
    <row r="10" spans="1:59" ht="15.9" customHeight="1">
      <c r="E10" s="994" t="s">
        <v>1482</v>
      </c>
      <c r="F10" s="994"/>
      <c r="G10" s="994"/>
      <c r="H10" s="994"/>
      <c r="I10" s="994"/>
      <c r="J10" s="994"/>
      <c r="L10" s="994" t="s">
        <v>1483</v>
      </c>
      <c r="M10" s="994"/>
      <c r="N10" s="994"/>
      <c r="O10" s="994"/>
      <c r="P10" s="994"/>
      <c r="Q10" s="994"/>
      <c r="R10" s="994"/>
      <c r="S10" s="994"/>
      <c r="T10" s="994"/>
      <c r="U10" s="994"/>
      <c r="V10" s="994"/>
    </row>
    <row r="11" spans="1:59" ht="15.75" customHeight="1">
      <c r="A11" s="1037" t="s">
        <v>1484</v>
      </c>
      <c r="B11" s="1037"/>
      <c r="C11" s="1037"/>
      <c r="D11" s="1037"/>
      <c r="E11" s="1037"/>
      <c r="F11" s="1037"/>
      <c r="BG11" s="340" t="s">
        <v>1433</v>
      </c>
    </row>
    <row r="12" spans="1:59" ht="15.9" customHeight="1">
      <c r="A12" s="953" t="s">
        <v>1485</v>
      </c>
      <c r="B12" s="954"/>
      <c r="C12" s="954"/>
      <c r="D12" s="954"/>
      <c r="E12" s="954"/>
      <c r="F12" s="954"/>
      <c r="G12" s="954"/>
      <c r="H12" s="954"/>
      <c r="I12" s="955"/>
      <c r="J12" s="1076" t="s">
        <v>1486</v>
      </c>
      <c r="K12" s="1077"/>
      <c r="L12" s="1077"/>
      <c r="M12" s="1077"/>
      <c r="N12" s="1077"/>
      <c r="O12" s="1077"/>
      <c r="P12" s="1077"/>
      <c r="Q12" s="1077"/>
      <c r="R12" s="1077"/>
      <c r="S12" s="1077"/>
      <c r="T12" s="1077"/>
      <c r="U12" s="1077"/>
      <c r="V12" s="1077"/>
      <c r="W12" s="1077"/>
      <c r="X12" s="1077"/>
      <c r="Y12" s="1077"/>
      <c r="Z12" s="1077"/>
      <c r="AA12" s="1077"/>
      <c r="AB12" s="1077"/>
      <c r="AC12" s="1078"/>
      <c r="AD12" s="1076" t="s">
        <v>1487</v>
      </c>
      <c r="AE12" s="1077"/>
      <c r="AF12" s="1077"/>
      <c r="AG12" s="1077"/>
      <c r="AH12" s="1077"/>
      <c r="AI12" s="1077"/>
      <c r="AJ12" s="1077"/>
      <c r="AK12" s="1077"/>
      <c r="AL12" s="1077"/>
      <c r="AM12" s="1077"/>
      <c r="AN12" s="1077"/>
      <c r="AO12" s="1077"/>
      <c r="AP12" s="1077"/>
      <c r="AQ12" s="1077"/>
      <c r="AR12" s="1077"/>
      <c r="AS12" s="1077"/>
      <c r="AT12" s="1077"/>
      <c r="AU12" s="1077"/>
      <c r="AV12" s="1077"/>
      <c r="AW12" s="1077"/>
      <c r="AX12" s="1077"/>
      <c r="AY12" s="1077"/>
      <c r="AZ12" s="1077"/>
      <c r="BA12" s="1077"/>
      <c r="BB12" s="1077"/>
      <c r="BC12" s="1077"/>
      <c r="BD12" s="1077"/>
      <c r="BE12" s="1077"/>
      <c r="BF12" s="1077"/>
      <c r="BG12" s="1079"/>
    </row>
    <row r="13" spans="1:59" ht="15.9" customHeight="1">
      <c r="A13" s="1073"/>
      <c r="B13" s="1074"/>
      <c r="C13" s="1074"/>
      <c r="D13" s="1074"/>
      <c r="E13" s="1074"/>
      <c r="F13" s="1074"/>
      <c r="G13" s="1074"/>
      <c r="H13" s="1074"/>
      <c r="I13" s="1075"/>
      <c r="J13" s="1080" t="s">
        <v>1488</v>
      </c>
      <c r="K13" s="1081"/>
      <c r="L13" s="1081"/>
      <c r="M13" s="1081"/>
      <c r="N13" s="1012"/>
      <c r="O13" s="1080" t="s">
        <v>1489</v>
      </c>
      <c r="P13" s="1081"/>
      <c r="Q13" s="1081"/>
      <c r="R13" s="1081"/>
      <c r="S13" s="1012"/>
      <c r="T13" s="1080" t="s">
        <v>1490</v>
      </c>
      <c r="U13" s="1081"/>
      <c r="V13" s="1081"/>
      <c r="W13" s="1081"/>
      <c r="X13" s="1012"/>
      <c r="Y13" s="1080" t="s">
        <v>1491</v>
      </c>
      <c r="Z13" s="1081"/>
      <c r="AA13" s="1081"/>
      <c r="AB13" s="1081"/>
      <c r="AC13" s="1012"/>
      <c r="AD13" s="1052" t="s">
        <v>1492</v>
      </c>
      <c r="AE13" s="1082"/>
      <c r="AF13" s="1082"/>
      <c r="AG13" s="1082"/>
      <c r="AH13" s="1082"/>
      <c r="AI13" s="1083"/>
      <c r="AJ13" s="1052" t="s">
        <v>1493</v>
      </c>
      <c r="AK13" s="1082"/>
      <c r="AL13" s="1082"/>
      <c r="AM13" s="1082"/>
      <c r="AN13" s="1082"/>
      <c r="AO13" s="1083"/>
      <c r="AP13" s="1052" t="s">
        <v>1494</v>
      </c>
      <c r="AQ13" s="1082"/>
      <c r="AR13" s="1082"/>
      <c r="AS13" s="1082"/>
      <c r="AT13" s="1082"/>
      <c r="AU13" s="1083"/>
      <c r="AV13" s="1052" t="s">
        <v>1495</v>
      </c>
      <c r="AW13" s="1082"/>
      <c r="AX13" s="1082"/>
      <c r="AY13" s="1082"/>
      <c r="AZ13" s="1082"/>
      <c r="BA13" s="1083"/>
      <c r="BB13" s="1052" t="s">
        <v>425</v>
      </c>
      <c r="BC13" s="1082"/>
      <c r="BD13" s="1082"/>
      <c r="BE13" s="1082"/>
      <c r="BF13" s="1082"/>
      <c r="BG13" s="1084"/>
    </row>
    <row r="14" spans="1:59" ht="15.9" customHeight="1">
      <c r="A14" s="956"/>
      <c r="B14" s="957"/>
      <c r="C14" s="957"/>
      <c r="D14" s="957"/>
      <c r="E14" s="957"/>
      <c r="F14" s="957"/>
      <c r="G14" s="957"/>
      <c r="H14" s="957"/>
      <c r="I14" s="958"/>
      <c r="J14" s="1024"/>
      <c r="K14" s="957"/>
      <c r="L14" s="957"/>
      <c r="M14" s="957"/>
      <c r="N14" s="958"/>
      <c r="O14" s="1024"/>
      <c r="P14" s="957"/>
      <c r="Q14" s="957"/>
      <c r="R14" s="957"/>
      <c r="S14" s="958"/>
      <c r="T14" s="1024"/>
      <c r="U14" s="957"/>
      <c r="V14" s="957"/>
      <c r="W14" s="957"/>
      <c r="X14" s="958"/>
      <c r="Y14" s="1024"/>
      <c r="Z14" s="957"/>
      <c r="AA14" s="957"/>
      <c r="AB14" s="957"/>
      <c r="AC14" s="958"/>
      <c r="AD14" s="1052" t="s">
        <v>1496</v>
      </c>
      <c r="AE14" s="1083"/>
      <c r="AF14" s="1052" t="s">
        <v>1497</v>
      </c>
      <c r="AG14" s="1082"/>
      <c r="AH14" s="1082"/>
      <c r="AI14" s="1083"/>
      <c r="AJ14" s="1052" t="s">
        <v>1496</v>
      </c>
      <c r="AK14" s="1083"/>
      <c r="AL14" s="1052" t="s">
        <v>1497</v>
      </c>
      <c r="AM14" s="1082"/>
      <c r="AN14" s="1082"/>
      <c r="AO14" s="1083"/>
      <c r="AP14" s="1052" t="s">
        <v>1496</v>
      </c>
      <c r="AQ14" s="1083"/>
      <c r="AR14" s="1052" t="s">
        <v>1497</v>
      </c>
      <c r="AS14" s="1082"/>
      <c r="AT14" s="1082"/>
      <c r="AU14" s="1083"/>
      <c r="AV14" s="1052" t="s">
        <v>1496</v>
      </c>
      <c r="AW14" s="1083"/>
      <c r="AX14" s="1052" t="s">
        <v>1497</v>
      </c>
      <c r="AY14" s="1082"/>
      <c r="AZ14" s="1082"/>
      <c r="BA14" s="1083"/>
      <c r="BB14" s="1052" t="s">
        <v>1496</v>
      </c>
      <c r="BC14" s="1083"/>
      <c r="BD14" s="1052" t="s">
        <v>1497</v>
      </c>
      <c r="BE14" s="1082"/>
      <c r="BF14" s="1082"/>
      <c r="BG14" s="1084"/>
    </row>
    <row r="15" spans="1:59" ht="15.9" customHeight="1">
      <c r="A15" s="1089" t="s">
        <v>1498</v>
      </c>
      <c r="B15" s="1082"/>
      <c r="C15" s="1082"/>
      <c r="D15" s="1082"/>
      <c r="E15" s="1082"/>
      <c r="F15" s="1082"/>
      <c r="G15" s="1082"/>
      <c r="H15" s="1082"/>
      <c r="I15" s="1083"/>
      <c r="J15" s="1090">
        <v>734</v>
      </c>
      <c r="K15" s="1091"/>
      <c r="L15" s="1091"/>
      <c r="M15" s="1091"/>
      <c r="N15" s="380" t="s">
        <v>1499</v>
      </c>
      <c r="O15" s="1092">
        <v>2612.77</v>
      </c>
      <c r="P15" s="1093"/>
      <c r="Q15" s="1093"/>
      <c r="R15" s="1093"/>
      <c r="S15" s="380" t="s">
        <v>1500</v>
      </c>
      <c r="T15" s="1094">
        <v>4797510</v>
      </c>
      <c r="U15" s="1095"/>
      <c r="V15" s="1095"/>
      <c r="W15" s="1095"/>
      <c r="X15" s="1096"/>
      <c r="Y15" s="1085">
        <v>4770340</v>
      </c>
      <c r="Z15" s="1086"/>
      <c r="AA15" s="1086"/>
      <c r="AB15" s="1086"/>
      <c r="AC15" s="1087"/>
      <c r="AD15" s="1085"/>
      <c r="AE15" s="1087"/>
      <c r="AF15" s="1085"/>
      <c r="AG15" s="1086"/>
      <c r="AH15" s="1086"/>
      <c r="AI15" s="1087"/>
      <c r="AJ15" s="1085">
        <v>163</v>
      </c>
      <c r="AK15" s="1087"/>
      <c r="AL15" s="1085">
        <v>44190</v>
      </c>
      <c r="AM15" s="1086"/>
      <c r="AN15" s="1086"/>
      <c r="AO15" s="1087"/>
      <c r="AP15" s="1085">
        <v>4</v>
      </c>
      <c r="AQ15" s="1087"/>
      <c r="AR15" s="1085">
        <v>402</v>
      </c>
      <c r="AS15" s="1086"/>
      <c r="AT15" s="1086"/>
      <c r="AU15" s="1087"/>
      <c r="AV15" s="1085"/>
      <c r="AW15" s="1087"/>
      <c r="AX15" s="1085"/>
      <c r="AY15" s="1086"/>
      <c r="AZ15" s="1086"/>
      <c r="BA15" s="1087"/>
      <c r="BB15" s="1085">
        <v>167</v>
      </c>
      <c r="BC15" s="1087"/>
      <c r="BD15" s="1085">
        <v>44592</v>
      </c>
      <c r="BE15" s="1086"/>
      <c r="BF15" s="1086"/>
      <c r="BG15" s="1088"/>
    </row>
    <row r="16" spans="1:59" ht="15.9" customHeight="1">
      <c r="A16" s="1089" t="s">
        <v>1501</v>
      </c>
      <c r="B16" s="1082"/>
      <c r="C16" s="1082"/>
      <c r="D16" s="1082"/>
      <c r="E16" s="1082"/>
      <c r="F16" s="1082"/>
      <c r="G16" s="1082"/>
      <c r="H16" s="1082"/>
      <c r="I16" s="1083"/>
      <c r="J16" s="1090">
        <v>14</v>
      </c>
      <c r="K16" s="1091"/>
      <c r="L16" s="1091"/>
      <c r="M16" s="1091"/>
      <c r="N16" s="350"/>
      <c r="O16" s="1092">
        <v>9.1</v>
      </c>
      <c r="P16" s="1093"/>
      <c r="Q16" s="1093"/>
      <c r="R16" s="1093"/>
      <c r="S16" s="350"/>
      <c r="T16" s="1094">
        <v>18330</v>
      </c>
      <c r="U16" s="1095"/>
      <c r="V16" s="1095"/>
      <c r="W16" s="1095"/>
      <c r="X16" s="1096"/>
      <c r="Y16" s="1085">
        <v>14580</v>
      </c>
      <c r="Z16" s="1086"/>
      <c r="AA16" s="1086"/>
      <c r="AB16" s="1086"/>
      <c r="AC16" s="1087"/>
      <c r="AD16" s="1085"/>
      <c r="AE16" s="1087"/>
      <c r="AF16" s="1085"/>
      <c r="AG16" s="1086"/>
      <c r="AH16" s="1086"/>
      <c r="AI16" s="1087"/>
      <c r="AJ16" s="1085">
        <v>1</v>
      </c>
      <c r="AK16" s="1087"/>
      <c r="AL16" s="1085">
        <v>138</v>
      </c>
      <c r="AM16" s="1086"/>
      <c r="AN16" s="1086"/>
      <c r="AO16" s="1087"/>
      <c r="AP16" s="1085"/>
      <c r="AQ16" s="1087"/>
      <c r="AR16" s="1085"/>
      <c r="AS16" s="1086"/>
      <c r="AT16" s="1086"/>
      <c r="AU16" s="1087"/>
      <c r="AV16" s="1085">
        <v>3</v>
      </c>
      <c r="AW16" s="1087"/>
      <c r="AX16" s="1085">
        <v>3100</v>
      </c>
      <c r="AY16" s="1086"/>
      <c r="AZ16" s="1086"/>
      <c r="BA16" s="1087"/>
      <c r="BB16" s="1085">
        <v>4</v>
      </c>
      <c r="BC16" s="1087"/>
      <c r="BD16" s="1085">
        <v>3238</v>
      </c>
      <c r="BE16" s="1086"/>
      <c r="BF16" s="1086"/>
      <c r="BG16" s="1088"/>
    </row>
    <row r="17" spans="1:59" ht="15.9" customHeight="1">
      <c r="A17" s="1089" t="s">
        <v>1502</v>
      </c>
      <c r="B17" s="1082"/>
      <c r="C17" s="1082"/>
      <c r="D17" s="1082"/>
      <c r="E17" s="1082"/>
      <c r="F17" s="1082"/>
      <c r="G17" s="1082"/>
      <c r="H17" s="1082"/>
      <c r="I17" s="1083"/>
      <c r="J17" s="1090"/>
      <c r="K17" s="1091"/>
      <c r="L17" s="1091"/>
      <c r="M17" s="1091"/>
      <c r="N17" s="350"/>
      <c r="O17" s="1092"/>
      <c r="P17" s="1093"/>
      <c r="Q17" s="1093"/>
      <c r="R17" s="1093"/>
      <c r="S17" s="350"/>
      <c r="T17" s="1094"/>
      <c r="U17" s="1095"/>
      <c r="V17" s="1095"/>
      <c r="W17" s="1095"/>
      <c r="X17" s="1096"/>
      <c r="Y17" s="1085"/>
      <c r="Z17" s="1086"/>
      <c r="AA17" s="1086"/>
      <c r="AB17" s="1086"/>
      <c r="AC17" s="1087"/>
      <c r="AD17" s="1085"/>
      <c r="AE17" s="1087"/>
      <c r="AF17" s="1085"/>
      <c r="AG17" s="1086"/>
      <c r="AH17" s="1086"/>
      <c r="AI17" s="1087"/>
      <c r="AJ17" s="1085"/>
      <c r="AK17" s="1087"/>
      <c r="AL17" s="1085"/>
      <c r="AM17" s="1086"/>
      <c r="AN17" s="1086"/>
      <c r="AO17" s="1087"/>
      <c r="AP17" s="1085"/>
      <c r="AQ17" s="1087"/>
      <c r="AR17" s="1085"/>
      <c r="AS17" s="1086"/>
      <c r="AT17" s="1086"/>
      <c r="AU17" s="1087"/>
      <c r="AV17" s="1085"/>
      <c r="AW17" s="1087"/>
      <c r="AX17" s="1085"/>
      <c r="AY17" s="1086"/>
      <c r="AZ17" s="1086"/>
      <c r="BA17" s="1087"/>
      <c r="BB17" s="1085"/>
      <c r="BC17" s="1087"/>
      <c r="BD17" s="1085"/>
      <c r="BE17" s="1086"/>
      <c r="BF17" s="1086"/>
      <c r="BG17" s="1088"/>
    </row>
    <row r="18" spans="1:59" ht="15.9" customHeight="1">
      <c r="A18" s="1089" t="s">
        <v>1503</v>
      </c>
      <c r="B18" s="1082"/>
      <c r="C18" s="1082"/>
      <c r="D18" s="1082"/>
      <c r="E18" s="1082"/>
      <c r="F18" s="1082"/>
      <c r="G18" s="1082"/>
      <c r="H18" s="1082"/>
      <c r="I18" s="1083"/>
      <c r="J18" s="1090"/>
      <c r="K18" s="1091"/>
      <c r="L18" s="1091"/>
      <c r="M18" s="1091"/>
      <c r="N18" s="350"/>
      <c r="O18" s="1092"/>
      <c r="P18" s="1093"/>
      <c r="Q18" s="1093"/>
      <c r="R18" s="1093"/>
      <c r="S18" s="350"/>
      <c r="T18" s="1094"/>
      <c r="U18" s="1095"/>
      <c r="V18" s="1095"/>
      <c r="W18" s="1095"/>
      <c r="X18" s="1096"/>
      <c r="Y18" s="1085"/>
      <c r="Z18" s="1086"/>
      <c r="AA18" s="1086"/>
      <c r="AB18" s="1086"/>
      <c r="AC18" s="1087"/>
      <c r="AD18" s="1085"/>
      <c r="AE18" s="1087"/>
      <c r="AF18" s="1085"/>
      <c r="AG18" s="1086"/>
      <c r="AH18" s="1086"/>
      <c r="AI18" s="1087"/>
      <c r="AJ18" s="1085"/>
      <c r="AK18" s="1087"/>
      <c r="AL18" s="1085"/>
      <c r="AM18" s="1086"/>
      <c r="AN18" s="1086"/>
      <c r="AO18" s="1087"/>
      <c r="AP18" s="1085"/>
      <c r="AQ18" s="1087"/>
      <c r="AR18" s="1085"/>
      <c r="AS18" s="1086"/>
      <c r="AT18" s="1086"/>
      <c r="AU18" s="1087"/>
      <c r="AV18" s="1085"/>
      <c r="AW18" s="1087"/>
      <c r="AX18" s="1085"/>
      <c r="AY18" s="1086"/>
      <c r="AZ18" s="1086"/>
      <c r="BA18" s="1087"/>
      <c r="BB18" s="1085"/>
      <c r="BC18" s="1087"/>
      <c r="BD18" s="1085"/>
      <c r="BE18" s="1086"/>
      <c r="BF18" s="1086"/>
      <c r="BG18" s="1088"/>
    </row>
    <row r="19" spans="1:59" ht="15.9" customHeight="1">
      <c r="A19" s="1097" t="s">
        <v>1504</v>
      </c>
      <c r="B19" s="1098"/>
      <c r="C19" s="1099"/>
      <c r="D19" s="1052" t="s">
        <v>1505</v>
      </c>
      <c r="E19" s="1082"/>
      <c r="F19" s="1082"/>
      <c r="G19" s="1082"/>
      <c r="H19" s="1082"/>
      <c r="I19" s="1083"/>
      <c r="J19" s="1090">
        <v>739</v>
      </c>
      <c r="K19" s="1091"/>
      <c r="L19" s="1091"/>
      <c r="M19" s="1091"/>
      <c r="N19" s="350"/>
      <c r="O19" s="1092">
        <v>2610.38</v>
      </c>
      <c r="P19" s="1093"/>
      <c r="Q19" s="1093"/>
      <c r="R19" s="1093"/>
      <c r="S19" s="350"/>
      <c r="T19" s="1094"/>
      <c r="U19" s="1095"/>
      <c r="V19" s="1095"/>
      <c r="W19" s="1095"/>
      <c r="X19" s="1096"/>
      <c r="Y19" s="1085">
        <v>198290000</v>
      </c>
      <c r="Z19" s="1086"/>
      <c r="AA19" s="1086"/>
      <c r="AB19" s="1086"/>
      <c r="AC19" s="1087"/>
      <c r="AD19" s="1085"/>
      <c r="AE19" s="1087"/>
      <c r="AF19" s="1085"/>
      <c r="AG19" s="1086"/>
      <c r="AH19" s="1086"/>
      <c r="AI19" s="1087"/>
      <c r="AJ19" s="1085"/>
      <c r="AK19" s="1087"/>
      <c r="AL19" s="1085"/>
      <c r="AM19" s="1086"/>
      <c r="AN19" s="1086"/>
      <c r="AO19" s="1087"/>
      <c r="AP19" s="1085"/>
      <c r="AQ19" s="1087"/>
      <c r="AR19" s="1085"/>
      <c r="AS19" s="1086"/>
      <c r="AT19" s="1086"/>
      <c r="AU19" s="1087"/>
      <c r="AV19" s="1085"/>
      <c r="AW19" s="1087"/>
      <c r="AX19" s="1085"/>
      <c r="AY19" s="1086"/>
      <c r="AZ19" s="1086"/>
      <c r="BA19" s="1087"/>
      <c r="BB19" s="1085"/>
      <c r="BC19" s="1087"/>
      <c r="BD19" s="1085"/>
      <c r="BE19" s="1086"/>
      <c r="BF19" s="1086"/>
      <c r="BG19" s="1088"/>
    </row>
    <row r="20" spans="1:59" ht="15.9" customHeight="1">
      <c r="A20" s="1100"/>
      <c r="B20" s="1101"/>
      <c r="C20" s="999"/>
      <c r="D20" s="1052" t="s">
        <v>1506</v>
      </c>
      <c r="E20" s="1082"/>
      <c r="F20" s="1082"/>
      <c r="G20" s="1082"/>
      <c r="H20" s="1082"/>
      <c r="I20" s="1083"/>
      <c r="J20" s="1090">
        <v>65</v>
      </c>
      <c r="K20" s="1091"/>
      <c r="L20" s="1091"/>
      <c r="M20" s="1091"/>
      <c r="N20" s="350"/>
      <c r="O20" s="1092">
        <v>681.67</v>
      </c>
      <c r="P20" s="1093"/>
      <c r="Q20" s="1093"/>
      <c r="R20" s="1093"/>
      <c r="S20" s="350"/>
      <c r="T20" s="1094"/>
      <c r="U20" s="1095"/>
      <c r="V20" s="1095"/>
      <c r="W20" s="1095"/>
      <c r="X20" s="1096"/>
      <c r="Y20" s="1085">
        <v>226000</v>
      </c>
      <c r="Z20" s="1086"/>
      <c r="AA20" s="1086"/>
      <c r="AB20" s="1086"/>
      <c r="AC20" s="1087"/>
      <c r="AD20" s="1085"/>
      <c r="AE20" s="1087"/>
      <c r="AF20" s="1085"/>
      <c r="AG20" s="1086"/>
      <c r="AH20" s="1086"/>
      <c r="AI20" s="1087"/>
      <c r="AJ20" s="1085"/>
      <c r="AK20" s="1087"/>
      <c r="AL20" s="1085"/>
      <c r="AM20" s="1086"/>
      <c r="AN20" s="1086"/>
      <c r="AO20" s="1087"/>
      <c r="AP20" s="1085"/>
      <c r="AQ20" s="1087"/>
      <c r="AR20" s="1085"/>
      <c r="AS20" s="1086"/>
      <c r="AT20" s="1086"/>
      <c r="AU20" s="1087"/>
      <c r="AV20" s="1085"/>
      <c r="AW20" s="1087"/>
      <c r="AX20" s="1085"/>
      <c r="AY20" s="1086"/>
      <c r="AZ20" s="1086"/>
      <c r="BA20" s="1087"/>
      <c r="BB20" s="1085"/>
      <c r="BC20" s="1087"/>
      <c r="BD20" s="1085"/>
      <c r="BE20" s="1086"/>
      <c r="BF20" s="1086"/>
      <c r="BG20" s="1088"/>
    </row>
    <row r="21" spans="1:59" ht="15.9" customHeight="1">
      <c r="A21" s="1102"/>
      <c r="B21" s="1103"/>
      <c r="C21" s="1001"/>
      <c r="D21" s="1052" t="s">
        <v>1507</v>
      </c>
      <c r="E21" s="1082"/>
      <c r="F21" s="1082"/>
      <c r="G21" s="1082"/>
      <c r="H21" s="1082"/>
      <c r="I21" s="1083"/>
      <c r="J21" s="1090">
        <v>97</v>
      </c>
      <c r="K21" s="1091"/>
      <c r="L21" s="1091"/>
      <c r="M21" s="1091"/>
      <c r="N21" s="350"/>
      <c r="O21" s="1092">
        <v>504.56</v>
      </c>
      <c r="P21" s="1093"/>
      <c r="Q21" s="1093"/>
      <c r="R21" s="1093"/>
      <c r="S21" s="350"/>
      <c r="T21" s="1094"/>
      <c r="U21" s="1095"/>
      <c r="V21" s="1095"/>
      <c r="W21" s="1095"/>
      <c r="X21" s="1096"/>
      <c r="Y21" s="1085">
        <v>40860000</v>
      </c>
      <c r="Z21" s="1086"/>
      <c r="AA21" s="1086"/>
      <c r="AB21" s="1086"/>
      <c r="AC21" s="1087"/>
      <c r="AD21" s="1085"/>
      <c r="AE21" s="1087"/>
      <c r="AF21" s="1085"/>
      <c r="AG21" s="1086"/>
      <c r="AH21" s="1086"/>
      <c r="AI21" s="1087"/>
      <c r="AJ21" s="1085"/>
      <c r="AK21" s="1087"/>
      <c r="AL21" s="1085"/>
      <c r="AM21" s="1086"/>
      <c r="AN21" s="1086"/>
      <c r="AO21" s="1087"/>
      <c r="AP21" s="1085"/>
      <c r="AQ21" s="1087"/>
      <c r="AR21" s="1085"/>
      <c r="AS21" s="1086"/>
      <c r="AT21" s="1086"/>
      <c r="AU21" s="1087"/>
      <c r="AV21" s="1085"/>
      <c r="AW21" s="1087"/>
      <c r="AX21" s="1085"/>
      <c r="AY21" s="1086"/>
      <c r="AZ21" s="1086"/>
      <c r="BA21" s="1087"/>
      <c r="BB21" s="1085"/>
      <c r="BC21" s="1087"/>
      <c r="BD21" s="1085"/>
      <c r="BE21" s="1086"/>
      <c r="BF21" s="1086"/>
      <c r="BG21" s="1088"/>
    </row>
    <row r="22" spans="1:59" ht="15.9" customHeight="1">
      <c r="A22" s="1089" t="s">
        <v>1508</v>
      </c>
      <c r="B22" s="1082"/>
      <c r="C22" s="1082"/>
      <c r="D22" s="1082"/>
      <c r="E22" s="1082"/>
      <c r="F22" s="1082"/>
      <c r="G22" s="1082"/>
      <c r="H22" s="1082"/>
      <c r="I22" s="1083"/>
      <c r="J22" s="1090">
        <v>527</v>
      </c>
      <c r="K22" s="1091"/>
      <c r="L22" s="1091"/>
      <c r="M22" s="1091"/>
      <c r="N22" s="350"/>
      <c r="O22" s="1092">
        <v>1140.97</v>
      </c>
      <c r="P22" s="1093"/>
      <c r="Q22" s="1093"/>
      <c r="R22" s="1093"/>
      <c r="S22" s="350"/>
      <c r="T22" s="1094"/>
      <c r="U22" s="1095"/>
      <c r="V22" s="1095"/>
      <c r="W22" s="1095"/>
      <c r="X22" s="1096"/>
      <c r="Y22" s="1085">
        <v>444500</v>
      </c>
      <c r="Z22" s="1086"/>
      <c r="AA22" s="1086"/>
      <c r="AB22" s="1086"/>
      <c r="AC22" s="1087"/>
      <c r="AD22" s="1085"/>
      <c r="AE22" s="1087"/>
      <c r="AF22" s="1085"/>
      <c r="AG22" s="1086"/>
      <c r="AH22" s="1086"/>
      <c r="AI22" s="1087"/>
      <c r="AJ22" s="1085"/>
      <c r="AK22" s="1087"/>
      <c r="AL22" s="1085"/>
      <c r="AM22" s="1086"/>
      <c r="AN22" s="1086"/>
      <c r="AO22" s="1087"/>
      <c r="AP22" s="1085"/>
      <c r="AQ22" s="1087"/>
      <c r="AR22" s="1085"/>
      <c r="AS22" s="1086"/>
      <c r="AT22" s="1086"/>
      <c r="AU22" s="1087"/>
      <c r="AV22" s="1085"/>
      <c r="AW22" s="1087"/>
      <c r="AX22" s="1085"/>
      <c r="AY22" s="1086"/>
      <c r="AZ22" s="1086"/>
      <c r="BA22" s="1087"/>
      <c r="BB22" s="1085"/>
      <c r="BC22" s="1087"/>
      <c r="BD22" s="1085"/>
      <c r="BE22" s="1086"/>
      <c r="BF22" s="1086"/>
      <c r="BG22" s="1088"/>
    </row>
    <row r="23" spans="1:59" ht="15.9" customHeight="1">
      <c r="A23" s="1089" t="s">
        <v>1509</v>
      </c>
      <c r="B23" s="1082"/>
      <c r="C23" s="1082"/>
      <c r="D23" s="1082"/>
      <c r="E23" s="1082"/>
      <c r="F23" s="1082"/>
      <c r="G23" s="1082"/>
      <c r="H23" s="1082"/>
      <c r="I23" s="1083"/>
      <c r="J23" s="1090">
        <v>76</v>
      </c>
      <c r="K23" s="1091"/>
      <c r="L23" s="1091"/>
      <c r="M23" s="1091"/>
      <c r="N23" s="350"/>
      <c r="O23" s="1092" t="s">
        <v>805</v>
      </c>
      <c r="P23" s="1093"/>
      <c r="Q23" s="1093"/>
      <c r="R23" s="1093"/>
      <c r="S23" s="350"/>
      <c r="T23" s="1094"/>
      <c r="U23" s="1095"/>
      <c r="V23" s="1095"/>
      <c r="W23" s="1095"/>
      <c r="X23" s="1096"/>
      <c r="Y23" s="1085">
        <v>12500000</v>
      </c>
      <c r="Z23" s="1086"/>
      <c r="AA23" s="1086"/>
      <c r="AB23" s="1086"/>
      <c r="AC23" s="1087"/>
      <c r="AD23" s="1085"/>
      <c r="AE23" s="1087"/>
      <c r="AF23" s="1085"/>
      <c r="AG23" s="1086"/>
      <c r="AH23" s="1086"/>
      <c r="AI23" s="1087"/>
      <c r="AJ23" s="1085"/>
      <c r="AK23" s="1087"/>
      <c r="AL23" s="1085"/>
      <c r="AM23" s="1086"/>
      <c r="AN23" s="1086"/>
      <c r="AO23" s="1087"/>
      <c r="AP23" s="1085"/>
      <c r="AQ23" s="1087"/>
      <c r="AR23" s="1085"/>
      <c r="AS23" s="1086"/>
      <c r="AT23" s="1086"/>
      <c r="AU23" s="1087"/>
      <c r="AV23" s="1085"/>
      <c r="AW23" s="1087"/>
      <c r="AX23" s="1085"/>
      <c r="AY23" s="1086"/>
      <c r="AZ23" s="1086"/>
      <c r="BA23" s="1087"/>
      <c r="BB23" s="1085">
        <v>1</v>
      </c>
      <c r="BC23" s="1087"/>
      <c r="BD23" s="1085">
        <v>39</v>
      </c>
      <c r="BE23" s="1086"/>
      <c r="BF23" s="1086"/>
      <c r="BG23" s="1088"/>
    </row>
    <row r="24" spans="1:59" ht="15.9" customHeight="1">
      <c r="A24" s="1089" t="s">
        <v>1510</v>
      </c>
      <c r="B24" s="1082"/>
      <c r="C24" s="1082"/>
      <c r="D24" s="1082"/>
      <c r="E24" s="1082"/>
      <c r="F24" s="1082"/>
      <c r="G24" s="1082"/>
      <c r="H24" s="1082"/>
      <c r="I24" s="1083"/>
      <c r="J24" s="1090">
        <v>3</v>
      </c>
      <c r="K24" s="1091"/>
      <c r="L24" s="1091"/>
      <c r="M24" s="1091"/>
      <c r="N24" s="350"/>
      <c r="O24" s="1092">
        <v>459</v>
      </c>
      <c r="P24" s="1093"/>
      <c r="Q24" s="1093"/>
      <c r="R24" s="1093"/>
      <c r="S24" s="350"/>
      <c r="T24" s="1094"/>
      <c r="U24" s="1095"/>
      <c r="V24" s="1095"/>
      <c r="W24" s="1095"/>
      <c r="X24" s="1096"/>
      <c r="Y24" s="1085">
        <v>92000</v>
      </c>
      <c r="Z24" s="1086"/>
      <c r="AA24" s="1086"/>
      <c r="AB24" s="1086"/>
      <c r="AC24" s="1087"/>
      <c r="AD24" s="1085"/>
      <c r="AE24" s="1087"/>
      <c r="AF24" s="1085"/>
      <c r="AG24" s="1086"/>
      <c r="AH24" s="1086"/>
      <c r="AI24" s="1087"/>
      <c r="AJ24" s="1085"/>
      <c r="AK24" s="1087"/>
      <c r="AL24" s="1085"/>
      <c r="AM24" s="1086"/>
      <c r="AN24" s="1086"/>
      <c r="AO24" s="1087"/>
      <c r="AP24" s="1085"/>
      <c r="AQ24" s="1087"/>
      <c r="AR24" s="1085"/>
      <c r="AS24" s="1086"/>
      <c r="AT24" s="1086"/>
      <c r="AU24" s="1087"/>
      <c r="AV24" s="1085"/>
      <c r="AW24" s="1087"/>
      <c r="AX24" s="1085"/>
      <c r="AY24" s="1086"/>
      <c r="AZ24" s="1086"/>
      <c r="BA24" s="1087"/>
      <c r="BB24" s="1085"/>
      <c r="BC24" s="1087"/>
      <c r="BD24" s="1085"/>
      <c r="BE24" s="1086"/>
      <c r="BF24" s="1086"/>
      <c r="BG24" s="1088"/>
    </row>
    <row r="25" spans="1:59" ht="15.9" customHeight="1">
      <c r="A25" s="972" t="s">
        <v>1511</v>
      </c>
      <c r="B25" s="973"/>
      <c r="C25" s="973"/>
      <c r="D25" s="973"/>
      <c r="E25" s="973"/>
      <c r="F25" s="973"/>
      <c r="G25" s="973"/>
      <c r="H25" s="973"/>
      <c r="I25" s="974"/>
      <c r="J25" s="1104">
        <v>3</v>
      </c>
      <c r="K25" s="1105"/>
      <c r="L25" s="1105"/>
      <c r="M25" s="1105"/>
      <c r="N25" s="353"/>
      <c r="O25" s="1106">
        <v>459</v>
      </c>
      <c r="P25" s="1107"/>
      <c r="Q25" s="1107"/>
      <c r="R25" s="1107"/>
      <c r="S25" s="353"/>
      <c r="T25" s="1108"/>
      <c r="U25" s="1109"/>
      <c r="V25" s="1109"/>
      <c r="W25" s="1109"/>
      <c r="X25" s="1110"/>
      <c r="Y25" s="1111">
        <v>48000</v>
      </c>
      <c r="Z25" s="1112"/>
      <c r="AA25" s="1112"/>
      <c r="AB25" s="1112"/>
      <c r="AC25" s="1113"/>
      <c r="AD25" s="1111"/>
      <c r="AE25" s="1113"/>
      <c r="AF25" s="1111"/>
      <c r="AG25" s="1112"/>
      <c r="AH25" s="1112"/>
      <c r="AI25" s="1113"/>
      <c r="AJ25" s="1111"/>
      <c r="AK25" s="1113"/>
      <c r="AL25" s="1111"/>
      <c r="AM25" s="1112"/>
      <c r="AN25" s="1112"/>
      <c r="AO25" s="1113"/>
      <c r="AP25" s="1111"/>
      <c r="AQ25" s="1113"/>
      <c r="AR25" s="1111"/>
      <c r="AS25" s="1112"/>
      <c r="AT25" s="1112"/>
      <c r="AU25" s="1113"/>
      <c r="AV25" s="1111"/>
      <c r="AW25" s="1113"/>
      <c r="AX25" s="1111"/>
      <c r="AY25" s="1112"/>
      <c r="AZ25" s="1112"/>
      <c r="BA25" s="1113"/>
      <c r="BB25" s="1111"/>
      <c r="BC25" s="1113"/>
      <c r="BD25" s="1111"/>
      <c r="BE25" s="1112"/>
      <c r="BF25" s="1112"/>
      <c r="BG25" s="1114"/>
    </row>
    <row r="26" spans="1:59" ht="14.1" customHeight="1">
      <c r="AY26" s="1115" t="s">
        <v>1512</v>
      </c>
      <c r="AZ26" s="1115"/>
      <c r="BA26" s="1115"/>
      <c r="BB26" s="1115"/>
      <c r="BC26" s="1115"/>
      <c r="BD26" s="1115"/>
      <c r="BE26" s="1115"/>
      <c r="BF26" s="1115"/>
      <c r="BG26" s="1115"/>
    </row>
    <row r="27" spans="1:59" ht="20.95" customHeight="1">
      <c r="A27" s="994" t="s">
        <v>1513</v>
      </c>
      <c r="B27" s="994"/>
      <c r="C27" s="994"/>
      <c r="D27" s="994"/>
      <c r="E27" s="994"/>
      <c r="F27" s="994"/>
      <c r="G27" s="994"/>
      <c r="H27" s="994"/>
      <c r="I27" s="994"/>
      <c r="J27" s="994"/>
      <c r="K27" s="994"/>
      <c r="L27" s="994"/>
      <c r="M27" s="994"/>
      <c r="N27" s="994"/>
      <c r="O27" s="994"/>
      <c r="P27" s="994"/>
      <c r="Q27" s="994"/>
    </row>
    <row r="28" spans="1:59" ht="15.9" customHeight="1">
      <c r="E28" s="995" t="s">
        <v>1480</v>
      </c>
      <c r="F28" s="995"/>
      <c r="G28" s="995"/>
      <c r="H28" s="995"/>
      <c r="I28" s="995"/>
      <c r="J28" s="995"/>
      <c r="L28" s="1116">
        <v>19523</v>
      </c>
      <c r="M28" s="1116"/>
      <c r="N28" s="1116"/>
      <c r="O28" s="1116"/>
      <c r="P28" s="1116"/>
      <c r="Q28" s="1116"/>
      <c r="R28" s="1116"/>
      <c r="S28" s="1116"/>
    </row>
    <row r="29" spans="1:59" ht="15.9" customHeight="1">
      <c r="E29" s="995" t="s">
        <v>1468</v>
      </c>
      <c r="F29" s="995"/>
      <c r="G29" s="995"/>
      <c r="H29" s="995"/>
      <c r="I29" s="995"/>
      <c r="J29" s="995"/>
      <c r="L29" s="994" t="s">
        <v>1306</v>
      </c>
      <c r="M29" s="994"/>
      <c r="N29" s="994"/>
      <c r="O29" s="994"/>
      <c r="P29" s="994"/>
      <c r="Q29" s="994"/>
      <c r="R29" s="994"/>
      <c r="S29" s="994"/>
      <c r="T29" s="994"/>
      <c r="U29" s="994"/>
      <c r="V29" s="994"/>
    </row>
    <row r="30" spans="1:59" ht="15.9" customHeight="1">
      <c r="E30" s="995" t="s">
        <v>1514</v>
      </c>
      <c r="F30" s="995"/>
      <c r="G30" s="995"/>
      <c r="H30" s="995"/>
      <c r="I30" s="995"/>
      <c r="J30" s="995"/>
      <c r="L30" s="994" t="s">
        <v>1515</v>
      </c>
      <c r="M30" s="994"/>
      <c r="N30" s="994"/>
      <c r="O30" s="994"/>
      <c r="P30" s="994"/>
      <c r="Q30" s="994"/>
      <c r="R30" s="994"/>
      <c r="S30" s="994"/>
      <c r="T30" s="994"/>
      <c r="U30" s="994"/>
      <c r="V30" s="994"/>
    </row>
    <row r="31" spans="1:59" ht="15.75" customHeight="1">
      <c r="A31" s="1037" t="s">
        <v>1484</v>
      </c>
      <c r="B31" s="1037"/>
      <c r="C31" s="1037"/>
      <c r="D31" s="1037"/>
      <c r="E31" s="1037" t="s">
        <v>1484</v>
      </c>
      <c r="F31" s="1037"/>
      <c r="BG31" s="340" t="s">
        <v>1433</v>
      </c>
    </row>
    <row r="32" spans="1:59" ht="15.9" customHeight="1">
      <c r="A32" s="1117" t="s">
        <v>1516</v>
      </c>
      <c r="B32" s="1077"/>
      <c r="C32" s="1077"/>
      <c r="D32" s="1077"/>
      <c r="E32" s="1077"/>
      <c r="F32" s="1077"/>
      <c r="G32" s="1077"/>
      <c r="H32" s="1077"/>
      <c r="I32" s="1077"/>
      <c r="J32" s="1077"/>
      <c r="K32" s="1077"/>
      <c r="L32" s="1077"/>
      <c r="M32" s="1077"/>
      <c r="N32" s="1077"/>
      <c r="O32" s="1077"/>
      <c r="P32" s="1077"/>
      <c r="Q32" s="1077"/>
      <c r="R32" s="1077"/>
      <c r="S32" s="1077"/>
      <c r="T32" s="1077"/>
      <c r="U32" s="1077"/>
      <c r="V32" s="1078"/>
      <c r="W32" s="1076" t="s">
        <v>1517</v>
      </c>
      <c r="X32" s="1077"/>
      <c r="Y32" s="1077"/>
      <c r="Z32" s="1077"/>
      <c r="AA32" s="1077"/>
      <c r="AB32" s="1077"/>
      <c r="AC32" s="1077"/>
      <c r="AD32" s="1077"/>
      <c r="AE32" s="1077"/>
      <c r="AF32" s="1077"/>
      <c r="AG32" s="1077"/>
      <c r="AH32" s="1077"/>
      <c r="AI32" s="1077"/>
      <c r="AJ32" s="1077"/>
      <c r="AK32" s="1077"/>
      <c r="AL32" s="1077"/>
      <c r="AM32" s="1077"/>
      <c r="AN32" s="1077"/>
      <c r="AO32" s="1077"/>
      <c r="AP32" s="1077"/>
      <c r="AQ32" s="1077"/>
      <c r="AR32" s="1077"/>
      <c r="AS32" s="1077"/>
      <c r="AT32" s="1077"/>
      <c r="AU32" s="1077"/>
      <c r="AV32" s="1077"/>
      <c r="AW32" s="1077"/>
      <c r="AX32" s="1077"/>
      <c r="AY32" s="1077"/>
      <c r="AZ32" s="1077"/>
      <c r="BA32" s="1077"/>
      <c r="BB32" s="1077"/>
      <c r="BC32" s="1077"/>
      <c r="BD32" s="1077"/>
      <c r="BE32" s="1077"/>
      <c r="BF32" s="1077"/>
      <c r="BG32" s="1079"/>
    </row>
    <row r="33" spans="1:59" ht="15.9" customHeight="1">
      <c r="A33" s="1089" t="s">
        <v>1518</v>
      </c>
      <c r="B33" s="1082"/>
      <c r="C33" s="1082"/>
      <c r="D33" s="1082"/>
      <c r="E33" s="1082"/>
      <c r="F33" s="1082"/>
      <c r="G33" s="1082"/>
      <c r="H33" s="1083"/>
      <c r="I33" s="1052" t="s">
        <v>1519</v>
      </c>
      <c r="J33" s="1082"/>
      <c r="K33" s="1083"/>
      <c r="L33" s="1052" t="s">
        <v>1520</v>
      </c>
      <c r="M33" s="1082"/>
      <c r="N33" s="1082"/>
      <c r="O33" s="1082"/>
      <c r="P33" s="1083"/>
      <c r="Q33" s="1052" t="s">
        <v>1497</v>
      </c>
      <c r="R33" s="1082"/>
      <c r="S33" s="1082"/>
      <c r="T33" s="1082"/>
      <c r="U33" s="1082"/>
      <c r="V33" s="1083"/>
      <c r="W33" s="1080" t="s">
        <v>1518</v>
      </c>
      <c r="X33" s="1081"/>
      <c r="Y33" s="1081"/>
      <c r="Z33" s="1081"/>
      <c r="AA33" s="1081"/>
      <c r="AB33" s="1081"/>
      <c r="AC33" s="1012"/>
      <c r="AD33" s="1052" t="s">
        <v>1521</v>
      </c>
      <c r="AE33" s="1082"/>
      <c r="AF33" s="1082"/>
      <c r="AG33" s="1082"/>
      <c r="AH33" s="1082"/>
      <c r="AI33" s="1083"/>
      <c r="AJ33" s="1052" t="s">
        <v>1522</v>
      </c>
      <c r="AK33" s="1082"/>
      <c r="AL33" s="1082"/>
      <c r="AM33" s="1082"/>
      <c r="AN33" s="1082"/>
      <c r="AO33" s="1083"/>
      <c r="AP33" s="1052" t="s">
        <v>1523</v>
      </c>
      <c r="AQ33" s="1082"/>
      <c r="AR33" s="1082"/>
      <c r="AS33" s="1082"/>
      <c r="AT33" s="1082"/>
      <c r="AU33" s="1083"/>
      <c r="AV33" s="1052" t="s">
        <v>1524</v>
      </c>
      <c r="AW33" s="1082"/>
      <c r="AX33" s="1082"/>
      <c r="AY33" s="1082"/>
      <c r="AZ33" s="1082"/>
      <c r="BA33" s="1083"/>
      <c r="BB33" s="1052" t="s">
        <v>1525</v>
      </c>
      <c r="BC33" s="1082"/>
      <c r="BD33" s="1082"/>
      <c r="BE33" s="1082"/>
      <c r="BF33" s="1082"/>
      <c r="BG33" s="1084"/>
    </row>
    <row r="34" spans="1:59" ht="15.9" customHeight="1">
      <c r="A34" s="1089" t="s">
        <v>1526</v>
      </c>
      <c r="B34" s="1082"/>
      <c r="C34" s="1082"/>
      <c r="D34" s="1082"/>
      <c r="E34" s="1082"/>
      <c r="F34" s="1082"/>
      <c r="G34" s="1082"/>
      <c r="H34" s="1083"/>
      <c r="I34" s="1085">
        <v>1</v>
      </c>
      <c r="J34" s="1086"/>
      <c r="K34" s="1087"/>
      <c r="L34" s="1085">
        <v>7956</v>
      </c>
      <c r="M34" s="1086"/>
      <c r="N34" s="1086"/>
      <c r="O34" s="1086"/>
      <c r="P34" s="1087"/>
      <c r="Q34" s="1085">
        <v>397800</v>
      </c>
      <c r="R34" s="1086"/>
      <c r="S34" s="1086"/>
      <c r="T34" s="1086"/>
      <c r="U34" s="1086"/>
      <c r="V34" s="1087"/>
      <c r="W34" s="1024"/>
      <c r="X34" s="957"/>
      <c r="Y34" s="957"/>
      <c r="Z34" s="957"/>
      <c r="AA34" s="957"/>
      <c r="AB34" s="957"/>
      <c r="AC34" s="958"/>
      <c r="AD34" s="1052" t="s">
        <v>1527</v>
      </c>
      <c r="AE34" s="1083"/>
      <c r="AF34" s="1052" t="s">
        <v>1497</v>
      </c>
      <c r="AG34" s="1082"/>
      <c r="AH34" s="1082"/>
      <c r="AI34" s="1083"/>
      <c r="AJ34" s="1052" t="s">
        <v>1527</v>
      </c>
      <c r="AK34" s="1083"/>
      <c r="AL34" s="1052" t="s">
        <v>1497</v>
      </c>
      <c r="AM34" s="1082"/>
      <c r="AN34" s="1082"/>
      <c r="AO34" s="1083"/>
      <c r="AP34" s="1052" t="s">
        <v>1527</v>
      </c>
      <c r="AQ34" s="1083"/>
      <c r="AR34" s="1052" t="s">
        <v>1497</v>
      </c>
      <c r="AS34" s="1082"/>
      <c r="AT34" s="1082"/>
      <c r="AU34" s="1083"/>
      <c r="AV34" s="1052" t="s">
        <v>1527</v>
      </c>
      <c r="AW34" s="1083"/>
      <c r="AX34" s="1052" t="s">
        <v>1497</v>
      </c>
      <c r="AY34" s="1082"/>
      <c r="AZ34" s="1082"/>
      <c r="BA34" s="1083"/>
      <c r="BB34" s="1052" t="s">
        <v>1527</v>
      </c>
      <c r="BC34" s="1083"/>
      <c r="BD34" s="1052" t="s">
        <v>1497</v>
      </c>
      <c r="BE34" s="1082"/>
      <c r="BF34" s="1082"/>
      <c r="BG34" s="1084"/>
    </row>
    <row r="35" spans="1:59" ht="15.9" customHeight="1">
      <c r="A35" s="1089" t="s">
        <v>1528</v>
      </c>
      <c r="B35" s="1082"/>
      <c r="C35" s="1082"/>
      <c r="D35" s="1082"/>
      <c r="E35" s="1082"/>
      <c r="F35" s="1082"/>
      <c r="G35" s="1082"/>
      <c r="H35" s="1083"/>
      <c r="I35" s="1085">
        <v>12</v>
      </c>
      <c r="J35" s="1086"/>
      <c r="K35" s="1087"/>
      <c r="L35" s="1085">
        <v>1241</v>
      </c>
      <c r="M35" s="1086"/>
      <c r="N35" s="1086"/>
      <c r="O35" s="1086"/>
      <c r="P35" s="1087"/>
      <c r="Q35" s="1085">
        <v>62050</v>
      </c>
      <c r="R35" s="1086"/>
      <c r="S35" s="1086"/>
      <c r="T35" s="1086"/>
      <c r="U35" s="1086"/>
      <c r="V35" s="1087"/>
      <c r="W35" s="1052" t="s">
        <v>1529</v>
      </c>
      <c r="X35" s="1082"/>
      <c r="Y35" s="1082"/>
      <c r="Z35" s="1082"/>
      <c r="AA35" s="1082"/>
      <c r="AB35" s="1082"/>
      <c r="AC35" s="1083"/>
      <c r="AD35" s="1094">
        <v>30</v>
      </c>
      <c r="AE35" s="1096"/>
      <c r="AF35" s="1094">
        <v>242161</v>
      </c>
      <c r="AG35" s="1095"/>
      <c r="AH35" s="1095"/>
      <c r="AI35" s="1096"/>
      <c r="AJ35" s="1094">
        <v>2</v>
      </c>
      <c r="AK35" s="1096"/>
      <c r="AL35" s="1094">
        <v>24780</v>
      </c>
      <c r="AM35" s="1095"/>
      <c r="AN35" s="1095"/>
      <c r="AO35" s="1096"/>
      <c r="AP35" s="1094">
        <v>2</v>
      </c>
      <c r="AQ35" s="1096"/>
      <c r="AR35" s="1094">
        <v>48410</v>
      </c>
      <c r="AS35" s="1095"/>
      <c r="AT35" s="1095"/>
      <c r="AU35" s="1096"/>
      <c r="AV35" s="1094"/>
      <c r="AW35" s="1096"/>
      <c r="AX35" s="1094"/>
      <c r="AY35" s="1095"/>
      <c r="AZ35" s="1095"/>
      <c r="BA35" s="1096"/>
      <c r="BB35" s="1094">
        <f>AD35+AJ35-AP35</f>
        <v>30</v>
      </c>
      <c r="BC35" s="1096"/>
      <c r="BD35" s="1094">
        <f>AF35+AL35-AR35</f>
        <v>218531</v>
      </c>
      <c r="BE35" s="1095"/>
      <c r="BF35" s="1095"/>
      <c r="BG35" s="1118"/>
    </row>
    <row r="36" spans="1:59" ht="15.9" customHeight="1">
      <c r="A36" s="1089" t="s">
        <v>1530</v>
      </c>
      <c r="B36" s="1082"/>
      <c r="C36" s="1082"/>
      <c r="D36" s="1082"/>
      <c r="E36" s="1082"/>
      <c r="F36" s="1082"/>
      <c r="G36" s="1082"/>
      <c r="H36" s="1083"/>
      <c r="I36" s="1085">
        <v>7</v>
      </c>
      <c r="J36" s="1086"/>
      <c r="K36" s="1087"/>
      <c r="L36" s="1085">
        <v>3253</v>
      </c>
      <c r="M36" s="1086"/>
      <c r="N36" s="1086"/>
      <c r="O36" s="1086"/>
      <c r="P36" s="1087"/>
      <c r="Q36" s="1085">
        <v>162650</v>
      </c>
      <c r="R36" s="1086"/>
      <c r="S36" s="1086"/>
      <c r="T36" s="1086"/>
      <c r="U36" s="1086"/>
      <c r="V36" s="1087"/>
      <c r="W36" s="1119" t="s">
        <v>1531</v>
      </c>
      <c r="X36" s="1052" t="s">
        <v>1532</v>
      </c>
      <c r="Y36" s="1082"/>
      <c r="Z36" s="1082"/>
      <c r="AA36" s="1082"/>
      <c r="AB36" s="1082"/>
      <c r="AC36" s="1083"/>
      <c r="AD36" s="1094"/>
      <c r="AE36" s="1096"/>
      <c r="AF36" s="1094"/>
      <c r="AG36" s="1095"/>
      <c r="AH36" s="1095"/>
      <c r="AI36" s="1096"/>
      <c r="AJ36" s="1094"/>
      <c r="AK36" s="1096"/>
      <c r="AL36" s="1094"/>
      <c r="AM36" s="1095"/>
      <c r="AN36" s="1095"/>
      <c r="AO36" s="1096"/>
      <c r="AP36" s="1094"/>
      <c r="AQ36" s="1096"/>
      <c r="AR36" s="1094"/>
      <c r="AS36" s="1095"/>
      <c r="AT36" s="1095"/>
      <c r="AU36" s="1096"/>
      <c r="AV36" s="1094"/>
      <c r="AW36" s="1096"/>
      <c r="AX36" s="1094"/>
      <c r="AY36" s="1095"/>
      <c r="AZ36" s="1095"/>
      <c r="BA36" s="1096"/>
      <c r="BB36" s="1094" t="s">
        <v>1533</v>
      </c>
      <c r="BC36" s="1096"/>
      <c r="BD36" s="1094" t="s">
        <v>1533</v>
      </c>
      <c r="BE36" s="1095"/>
      <c r="BF36" s="1095"/>
      <c r="BG36" s="1118"/>
    </row>
    <row r="37" spans="1:59" ht="15.9" customHeight="1">
      <c r="A37" s="1089" t="s">
        <v>1534</v>
      </c>
      <c r="B37" s="1082"/>
      <c r="C37" s="1082"/>
      <c r="D37" s="1082"/>
      <c r="E37" s="1082"/>
      <c r="F37" s="1082"/>
      <c r="G37" s="1082"/>
      <c r="H37" s="1083"/>
      <c r="I37" s="1085">
        <v>7</v>
      </c>
      <c r="J37" s="1086"/>
      <c r="K37" s="1087"/>
      <c r="L37" s="1085">
        <v>98</v>
      </c>
      <c r="M37" s="1086"/>
      <c r="N37" s="1086"/>
      <c r="O37" s="1086"/>
      <c r="P37" s="1087"/>
      <c r="Q37" s="1085">
        <v>4900</v>
      </c>
      <c r="R37" s="1086"/>
      <c r="S37" s="1086"/>
      <c r="T37" s="1086"/>
      <c r="U37" s="1086"/>
      <c r="V37" s="1087"/>
      <c r="W37" s="1120"/>
      <c r="X37" s="1052" t="s">
        <v>1535</v>
      </c>
      <c r="Y37" s="1082"/>
      <c r="Z37" s="1082"/>
      <c r="AA37" s="1082"/>
      <c r="AB37" s="1082"/>
      <c r="AC37" s="1083"/>
      <c r="AD37" s="1094"/>
      <c r="AE37" s="1096"/>
      <c r="AF37" s="1094"/>
      <c r="AG37" s="1095"/>
      <c r="AH37" s="1095"/>
      <c r="AI37" s="1096"/>
      <c r="AJ37" s="1094"/>
      <c r="AK37" s="1096"/>
      <c r="AL37" s="1094"/>
      <c r="AM37" s="1095"/>
      <c r="AN37" s="1095"/>
      <c r="AO37" s="1096"/>
      <c r="AP37" s="1094"/>
      <c r="AQ37" s="1096"/>
      <c r="AR37" s="1094"/>
      <c r="AS37" s="1095"/>
      <c r="AT37" s="1095"/>
      <c r="AU37" s="1096"/>
      <c r="AV37" s="1094"/>
      <c r="AW37" s="1096"/>
      <c r="AX37" s="1094"/>
      <c r="AY37" s="1095"/>
      <c r="AZ37" s="1095"/>
      <c r="BA37" s="1096"/>
      <c r="BB37" s="1094" t="s">
        <v>1533</v>
      </c>
      <c r="BC37" s="1096"/>
      <c r="BD37" s="1094" t="s">
        <v>1533</v>
      </c>
      <c r="BE37" s="1095"/>
      <c r="BF37" s="1095"/>
      <c r="BG37" s="1118"/>
    </row>
    <row r="38" spans="1:59" ht="15.9" customHeight="1">
      <c r="A38" s="1089" t="s">
        <v>1536</v>
      </c>
      <c r="B38" s="1082"/>
      <c r="C38" s="1082"/>
      <c r="D38" s="1082"/>
      <c r="E38" s="1082"/>
      <c r="F38" s="1082"/>
      <c r="G38" s="1082"/>
      <c r="H38" s="1083"/>
      <c r="I38" s="1085">
        <v>48</v>
      </c>
      <c r="J38" s="1086"/>
      <c r="K38" s="1087"/>
      <c r="L38" s="1085">
        <v>719</v>
      </c>
      <c r="M38" s="1086"/>
      <c r="N38" s="1086"/>
      <c r="O38" s="1086"/>
      <c r="P38" s="1087"/>
      <c r="Q38" s="1085">
        <v>35950</v>
      </c>
      <c r="R38" s="1086"/>
      <c r="S38" s="1086"/>
      <c r="T38" s="1086"/>
      <c r="U38" s="1086"/>
      <c r="V38" s="1087"/>
      <c r="W38" s="1120"/>
      <c r="X38" s="1052" t="s">
        <v>1537</v>
      </c>
      <c r="Y38" s="1082"/>
      <c r="Z38" s="1082"/>
      <c r="AA38" s="1082"/>
      <c r="AB38" s="1082"/>
      <c r="AC38" s="1083"/>
      <c r="AD38" s="1094"/>
      <c r="AE38" s="1096"/>
      <c r="AF38" s="1094"/>
      <c r="AG38" s="1095"/>
      <c r="AH38" s="1095"/>
      <c r="AI38" s="1096"/>
      <c r="AJ38" s="1094"/>
      <c r="AK38" s="1096"/>
      <c r="AL38" s="1094"/>
      <c r="AM38" s="1095"/>
      <c r="AN38" s="1095"/>
      <c r="AO38" s="1096"/>
      <c r="AP38" s="1094"/>
      <c r="AQ38" s="1096"/>
      <c r="AR38" s="1094"/>
      <c r="AS38" s="1095"/>
      <c r="AT38" s="1095"/>
      <c r="AU38" s="1096"/>
      <c r="AV38" s="1094"/>
      <c r="AW38" s="1096"/>
      <c r="AX38" s="1094"/>
      <c r="AY38" s="1095"/>
      <c r="AZ38" s="1095"/>
      <c r="BA38" s="1096"/>
      <c r="BB38" s="1094" t="s">
        <v>1533</v>
      </c>
      <c r="BC38" s="1096"/>
      <c r="BD38" s="1094" t="s">
        <v>1533</v>
      </c>
      <c r="BE38" s="1095"/>
      <c r="BF38" s="1095"/>
      <c r="BG38" s="1118"/>
    </row>
    <row r="39" spans="1:59" ht="15.9" customHeight="1">
      <c r="A39" s="1089" t="s">
        <v>1538</v>
      </c>
      <c r="B39" s="1082"/>
      <c r="C39" s="1082"/>
      <c r="D39" s="1082"/>
      <c r="E39" s="1082"/>
      <c r="F39" s="1082"/>
      <c r="G39" s="1082"/>
      <c r="H39" s="1083"/>
      <c r="I39" s="1085">
        <v>1</v>
      </c>
      <c r="J39" s="1086"/>
      <c r="K39" s="1087"/>
      <c r="L39" s="1085">
        <v>4</v>
      </c>
      <c r="M39" s="1086"/>
      <c r="N39" s="1086"/>
      <c r="O39" s="1086"/>
      <c r="P39" s="1087"/>
      <c r="Q39" s="1085">
        <v>200</v>
      </c>
      <c r="R39" s="1086"/>
      <c r="S39" s="1086"/>
      <c r="T39" s="1086"/>
      <c r="U39" s="1086"/>
      <c r="V39" s="1087"/>
      <c r="W39" s="1120"/>
      <c r="X39" s="1052" t="s">
        <v>1539</v>
      </c>
      <c r="Y39" s="1082"/>
      <c r="Z39" s="1082"/>
      <c r="AA39" s="1082"/>
      <c r="AB39" s="1082"/>
      <c r="AC39" s="1083"/>
      <c r="AD39" s="1094">
        <v>78</v>
      </c>
      <c r="AE39" s="1096"/>
      <c r="AF39" s="1094">
        <v>137451</v>
      </c>
      <c r="AG39" s="1095"/>
      <c r="AH39" s="1095"/>
      <c r="AI39" s="1096"/>
      <c r="AJ39" s="1094">
        <v>22</v>
      </c>
      <c r="AK39" s="1096"/>
      <c r="AL39" s="1094">
        <v>66200</v>
      </c>
      <c r="AM39" s="1095"/>
      <c r="AN39" s="1095"/>
      <c r="AO39" s="1096"/>
      <c r="AP39" s="1094">
        <v>16</v>
      </c>
      <c r="AQ39" s="1096"/>
      <c r="AR39" s="1094">
        <v>47475</v>
      </c>
      <c r="AS39" s="1095"/>
      <c r="AT39" s="1095"/>
      <c r="AU39" s="1096"/>
      <c r="AV39" s="1094"/>
      <c r="AW39" s="1096"/>
      <c r="AX39" s="1094"/>
      <c r="AY39" s="1095"/>
      <c r="AZ39" s="1095"/>
      <c r="BA39" s="1096"/>
      <c r="BB39" s="1094">
        <f>AD39+AJ39-AP39-AV39</f>
        <v>84</v>
      </c>
      <c r="BC39" s="1096"/>
      <c r="BD39" s="1094">
        <f>AF39+AL39-AR39-AX39</f>
        <v>156176</v>
      </c>
      <c r="BE39" s="1095"/>
      <c r="BF39" s="1095"/>
      <c r="BG39" s="1118"/>
    </row>
    <row r="40" spans="1:59" ht="15.9" customHeight="1">
      <c r="A40" s="1089" t="s">
        <v>1540</v>
      </c>
      <c r="B40" s="1082"/>
      <c r="C40" s="1082"/>
      <c r="D40" s="1082"/>
      <c r="E40" s="1082"/>
      <c r="F40" s="1082"/>
      <c r="G40" s="1082"/>
      <c r="H40" s="1083"/>
      <c r="I40" s="1085">
        <v>4</v>
      </c>
      <c r="J40" s="1086"/>
      <c r="K40" s="1087"/>
      <c r="L40" s="1085">
        <v>183</v>
      </c>
      <c r="M40" s="1086"/>
      <c r="N40" s="1086"/>
      <c r="O40" s="1086"/>
      <c r="P40" s="1087"/>
      <c r="Q40" s="1085">
        <v>9150</v>
      </c>
      <c r="R40" s="1086"/>
      <c r="S40" s="1086"/>
      <c r="T40" s="1086"/>
      <c r="U40" s="1086"/>
      <c r="V40" s="1087"/>
      <c r="W40" s="1121"/>
      <c r="X40" s="1052" t="s">
        <v>1541</v>
      </c>
      <c r="Y40" s="1082"/>
      <c r="Z40" s="1082"/>
      <c r="AA40" s="1082"/>
      <c r="AB40" s="1082"/>
      <c r="AC40" s="1083"/>
      <c r="AD40" s="1094">
        <f>SUM(AD36:AE39)</f>
        <v>78</v>
      </c>
      <c r="AE40" s="1096"/>
      <c r="AF40" s="1094">
        <f>SUM(AF36:AI39)</f>
        <v>137451</v>
      </c>
      <c r="AG40" s="1095"/>
      <c r="AH40" s="1095"/>
      <c r="AI40" s="1096"/>
      <c r="AJ40" s="1094">
        <f>SUM(AJ36:AK39)</f>
        <v>22</v>
      </c>
      <c r="AK40" s="1096"/>
      <c r="AL40" s="1094">
        <f>SUM(AL36:AO39)</f>
        <v>66200</v>
      </c>
      <c r="AM40" s="1095"/>
      <c r="AN40" s="1095"/>
      <c r="AO40" s="1096"/>
      <c r="AP40" s="1094">
        <f>SUM(AP36:AQ39)</f>
        <v>16</v>
      </c>
      <c r="AQ40" s="1096"/>
      <c r="AR40" s="1094">
        <f>SUM(AR36:AU39)</f>
        <v>47475</v>
      </c>
      <c r="AS40" s="1095"/>
      <c r="AT40" s="1095"/>
      <c r="AU40" s="1096"/>
      <c r="AV40" s="1094" t="s">
        <v>1533</v>
      </c>
      <c r="AW40" s="1096"/>
      <c r="AX40" s="1094" t="s">
        <v>1533</v>
      </c>
      <c r="AY40" s="1095"/>
      <c r="AZ40" s="1095"/>
      <c r="BA40" s="1096"/>
      <c r="BB40" s="1094">
        <f>SUM(BB36:BC39)</f>
        <v>84</v>
      </c>
      <c r="BC40" s="1096"/>
      <c r="BD40" s="1094">
        <f>SUM(BD36:BG39)</f>
        <v>156176</v>
      </c>
      <c r="BE40" s="1095"/>
      <c r="BF40" s="1095"/>
      <c r="BG40" s="1118"/>
    </row>
    <row r="41" spans="1:59" ht="15.9" customHeight="1">
      <c r="A41" s="972" t="s">
        <v>425</v>
      </c>
      <c r="B41" s="973"/>
      <c r="C41" s="973"/>
      <c r="D41" s="973"/>
      <c r="E41" s="973"/>
      <c r="F41" s="973"/>
      <c r="G41" s="973"/>
      <c r="H41" s="974"/>
      <c r="I41" s="1111">
        <f>SUM(I34:K40)</f>
        <v>80</v>
      </c>
      <c r="J41" s="1112"/>
      <c r="K41" s="1113"/>
      <c r="L41" s="1111">
        <f>SUM(L34:P40)</f>
        <v>13454</v>
      </c>
      <c r="M41" s="1112"/>
      <c r="N41" s="1112"/>
      <c r="O41" s="1112"/>
      <c r="P41" s="1113"/>
      <c r="Q41" s="1111">
        <f>SUM(Q34:U40)</f>
        <v>672700</v>
      </c>
      <c r="R41" s="1112"/>
      <c r="S41" s="1112"/>
      <c r="T41" s="1112"/>
      <c r="U41" s="1112"/>
      <c r="V41" s="1113"/>
      <c r="W41" s="1122" t="s">
        <v>425</v>
      </c>
      <c r="X41" s="973"/>
      <c r="Y41" s="973"/>
      <c r="Z41" s="973"/>
      <c r="AA41" s="973"/>
      <c r="AB41" s="973"/>
      <c r="AC41" s="974"/>
      <c r="AD41" s="1108">
        <f>SUM(AD35,AD40)</f>
        <v>108</v>
      </c>
      <c r="AE41" s="1110"/>
      <c r="AF41" s="1108">
        <f>SUM(AF35,AF40)</f>
        <v>379612</v>
      </c>
      <c r="AG41" s="1109"/>
      <c r="AH41" s="1109"/>
      <c r="AI41" s="1110"/>
      <c r="AJ41" s="1108">
        <f>SUM(AJ35,AJ40)</f>
        <v>24</v>
      </c>
      <c r="AK41" s="1110"/>
      <c r="AL41" s="1108">
        <f>SUM(AL35,AL40)</f>
        <v>90980</v>
      </c>
      <c r="AM41" s="1109"/>
      <c r="AN41" s="1109"/>
      <c r="AO41" s="1110"/>
      <c r="AP41" s="1108">
        <f>SUM(AP35,AP40)</f>
        <v>18</v>
      </c>
      <c r="AQ41" s="1110"/>
      <c r="AR41" s="1108">
        <f>SUM(AR35,AR40)</f>
        <v>95885</v>
      </c>
      <c r="AS41" s="1109"/>
      <c r="AT41" s="1109"/>
      <c r="AU41" s="1110"/>
      <c r="AV41" s="1108" t="s">
        <v>1533</v>
      </c>
      <c r="AW41" s="1110"/>
      <c r="AX41" s="1108" t="s">
        <v>1533</v>
      </c>
      <c r="AY41" s="1109"/>
      <c r="AZ41" s="1109"/>
      <c r="BA41" s="1110"/>
      <c r="BB41" s="1108">
        <f>SUM(BB35,BB40)</f>
        <v>114</v>
      </c>
      <c r="BC41" s="1110"/>
      <c r="BD41" s="1108">
        <f>SUM(BD35,BD40)</f>
        <v>374707</v>
      </c>
      <c r="BE41" s="1109"/>
      <c r="BF41" s="1109"/>
      <c r="BG41" s="1123"/>
    </row>
    <row r="42" spans="1:59" ht="16.55" customHeight="1">
      <c r="AY42" s="1115" t="s">
        <v>1542</v>
      </c>
      <c r="AZ42" s="1115"/>
      <c r="BA42" s="1115"/>
      <c r="BB42" s="1115"/>
      <c r="BC42" s="1115"/>
      <c r="BD42" s="1115"/>
      <c r="BE42" s="1115"/>
      <c r="BF42" s="1115"/>
      <c r="BG42" s="1115"/>
    </row>
  </sheetData>
  <sheetProtection selectLockedCells="1" selectUnlockedCells="1"/>
  <mergeCells count="375">
    <mergeCell ref="AX41:BA41"/>
    <mergeCell ref="BB41:BC41"/>
    <mergeCell ref="BD41:BG41"/>
    <mergeCell ref="AY42:BG42"/>
    <mergeCell ref="AF41:AI41"/>
    <mergeCell ref="AJ41:AK41"/>
    <mergeCell ref="AL41:AO41"/>
    <mergeCell ref="AP41:AQ41"/>
    <mergeCell ref="AR41:AU41"/>
    <mergeCell ref="AV41:AW41"/>
    <mergeCell ref="A41:H41"/>
    <mergeCell ref="I41:K41"/>
    <mergeCell ref="L41:P41"/>
    <mergeCell ref="Q41:V41"/>
    <mergeCell ref="W41:AC41"/>
    <mergeCell ref="AD41:AE41"/>
    <mergeCell ref="AP40:AQ40"/>
    <mergeCell ref="AR40:AU40"/>
    <mergeCell ref="AV40:AW40"/>
    <mergeCell ref="AX40:BA40"/>
    <mergeCell ref="BB40:BC40"/>
    <mergeCell ref="BD40:BG40"/>
    <mergeCell ref="BD39:BG39"/>
    <mergeCell ref="A40:H40"/>
    <mergeCell ref="I40:K40"/>
    <mergeCell ref="L40:P40"/>
    <mergeCell ref="Q40:V40"/>
    <mergeCell ref="X40:AC40"/>
    <mergeCell ref="AD40:AE40"/>
    <mergeCell ref="AF40:AI40"/>
    <mergeCell ref="AJ40:AK40"/>
    <mergeCell ref="AL40:AO40"/>
    <mergeCell ref="AL39:AO39"/>
    <mergeCell ref="AP39:AQ39"/>
    <mergeCell ref="AR39:AU39"/>
    <mergeCell ref="AV39:AW39"/>
    <mergeCell ref="AX39:BA39"/>
    <mergeCell ref="BB39:BC39"/>
    <mergeCell ref="AV37:AW37"/>
    <mergeCell ref="BB38:BC38"/>
    <mergeCell ref="BD38:BG38"/>
    <mergeCell ref="A39:H39"/>
    <mergeCell ref="I39:K39"/>
    <mergeCell ref="L39:P39"/>
    <mergeCell ref="Q39:V39"/>
    <mergeCell ref="X39:AC39"/>
    <mergeCell ref="AD39:AE39"/>
    <mergeCell ref="AF39:AI39"/>
    <mergeCell ref="AJ39:AK39"/>
    <mergeCell ref="AJ38:AK38"/>
    <mergeCell ref="AL38:AO38"/>
    <mergeCell ref="AP38:AQ38"/>
    <mergeCell ref="AR38:AU38"/>
    <mergeCell ref="AV38:AW38"/>
    <mergeCell ref="AX38:BA38"/>
    <mergeCell ref="AV36:AW36"/>
    <mergeCell ref="AX36:BA36"/>
    <mergeCell ref="BB36:BC36"/>
    <mergeCell ref="BD36:BG36"/>
    <mergeCell ref="A37:H37"/>
    <mergeCell ref="I37:K37"/>
    <mergeCell ref="L37:P37"/>
    <mergeCell ref="Q37:V37"/>
    <mergeCell ref="X37:AC37"/>
    <mergeCell ref="AD37:AE37"/>
    <mergeCell ref="AD36:AE36"/>
    <mergeCell ref="AF36:AI36"/>
    <mergeCell ref="AJ36:AK36"/>
    <mergeCell ref="AL36:AO36"/>
    <mergeCell ref="AP36:AQ36"/>
    <mergeCell ref="AR36:AU36"/>
    <mergeCell ref="AX37:BA37"/>
    <mergeCell ref="BB37:BC37"/>
    <mergeCell ref="BD37:BG37"/>
    <mergeCell ref="AF37:AI37"/>
    <mergeCell ref="AJ37:AK37"/>
    <mergeCell ref="AL37:AO37"/>
    <mergeCell ref="AP37:AQ37"/>
    <mergeCell ref="AR37:AU37"/>
    <mergeCell ref="A36:H36"/>
    <mergeCell ref="I36:K36"/>
    <mergeCell ref="L36:P36"/>
    <mergeCell ref="Q36:V36"/>
    <mergeCell ref="W36:W40"/>
    <mergeCell ref="X36:AC36"/>
    <mergeCell ref="AD35:AE35"/>
    <mergeCell ref="AF35:AI35"/>
    <mergeCell ref="AJ35:AK35"/>
    <mergeCell ref="A38:H38"/>
    <mergeCell ref="I38:K38"/>
    <mergeCell ref="L38:P38"/>
    <mergeCell ref="Q38:V38"/>
    <mergeCell ref="X38:AC38"/>
    <mergeCell ref="AD38:AE38"/>
    <mergeCell ref="AF38:AI38"/>
    <mergeCell ref="A35:H35"/>
    <mergeCell ref="I35:K35"/>
    <mergeCell ref="L35:P35"/>
    <mergeCell ref="Q35:V35"/>
    <mergeCell ref="W35:AC35"/>
    <mergeCell ref="AV35:AW35"/>
    <mergeCell ref="AX35:BA35"/>
    <mergeCell ref="BB35:BC35"/>
    <mergeCell ref="BD35:BG35"/>
    <mergeCell ref="AL35:AO35"/>
    <mergeCell ref="AP35:AQ35"/>
    <mergeCell ref="AR35:AU35"/>
    <mergeCell ref="BB33:BG33"/>
    <mergeCell ref="A34:H34"/>
    <mergeCell ref="I34:K34"/>
    <mergeCell ref="L34:P34"/>
    <mergeCell ref="Q34:V34"/>
    <mergeCell ref="AD34:AE34"/>
    <mergeCell ref="AF34:AI34"/>
    <mergeCell ref="AJ34:AK34"/>
    <mergeCell ref="AL34:AO34"/>
    <mergeCell ref="AP34:AQ34"/>
    <mergeCell ref="AR34:AU34"/>
    <mergeCell ref="AV34:AW34"/>
    <mergeCell ref="AX34:BA34"/>
    <mergeCell ref="BB34:BC34"/>
    <mergeCell ref="BD34:BG34"/>
    <mergeCell ref="A33:H33"/>
    <mergeCell ref="I33:K33"/>
    <mergeCell ref="L33:P33"/>
    <mergeCell ref="Q33:V33"/>
    <mergeCell ref="W33:AC34"/>
    <mergeCell ref="AD33:AI33"/>
    <mergeCell ref="AJ33:AO33"/>
    <mergeCell ref="AP33:AU33"/>
    <mergeCell ref="AV33:BA33"/>
    <mergeCell ref="E29:J29"/>
    <mergeCell ref="L29:V29"/>
    <mergeCell ref="E30:J30"/>
    <mergeCell ref="L30:V30"/>
    <mergeCell ref="A31:F31"/>
    <mergeCell ref="A32:V32"/>
    <mergeCell ref="W32:BG32"/>
    <mergeCell ref="AY26:BG26"/>
    <mergeCell ref="A27:Q27"/>
    <mergeCell ref="E28:J28"/>
    <mergeCell ref="L28:S28"/>
    <mergeCell ref="AJ25:AK25"/>
    <mergeCell ref="AL25:AO25"/>
    <mergeCell ref="AP25:AQ25"/>
    <mergeCell ref="AR25:AU25"/>
    <mergeCell ref="AV25:AW25"/>
    <mergeCell ref="AX25:BA25"/>
    <mergeCell ref="AX24:BA24"/>
    <mergeCell ref="BB24:BC24"/>
    <mergeCell ref="BD24:BG24"/>
    <mergeCell ref="A25:I25"/>
    <mergeCell ref="J25:M25"/>
    <mergeCell ref="O25:R25"/>
    <mergeCell ref="T25:X25"/>
    <mergeCell ref="Y25:AC25"/>
    <mergeCell ref="AD25:AE25"/>
    <mergeCell ref="AF25:AI25"/>
    <mergeCell ref="AF24:AI24"/>
    <mergeCell ref="AJ24:AK24"/>
    <mergeCell ref="AL24:AO24"/>
    <mergeCell ref="AP24:AQ24"/>
    <mergeCell ref="AR24:AU24"/>
    <mergeCell ref="AV24:AW24"/>
    <mergeCell ref="A24:I24"/>
    <mergeCell ref="J24:M24"/>
    <mergeCell ref="O24:R24"/>
    <mergeCell ref="T24:X24"/>
    <mergeCell ref="Y24:AC24"/>
    <mergeCell ref="AD24:AE24"/>
    <mergeCell ref="BB25:BC25"/>
    <mergeCell ref="BD25:BG25"/>
    <mergeCell ref="AX23:BA23"/>
    <mergeCell ref="BB23:BC23"/>
    <mergeCell ref="BD23:BG23"/>
    <mergeCell ref="BD22:BG22"/>
    <mergeCell ref="A23:I23"/>
    <mergeCell ref="J23:M23"/>
    <mergeCell ref="O23:R23"/>
    <mergeCell ref="T23:X23"/>
    <mergeCell ref="Y23:AC23"/>
    <mergeCell ref="AD23:AE23"/>
    <mergeCell ref="AF23:AI23"/>
    <mergeCell ref="AJ23:AK23"/>
    <mergeCell ref="AL23:AO23"/>
    <mergeCell ref="AL22:AO22"/>
    <mergeCell ref="AP22:AQ22"/>
    <mergeCell ref="AR22:AU22"/>
    <mergeCell ref="AV22:AW22"/>
    <mergeCell ref="AX22:BA22"/>
    <mergeCell ref="BB22:BC22"/>
    <mergeCell ref="O21:R21"/>
    <mergeCell ref="T21:X21"/>
    <mergeCell ref="Y21:AC21"/>
    <mergeCell ref="AD21:AE21"/>
    <mergeCell ref="AF21:AI21"/>
    <mergeCell ref="AF20:AI20"/>
    <mergeCell ref="AP23:AQ23"/>
    <mergeCell ref="AR23:AU23"/>
    <mergeCell ref="AV23:AW23"/>
    <mergeCell ref="BB19:BC19"/>
    <mergeCell ref="AL20:AO20"/>
    <mergeCell ref="AP20:AQ20"/>
    <mergeCell ref="AR20:AU20"/>
    <mergeCell ref="AV20:AW20"/>
    <mergeCell ref="BB21:BC21"/>
    <mergeCell ref="BD21:BG21"/>
    <mergeCell ref="A22:I22"/>
    <mergeCell ref="J22:M22"/>
    <mergeCell ref="O22:R22"/>
    <mergeCell ref="T22:X22"/>
    <mergeCell ref="Y22:AC22"/>
    <mergeCell ref="AD22:AE22"/>
    <mergeCell ref="AF22:AI22"/>
    <mergeCell ref="AJ22:AK22"/>
    <mergeCell ref="AJ21:AK21"/>
    <mergeCell ref="AL21:AO21"/>
    <mergeCell ref="AP21:AQ21"/>
    <mergeCell ref="AR21:AU21"/>
    <mergeCell ref="AV21:AW21"/>
    <mergeCell ref="AX21:BA21"/>
    <mergeCell ref="A19:C21"/>
    <mergeCell ref="D21:I21"/>
    <mergeCell ref="J21:M21"/>
    <mergeCell ref="BD19:BG19"/>
    <mergeCell ref="D20:I20"/>
    <mergeCell ref="J20:M20"/>
    <mergeCell ref="O20:R20"/>
    <mergeCell ref="T20:X20"/>
    <mergeCell ref="Y20:AC20"/>
    <mergeCell ref="AD20:AE20"/>
    <mergeCell ref="AD19:AE19"/>
    <mergeCell ref="AF19:AI19"/>
    <mergeCell ref="AJ19:AK19"/>
    <mergeCell ref="AL19:AO19"/>
    <mergeCell ref="AP19:AQ19"/>
    <mergeCell ref="AR19:AU19"/>
    <mergeCell ref="D19:I19"/>
    <mergeCell ref="J19:M19"/>
    <mergeCell ref="O19:R19"/>
    <mergeCell ref="T19:X19"/>
    <mergeCell ref="Y19:AC19"/>
    <mergeCell ref="AX20:BA20"/>
    <mergeCell ref="BB20:BC20"/>
    <mergeCell ref="BD20:BG20"/>
    <mergeCell ref="AJ20:AK20"/>
    <mergeCell ref="AV19:AW19"/>
    <mergeCell ref="AX19:BA19"/>
    <mergeCell ref="AX16:BA16"/>
    <mergeCell ref="AP18:AQ18"/>
    <mergeCell ref="AR18:AU18"/>
    <mergeCell ref="AV18:AW18"/>
    <mergeCell ref="AX18:BA18"/>
    <mergeCell ref="BB18:BC18"/>
    <mergeCell ref="BD18:BG18"/>
    <mergeCell ref="BD17:BG17"/>
    <mergeCell ref="A18:I18"/>
    <mergeCell ref="J18:M18"/>
    <mergeCell ref="O18:R18"/>
    <mergeCell ref="T18:X18"/>
    <mergeCell ref="Y18:AC18"/>
    <mergeCell ref="AD18:AE18"/>
    <mergeCell ref="AF18:AI18"/>
    <mergeCell ref="AJ18:AK18"/>
    <mergeCell ref="AL18:AO18"/>
    <mergeCell ref="AL17:AO17"/>
    <mergeCell ref="AP17:AQ17"/>
    <mergeCell ref="AR17:AU17"/>
    <mergeCell ref="AV17:AW17"/>
    <mergeCell ref="AX17:BA17"/>
    <mergeCell ref="BB17:BC17"/>
    <mergeCell ref="A17:I17"/>
    <mergeCell ref="J17:M17"/>
    <mergeCell ref="O17:R17"/>
    <mergeCell ref="T17:X17"/>
    <mergeCell ref="Y17:AC17"/>
    <mergeCell ref="AD17:AE17"/>
    <mergeCell ref="AF17:AI17"/>
    <mergeCell ref="AJ17:AK17"/>
    <mergeCell ref="AJ16:AK16"/>
    <mergeCell ref="AP14:AQ14"/>
    <mergeCell ref="J15:M15"/>
    <mergeCell ref="O15:R15"/>
    <mergeCell ref="T15:X15"/>
    <mergeCell ref="Y15:AC15"/>
    <mergeCell ref="AD15:AE15"/>
    <mergeCell ref="AD14:AE14"/>
    <mergeCell ref="AF14:AI14"/>
    <mergeCell ref="AJ14:AK14"/>
    <mergeCell ref="AR14:AU14"/>
    <mergeCell ref="AX15:BA15"/>
    <mergeCell ref="BB15:BC15"/>
    <mergeCell ref="BD15:BG15"/>
    <mergeCell ref="A16:I16"/>
    <mergeCell ref="J16:M16"/>
    <mergeCell ref="O16:R16"/>
    <mergeCell ref="T16:X16"/>
    <mergeCell ref="Y16:AC16"/>
    <mergeCell ref="AD16:AE16"/>
    <mergeCell ref="AF16:AI16"/>
    <mergeCell ref="AF15:AI15"/>
    <mergeCell ref="AJ15:AK15"/>
    <mergeCell ref="AL15:AO15"/>
    <mergeCell ref="AP15:AQ15"/>
    <mergeCell ref="AR15:AU15"/>
    <mergeCell ref="AV15:AW15"/>
    <mergeCell ref="BB16:BC16"/>
    <mergeCell ref="BD16:BG16"/>
    <mergeCell ref="AL16:AO16"/>
    <mergeCell ref="AP16:AQ16"/>
    <mergeCell ref="AR16:AU16"/>
    <mergeCell ref="AV16:AW16"/>
    <mergeCell ref="A15:I15"/>
    <mergeCell ref="E9:J9"/>
    <mergeCell ref="L9:V9"/>
    <mergeCell ref="E10:J10"/>
    <mergeCell ref="L10:V10"/>
    <mergeCell ref="A11:F11"/>
    <mergeCell ref="A12:I14"/>
    <mergeCell ref="J12:AC12"/>
    <mergeCell ref="AS6:AU6"/>
    <mergeCell ref="AV6:AX6"/>
    <mergeCell ref="AD12:BG12"/>
    <mergeCell ref="J13:N14"/>
    <mergeCell ref="O13:S14"/>
    <mergeCell ref="T13:X14"/>
    <mergeCell ref="Y13:AC14"/>
    <mergeCell ref="AD13:AI13"/>
    <mergeCell ref="AJ13:AO13"/>
    <mergeCell ref="AP13:AU13"/>
    <mergeCell ref="AV13:BA13"/>
    <mergeCell ref="BB13:BG13"/>
    <mergeCell ref="AV14:AW14"/>
    <mergeCell ref="AX14:BA14"/>
    <mergeCell ref="BB14:BC14"/>
    <mergeCell ref="BD14:BG14"/>
    <mergeCell ref="AL14:AO14"/>
    <mergeCell ref="AY6:BA6"/>
    <mergeCell ref="BB6:BG6"/>
    <mergeCell ref="A7:AC7"/>
    <mergeCell ref="E8:J8"/>
    <mergeCell ref="L8:AB8"/>
    <mergeCell ref="A6:I6"/>
    <mergeCell ref="J6:Y6"/>
    <mergeCell ref="Z6:AI6"/>
    <mergeCell ref="AJ6:AL6"/>
    <mergeCell ref="AM6:AO6"/>
    <mergeCell ref="AP6:AR6"/>
    <mergeCell ref="AS4:AU5"/>
    <mergeCell ref="AV4:AX5"/>
    <mergeCell ref="AY4:BA5"/>
    <mergeCell ref="BB4:BG5"/>
    <mergeCell ref="A5:I5"/>
    <mergeCell ref="J5:Y5"/>
    <mergeCell ref="A4:I4"/>
    <mergeCell ref="J4:Y4"/>
    <mergeCell ref="Z4:AI5"/>
    <mergeCell ref="AJ4:AL5"/>
    <mergeCell ref="AM4:AO5"/>
    <mergeCell ref="AP4:AR5"/>
    <mergeCell ref="A1:R1"/>
    <mergeCell ref="A2:I2"/>
    <mergeCell ref="J2:Y2"/>
    <mergeCell ref="Z2:AI3"/>
    <mergeCell ref="AJ2:AR2"/>
    <mergeCell ref="AS2:BA2"/>
    <mergeCell ref="BB2:BG3"/>
    <mergeCell ref="A3:I3"/>
    <mergeCell ref="J3:Y3"/>
    <mergeCell ref="AJ3:AL3"/>
    <mergeCell ref="AM3:AO3"/>
    <mergeCell ref="AP3:AR3"/>
    <mergeCell ref="AS3:AU3"/>
    <mergeCell ref="AV3:AX3"/>
    <mergeCell ref="AY3:BA3"/>
  </mergeCells>
  <phoneticPr fontId="5"/>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D6D-6331-487F-A51A-D32366008921}">
  <sheetPr>
    <pageSetUpPr fitToPage="1"/>
  </sheetPr>
  <dimension ref="A1:BN42"/>
  <sheetViews>
    <sheetView view="pageLayout" topLeftCell="A7" zoomScaleNormal="100" workbookViewId="0">
      <selection activeCell="P24" sqref="P24:Y29"/>
    </sheetView>
  </sheetViews>
  <sheetFormatPr defaultColWidth="9" defaultRowHeight="14.4"/>
  <cols>
    <col min="1" max="24" width="2.6640625" style="339" customWidth="1"/>
    <col min="25" max="25" width="2.44140625" style="339" customWidth="1"/>
    <col min="26" max="26" width="1.44140625" style="339" customWidth="1"/>
    <col min="27" max="29" width="3.21875" style="339" customWidth="1"/>
    <col min="30" max="30" width="3.109375" style="339" customWidth="1"/>
    <col min="31" max="31" width="1.44140625" style="339" customWidth="1"/>
    <col min="32" max="32" width="3.44140625" style="339" customWidth="1"/>
    <col min="33" max="33" width="1.33203125" style="339" customWidth="1"/>
    <col min="34" max="34" width="2.6640625" style="339" customWidth="1"/>
    <col min="35" max="35" width="2.44140625" style="339" customWidth="1"/>
    <col min="36" max="37" width="2.6640625" style="339" customWidth="1"/>
    <col min="38" max="38" width="1.77734375" style="339" customWidth="1"/>
    <col min="39" max="39" width="2.88671875" style="339" customWidth="1"/>
    <col min="40" max="40" width="1.88671875" style="339" customWidth="1"/>
    <col min="41" max="41" width="3.44140625" style="340" customWidth="1"/>
    <col min="42" max="42" width="3.44140625" style="339" customWidth="1"/>
    <col min="43" max="43" width="1.77734375" style="339" customWidth="1"/>
    <col min="44" max="52" width="2.6640625" style="339" customWidth="1"/>
    <col min="53" max="53" width="3.109375" style="339" customWidth="1"/>
    <col min="54" max="54" width="2.6640625" style="339" customWidth="1"/>
    <col min="55" max="55" width="2.88671875" style="339" customWidth="1"/>
    <col min="56" max="128" width="2.6640625" style="339" customWidth="1"/>
    <col min="129" max="247" width="9" style="339"/>
    <col min="248" max="291" width="2.6640625" style="339" customWidth="1"/>
    <col min="292" max="292" width="1.88671875" style="339" customWidth="1"/>
    <col min="293" max="293" width="2.88671875" style="339" customWidth="1"/>
    <col min="294" max="305" width="2.6640625" style="339" customWidth="1"/>
    <col min="306" max="306" width="3.109375" style="339" customWidth="1"/>
    <col min="307" max="308" width="2.6640625" style="339" customWidth="1"/>
    <col min="309" max="309" width="2.88671875" style="339" customWidth="1"/>
    <col min="310" max="316" width="2.6640625" style="339" customWidth="1"/>
    <col min="317" max="317" width="3.77734375" style="339" customWidth="1"/>
    <col min="318" max="384" width="2.6640625" style="339" customWidth="1"/>
    <col min="385" max="503" width="9" style="339"/>
    <col min="504" max="547" width="2.6640625" style="339" customWidth="1"/>
    <col min="548" max="548" width="1.88671875" style="339" customWidth="1"/>
    <col min="549" max="549" width="2.88671875" style="339" customWidth="1"/>
    <col min="550" max="561" width="2.6640625" style="339" customWidth="1"/>
    <col min="562" max="562" width="3.109375" style="339" customWidth="1"/>
    <col min="563" max="564" width="2.6640625" style="339" customWidth="1"/>
    <col min="565" max="565" width="2.88671875" style="339" customWidth="1"/>
    <col min="566" max="572" width="2.6640625" style="339" customWidth="1"/>
    <col min="573" max="573" width="3.77734375" style="339" customWidth="1"/>
    <col min="574" max="640" width="2.6640625" style="339" customWidth="1"/>
    <col min="641" max="759" width="9" style="339"/>
    <col min="760" max="803" width="2.6640625" style="339" customWidth="1"/>
    <col min="804" max="804" width="1.88671875" style="339" customWidth="1"/>
    <col min="805" max="805" width="2.88671875" style="339" customWidth="1"/>
    <col min="806" max="817" width="2.6640625" style="339" customWidth="1"/>
    <col min="818" max="818" width="3.109375" style="339" customWidth="1"/>
    <col min="819" max="820" width="2.6640625" style="339" customWidth="1"/>
    <col min="821" max="821" width="2.88671875" style="339" customWidth="1"/>
    <col min="822" max="828" width="2.6640625" style="339" customWidth="1"/>
    <col min="829" max="829" width="3.77734375" style="339" customWidth="1"/>
    <col min="830" max="896" width="2.6640625" style="339" customWidth="1"/>
    <col min="897" max="1015" width="9" style="339"/>
    <col min="1016" max="1059" width="2.6640625" style="339" customWidth="1"/>
    <col min="1060" max="1060" width="1.88671875" style="339" customWidth="1"/>
    <col min="1061" max="1061" width="2.88671875" style="339" customWidth="1"/>
    <col min="1062" max="1073" width="2.6640625" style="339" customWidth="1"/>
    <col min="1074" max="1074" width="3.109375" style="339" customWidth="1"/>
    <col min="1075" max="1076" width="2.6640625" style="339" customWidth="1"/>
    <col min="1077" max="1077" width="2.88671875" style="339" customWidth="1"/>
    <col min="1078" max="1084" width="2.6640625" style="339" customWidth="1"/>
    <col min="1085" max="1085" width="3.77734375" style="339" customWidth="1"/>
    <col min="1086" max="1152" width="2.6640625" style="339" customWidth="1"/>
    <col min="1153" max="1271" width="9" style="339"/>
    <col min="1272" max="1315" width="2.6640625" style="339" customWidth="1"/>
    <col min="1316" max="1316" width="1.88671875" style="339" customWidth="1"/>
    <col min="1317" max="1317" width="2.88671875" style="339" customWidth="1"/>
    <col min="1318" max="1329" width="2.6640625" style="339" customWidth="1"/>
    <col min="1330" max="1330" width="3.109375" style="339" customWidth="1"/>
    <col min="1331" max="1332" width="2.6640625" style="339" customWidth="1"/>
    <col min="1333" max="1333" width="2.88671875" style="339" customWidth="1"/>
    <col min="1334" max="1340" width="2.6640625" style="339" customWidth="1"/>
    <col min="1341" max="1341" width="3.77734375" style="339" customWidth="1"/>
    <col min="1342" max="1408" width="2.6640625" style="339" customWidth="1"/>
    <col min="1409" max="1527" width="9" style="339"/>
    <col min="1528" max="1571" width="2.6640625" style="339" customWidth="1"/>
    <col min="1572" max="1572" width="1.88671875" style="339" customWidth="1"/>
    <col min="1573" max="1573" width="2.88671875" style="339" customWidth="1"/>
    <col min="1574" max="1585" width="2.6640625" style="339" customWidth="1"/>
    <col min="1586" max="1586" width="3.109375" style="339" customWidth="1"/>
    <col min="1587" max="1588" width="2.6640625" style="339" customWidth="1"/>
    <col min="1589" max="1589" width="2.88671875" style="339" customWidth="1"/>
    <col min="1590" max="1596" width="2.6640625" style="339" customWidth="1"/>
    <col min="1597" max="1597" width="3.77734375" style="339" customWidth="1"/>
    <col min="1598" max="1664" width="2.6640625" style="339" customWidth="1"/>
    <col min="1665" max="1783" width="9" style="339"/>
    <col min="1784" max="1827" width="2.6640625" style="339" customWidth="1"/>
    <col min="1828" max="1828" width="1.88671875" style="339" customWidth="1"/>
    <col min="1829" max="1829" width="2.88671875" style="339" customWidth="1"/>
    <col min="1830" max="1841" width="2.6640625" style="339" customWidth="1"/>
    <col min="1842" max="1842" width="3.109375" style="339" customWidth="1"/>
    <col min="1843" max="1844" width="2.6640625" style="339" customWidth="1"/>
    <col min="1845" max="1845" width="2.88671875" style="339" customWidth="1"/>
    <col min="1846" max="1852" width="2.6640625" style="339" customWidth="1"/>
    <col min="1853" max="1853" width="3.77734375" style="339" customWidth="1"/>
    <col min="1854" max="1920" width="2.6640625" style="339" customWidth="1"/>
    <col min="1921" max="2039" width="9" style="339"/>
    <col min="2040" max="2083" width="2.6640625" style="339" customWidth="1"/>
    <col min="2084" max="2084" width="1.88671875" style="339" customWidth="1"/>
    <col min="2085" max="2085" width="2.88671875" style="339" customWidth="1"/>
    <col min="2086" max="2097" width="2.6640625" style="339" customWidth="1"/>
    <col min="2098" max="2098" width="3.109375" style="339" customWidth="1"/>
    <col min="2099" max="2100" width="2.6640625" style="339" customWidth="1"/>
    <col min="2101" max="2101" width="2.88671875" style="339" customWidth="1"/>
    <col min="2102" max="2108" width="2.6640625" style="339" customWidth="1"/>
    <col min="2109" max="2109" width="3.77734375" style="339" customWidth="1"/>
    <col min="2110" max="2176" width="2.6640625" style="339" customWidth="1"/>
    <col min="2177" max="2295" width="9" style="339"/>
    <col min="2296" max="2339" width="2.6640625" style="339" customWidth="1"/>
    <col min="2340" max="2340" width="1.88671875" style="339" customWidth="1"/>
    <col min="2341" max="2341" width="2.88671875" style="339" customWidth="1"/>
    <col min="2342" max="2353" width="2.6640625" style="339" customWidth="1"/>
    <col min="2354" max="2354" width="3.109375" style="339" customWidth="1"/>
    <col min="2355" max="2356" width="2.6640625" style="339" customWidth="1"/>
    <col min="2357" max="2357" width="2.88671875" style="339" customWidth="1"/>
    <col min="2358" max="2364" width="2.6640625" style="339" customWidth="1"/>
    <col min="2365" max="2365" width="3.77734375" style="339" customWidth="1"/>
    <col min="2366" max="2432" width="2.6640625" style="339" customWidth="1"/>
    <col min="2433" max="2551" width="9" style="339"/>
    <col min="2552" max="2595" width="2.6640625" style="339" customWidth="1"/>
    <col min="2596" max="2596" width="1.88671875" style="339" customWidth="1"/>
    <col min="2597" max="2597" width="2.88671875" style="339" customWidth="1"/>
    <col min="2598" max="2609" width="2.6640625" style="339" customWidth="1"/>
    <col min="2610" max="2610" width="3.109375" style="339" customWidth="1"/>
    <col min="2611" max="2612" width="2.6640625" style="339" customWidth="1"/>
    <col min="2613" max="2613" width="2.88671875" style="339" customWidth="1"/>
    <col min="2614" max="2620" width="2.6640625" style="339" customWidth="1"/>
    <col min="2621" max="2621" width="3.77734375" style="339" customWidth="1"/>
    <col min="2622" max="2688" width="2.6640625" style="339" customWidth="1"/>
    <col min="2689" max="2807" width="9" style="339"/>
    <col min="2808" max="2851" width="2.6640625" style="339" customWidth="1"/>
    <col min="2852" max="2852" width="1.88671875" style="339" customWidth="1"/>
    <col min="2853" max="2853" width="2.88671875" style="339" customWidth="1"/>
    <col min="2854" max="2865" width="2.6640625" style="339" customWidth="1"/>
    <col min="2866" max="2866" width="3.109375" style="339" customWidth="1"/>
    <col min="2867" max="2868" width="2.6640625" style="339" customWidth="1"/>
    <col min="2869" max="2869" width="2.88671875" style="339" customWidth="1"/>
    <col min="2870" max="2876" width="2.6640625" style="339" customWidth="1"/>
    <col min="2877" max="2877" width="3.77734375" style="339" customWidth="1"/>
    <col min="2878" max="2944" width="2.6640625" style="339" customWidth="1"/>
    <col min="2945" max="3063" width="9" style="339"/>
    <col min="3064" max="3107" width="2.6640625" style="339" customWidth="1"/>
    <col min="3108" max="3108" width="1.88671875" style="339" customWidth="1"/>
    <col min="3109" max="3109" width="2.88671875" style="339" customWidth="1"/>
    <col min="3110" max="3121" width="2.6640625" style="339" customWidth="1"/>
    <col min="3122" max="3122" width="3.109375" style="339" customWidth="1"/>
    <col min="3123" max="3124" width="2.6640625" style="339" customWidth="1"/>
    <col min="3125" max="3125" width="2.88671875" style="339" customWidth="1"/>
    <col min="3126" max="3132" width="2.6640625" style="339" customWidth="1"/>
    <col min="3133" max="3133" width="3.77734375" style="339" customWidth="1"/>
    <col min="3134" max="3200" width="2.6640625" style="339" customWidth="1"/>
    <col min="3201" max="3319" width="9" style="339"/>
    <col min="3320" max="3363" width="2.6640625" style="339" customWidth="1"/>
    <col min="3364" max="3364" width="1.88671875" style="339" customWidth="1"/>
    <col min="3365" max="3365" width="2.88671875" style="339" customWidth="1"/>
    <col min="3366" max="3377" width="2.6640625" style="339" customWidth="1"/>
    <col min="3378" max="3378" width="3.109375" style="339" customWidth="1"/>
    <col min="3379" max="3380" width="2.6640625" style="339" customWidth="1"/>
    <col min="3381" max="3381" width="2.88671875" style="339" customWidth="1"/>
    <col min="3382" max="3388" width="2.6640625" style="339" customWidth="1"/>
    <col min="3389" max="3389" width="3.77734375" style="339" customWidth="1"/>
    <col min="3390" max="3456" width="2.6640625" style="339" customWidth="1"/>
    <col min="3457" max="3575" width="9" style="339"/>
    <col min="3576" max="3619" width="2.6640625" style="339" customWidth="1"/>
    <col min="3620" max="3620" width="1.88671875" style="339" customWidth="1"/>
    <col min="3621" max="3621" width="2.88671875" style="339" customWidth="1"/>
    <col min="3622" max="3633" width="2.6640625" style="339" customWidth="1"/>
    <col min="3634" max="3634" width="3.109375" style="339" customWidth="1"/>
    <col min="3635" max="3636" width="2.6640625" style="339" customWidth="1"/>
    <col min="3637" max="3637" width="2.88671875" style="339" customWidth="1"/>
    <col min="3638" max="3644" width="2.6640625" style="339" customWidth="1"/>
    <col min="3645" max="3645" width="3.77734375" style="339" customWidth="1"/>
    <col min="3646" max="3712" width="2.6640625" style="339" customWidth="1"/>
    <col min="3713" max="3831" width="9" style="339"/>
    <col min="3832" max="3875" width="2.6640625" style="339" customWidth="1"/>
    <col min="3876" max="3876" width="1.88671875" style="339" customWidth="1"/>
    <col min="3877" max="3877" width="2.88671875" style="339" customWidth="1"/>
    <col min="3878" max="3889" width="2.6640625" style="339" customWidth="1"/>
    <col min="3890" max="3890" width="3.109375" style="339" customWidth="1"/>
    <col min="3891" max="3892" width="2.6640625" style="339" customWidth="1"/>
    <col min="3893" max="3893" width="2.88671875" style="339" customWidth="1"/>
    <col min="3894" max="3900" width="2.6640625" style="339" customWidth="1"/>
    <col min="3901" max="3901" width="3.77734375" style="339" customWidth="1"/>
    <col min="3902" max="3968" width="2.6640625" style="339" customWidth="1"/>
    <col min="3969" max="4087" width="9" style="339"/>
    <col min="4088" max="4131" width="2.6640625" style="339" customWidth="1"/>
    <col min="4132" max="4132" width="1.88671875" style="339" customWidth="1"/>
    <col min="4133" max="4133" width="2.88671875" style="339" customWidth="1"/>
    <col min="4134" max="4145" width="2.6640625" style="339" customWidth="1"/>
    <col min="4146" max="4146" width="3.109375" style="339" customWidth="1"/>
    <col min="4147" max="4148" width="2.6640625" style="339" customWidth="1"/>
    <col min="4149" max="4149" width="2.88671875" style="339" customWidth="1"/>
    <col min="4150" max="4156" width="2.6640625" style="339" customWidth="1"/>
    <col min="4157" max="4157" width="3.77734375" style="339" customWidth="1"/>
    <col min="4158" max="4224" width="2.6640625" style="339" customWidth="1"/>
    <col min="4225" max="4343" width="9" style="339"/>
    <col min="4344" max="4387" width="2.6640625" style="339" customWidth="1"/>
    <col min="4388" max="4388" width="1.88671875" style="339" customWidth="1"/>
    <col min="4389" max="4389" width="2.88671875" style="339" customWidth="1"/>
    <col min="4390" max="4401" width="2.6640625" style="339" customWidth="1"/>
    <col min="4402" max="4402" width="3.109375" style="339" customWidth="1"/>
    <col min="4403" max="4404" width="2.6640625" style="339" customWidth="1"/>
    <col min="4405" max="4405" width="2.88671875" style="339" customWidth="1"/>
    <col min="4406" max="4412" width="2.6640625" style="339" customWidth="1"/>
    <col min="4413" max="4413" width="3.77734375" style="339" customWidth="1"/>
    <col min="4414" max="4480" width="2.6640625" style="339" customWidth="1"/>
    <col min="4481" max="4599" width="9" style="339"/>
    <col min="4600" max="4643" width="2.6640625" style="339" customWidth="1"/>
    <col min="4644" max="4644" width="1.88671875" style="339" customWidth="1"/>
    <col min="4645" max="4645" width="2.88671875" style="339" customWidth="1"/>
    <col min="4646" max="4657" width="2.6640625" style="339" customWidth="1"/>
    <col min="4658" max="4658" width="3.109375" style="339" customWidth="1"/>
    <col min="4659" max="4660" width="2.6640625" style="339" customWidth="1"/>
    <col min="4661" max="4661" width="2.88671875" style="339" customWidth="1"/>
    <col min="4662" max="4668" width="2.6640625" style="339" customWidth="1"/>
    <col min="4669" max="4669" width="3.77734375" style="339" customWidth="1"/>
    <col min="4670" max="4736" width="2.6640625" style="339" customWidth="1"/>
    <col min="4737" max="4855" width="9" style="339"/>
    <col min="4856" max="4899" width="2.6640625" style="339" customWidth="1"/>
    <col min="4900" max="4900" width="1.88671875" style="339" customWidth="1"/>
    <col min="4901" max="4901" width="2.88671875" style="339" customWidth="1"/>
    <col min="4902" max="4913" width="2.6640625" style="339" customWidth="1"/>
    <col min="4914" max="4914" width="3.109375" style="339" customWidth="1"/>
    <col min="4915" max="4916" width="2.6640625" style="339" customWidth="1"/>
    <col min="4917" max="4917" width="2.88671875" style="339" customWidth="1"/>
    <col min="4918" max="4924" width="2.6640625" style="339" customWidth="1"/>
    <col min="4925" max="4925" width="3.77734375" style="339" customWidth="1"/>
    <col min="4926" max="4992" width="2.6640625" style="339" customWidth="1"/>
    <col min="4993" max="5111" width="9" style="339"/>
    <col min="5112" max="5155" width="2.6640625" style="339" customWidth="1"/>
    <col min="5156" max="5156" width="1.88671875" style="339" customWidth="1"/>
    <col min="5157" max="5157" width="2.88671875" style="339" customWidth="1"/>
    <col min="5158" max="5169" width="2.6640625" style="339" customWidth="1"/>
    <col min="5170" max="5170" width="3.109375" style="339" customWidth="1"/>
    <col min="5171" max="5172" width="2.6640625" style="339" customWidth="1"/>
    <col min="5173" max="5173" width="2.88671875" style="339" customWidth="1"/>
    <col min="5174" max="5180" width="2.6640625" style="339" customWidth="1"/>
    <col min="5181" max="5181" width="3.77734375" style="339" customWidth="1"/>
    <col min="5182" max="5248" width="2.6640625" style="339" customWidth="1"/>
    <col min="5249" max="5367" width="9" style="339"/>
    <col min="5368" max="5411" width="2.6640625" style="339" customWidth="1"/>
    <col min="5412" max="5412" width="1.88671875" style="339" customWidth="1"/>
    <col min="5413" max="5413" width="2.88671875" style="339" customWidth="1"/>
    <col min="5414" max="5425" width="2.6640625" style="339" customWidth="1"/>
    <col min="5426" max="5426" width="3.109375" style="339" customWidth="1"/>
    <col min="5427" max="5428" width="2.6640625" style="339" customWidth="1"/>
    <col min="5429" max="5429" width="2.88671875" style="339" customWidth="1"/>
    <col min="5430" max="5436" width="2.6640625" style="339" customWidth="1"/>
    <col min="5437" max="5437" width="3.77734375" style="339" customWidth="1"/>
    <col min="5438" max="5504" width="2.6640625" style="339" customWidth="1"/>
    <col min="5505" max="5623" width="9" style="339"/>
    <col min="5624" max="5667" width="2.6640625" style="339" customWidth="1"/>
    <col min="5668" max="5668" width="1.88671875" style="339" customWidth="1"/>
    <col min="5669" max="5669" width="2.88671875" style="339" customWidth="1"/>
    <col min="5670" max="5681" width="2.6640625" style="339" customWidth="1"/>
    <col min="5682" max="5682" width="3.109375" style="339" customWidth="1"/>
    <col min="5683" max="5684" width="2.6640625" style="339" customWidth="1"/>
    <col min="5685" max="5685" width="2.88671875" style="339" customWidth="1"/>
    <col min="5686" max="5692" width="2.6640625" style="339" customWidth="1"/>
    <col min="5693" max="5693" width="3.77734375" style="339" customWidth="1"/>
    <col min="5694" max="5760" width="2.6640625" style="339" customWidth="1"/>
    <col min="5761" max="5879" width="9" style="339"/>
    <col min="5880" max="5923" width="2.6640625" style="339" customWidth="1"/>
    <col min="5924" max="5924" width="1.88671875" style="339" customWidth="1"/>
    <col min="5925" max="5925" width="2.88671875" style="339" customWidth="1"/>
    <col min="5926" max="5937" width="2.6640625" style="339" customWidth="1"/>
    <col min="5938" max="5938" width="3.109375" style="339" customWidth="1"/>
    <col min="5939" max="5940" width="2.6640625" style="339" customWidth="1"/>
    <col min="5941" max="5941" width="2.88671875" style="339" customWidth="1"/>
    <col min="5942" max="5948" width="2.6640625" style="339" customWidth="1"/>
    <col min="5949" max="5949" width="3.77734375" style="339" customWidth="1"/>
    <col min="5950" max="6016" width="2.6640625" style="339" customWidth="1"/>
    <col min="6017" max="6135" width="9" style="339"/>
    <col min="6136" max="6179" width="2.6640625" style="339" customWidth="1"/>
    <col min="6180" max="6180" width="1.88671875" style="339" customWidth="1"/>
    <col min="6181" max="6181" width="2.88671875" style="339" customWidth="1"/>
    <col min="6182" max="6193" width="2.6640625" style="339" customWidth="1"/>
    <col min="6194" max="6194" width="3.109375" style="339" customWidth="1"/>
    <col min="6195" max="6196" width="2.6640625" style="339" customWidth="1"/>
    <col min="6197" max="6197" width="2.88671875" style="339" customWidth="1"/>
    <col min="6198" max="6204" width="2.6640625" style="339" customWidth="1"/>
    <col min="6205" max="6205" width="3.77734375" style="339" customWidth="1"/>
    <col min="6206" max="6272" width="2.6640625" style="339" customWidth="1"/>
    <col min="6273" max="6391" width="9" style="339"/>
    <col min="6392" max="6435" width="2.6640625" style="339" customWidth="1"/>
    <col min="6436" max="6436" width="1.88671875" style="339" customWidth="1"/>
    <col min="6437" max="6437" width="2.88671875" style="339" customWidth="1"/>
    <col min="6438" max="6449" width="2.6640625" style="339" customWidth="1"/>
    <col min="6450" max="6450" width="3.109375" style="339" customWidth="1"/>
    <col min="6451" max="6452" width="2.6640625" style="339" customWidth="1"/>
    <col min="6453" max="6453" width="2.88671875" style="339" customWidth="1"/>
    <col min="6454" max="6460" width="2.6640625" style="339" customWidth="1"/>
    <col min="6461" max="6461" width="3.77734375" style="339" customWidth="1"/>
    <col min="6462" max="6528" width="2.6640625" style="339" customWidth="1"/>
    <col min="6529" max="6647" width="9" style="339"/>
    <col min="6648" max="6691" width="2.6640625" style="339" customWidth="1"/>
    <col min="6692" max="6692" width="1.88671875" style="339" customWidth="1"/>
    <col min="6693" max="6693" width="2.88671875" style="339" customWidth="1"/>
    <col min="6694" max="6705" width="2.6640625" style="339" customWidth="1"/>
    <col min="6706" max="6706" width="3.109375" style="339" customWidth="1"/>
    <col min="6707" max="6708" width="2.6640625" style="339" customWidth="1"/>
    <col min="6709" max="6709" width="2.88671875" style="339" customWidth="1"/>
    <col min="6710" max="6716" width="2.6640625" style="339" customWidth="1"/>
    <col min="6717" max="6717" width="3.77734375" style="339" customWidth="1"/>
    <col min="6718" max="6784" width="2.6640625" style="339" customWidth="1"/>
    <col min="6785" max="6903" width="9" style="339"/>
    <col min="6904" max="6947" width="2.6640625" style="339" customWidth="1"/>
    <col min="6948" max="6948" width="1.88671875" style="339" customWidth="1"/>
    <col min="6949" max="6949" width="2.88671875" style="339" customWidth="1"/>
    <col min="6950" max="6961" width="2.6640625" style="339" customWidth="1"/>
    <col min="6962" max="6962" width="3.109375" style="339" customWidth="1"/>
    <col min="6963" max="6964" width="2.6640625" style="339" customWidth="1"/>
    <col min="6965" max="6965" width="2.88671875" style="339" customWidth="1"/>
    <col min="6966" max="6972" width="2.6640625" style="339" customWidth="1"/>
    <col min="6973" max="6973" width="3.77734375" style="339" customWidth="1"/>
    <col min="6974" max="7040" width="2.6640625" style="339" customWidth="1"/>
    <col min="7041" max="7159" width="9" style="339"/>
    <col min="7160" max="7203" width="2.6640625" style="339" customWidth="1"/>
    <col min="7204" max="7204" width="1.88671875" style="339" customWidth="1"/>
    <col min="7205" max="7205" width="2.88671875" style="339" customWidth="1"/>
    <col min="7206" max="7217" width="2.6640625" style="339" customWidth="1"/>
    <col min="7218" max="7218" width="3.109375" style="339" customWidth="1"/>
    <col min="7219" max="7220" width="2.6640625" style="339" customWidth="1"/>
    <col min="7221" max="7221" width="2.88671875" style="339" customWidth="1"/>
    <col min="7222" max="7228" width="2.6640625" style="339" customWidth="1"/>
    <col min="7229" max="7229" width="3.77734375" style="339" customWidth="1"/>
    <col min="7230" max="7296" width="2.6640625" style="339" customWidth="1"/>
    <col min="7297" max="7415" width="9" style="339"/>
    <col min="7416" max="7459" width="2.6640625" style="339" customWidth="1"/>
    <col min="7460" max="7460" width="1.88671875" style="339" customWidth="1"/>
    <col min="7461" max="7461" width="2.88671875" style="339" customWidth="1"/>
    <col min="7462" max="7473" width="2.6640625" style="339" customWidth="1"/>
    <col min="7474" max="7474" width="3.109375" style="339" customWidth="1"/>
    <col min="7475" max="7476" width="2.6640625" style="339" customWidth="1"/>
    <col min="7477" max="7477" width="2.88671875" style="339" customWidth="1"/>
    <col min="7478" max="7484" width="2.6640625" style="339" customWidth="1"/>
    <col min="7485" max="7485" width="3.77734375" style="339" customWidth="1"/>
    <col min="7486" max="7552" width="2.6640625" style="339" customWidth="1"/>
    <col min="7553" max="7671" width="9" style="339"/>
    <col min="7672" max="7715" width="2.6640625" style="339" customWidth="1"/>
    <col min="7716" max="7716" width="1.88671875" style="339" customWidth="1"/>
    <col min="7717" max="7717" width="2.88671875" style="339" customWidth="1"/>
    <col min="7718" max="7729" width="2.6640625" style="339" customWidth="1"/>
    <col min="7730" max="7730" width="3.109375" style="339" customWidth="1"/>
    <col min="7731" max="7732" width="2.6640625" style="339" customWidth="1"/>
    <col min="7733" max="7733" width="2.88671875" style="339" customWidth="1"/>
    <col min="7734" max="7740" width="2.6640625" style="339" customWidth="1"/>
    <col min="7741" max="7741" width="3.77734375" style="339" customWidth="1"/>
    <col min="7742" max="7808" width="2.6640625" style="339" customWidth="1"/>
    <col min="7809" max="7927" width="9" style="339"/>
    <col min="7928" max="7971" width="2.6640625" style="339" customWidth="1"/>
    <col min="7972" max="7972" width="1.88671875" style="339" customWidth="1"/>
    <col min="7973" max="7973" width="2.88671875" style="339" customWidth="1"/>
    <col min="7974" max="7985" width="2.6640625" style="339" customWidth="1"/>
    <col min="7986" max="7986" width="3.109375" style="339" customWidth="1"/>
    <col min="7987" max="7988" width="2.6640625" style="339" customWidth="1"/>
    <col min="7989" max="7989" width="2.88671875" style="339" customWidth="1"/>
    <col min="7990" max="7996" width="2.6640625" style="339" customWidth="1"/>
    <col min="7997" max="7997" width="3.77734375" style="339" customWidth="1"/>
    <col min="7998" max="8064" width="2.6640625" style="339" customWidth="1"/>
    <col min="8065" max="8183" width="9" style="339"/>
    <col min="8184" max="8227" width="2.6640625" style="339" customWidth="1"/>
    <col min="8228" max="8228" width="1.88671875" style="339" customWidth="1"/>
    <col min="8229" max="8229" width="2.88671875" style="339" customWidth="1"/>
    <col min="8230" max="8241" width="2.6640625" style="339" customWidth="1"/>
    <col min="8242" max="8242" width="3.109375" style="339" customWidth="1"/>
    <col min="8243" max="8244" width="2.6640625" style="339" customWidth="1"/>
    <col min="8245" max="8245" width="2.88671875" style="339" customWidth="1"/>
    <col min="8246" max="8252" width="2.6640625" style="339" customWidth="1"/>
    <col min="8253" max="8253" width="3.77734375" style="339" customWidth="1"/>
    <col min="8254" max="8320" width="2.6640625" style="339" customWidth="1"/>
    <col min="8321" max="8439" width="9" style="339"/>
    <col min="8440" max="8483" width="2.6640625" style="339" customWidth="1"/>
    <col min="8484" max="8484" width="1.88671875" style="339" customWidth="1"/>
    <col min="8485" max="8485" width="2.88671875" style="339" customWidth="1"/>
    <col min="8486" max="8497" width="2.6640625" style="339" customWidth="1"/>
    <col min="8498" max="8498" width="3.109375" style="339" customWidth="1"/>
    <col min="8499" max="8500" width="2.6640625" style="339" customWidth="1"/>
    <col min="8501" max="8501" width="2.88671875" style="339" customWidth="1"/>
    <col min="8502" max="8508" width="2.6640625" style="339" customWidth="1"/>
    <col min="8509" max="8509" width="3.77734375" style="339" customWidth="1"/>
    <col min="8510" max="8576" width="2.6640625" style="339" customWidth="1"/>
    <col min="8577" max="8695" width="9" style="339"/>
    <col min="8696" max="8739" width="2.6640625" style="339" customWidth="1"/>
    <col min="8740" max="8740" width="1.88671875" style="339" customWidth="1"/>
    <col min="8741" max="8741" width="2.88671875" style="339" customWidth="1"/>
    <col min="8742" max="8753" width="2.6640625" style="339" customWidth="1"/>
    <col min="8754" max="8754" width="3.109375" style="339" customWidth="1"/>
    <col min="8755" max="8756" width="2.6640625" style="339" customWidth="1"/>
    <col min="8757" max="8757" width="2.88671875" style="339" customWidth="1"/>
    <col min="8758" max="8764" width="2.6640625" style="339" customWidth="1"/>
    <col min="8765" max="8765" width="3.77734375" style="339" customWidth="1"/>
    <col min="8766" max="8832" width="2.6640625" style="339" customWidth="1"/>
    <col min="8833" max="8951" width="9" style="339"/>
    <col min="8952" max="8995" width="2.6640625" style="339" customWidth="1"/>
    <col min="8996" max="8996" width="1.88671875" style="339" customWidth="1"/>
    <col min="8997" max="8997" width="2.88671875" style="339" customWidth="1"/>
    <col min="8998" max="9009" width="2.6640625" style="339" customWidth="1"/>
    <col min="9010" max="9010" width="3.109375" style="339" customWidth="1"/>
    <col min="9011" max="9012" width="2.6640625" style="339" customWidth="1"/>
    <col min="9013" max="9013" width="2.88671875" style="339" customWidth="1"/>
    <col min="9014" max="9020" width="2.6640625" style="339" customWidth="1"/>
    <col min="9021" max="9021" width="3.77734375" style="339" customWidth="1"/>
    <col min="9022" max="9088" width="2.6640625" style="339" customWidth="1"/>
    <col min="9089" max="9207" width="9" style="339"/>
    <col min="9208" max="9251" width="2.6640625" style="339" customWidth="1"/>
    <col min="9252" max="9252" width="1.88671875" style="339" customWidth="1"/>
    <col min="9253" max="9253" width="2.88671875" style="339" customWidth="1"/>
    <col min="9254" max="9265" width="2.6640625" style="339" customWidth="1"/>
    <col min="9266" max="9266" width="3.109375" style="339" customWidth="1"/>
    <col min="9267" max="9268" width="2.6640625" style="339" customWidth="1"/>
    <col min="9269" max="9269" width="2.88671875" style="339" customWidth="1"/>
    <col min="9270" max="9276" width="2.6640625" style="339" customWidth="1"/>
    <col min="9277" max="9277" width="3.77734375" style="339" customWidth="1"/>
    <col min="9278" max="9344" width="2.6640625" style="339" customWidth="1"/>
    <col min="9345" max="9463" width="9" style="339"/>
    <col min="9464" max="9507" width="2.6640625" style="339" customWidth="1"/>
    <col min="9508" max="9508" width="1.88671875" style="339" customWidth="1"/>
    <col min="9509" max="9509" width="2.88671875" style="339" customWidth="1"/>
    <col min="9510" max="9521" width="2.6640625" style="339" customWidth="1"/>
    <col min="9522" max="9522" width="3.109375" style="339" customWidth="1"/>
    <col min="9523" max="9524" width="2.6640625" style="339" customWidth="1"/>
    <col min="9525" max="9525" width="2.88671875" style="339" customWidth="1"/>
    <col min="9526" max="9532" width="2.6640625" style="339" customWidth="1"/>
    <col min="9533" max="9533" width="3.77734375" style="339" customWidth="1"/>
    <col min="9534" max="9600" width="2.6640625" style="339" customWidth="1"/>
    <col min="9601" max="9719" width="9" style="339"/>
    <col min="9720" max="9763" width="2.6640625" style="339" customWidth="1"/>
    <col min="9764" max="9764" width="1.88671875" style="339" customWidth="1"/>
    <col min="9765" max="9765" width="2.88671875" style="339" customWidth="1"/>
    <col min="9766" max="9777" width="2.6640625" style="339" customWidth="1"/>
    <col min="9778" max="9778" width="3.109375" style="339" customWidth="1"/>
    <col min="9779" max="9780" width="2.6640625" style="339" customWidth="1"/>
    <col min="9781" max="9781" width="2.88671875" style="339" customWidth="1"/>
    <col min="9782" max="9788" width="2.6640625" style="339" customWidth="1"/>
    <col min="9789" max="9789" width="3.77734375" style="339" customWidth="1"/>
    <col min="9790" max="9856" width="2.6640625" style="339" customWidth="1"/>
    <col min="9857" max="9975" width="9" style="339"/>
    <col min="9976" max="10019" width="2.6640625" style="339" customWidth="1"/>
    <col min="10020" max="10020" width="1.88671875" style="339" customWidth="1"/>
    <col min="10021" max="10021" width="2.88671875" style="339" customWidth="1"/>
    <col min="10022" max="10033" width="2.6640625" style="339" customWidth="1"/>
    <col min="10034" max="10034" width="3.109375" style="339" customWidth="1"/>
    <col min="10035" max="10036" width="2.6640625" style="339" customWidth="1"/>
    <col min="10037" max="10037" width="2.88671875" style="339" customWidth="1"/>
    <col min="10038" max="10044" width="2.6640625" style="339" customWidth="1"/>
    <col min="10045" max="10045" width="3.77734375" style="339" customWidth="1"/>
    <col min="10046" max="10112" width="2.6640625" style="339" customWidth="1"/>
    <col min="10113" max="10231" width="9" style="339"/>
    <col min="10232" max="10275" width="2.6640625" style="339" customWidth="1"/>
    <col min="10276" max="10276" width="1.88671875" style="339" customWidth="1"/>
    <col min="10277" max="10277" width="2.88671875" style="339" customWidth="1"/>
    <col min="10278" max="10289" width="2.6640625" style="339" customWidth="1"/>
    <col min="10290" max="10290" width="3.109375" style="339" customWidth="1"/>
    <col min="10291" max="10292" width="2.6640625" style="339" customWidth="1"/>
    <col min="10293" max="10293" width="2.88671875" style="339" customWidth="1"/>
    <col min="10294" max="10300" width="2.6640625" style="339" customWidth="1"/>
    <col min="10301" max="10301" width="3.77734375" style="339" customWidth="1"/>
    <col min="10302" max="10368" width="2.6640625" style="339" customWidth="1"/>
    <col min="10369" max="10487" width="9" style="339"/>
    <col min="10488" max="10531" width="2.6640625" style="339" customWidth="1"/>
    <col min="10532" max="10532" width="1.88671875" style="339" customWidth="1"/>
    <col min="10533" max="10533" width="2.88671875" style="339" customWidth="1"/>
    <col min="10534" max="10545" width="2.6640625" style="339" customWidth="1"/>
    <col min="10546" max="10546" width="3.109375" style="339" customWidth="1"/>
    <col min="10547" max="10548" width="2.6640625" style="339" customWidth="1"/>
    <col min="10549" max="10549" width="2.88671875" style="339" customWidth="1"/>
    <col min="10550" max="10556" width="2.6640625" style="339" customWidth="1"/>
    <col min="10557" max="10557" width="3.77734375" style="339" customWidth="1"/>
    <col min="10558" max="10624" width="2.6640625" style="339" customWidth="1"/>
    <col min="10625" max="10743" width="9" style="339"/>
    <col min="10744" max="10787" width="2.6640625" style="339" customWidth="1"/>
    <col min="10788" max="10788" width="1.88671875" style="339" customWidth="1"/>
    <col min="10789" max="10789" width="2.88671875" style="339" customWidth="1"/>
    <col min="10790" max="10801" width="2.6640625" style="339" customWidth="1"/>
    <col min="10802" max="10802" width="3.109375" style="339" customWidth="1"/>
    <col min="10803" max="10804" width="2.6640625" style="339" customWidth="1"/>
    <col min="10805" max="10805" width="2.88671875" style="339" customWidth="1"/>
    <col min="10806" max="10812" width="2.6640625" style="339" customWidth="1"/>
    <col min="10813" max="10813" width="3.77734375" style="339" customWidth="1"/>
    <col min="10814" max="10880" width="2.6640625" style="339" customWidth="1"/>
    <col min="10881" max="10999" width="9" style="339"/>
    <col min="11000" max="11043" width="2.6640625" style="339" customWidth="1"/>
    <col min="11044" max="11044" width="1.88671875" style="339" customWidth="1"/>
    <col min="11045" max="11045" width="2.88671875" style="339" customWidth="1"/>
    <col min="11046" max="11057" width="2.6640625" style="339" customWidth="1"/>
    <col min="11058" max="11058" width="3.109375" style="339" customWidth="1"/>
    <col min="11059" max="11060" width="2.6640625" style="339" customWidth="1"/>
    <col min="11061" max="11061" width="2.88671875" style="339" customWidth="1"/>
    <col min="11062" max="11068" width="2.6640625" style="339" customWidth="1"/>
    <col min="11069" max="11069" width="3.77734375" style="339" customWidth="1"/>
    <col min="11070" max="11136" width="2.6640625" style="339" customWidth="1"/>
    <col min="11137" max="11255" width="9" style="339"/>
    <col min="11256" max="11299" width="2.6640625" style="339" customWidth="1"/>
    <col min="11300" max="11300" width="1.88671875" style="339" customWidth="1"/>
    <col min="11301" max="11301" width="2.88671875" style="339" customWidth="1"/>
    <col min="11302" max="11313" width="2.6640625" style="339" customWidth="1"/>
    <col min="11314" max="11314" width="3.109375" style="339" customWidth="1"/>
    <col min="11315" max="11316" width="2.6640625" style="339" customWidth="1"/>
    <col min="11317" max="11317" width="2.88671875" style="339" customWidth="1"/>
    <col min="11318" max="11324" width="2.6640625" style="339" customWidth="1"/>
    <col min="11325" max="11325" width="3.77734375" style="339" customWidth="1"/>
    <col min="11326" max="11392" width="2.6640625" style="339" customWidth="1"/>
    <col min="11393" max="11511" width="9" style="339"/>
    <col min="11512" max="11555" width="2.6640625" style="339" customWidth="1"/>
    <col min="11556" max="11556" width="1.88671875" style="339" customWidth="1"/>
    <col min="11557" max="11557" width="2.88671875" style="339" customWidth="1"/>
    <col min="11558" max="11569" width="2.6640625" style="339" customWidth="1"/>
    <col min="11570" max="11570" width="3.109375" style="339" customWidth="1"/>
    <col min="11571" max="11572" width="2.6640625" style="339" customWidth="1"/>
    <col min="11573" max="11573" width="2.88671875" style="339" customWidth="1"/>
    <col min="11574" max="11580" width="2.6640625" style="339" customWidth="1"/>
    <col min="11581" max="11581" width="3.77734375" style="339" customWidth="1"/>
    <col min="11582" max="11648" width="2.6640625" style="339" customWidth="1"/>
    <col min="11649" max="11767" width="9" style="339"/>
    <col min="11768" max="11811" width="2.6640625" style="339" customWidth="1"/>
    <col min="11812" max="11812" width="1.88671875" style="339" customWidth="1"/>
    <col min="11813" max="11813" width="2.88671875" style="339" customWidth="1"/>
    <col min="11814" max="11825" width="2.6640625" style="339" customWidth="1"/>
    <col min="11826" max="11826" width="3.109375" style="339" customWidth="1"/>
    <col min="11827" max="11828" width="2.6640625" style="339" customWidth="1"/>
    <col min="11829" max="11829" width="2.88671875" style="339" customWidth="1"/>
    <col min="11830" max="11836" width="2.6640625" style="339" customWidth="1"/>
    <col min="11837" max="11837" width="3.77734375" style="339" customWidth="1"/>
    <col min="11838" max="11904" width="2.6640625" style="339" customWidth="1"/>
    <col min="11905" max="12023" width="9" style="339"/>
    <col min="12024" max="12067" width="2.6640625" style="339" customWidth="1"/>
    <col min="12068" max="12068" width="1.88671875" style="339" customWidth="1"/>
    <col min="12069" max="12069" width="2.88671875" style="339" customWidth="1"/>
    <col min="12070" max="12081" width="2.6640625" style="339" customWidth="1"/>
    <col min="12082" max="12082" width="3.109375" style="339" customWidth="1"/>
    <col min="12083" max="12084" width="2.6640625" style="339" customWidth="1"/>
    <col min="12085" max="12085" width="2.88671875" style="339" customWidth="1"/>
    <col min="12086" max="12092" width="2.6640625" style="339" customWidth="1"/>
    <col min="12093" max="12093" width="3.77734375" style="339" customWidth="1"/>
    <col min="12094" max="12160" width="2.6640625" style="339" customWidth="1"/>
    <col min="12161" max="12279" width="9" style="339"/>
    <col min="12280" max="12323" width="2.6640625" style="339" customWidth="1"/>
    <col min="12324" max="12324" width="1.88671875" style="339" customWidth="1"/>
    <col min="12325" max="12325" width="2.88671875" style="339" customWidth="1"/>
    <col min="12326" max="12337" width="2.6640625" style="339" customWidth="1"/>
    <col min="12338" max="12338" width="3.109375" style="339" customWidth="1"/>
    <col min="12339" max="12340" width="2.6640625" style="339" customWidth="1"/>
    <col min="12341" max="12341" width="2.88671875" style="339" customWidth="1"/>
    <col min="12342" max="12348" width="2.6640625" style="339" customWidth="1"/>
    <col min="12349" max="12349" width="3.77734375" style="339" customWidth="1"/>
    <col min="12350" max="12416" width="2.6640625" style="339" customWidth="1"/>
    <col min="12417" max="12535" width="9" style="339"/>
    <col min="12536" max="12579" width="2.6640625" style="339" customWidth="1"/>
    <col min="12580" max="12580" width="1.88671875" style="339" customWidth="1"/>
    <col min="12581" max="12581" width="2.88671875" style="339" customWidth="1"/>
    <col min="12582" max="12593" width="2.6640625" style="339" customWidth="1"/>
    <col min="12594" max="12594" width="3.109375" style="339" customWidth="1"/>
    <col min="12595" max="12596" width="2.6640625" style="339" customWidth="1"/>
    <col min="12597" max="12597" width="2.88671875" style="339" customWidth="1"/>
    <col min="12598" max="12604" width="2.6640625" style="339" customWidth="1"/>
    <col min="12605" max="12605" width="3.77734375" style="339" customWidth="1"/>
    <col min="12606" max="12672" width="2.6640625" style="339" customWidth="1"/>
    <col min="12673" max="12791" width="9" style="339"/>
    <col min="12792" max="12835" width="2.6640625" style="339" customWidth="1"/>
    <col min="12836" max="12836" width="1.88671875" style="339" customWidth="1"/>
    <col min="12837" max="12837" width="2.88671875" style="339" customWidth="1"/>
    <col min="12838" max="12849" width="2.6640625" style="339" customWidth="1"/>
    <col min="12850" max="12850" width="3.109375" style="339" customWidth="1"/>
    <col min="12851" max="12852" width="2.6640625" style="339" customWidth="1"/>
    <col min="12853" max="12853" width="2.88671875" style="339" customWidth="1"/>
    <col min="12854" max="12860" width="2.6640625" style="339" customWidth="1"/>
    <col min="12861" max="12861" width="3.77734375" style="339" customWidth="1"/>
    <col min="12862" max="12928" width="2.6640625" style="339" customWidth="1"/>
    <col min="12929" max="13047" width="9" style="339"/>
    <col min="13048" max="13091" width="2.6640625" style="339" customWidth="1"/>
    <col min="13092" max="13092" width="1.88671875" style="339" customWidth="1"/>
    <col min="13093" max="13093" width="2.88671875" style="339" customWidth="1"/>
    <col min="13094" max="13105" width="2.6640625" style="339" customWidth="1"/>
    <col min="13106" max="13106" width="3.109375" style="339" customWidth="1"/>
    <col min="13107" max="13108" width="2.6640625" style="339" customWidth="1"/>
    <col min="13109" max="13109" width="2.88671875" style="339" customWidth="1"/>
    <col min="13110" max="13116" width="2.6640625" style="339" customWidth="1"/>
    <col min="13117" max="13117" width="3.77734375" style="339" customWidth="1"/>
    <col min="13118" max="13184" width="2.6640625" style="339" customWidth="1"/>
    <col min="13185" max="13303" width="9" style="339"/>
    <col min="13304" max="13347" width="2.6640625" style="339" customWidth="1"/>
    <col min="13348" max="13348" width="1.88671875" style="339" customWidth="1"/>
    <col min="13349" max="13349" width="2.88671875" style="339" customWidth="1"/>
    <col min="13350" max="13361" width="2.6640625" style="339" customWidth="1"/>
    <col min="13362" max="13362" width="3.109375" style="339" customWidth="1"/>
    <col min="13363" max="13364" width="2.6640625" style="339" customWidth="1"/>
    <col min="13365" max="13365" width="2.88671875" style="339" customWidth="1"/>
    <col min="13366" max="13372" width="2.6640625" style="339" customWidth="1"/>
    <col min="13373" max="13373" width="3.77734375" style="339" customWidth="1"/>
    <col min="13374" max="13440" width="2.6640625" style="339" customWidth="1"/>
    <col min="13441" max="13559" width="9" style="339"/>
    <col min="13560" max="13603" width="2.6640625" style="339" customWidth="1"/>
    <col min="13604" max="13604" width="1.88671875" style="339" customWidth="1"/>
    <col min="13605" max="13605" width="2.88671875" style="339" customWidth="1"/>
    <col min="13606" max="13617" width="2.6640625" style="339" customWidth="1"/>
    <col min="13618" max="13618" width="3.109375" style="339" customWidth="1"/>
    <col min="13619" max="13620" width="2.6640625" style="339" customWidth="1"/>
    <col min="13621" max="13621" width="2.88671875" style="339" customWidth="1"/>
    <col min="13622" max="13628" width="2.6640625" style="339" customWidth="1"/>
    <col min="13629" max="13629" width="3.77734375" style="339" customWidth="1"/>
    <col min="13630" max="13696" width="2.6640625" style="339" customWidth="1"/>
    <col min="13697" max="13815" width="9" style="339"/>
    <col min="13816" max="13859" width="2.6640625" style="339" customWidth="1"/>
    <col min="13860" max="13860" width="1.88671875" style="339" customWidth="1"/>
    <col min="13861" max="13861" width="2.88671875" style="339" customWidth="1"/>
    <col min="13862" max="13873" width="2.6640625" style="339" customWidth="1"/>
    <col min="13874" max="13874" width="3.109375" style="339" customWidth="1"/>
    <col min="13875" max="13876" width="2.6640625" style="339" customWidth="1"/>
    <col min="13877" max="13877" width="2.88671875" style="339" customWidth="1"/>
    <col min="13878" max="13884" width="2.6640625" style="339" customWidth="1"/>
    <col min="13885" max="13885" width="3.77734375" style="339" customWidth="1"/>
    <col min="13886" max="13952" width="2.6640625" style="339" customWidth="1"/>
    <col min="13953" max="14071" width="9" style="339"/>
    <col min="14072" max="14115" width="2.6640625" style="339" customWidth="1"/>
    <col min="14116" max="14116" width="1.88671875" style="339" customWidth="1"/>
    <col min="14117" max="14117" width="2.88671875" style="339" customWidth="1"/>
    <col min="14118" max="14129" width="2.6640625" style="339" customWidth="1"/>
    <col min="14130" max="14130" width="3.109375" style="339" customWidth="1"/>
    <col min="14131" max="14132" width="2.6640625" style="339" customWidth="1"/>
    <col min="14133" max="14133" width="2.88671875" style="339" customWidth="1"/>
    <col min="14134" max="14140" width="2.6640625" style="339" customWidth="1"/>
    <col min="14141" max="14141" width="3.77734375" style="339" customWidth="1"/>
    <col min="14142" max="14208" width="2.6640625" style="339" customWidth="1"/>
    <col min="14209" max="14327" width="9" style="339"/>
    <col min="14328" max="14371" width="2.6640625" style="339" customWidth="1"/>
    <col min="14372" max="14372" width="1.88671875" style="339" customWidth="1"/>
    <col min="14373" max="14373" width="2.88671875" style="339" customWidth="1"/>
    <col min="14374" max="14385" width="2.6640625" style="339" customWidth="1"/>
    <col min="14386" max="14386" width="3.109375" style="339" customWidth="1"/>
    <col min="14387" max="14388" width="2.6640625" style="339" customWidth="1"/>
    <col min="14389" max="14389" width="2.88671875" style="339" customWidth="1"/>
    <col min="14390" max="14396" width="2.6640625" style="339" customWidth="1"/>
    <col min="14397" max="14397" width="3.77734375" style="339" customWidth="1"/>
    <col min="14398" max="14464" width="2.6640625" style="339" customWidth="1"/>
    <col min="14465" max="14583" width="9" style="339"/>
    <col min="14584" max="14627" width="2.6640625" style="339" customWidth="1"/>
    <col min="14628" max="14628" width="1.88671875" style="339" customWidth="1"/>
    <col min="14629" max="14629" width="2.88671875" style="339" customWidth="1"/>
    <col min="14630" max="14641" width="2.6640625" style="339" customWidth="1"/>
    <col min="14642" max="14642" width="3.109375" style="339" customWidth="1"/>
    <col min="14643" max="14644" width="2.6640625" style="339" customWidth="1"/>
    <col min="14645" max="14645" width="2.88671875" style="339" customWidth="1"/>
    <col min="14646" max="14652" width="2.6640625" style="339" customWidth="1"/>
    <col min="14653" max="14653" width="3.77734375" style="339" customWidth="1"/>
    <col min="14654" max="14720" width="2.6640625" style="339" customWidth="1"/>
    <col min="14721" max="14839" width="9" style="339"/>
    <col min="14840" max="14883" width="2.6640625" style="339" customWidth="1"/>
    <col min="14884" max="14884" width="1.88671875" style="339" customWidth="1"/>
    <col min="14885" max="14885" width="2.88671875" style="339" customWidth="1"/>
    <col min="14886" max="14897" width="2.6640625" style="339" customWidth="1"/>
    <col min="14898" max="14898" width="3.109375" style="339" customWidth="1"/>
    <col min="14899" max="14900" width="2.6640625" style="339" customWidth="1"/>
    <col min="14901" max="14901" width="2.88671875" style="339" customWidth="1"/>
    <col min="14902" max="14908" width="2.6640625" style="339" customWidth="1"/>
    <col min="14909" max="14909" width="3.77734375" style="339" customWidth="1"/>
    <col min="14910" max="14976" width="2.6640625" style="339" customWidth="1"/>
    <col min="14977" max="15095" width="9" style="339"/>
    <col min="15096" max="15139" width="2.6640625" style="339" customWidth="1"/>
    <col min="15140" max="15140" width="1.88671875" style="339" customWidth="1"/>
    <col min="15141" max="15141" width="2.88671875" style="339" customWidth="1"/>
    <col min="15142" max="15153" width="2.6640625" style="339" customWidth="1"/>
    <col min="15154" max="15154" width="3.109375" style="339" customWidth="1"/>
    <col min="15155" max="15156" width="2.6640625" style="339" customWidth="1"/>
    <col min="15157" max="15157" width="2.88671875" style="339" customWidth="1"/>
    <col min="15158" max="15164" width="2.6640625" style="339" customWidth="1"/>
    <col min="15165" max="15165" width="3.77734375" style="339" customWidth="1"/>
    <col min="15166" max="15232" width="2.6640625" style="339" customWidth="1"/>
    <col min="15233" max="15351" width="9" style="339"/>
    <col min="15352" max="15395" width="2.6640625" style="339" customWidth="1"/>
    <col min="15396" max="15396" width="1.88671875" style="339" customWidth="1"/>
    <col min="15397" max="15397" width="2.88671875" style="339" customWidth="1"/>
    <col min="15398" max="15409" width="2.6640625" style="339" customWidth="1"/>
    <col min="15410" max="15410" width="3.109375" style="339" customWidth="1"/>
    <col min="15411" max="15412" width="2.6640625" style="339" customWidth="1"/>
    <col min="15413" max="15413" width="2.88671875" style="339" customWidth="1"/>
    <col min="15414" max="15420" width="2.6640625" style="339" customWidth="1"/>
    <col min="15421" max="15421" width="3.77734375" style="339" customWidth="1"/>
    <col min="15422" max="15488" width="2.6640625" style="339" customWidth="1"/>
    <col min="15489" max="15607" width="9" style="339"/>
    <col min="15608" max="15651" width="2.6640625" style="339" customWidth="1"/>
    <col min="15652" max="15652" width="1.88671875" style="339" customWidth="1"/>
    <col min="15653" max="15653" width="2.88671875" style="339" customWidth="1"/>
    <col min="15654" max="15665" width="2.6640625" style="339" customWidth="1"/>
    <col min="15666" max="15666" width="3.109375" style="339" customWidth="1"/>
    <col min="15667" max="15668" width="2.6640625" style="339" customWidth="1"/>
    <col min="15669" max="15669" width="2.88671875" style="339" customWidth="1"/>
    <col min="15670" max="15676" width="2.6640625" style="339" customWidth="1"/>
    <col min="15677" max="15677" width="3.77734375" style="339" customWidth="1"/>
    <col min="15678" max="15744" width="2.6640625" style="339" customWidth="1"/>
    <col min="15745" max="15863" width="9" style="339"/>
    <col min="15864" max="15907" width="2.6640625" style="339" customWidth="1"/>
    <col min="15908" max="15908" width="1.88671875" style="339" customWidth="1"/>
    <col min="15909" max="15909" width="2.88671875" style="339" customWidth="1"/>
    <col min="15910" max="15921" width="2.6640625" style="339" customWidth="1"/>
    <col min="15922" max="15922" width="3.109375" style="339" customWidth="1"/>
    <col min="15923" max="15924" width="2.6640625" style="339" customWidth="1"/>
    <col min="15925" max="15925" width="2.88671875" style="339" customWidth="1"/>
    <col min="15926" max="15932" width="2.6640625" style="339" customWidth="1"/>
    <col min="15933" max="15933" width="3.77734375" style="339" customWidth="1"/>
    <col min="15934" max="16000" width="2.6640625" style="339" customWidth="1"/>
    <col min="16001" max="16119" width="9" style="339"/>
    <col min="16120" max="16163" width="2.6640625" style="339" customWidth="1"/>
    <col min="16164" max="16164" width="1.88671875" style="339" customWidth="1"/>
    <col min="16165" max="16165" width="2.88671875" style="339" customWidth="1"/>
    <col min="16166" max="16177" width="2.6640625" style="339" customWidth="1"/>
    <col min="16178" max="16178" width="3.109375" style="339" customWidth="1"/>
    <col min="16179" max="16180" width="2.6640625" style="339" customWidth="1"/>
    <col min="16181" max="16181" width="2.88671875" style="339" customWidth="1"/>
    <col min="16182" max="16188" width="2.6640625" style="339" customWidth="1"/>
    <col min="16189" max="16189" width="3.77734375" style="339" customWidth="1"/>
    <col min="16190" max="16256" width="2.6640625" style="339" customWidth="1"/>
    <col min="16257" max="16384" width="9" style="339"/>
  </cols>
  <sheetData>
    <row r="1" spans="1:62" s="381" customFormat="1" ht="18.350000000000001" customHeight="1">
      <c r="A1" s="929" t="s">
        <v>1543</v>
      </c>
      <c r="B1" s="929"/>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929"/>
      <c r="AN1" s="382"/>
    </row>
    <row r="2" spans="1:62" ht="18.350000000000001" customHeight="1">
      <c r="D2" s="379" t="s">
        <v>1533</v>
      </c>
      <c r="E2" s="340"/>
      <c r="F2" s="379" t="s">
        <v>1544</v>
      </c>
      <c r="G2" s="340"/>
      <c r="H2" s="340"/>
      <c r="I2" s="340"/>
      <c r="J2" s="340"/>
      <c r="N2" s="339" t="s">
        <v>1545</v>
      </c>
      <c r="AN2" s="340"/>
      <c r="AO2" s="339"/>
    </row>
    <row r="3" spans="1:62" ht="18.350000000000001" customHeight="1">
      <c r="D3" s="379" t="s">
        <v>1533</v>
      </c>
      <c r="F3" s="379" t="s">
        <v>1468</v>
      </c>
      <c r="H3" s="340"/>
      <c r="I3" s="340"/>
      <c r="J3" s="340"/>
      <c r="N3" s="339" t="s">
        <v>1306</v>
      </c>
      <c r="AM3" s="340"/>
      <c r="AO3" s="339"/>
    </row>
    <row r="4" spans="1:62" ht="18.350000000000001" customHeight="1">
      <c r="D4" s="379" t="s">
        <v>1533</v>
      </c>
      <c r="F4" s="379" t="s">
        <v>1546</v>
      </c>
      <c r="H4" s="340"/>
      <c r="I4" s="340"/>
      <c r="J4" s="340"/>
      <c r="N4" s="339" t="s">
        <v>1547</v>
      </c>
      <c r="AM4" s="340"/>
      <c r="AO4" s="339"/>
    </row>
    <row r="5" spans="1:62" ht="18.350000000000001" customHeight="1">
      <c r="D5" s="1204" t="s">
        <v>1548</v>
      </c>
      <c r="E5" s="1204"/>
      <c r="F5" s="1204"/>
      <c r="G5" s="1204"/>
      <c r="AO5" s="339"/>
      <c r="AQ5" s="340"/>
      <c r="BG5" s="340" t="s">
        <v>1549</v>
      </c>
    </row>
    <row r="6" spans="1:62" ht="18.350000000000001" customHeight="1">
      <c r="A6" s="953" t="s">
        <v>1550</v>
      </c>
      <c r="B6" s="954"/>
      <c r="C6" s="954"/>
      <c r="D6" s="954"/>
      <c r="E6" s="954"/>
      <c r="F6" s="954"/>
      <c r="G6" s="954"/>
      <c r="H6" s="954"/>
      <c r="I6" s="954"/>
      <c r="J6" s="954"/>
      <c r="K6" s="954"/>
      <c r="L6" s="954"/>
      <c r="M6" s="954"/>
      <c r="N6" s="955"/>
      <c r="O6" s="1076" t="s">
        <v>1551</v>
      </c>
      <c r="P6" s="1077"/>
      <c r="Q6" s="1077"/>
      <c r="R6" s="1077"/>
      <c r="S6" s="1077"/>
      <c r="T6" s="1077"/>
      <c r="U6" s="1077"/>
      <c r="V6" s="1077"/>
      <c r="W6" s="1077"/>
      <c r="X6" s="1077"/>
      <c r="Y6" s="1077"/>
      <c r="Z6" s="1077"/>
      <c r="AA6" s="1077"/>
      <c r="AB6" s="1077"/>
      <c r="AC6" s="1078"/>
      <c r="AD6" s="1076" t="s">
        <v>1552</v>
      </c>
      <c r="AE6" s="1077"/>
      <c r="AF6" s="1077"/>
      <c r="AG6" s="1077"/>
      <c r="AH6" s="1077"/>
      <c r="AI6" s="1077"/>
      <c r="AJ6" s="1077"/>
      <c r="AK6" s="1077"/>
      <c r="AL6" s="1079"/>
      <c r="AM6" s="31"/>
      <c r="AN6" s="1237" t="s">
        <v>1553</v>
      </c>
      <c r="AO6" s="1238"/>
      <c r="AP6" s="1238"/>
      <c r="AQ6" s="1238"/>
      <c r="AR6" s="1238"/>
      <c r="AS6" s="1238"/>
      <c r="AT6" s="1238"/>
      <c r="AU6" s="1238"/>
      <c r="AV6" s="1238"/>
      <c r="AW6" s="1238"/>
      <c r="AX6" s="1239" t="s">
        <v>1554</v>
      </c>
      <c r="AY6" s="1238"/>
      <c r="AZ6" s="1238"/>
      <c r="BA6" s="1238"/>
      <c r="BB6" s="1238"/>
      <c r="BC6" s="1238"/>
      <c r="BD6" s="1238"/>
      <c r="BE6" s="1238"/>
      <c r="BF6" s="1238"/>
      <c r="BG6" s="1240"/>
      <c r="BH6" s="31"/>
      <c r="BI6" s="31"/>
      <c r="BJ6" s="31"/>
    </row>
    <row r="7" spans="1:62" ht="18.350000000000001" customHeight="1">
      <c r="A7" s="956"/>
      <c r="B7" s="957"/>
      <c r="C7" s="957"/>
      <c r="D7" s="957"/>
      <c r="E7" s="957"/>
      <c r="F7" s="957"/>
      <c r="G7" s="957"/>
      <c r="H7" s="957"/>
      <c r="I7" s="957"/>
      <c r="J7" s="957"/>
      <c r="K7" s="957"/>
      <c r="L7" s="957"/>
      <c r="M7" s="957"/>
      <c r="N7" s="958"/>
      <c r="O7" s="934" t="s">
        <v>1555</v>
      </c>
      <c r="P7" s="934"/>
      <c r="Q7" s="934"/>
      <c r="R7" s="934"/>
      <c r="S7" s="934"/>
      <c r="T7" s="934" t="s">
        <v>1556</v>
      </c>
      <c r="U7" s="934"/>
      <c r="V7" s="934"/>
      <c r="W7" s="934"/>
      <c r="X7" s="934"/>
      <c r="Y7" s="1052" t="s">
        <v>1557</v>
      </c>
      <c r="Z7" s="1082"/>
      <c r="AA7" s="1082"/>
      <c r="AB7" s="1082"/>
      <c r="AC7" s="1083"/>
      <c r="AD7" s="934" t="s">
        <v>1558</v>
      </c>
      <c r="AE7" s="934"/>
      <c r="AF7" s="934"/>
      <c r="AG7" s="934"/>
      <c r="AH7" s="943" t="s">
        <v>1559</v>
      </c>
      <c r="AI7" s="943"/>
      <c r="AJ7" s="943"/>
      <c r="AK7" s="943"/>
      <c r="AL7" s="943"/>
      <c r="AM7" s="31"/>
      <c r="AN7" s="1241" t="s">
        <v>1527</v>
      </c>
      <c r="AO7" s="1082"/>
      <c r="AP7" s="1082"/>
      <c r="AQ7" s="1083"/>
      <c r="AR7" s="1052" t="s">
        <v>1560</v>
      </c>
      <c r="AS7" s="1082"/>
      <c r="AT7" s="1082"/>
      <c r="AU7" s="1082"/>
      <c r="AV7" s="1082"/>
      <c r="AW7" s="1083"/>
      <c r="AX7" s="934" t="s">
        <v>1527</v>
      </c>
      <c r="AY7" s="934"/>
      <c r="AZ7" s="934"/>
      <c r="BA7" s="934"/>
      <c r="BB7" s="943" t="s">
        <v>1561</v>
      </c>
      <c r="BC7" s="943"/>
      <c r="BD7" s="943"/>
      <c r="BE7" s="943"/>
      <c r="BF7" s="943"/>
      <c r="BG7" s="1242"/>
      <c r="BH7" s="31"/>
      <c r="BI7" s="31"/>
    </row>
    <row r="8" spans="1:62" ht="18.350000000000001" customHeight="1">
      <c r="A8" s="1236" t="s">
        <v>1562</v>
      </c>
      <c r="B8" s="1236"/>
      <c r="C8" s="383"/>
      <c r="D8" s="960" t="s">
        <v>1563</v>
      </c>
      <c r="E8" s="960"/>
      <c r="F8" s="960"/>
      <c r="G8" s="960"/>
      <c r="H8" s="960"/>
      <c r="I8" s="960"/>
      <c r="J8" s="960"/>
      <c r="K8" s="960"/>
      <c r="L8" s="960"/>
      <c r="M8" s="960"/>
      <c r="N8" s="350"/>
      <c r="O8" s="1227">
        <v>3</v>
      </c>
      <c r="P8" s="1227"/>
      <c r="Q8" s="1227"/>
      <c r="R8" s="1227"/>
      <c r="S8" s="1227"/>
      <c r="T8" s="1228">
        <v>303951</v>
      </c>
      <c r="U8" s="1228"/>
      <c r="V8" s="1228"/>
      <c r="W8" s="1228"/>
      <c r="X8" s="1228"/>
      <c r="Y8" s="1094">
        <v>212766</v>
      </c>
      <c r="Z8" s="1095"/>
      <c r="AA8" s="1095"/>
      <c r="AB8" s="1095"/>
      <c r="AC8" s="1096"/>
      <c r="AD8" s="1228">
        <v>0</v>
      </c>
      <c r="AE8" s="1228"/>
      <c r="AF8" s="1228"/>
      <c r="AG8" s="1228"/>
      <c r="AH8" s="1229">
        <v>0</v>
      </c>
      <c r="AI8" s="1229"/>
      <c r="AJ8" s="1229"/>
      <c r="AK8" s="1229"/>
      <c r="AL8" s="1229"/>
      <c r="AM8" s="31"/>
      <c r="AN8" s="1230">
        <v>0</v>
      </c>
      <c r="AO8" s="1231"/>
      <c r="AP8" s="1231"/>
      <c r="AQ8" s="1232"/>
      <c r="AR8" s="1233">
        <v>0</v>
      </c>
      <c r="AS8" s="1231"/>
      <c r="AT8" s="1231"/>
      <c r="AU8" s="1231"/>
      <c r="AV8" s="1231"/>
      <c r="AW8" s="1232"/>
      <c r="AX8" s="1234">
        <v>0</v>
      </c>
      <c r="AY8" s="1234"/>
      <c r="AZ8" s="1234"/>
      <c r="BA8" s="1234"/>
      <c r="BB8" s="1211">
        <v>0</v>
      </c>
      <c r="BC8" s="1211"/>
      <c r="BD8" s="1211"/>
      <c r="BE8" s="1211"/>
      <c r="BF8" s="1211"/>
      <c r="BG8" s="1212"/>
      <c r="BH8" s="31"/>
      <c r="BI8" s="31"/>
    </row>
    <row r="9" spans="1:62" ht="18.350000000000001" customHeight="1">
      <c r="A9" s="1236"/>
      <c r="B9" s="1236"/>
      <c r="C9" s="383"/>
      <c r="D9" s="960" t="s">
        <v>1564</v>
      </c>
      <c r="E9" s="960"/>
      <c r="F9" s="960"/>
      <c r="G9" s="960"/>
      <c r="H9" s="960"/>
      <c r="I9" s="960"/>
      <c r="J9" s="960"/>
      <c r="K9" s="960"/>
      <c r="L9" s="960"/>
      <c r="M9" s="960"/>
      <c r="N9" s="350"/>
      <c r="O9" s="1227">
        <v>2</v>
      </c>
      <c r="P9" s="1227"/>
      <c r="Q9" s="1227"/>
      <c r="R9" s="1227"/>
      <c r="S9" s="1227"/>
      <c r="T9" s="1228">
        <v>100807</v>
      </c>
      <c r="U9" s="1228"/>
      <c r="V9" s="1228"/>
      <c r="W9" s="1228"/>
      <c r="X9" s="1228"/>
      <c r="Y9" s="1094">
        <v>89410</v>
      </c>
      <c r="Z9" s="1095"/>
      <c r="AA9" s="1095"/>
      <c r="AB9" s="1095"/>
      <c r="AC9" s="1096"/>
      <c r="AD9" s="1228">
        <v>1</v>
      </c>
      <c r="AE9" s="1228"/>
      <c r="AF9" s="1228"/>
      <c r="AG9" s="1228"/>
      <c r="AH9" s="1229">
        <v>8224</v>
      </c>
      <c r="AI9" s="1229"/>
      <c r="AJ9" s="1229"/>
      <c r="AK9" s="1229"/>
      <c r="AL9" s="1229"/>
      <c r="AM9" s="31"/>
      <c r="AN9" s="1230">
        <v>1</v>
      </c>
      <c r="AO9" s="1231"/>
      <c r="AP9" s="1231"/>
      <c r="AQ9" s="1232"/>
      <c r="AR9" s="1233">
        <v>2010</v>
      </c>
      <c r="AS9" s="1231"/>
      <c r="AT9" s="1231"/>
      <c r="AU9" s="1231"/>
      <c r="AV9" s="1231"/>
      <c r="AW9" s="1232"/>
      <c r="AX9" s="1234">
        <v>0</v>
      </c>
      <c r="AY9" s="1234"/>
      <c r="AZ9" s="1234"/>
      <c r="BA9" s="1234"/>
      <c r="BB9" s="1211">
        <v>0</v>
      </c>
      <c r="BC9" s="1211"/>
      <c r="BD9" s="1211"/>
      <c r="BE9" s="1211"/>
      <c r="BF9" s="1211"/>
      <c r="BG9" s="1212"/>
      <c r="BH9" s="31"/>
      <c r="BI9" s="31"/>
    </row>
    <row r="10" spans="1:62" ht="18.350000000000001" customHeight="1">
      <c r="A10" s="1236"/>
      <c r="B10" s="1236"/>
      <c r="C10" s="383"/>
      <c r="D10" s="960" t="s">
        <v>1565</v>
      </c>
      <c r="E10" s="960"/>
      <c r="F10" s="960"/>
      <c r="G10" s="960"/>
      <c r="H10" s="960"/>
      <c r="I10" s="960"/>
      <c r="J10" s="960"/>
      <c r="K10" s="960"/>
      <c r="L10" s="960"/>
      <c r="M10" s="960"/>
      <c r="N10" s="350"/>
      <c r="O10" s="1227">
        <v>1</v>
      </c>
      <c r="P10" s="1227"/>
      <c r="Q10" s="1227"/>
      <c r="R10" s="1227"/>
      <c r="S10" s="1227"/>
      <c r="T10" s="1228">
        <v>51705</v>
      </c>
      <c r="U10" s="1228"/>
      <c r="V10" s="1228"/>
      <c r="W10" s="1228"/>
      <c r="X10" s="1228"/>
      <c r="Y10" s="1094">
        <v>41364</v>
      </c>
      <c r="Z10" s="1095"/>
      <c r="AA10" s="1095"/>
      <c r="AB10" s="1095"/>
      <c r="AC10" s="1096"/>
      <c r="AD10" s="1228">
        <v>0</v>
      </c>
      <c r="AE10" s="1228"/>
      <c r="AF10" s="1228"/>
      <c r="AG10" s="1228"/>
      <c r="AH10" s="1229">
        <v>0</v>
      </c>
      <c r="AI10" s="1229"/>
      <c r="AJ10" s="1229"/>
      <c r="AK10" s="1229"/>
      <c r="AL10" s="1229"/>
      <c r="AM10" s="31"/>
      <c r="AN10" s="1230">
        <v>0</v>
      </c>
      <c r="AO10" s="1231"/>
      <c r="AP10" s="1231"/>
      <c r="AQ10" s="1232"/>
      <c r="AR10" s="1233">
        <v>0</v>
      </c>
      <c r="AS10" s="1231"/>
      <c r="AT10" s="1231"/>
      <c r="AU10" s="1231"/>
      <c r="AV10" s="1231"/>
      <c r="AW10" s="1232"/>
      <c r="AX10" s="1234">
        <v>0</v>
      </c>
      <c r="AY10" s="1234"/>
      <c r="AZ10" s="1234"/>
      <c r="BA10" s="1234"/>
      <c r="BB10" s="1211">
        <v>0</v>
      </c>
      <c r="BC10" s="1211"/>
      <c r="BD10" s="1211"/>
      <c r="BE10" s="1211"/>
      <c r="BF10" s="1211"/>
      <c r="BG10" s="1212"/>
      <c r="BH10" s="31"/>
      <c r="BI10" s="31"/>
    </row>
    <row r="11" spans="1:62" ht="18.350000000000001" customHeight="1">
      <c r="A11" s="1236"/>
      <c r="B11" s="1236"/>
      <c r="C11" s="383"/>
      <c r="D11" s="960" t="s">
        <v>1566</v>
      </c>
      <c r="E11" s="960"/>
      <c r="F11" s="960"/>
      <c r="G11" s="960"/>
      <c r="H11" s="960"/>
      <c r="I11" s="960"/>
      <c r="J11" s="960"/>
      <c r="K11" s="960"/>
      <c r="L11" s="960"/>
      <c r="M11" s="960"/>
      <c r="N11" s="350"/>
      <c r="O11" s="1227">
        <v>42</v>
      </c>
      <c r="P11" s="1227"/>
      <c r="Q11" s="1227"/>
      <c r="R11" s="1227"/>
      <c r="S11" s="1227"/>
      <c r="T11" s="1228">
        <v>1038463</v>
      </c>
      <c r="U11" s="1228"/>
      <c r="V11" s="1228"/>
      <c r="W11" s="1228"/>
      <c r="X11" s="1228"/>
      <c r="Y11" s="1094">
        <v>863434</v>
      </c>
      <c r="Z11" s="1095"/>
      <c r="AA11" s="1095"/>
      <c r="AB11" s="1095"/>
      <c r="AC11" s="1096"/>
      <c r="AD11" s="1228">
        <v>31</v>
      </c>
      <c r="AE11" s="1228"/>
      <c r="AF11" s="1228"/>
      <c r="AG11" s="1228"/>
      <c r="AH11" s="1229">
        <v>44007</v>
      </c>
      <c r="AI11" s="1229"/>
      <c r="AJ11" s="1229"/>
      <c r="AK11" s="1229"/>
      <c r="AL11" s="1229"/>
      <c r="AM11" s="31"/>
      <c r="AN11" s="1230">
        <v>3</v>
      </c>
      <c r="AO11" s="1231"/>
      <c r="AP11" s="1231"/>
      <c r="AQ11" s="1232"/>
      <c r="AR11" s="1233">
        <v>1920</v>
      </c>
      <c r="AS11" s="1231"/>
      <c r="AT11" s="1231"/>
      <c r="AU11" s="1231"/>
      <c r="AV11" s="1231"/>
      <c r="AW11" s="1232"/>
      <c r="AX11" s="1234">
        <v>1</v>
      </c>
      <c r="AY11" s="1234"/>
      <c r="AZ11" s="1234"/>
      <c r="BA11" s="1234"/>
      <c r="BB11" s="1211">
        <v>1360</v>
      </c>
      <c r="BC11" s="1211"/>
      <c r="BD11" s="1211"/>
      <c r="BE11" s="1211"/>
      <c r="BF11" s="1211"/>
      <c r="BG11" s="1212"/>
      <c r="BH11" s="31"/>
      <c r="BI11" s="31"/>
    </row>
    <row r="12" spans="1:62" ht="18.350000000000001" customHeight="1">
      <c r="A12" s="1236"/>
      <c r="B12" s="1236"/>
      <c r="C12" s="383"/>
      <c r="D12" s="960" t="s">
        <v>1567</v>
      </c>
      <c r="E12" s="960"/>
      <c r="F12" s="960"/>
      <c r="G12" s="960"/>
      <c r="H12" s="960"/>
      <c r="I12" s="960"/>
      <c r="J12" s="960"/>
      <c r="K12" s="960"/>
      <c r="L12" s="960"/>
      <c r="M12" s="960"/>
      <c r="N12" s="350"/>
      <c r="O12" s="1227">
        <v>7</v>
      </c>
      <c r="P12" s="1227"/>
      <c r="Q12" s="1227"/>
      <c r="R12" s="1227"/>
      <c r="S12" s="1227"/>
      <c r="T12" s="1228">
        <v>208739</v>
      </c>
      <c r="U12" s="1228"/>
      <c r="V12" s="1228"/>
      <c r="W12" s="1228"/>
      <c r="X12" s="1228"/>
      <c r="Y12" s="1094">
        <v>168205</v>
      </c>
      <c r="Z12" s="1095"/>
      <c r="AA12" s="1095"/>
      <c r="AB12" s="1095"/>
      <c r="AC12" s="1096"/>
      <c r="AD12" s="1228">
        <v>3</v>
      </c>
      <c r="AE12" s="1228"/>
      <c r="AF12" s="1228"/>
      <c r="AG12" s="1228"/>
      <c r="AH12" s="1229">
        <v>1973</v>
      </c>
      <c r="AI12" s="1229"/>
      <c r="AJ12" s="1229"/>
      <c r="AK12" s="1229"/>
      <c r="AL12" s="1229"/>
      <c r="AM12" s="31"/>
      <c r="AN12" s="1230">
        <v>0</v>
      </c>
      <c r="AO12" s="1231"/>
      <c r="AP12" s="1231"/>
      <c r="AQ12" s="1232"/>
      <c r="AR12" s="1233">
        <v>0</v>
      </c>
      <c r="AS12" s="1231"/>
      <c r="AT12" s="1231"/>
      <c r="AU12" s="1231"/>
      <c r="AV12" s="1231"/>
      <c r="AW12" s="1232"/>
      <c r="AX12" s="1234">
        <v>0</v>
      </c>
      <c r="AY12" s="1234"/>
      <c r="AZ12" s="1234"/>
      <c r="BA12" s="1234"/>
      <c r="BB12" s="1211">
        <v>0</v>
      </c>
      <c r="BC12" s="1211"/>
      <c r="BD12" s="1211"/>
      <c r="BE12" s="1211"/>
      <c r="BF12" s="1211"/>
      <c r="BG12" s="1212"/>
      <c r="BH12" s="31"/>
      <c r="BI12" s="31"/>
    </row>
    <row r="13" spans="1:62" ht="18.350000000000001" customHeight="1">
      <c r="A13" s="1236"/>
      <c r="B13" s="1236"/>
      <c r="C13" s="383"/>
      <c r="D13" s="960" t="s">
        <v>1568</v>
      </c>
      <c r="E13" s="960"/>
      <c r="F13" s="960"/>
      <c r="G13" s="960"/>
      <c r="H13" s="960"/>
      <c r="I13" s="960"/>
      <c r="J13" s="960"/>
      <c r="K13" s="960"/>
      <c r="L13" s="960"/>
      <c r="M13" s="960"/>
      <c r="N13" s="350"/>
      <c r="O13" s="1227">
        <v>114</v>
      </c>
      <c r="P13" s="1227"/>
      <c r="Q13" s="1227"/>
      <c r="R13" s="1227"/>
      <c r="S13" s="1227"/>
      <c r="T13" s="1228">
        <v>352988</v>
      </c>
      <c r="U13" s="1228"/>
      <c r="V13" s="1228"/>
      <c r="W13" s="1228"/>
      <c r="X13" s="1228"/>
      <c r="Y13" s="1094">
        <v>301943</v>
      </c>
      <c r="Z13" s="1095"/>
      <c r="AA13" s="1095"/>
      <c r="AB13" s="1095"/>
      <c r="AC13" s="1096"/>
      <c r="AD13" s="1228">
        <v>59</v>
      </c>
      <c r="AE13" s="1228"/>
      <c r="AF13" s="1228"/>
      <c r="AG13" s="1228"/>
      <c r="AH13" s="1229">
        <v>24830</v>
      </c>
      <c r="AI13" s="1229"/>
      <c r="AJ13" s="1229"/>
      <c r="AK13" s="1229"/>
      <c r="AL13" s="1229"/>
      <c r="AM13" s="31"/>
      <c r="AN13" s="1230">
        <v>0</v>
      </c>
      <c r="AO13" s="1231"/>
      <c r="AP13" s="1231"/>
      <c r="AQ13" s="1232"/>
      <c r="AR13" s="1233">
        <v>0</v>
      </c>
      <c r="AS13" s="1231"/>
      <c r="AT13" s="1231"/>
      <c r="AU13" s="1231"/>
      <c r="AV13" s="1231"/>
      <c r="AW13" s="1232"/>
      <c r="AX13" s="1234">
        <v>0</v>
      </c>
      <c r="AY13" s="1234"/>
      <c r="AZ13" s="1234"/>
      <c r="BA13" s="1234"/>
      <c r="BB13" s="1211">
        <v>0</v>
      </c>
      <c r="BC13" s="1211"/>
      <c r="BD13" s="1211"/>
      <c r="BE13" s="1211"/>
      <c r="BF13" s="1211"/>
      <c r="BG13" s="1212"/>
      <c r="BH13" s="31"/>
      <c r="BI13" s="31"/>
    </row>
    <row r="14" spans="1:62" ht="18.350000000000001" customHeight="1">
      <c r="A14" s="1236"/>
      <c r="B14" s="1236"/>
      <c r="D14" s="960" t="s">
        <v>1569</v>
      </c>
      <c r="E14" s="960"/>
      <c r="F14" s="960"/>
      <c r="G14" s="960"/>
      <c r="H14" s="960"/>
      <c r="I14" s="960"/>
      <c r="J14" s="960"/>
      <c r="K14" s="960"/>
      <c r="L14" s="960"/>
      <c r="M14" s="960"/>
      <c r="N14" s="350"/>
      <c r="O14" s="1227">
        <v>15</v>
      </c>
      <c r="P14" s="1227"/>
      <c r="Q14" s="1227"/>
      <c r="R14" s="1227"/>
      <c r="S14" s="1227"/>
      <c r="T14" s="1228">
        <v>144308</v>
      </c>
      <c r="U14" s="1228"/>
      <c r="V14" s="1228"/>
      <c r="W14" s="1228"/>
      <c r="X14" s="1228"/>
      <c r="Y14" s="1094">
        <v>133111</v>
      </c>
      <c r="Z14" s="1095"/>
      <c r="AA14" s="1095"/>
      <c r="AB14" s="1095"/>
      <c r="AC14" s="1096"/>
      <c r="AD14" s="1228">
        <v>6</v>
      </c>
      <c r="AE14" s="1228"/>
      <c r="AF14" s="1228"/>
      <c r="AG14" s="1228"/>
      <c r="AH14" s="1229">
        <v>8687</v>
      </c>
      <c r="AI14" s="1229"/>
      <c r="AJ14" s="1229"/>
      <c r="AK14" s="1229"/>
      <c r="AL14" s="1229"/>
      <c r="AM14" s="31"/>
      <c r="AN14" s="1230">
        <v>0</v>
      </c>
      <c r="AO14" s="1231"/>
      <c r="AP14" s="1231"/>
      <c r="AQ14" s="1232"/>
      <c r="AR14" s="1233">
        <v>0</v>
      </c>
      <c r="AS14" s="1231"/>
      <c r="AT14" s="1231"/>
      <c r="AU14" s="1231"/>
      <c r="AV14" s="1231"/>
      <c r="AW14" s="1232"/>
      <c r="AX14" s="1234">
        <v>0</v>
      </c>
      <c r="AY14" s="1234"/>
      <c r="AZ14" s="1234"/>
      <c r="BA14" s="1234"/>
      <c r="BB14" s="1211">
        <v>0</v>
      </c>
      <c r="BC14" s="1211"/>
      <c r="BD14" s="1211"/>
      <c r="BE14" s="1211"/>
      <c r="BF14" s="1211"/>
      <c r="BG14" s="1212"/>
      <c r="BH14" s="31"/>
      <c r="BI14" s="31"/>
    </row>
    <row r="15" spans="1:62" ht="18.350000000000001" customHeight="1">
      <c r="A15" s="384"/>
      <c r="B15" s="960" t="s">
        <v>1570</v>
      </c>
      <c r="C15" s="960"/>
      <c r="D15" s="960"/>
      <c r="E15" s="960"/>
      <c r="F15" s="960"/>
      <c r="G15" s="960"/>
      <c r="H15" s="960"/>
      <c r="I15" s="960"/>
      <c r="J15" s="960"/>
      <c r="K15" s="960"/>
      <c r="L15" s="960"/>
      <c r="M15" s="960"/>
      <c r="N15" s="350"/>
      <c r="O15" s="1235">
        <v>-8</v>
      </c>
      <c r="P15" s="1235"/>
      <c r="Q15" s="1235"/>
      <c r="R15" s="1235"/>
      <c r="S15" s="1235"/>
      <c r="T15" s="1228">
        <v>0</v>
      </c>
      <c r="U15" s="1228"/>
      <c r="V15" s="1228"/>
      <c r="W15" s="1228"/>
      <c r="X15" s="1228"/>
      <c r="Y15" s="1094">
        <v>0</v>
      </c>
      <c r="Z15" s="1095"/>
      <c r="AA15" s="1095"/>
      <c r="AB15" s="1095"/>
      <c r="AC15" s="1096"/>
      <c r="AD15" s="1228">
        <v>0</v>
      </c>
      <c r="AE15" s="1228"/>
      <c r="AF15" s="1228"/>
      <c r="AG15" s="1228"/>
      <c r="AH15" s="1229">
        <v>0</v>
      </c>
      <c r="AI15" s="1229"/>
      <c r="AJ15" s="1229"/>
      <c r="AK15" s="1229"/>
      <c r="AL15" s="1229"/>
      <c r="AM15" s="31"/>
      <c r="AN15" s="1230" t="s">
        <v>1476</v>
      </c>
      <c r="AO15" s="1231"/>
      <c r="AP15" s="1231"/>
      <c r="AQ15" s="1232"/>
      <c r="AR15" s="1233" t="s">
        <v>1476</v>
      </c>
      <c r="AS15" s="1231"/>
      <c r="AT15" s="1231"/>
      <c r="AU15" s="1231"/>
      <c r="AV15" s="1231"/>
      <c r="AW15" s="1232"/>
      <c r="AX15" s="1234" t="s">
        <v>1476</v>
      </c>
      <c r="AY15" s="1234"/>
      <c r="AZ15" s="1234"/>
      <c r="BA15" s="1234"/>
      <c r="BB15" s="1211" t="s">
        <v>1476</v>
      </c>
      <c r="BC15" s="1211"/>
      <c r="BD15" s="1211"/>
      <c r="BE15" s="1211"/>
      <c r="BF15" s="1211"/>
      <c r="BG15" s="1212"/>
      <c r="BH15" s="31"/>
      <c r="BI15" s="31"/>
    </row>
    <row r="16" spans="1:62" ht="18.350000000000001" customHeight="1">
      <c r="A16" s="384"/>
      <c r="B16" s="960" t="s">
        <v>1571</v>
      </c>
      <c r="C16" s="960" t="s">
        <v>1572</v>
      </c>
      <c r="D16" s="960"/>
      <c r="E16" s="960"/>
      <c r="F16" s="960"/>
      <c r="G16" s="960"/>
      <c r="H16" s="960"/>
      <c r="I16" s="960"/>
      <c r="J16" s="960"/>
      <c r="K16" s="960"/>
      <c r="L16" s="960"/>
      <c r="M16" s="960"/>
      <c r="N16" s="350"/>
      <c r="O16" s="1227">
        <v>3</v>
      </c>
      <c r="P16" s="1227"/>
      <c r="Q16" s="1227"/>
      <c r="R16" s="1227"/>
      <c r="S16" s="1227"/>
      <c r="T16" s="1228">
        <v>20957</v>
      </c>
      <c r="U16" s="1228"/>
      <c r="V16" s="1228"/>
      <c r="W16" s="1228"/>
      <c r="X16" s="1228"/>
      <c r="Y16" s="1094">
        <v>15046</v>
      </c>
      <c r="Z16" s="1095"/>
      <c r="AA16" s="1095"/>
      <c r="AB16" s="1095"/>
      <c r="AC16" s="1096"/>
      <c r="AD16" s="1228">
        <v>1</v>
      </c>
      <c r="AE16" s="1228"/>
      <c r="AF16" s="1228"/>
      <c r="AG16" s="1228"/>
      <c r="AH16" s="1229">
        <v>1910</v>
      </c>
      <c r="AI16" s="1229"/>
      <c r="AJ16" s="1229"/>
      <c r="AK16" s="1229"/>
      <c r="AL16" s="1229"/>
      <c r="AM16" s="31"/>
      <c r="AN16" s="1230" t="s">
        <v>1476</v>
      </c>
      <c r="AO16" s="1231"/>
      <c r="AP16" s="1231"/>
      <c r="AQ16" s="1232"/>
      <c r="AR16" s="1233" t="s">
        <v>1476</v>
      </c>
      <c r="AS16" s="1231"/>
      <c r="AT16" s="1231"/>
      <c r="AU16" s="1231"/>
      <c r="AV16" s="1231"/>
      <c r="AW16" s="1232"/>
      <c r="AX16" s="1234" t="s">
        <v>1476</v>
      </c>
      <c r="AY16" s="1234"/>
      <c r="AZ16" s="1234"/>
      <c r="BA16" s="1234"/>
      <c r="BB16" s="1211" t="s">
        <v>1476</v>
      </c>
      <c r="BC16" s="1211"/>
      <c r="BD16" s="1211"/>
      <c r="BE16" s="1211"/>
      <c r="BF16" s="1211"/>
      <c r="BG16" s="1212"/>
      <c r="BH16" s="31"/>
      <c r="BI16" s="31"/>
    </row>
    <row r="17" spans="1:66" ht="18.350000000000001" customHeight="1">
      <c r="A17" s="385"/>
      <c r="B17" s="1213" t="s">
        <v>1573</v>
      </c>
      <c r="C17" s="1213" t="s">
        <v>1574</v>
      </c>
      <c r="D17" s="1213"/>
      <c r="E17" s="1213"/>
      <c r="F17" s="1213"/>
      <c r="G17" s="1213"/>
      <c r="H17" s="1213"/>
      <c r="I17" s="1213"/>
      <c r="J17" s="1213"/>
      <c r="K17" s="1213"/>
      <c r="L17" s="1213"/>
      <c r="M17" s="1213"/>
      <c r="N17" s="386"/>
      <c r="O17" s="1214">
        <v>98</v>
      </c>
      <c r="P17" s="1214"/>
      <c r="Q17" s="1214"/>
      <c r="R17" s="1214"/>
      <c r="S17" s="1214"/>
      <c r="T17" s="1215">
        <v>157380</v>
      </c>
      <c r="U17" s="1215"/>
      <c r="V17" s="1215"/>
      <c r="W17" s="1215"/>
      <c r="X17" s="1215"/>
      <c r="Y17" s="1216">
        <v>157380</v>
      </c>
      <c r="Z17" s="1217"/>
      <c r="AA17" s="1217"/>
      <c r="AB17" s="1217"/>
      <c r="AC17" s="1218"/>
      <c r="AD17" s="1215">
        <v>9</v>
      </c>
      <c r="AE17" s="1215"/>
      <c r="AF17" s="1215"/>
      <c r="AG17" s="1215"/>
      <c r="AH17" s="1196">
        <v>6028</v>
      </c>
      <c r="AI17" s="1196"/>
      <c r="AJ17" s="1196"/>
      <c r="AK17" s="1196"/>
      <c r="AL17" s="1196"/>
      <c r="AM17" s="31"/>
      <c r="AN17" s="1197" t="s">
        <v>1476</v>
      </c>
      <c r="AO17" s="1198"/>
      <c r="AP17" s="1198"/>
      <c r="AQ17" s="1199"/>
      <c r="AR17" s="1200" t="s">
        <v>1476</v>
      </c>
      <c r="AS17" s="1198"/>
      <c r="AT17" s="1198"/>
      <c r="AU17" s="1198"/>
      <c r="AV17" s="1198"/>
      <c r="AW17" s="1199"/>
      <c r="AX17" s="1201" t="s">
        <v>1476</v>
      </c>
      <c r="AY17" s="1201"/>
      <c r="AZ17" s="1201"/>
      <c r="BA17" s="1201"/>
      <c r="BB17" s="1202" t="s">
        <v>1476</v>
      </c>
      <c r="BC17" s="1202"/>
      <c r="BD17" s="1202"/>
      <c r="BE17" s="1202"/>
      <c r="BF17" s="1202"/>
      <c r="BG17" s="1203"/>
      <c r="BH17" s="31"/>
      <c r="BI17" s="31"/>
    </row>
    <row r="18" spans="1:66" ht="18.350000000000001" customHeight="1">
      <c r="A18" s="1011" t="s">
        <v>425</v>
      </c>
      <c r="B18" s="1204"/>
      <c r="C18" s="1204"/>
      <c r="D18" s="1204"/>
      <c r="E18" s="1204"/>
      <c r="F18" s="1204"/>
      <c r="G18" s="1204"/>
      <c r="H18" s="1204"/>
      <c r="I18" s="1204"/>
      <c r="J18" s="1204"/>
      <c r="K18" s="1204"/>
      <c r="L18" s="1204"/>
      <c r="M18" s="1204"/>
      <c r="N18" s="1205"/>
      <c r="O18" s="1206">
        <f>SUM(O8:S14)+SUM(O16:S17)</f>
        <v>285</v>
      </c>
      <c r="P18" s="1206"/>
      <c r="Q18" s="1206"/>
      <c r="R18" s="1206"/>
      <c r="S18" s="1206"/>
      <c r="T18" s="1207">
        <f>SUM(T8:X17)</f>
        <v>2379298</v>
      </c>
      <c r="U18" s="1207"/>
      <c r="V18" s="1207"/>
      <c r="W18" s="1207"/>
      <c r="X18" s="1207"/>
      <c r="Y18" s="1208">
        <f>SUM(Y8:AC17)</f>
        <v>1982659</v>
      </c>
      <c r="Z18" s="1209"/>
      <c r="AA18" s="1209"/>
      <c r="AB18" s="1209"/>
      <c r="AC18" s="1210"/>
      <c r="AD18" s="1207">
        <f>SUM(AD8:AG17)</f>
        <v>110</v>
      </c>
      <c r="AE18" s="1207"/>
      <c r="AF18" s="1207"/>
      <c r="AG18" s="1207"/>
      <c r="AH18" s="1219">
        <f>SUM(AH8:AL17)</f>
        <v>95659</v>
      </c>
      <c r="AI18" s="1219"/>
      <c r="AJ18" s="1219"/>
      <c r="AK18" s="1219"/>
      <c r="AL18" s="1219"/>
      <c r="AM18" s="31"/>
      <c r="AN18" s="1220">
        <f>SUM(AN8:AQ17)</f>
        <v>4</v>
      </c>
      <c r="AO18" s="1221"/>
      <c r="AP18" s="1221"/>
      <c r="AQ18" s="1222"/>
      <c r="AR18" s="1223">
        <f>SUM(AR8:AW17)</f>
        <v>3930</v>
      </c>
      <c r="AS18" s="1221"/>
      <c r="AT18" s="1221"/>
      <c r="AU18" s="1221"/>
      <c r="AV18" s="1221"/>
      <c r="AW18" s="1222"/>
      <c r="AX18" s="1224">
        <f>SUM(AX8:BA17)</f>
        <v>1</v>
      </c>
      <c r="AY18" s="1224"/>
      <c r="AZ18" s="1224"/>
      <c r="BA18" s="1224"/>
      <c r="BB18" s="1225">
        <f>SUM(BB8:BG17)</f>
        <v>1360</v>
      </c>
      <c r="BC18" s="1225"/>
      <c r="BD18" s="1225"/>
      <c r="BE18" s="1225"/>
      <c r="BF18" s="1225"/>
      <c r="BG18" s="1226"/>
      <c r="BH18" s="31"/>
      <c r="BI18" s="31"/>
    </row>
    <row r="19" spans="1:66" ht="18.350000000000001" customHeight="1">
      <c r="A19" s="339" t="s">
        <v>1575</v>
      </c>
      <c r="AK19" s="31"/>
      <c r="AL19" s="31"/>
      <c r="AM19" s="31"/>
      <c r="AN19" s="31"/>
      <c r="AO19" s="242"/>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6" ht="18.350000000000001" customHeight="1">
      <c r="AK20" s="31"/>
      <c r="AL20" s="31"/>
      <c r="AM20" s="31"/>
      <c r="AN20" s="31"/>
      <c r="AO20" s="242"/>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6" s="381" customFormat="1" ht="18.350000000000001" customHeight="1">
      <c r="A21" s="1195" t="s">
        <v>1576</v>
      </c>
      <c r="B21" s="1195"/>
      <c r="C21" s="1195"/>
      <c r="D21" s="1195"/>
      <c r="E21" s="1195"/>
      <c r="F21" s="1195"/>
      <c r="G21" s="1195"/>
      <c r="H21" s="1195"/>
      <c r="I21" s="1195"/>
      <c r="J21" s="1195"/>
      <c r="K21" s="1195"/>
      <c r="L21" s="1195"/>
      <c r="M21" s="1195"/>
      <c r="N21" s="1195"/>
      <c r="O21" s="1195"/>
      <c r="P21" s="1195"/>
      <c r="Q21" s="1195"/>
      <c r="R21" s="1195"/>
      <c r="BG21" s="382" t="s">
        <v>1577</v>
      </c>
    </row>
    <row r="22" spans="1:66" ht="18.350000000000001" customHeight="1">
      <c r="A22" s="1178" t="s">
        <v>1578</v>
      </c>
      <c r="B22" s="1179"/>
      <c r="C22" s="1179"/>
      <c r="D22" s="1179"/>
      <c r="E22" s="1179"/>
      <c r="F22" s="1179"/>
      <c r="G22" s="1179"/>
      <c r="H22" s="1179"/>
      <c r="I22" s="1179"/>
      <c r="J22" s="1179"/>
      <c r="K22" s="1179"/>
      <c r="L22" s="1179"/>
      <c r="M22" s="1179"/>
      <c r="N22" s="1179"/>
      <c r="O22" s="1180"/>
      <c r="P22" s="1181" t="s">
        <v>1468</v>
      </c>
      <c r="Q22" s="1181"/>
      <c r="R22" s="1181"/>
      <c r="S22" s="1181"/>
      <c r="T22" s="1181"/>
      <c r="U22" s="1181"/>
      <c r="V22" s="1181"/>
      <c r="W22" s="1181"/>
      <c r="X22" s="1181"/>
      <c r="Y22" s="1181"/>
      <c r="Z22" s="1182" t="s">
        <v>1469</v>
      </c>
      <c r="AA22" s="1183"/>
      <c r="AB22" s="1183"/>
      <c r="AC22" s="1183"/>
      <c r="AD22" s="1183"/>
      <c r="AE22" s="1184"/>
      <c r="AF22" s="1185" t="s">
        <v>1579</v>
      </c>
      <c r="AG22" s="1185"/>
      <c r="AH22" s="1185"/>
      <c r="AI22" s="1185"/>
      <c r="AJ22" s="1185"/>
      <c r="AK22" s="1185"/>
      <c r="AL22" s="1186" t="s">
        <v>1580</v>
      </c>
      <c r="AM22" s="1047"/>
      <c r="AN22" s="1047"/>
      <c r="AO22" s="1047"/>
      <c r="AP22" s="1047"/>
      <c r="AQ22" s="1187"/>
      <c r="AR22" s="1183" t="s">
        <v>1581</v>
      </c>
      <c r="AS22" s="1183"/>
      <c r="AT22" s="1183"/>
      <c r="AU22" s="1183"/>
      <c r="AV22" s="1183"/>
      <c r="AW22" s="1183"/>
      <c r="AX22" s="1183"/>
      <c r="AY22" s="1183"/>
      <c r="AZ22" s="1183"/>
      <c r="BA22" s="1183"/>
      <c r="BB22" s="1183"/>
      <c r="BC22" s="1183"/>
      <c r="BD22" s="1183"/>
      <c r="BE22" s="1183"/>
      <c r="BF22" s="1183"/>
      <c r="BG22" s="1190"/>
      <c r="BH22" s="31"/>
      <c r="BI22" s="31"/>
      <c r="BJ22" s="31"/>
      <c r="BK22" s="31"/>
      <c r="BL22" s="31"/>
      <c r="BM22" s="31"/>
      <c r="BN22" s="31"/>
    </row>
    <row r="23" spans="1:66" ht="18.350000000000001" customHeight="1">
      <c r="A23" s="1192" t="s">
        <v>1582</v>
      </c>
      <c r="B23" s="1193"/>
      <c r="C23" s="1193"/>
      <c r="D23" s="1193"/>
      <c r="E23" s="1193"/>
      <c r="F23" s="1193"/>
      <c r="G23" s="1193"/>
      <c r="H23" s="1193"/>
      <c r="I23" s="1193"/>
      <c r="J23" s="1193"/>
      <c r="K23" s="1193"/>
      <c r="L23" s="1193"/>
      <c r="M23" s="1193"/>
      <c r="N23" s="1193"/>
      <c r="O23" s="1194"/>
      <c r="P23" s="1056" t="s">
        <v>1473</v>
      </c>
      <c r="Q23" s="1056"/>
      <c r="R23" s="1056"/>
      <c r="S23" s="1056"/>
      <c r="T23" s="1056"/>
      <c r="U23" s="1056"/>
      <c r="V23" s="1056"/>
      <c r="W23" s="1056"/>
      <c r="X23" s="1056"/>
      <c r="Y23" s="1056"/>
      <c r="Z23" s="1024"/>
      <c r="AA23" s="957"/>
      <c r="AB23" s="957"/>
      <c r="AC23" s="957"/>
      <c r="AD23" s="957"/>
      <c r="AE23" s="958"/>
      <c r="AF23" s="934" t="s">
        <v>1280</v>
      </c>
      <c r="AG23" s="934"/>
      <c r="AH23" s="934" t="s">
        <v>1281</v>
      </c>
      <c r="AI23" s="934"/>
      <c r="AJ23" s="934" t="s">
        <v>1282</v>
      </c>
      <c r="AK23" s="934"/>
      <c r="AL23" s="1188"/>
      <c r="AM23" s="1050"/>
      <c r="AN23" s="1050"/>
      <c r="AO23" s="1050"/>
      <c r="AP23" s="1050"/>
      <c r="AQ23" s="1189"/>
      <c r="AR23" s="957"/>
      <c r="AS23" s="957"/>
      <c r="AT23" s="957"/>
      <c r="AU23" s="957"/>
      <c r="AV23" s="957"/>
      <c r="AW23" s="957"/>
      <c r="AX23" s="957"/>
      <c r="AY23" s="957"/>
      <c r="AZ23" s="957"/>
      <c r="BA23" s="957"/>
      <c r="BB23" s="957"/>
      <c r="BC23" s="957"/>
      <c r="BD23" s="957"/>
      <c r="BE23" s="957"/>
      <c r="BF23" s="957"/>
      <c r="BG23" s="1191"/>
      <c r="BH23" s="31"/>
      <c r="BI23" s="31"/>
      <c r="BJ23" s="31"/>
      <c r="BK23" s="31"/>
      <c r="BL23" s="31"/>
      <c r="BM23" s="31"/>
      <c r="BN23" s="31"/>
    </row>
    <row r="24" spans="1:66" ht="18.350000000000001" customHeight="1">
      <c r="A24" s="1157" t="s">
        <v>1583</v>
      </c>
      <c r="B24" s="1158"/>
      <c r="C24" s="1158"/>
      <c r="D24" s="1158"/>
      <c r="E24" s="1158"/>
      <c r="F24" s="1158"/>
      <c r="G24" s="1158"/>
      <c r="H24" s="1158"/>
      <c r="I24" s="1158"/>
      <c r="J24" s="1158"/>
      <c r="K24" s="1158"/>
      <c r="L24" s="1158"/>
      <c r="M24" s="1158"/>
      <c r="N24" s="1158"/>
      <c r="O24" s="1158"/>
      <c r="P24" s="1159" t="s">
        <v>1584</v>
      </c>
      <c r="Q24" s="1159"/>
      <c r="R24" s="1159"/>
      <c r="S24" s="1159"/>
      <c r="T24" s="1159"/>
      <c r="U24" s="1159"/>
      <c r="V24" s="1159"/>
      <c r="W24" s="1159"/>
      <c r="X24" s="1159"/>
      <c r="Y24" s="1160"/>
      <c r="Z24" s="1080"/>
      <c r="AA24" s="1165" t="s">
        <v>1585</v>
      </c>
      <c r="AB24" s="1165"/>
      <c r="AC24" s="1165"/>
      <c r="AD24" s="1167">
        <v>17</v>
      </c>
      <c r="AE24" s="1081"/>
      <c r="AF24" s="1170">
        <v>9</v>
      </c>
      <c r="AG24" s="1170"/>
      <c r="AH24" s="1170">
        <v>3</v>
      </c>
      <c r="AI24" s="1170"/>
      <c r="AJ24" s="1173" t="s">
        <v>375</v>
      </c>
      <c r="AK24" s="1173"/>
      <c r="AL24" s="1142" t="s">
        <v>375</v>
      </c>
      <c r="AM24" s="995"/>
      <c r="AN24" s="995"/>
      <c r="AO24" s="995"/>
      <c r="AP24" s="995"/>
      <c r="AQ24" s="1145"/>
      <c r="AR24" s="1126" t="s">
        <v>1586</v>
      </c>
      <c r="AS24" s="1126" t="s">
        <v>1587</v>
      </c>
      <c r="AT24" s="1126"/>
      <c r="AU24" s="1126"/>
      <c r="AV24" s="1126"/>
      <c r="AW24" s="1126"/>
      <c r="AX24" s="1126"/>
      <c r="AY24" s="1126"/>
      <c r="AZ24" s="1126"/>
      <c r="BA24" s="1126"/>
      <c r="BB24" s="1126"/>
      <c r="BC24" s="1126"/>
      <c r="BD24" s="1126"/>
      <c r="BE24" s="1126"/>
      <c r="BF24" s="1126"/>
      <c r="BG24" s="1127"/>
      <c r="BH24" s="31"/>
      <c r="BI24" s="31"/>
      <c r="BJ24" s="31"/>
      <c r="BK24" s="31"/>
      <c r="BL24" s="31"/>
      <c r="BM24" s="31"/>
      <c r="BN24" s="31"/>
    </row>
    <row r="25" spans="1:66" ht="18.350000000000001" customHeight="1">
      <c r="A25" s="1130"/>
      <c r="B25" s="1131"/>
      <c r="C25" s="1131"/>
      <c r="D25" s="1131"/>
      <c r="E25" s="1131"/>
      <c r="F25" s="1131"/>
      <c r="G25" s="1131"/>
      <c r="H25" s="1131"/>
      <c r="I25" s="1131"/>
      <c r="J25" s="1131"/>
      <c r="K25" s="1131"/>
      <c r="L25" s="1131"/>
      <c r="M25" s="1131"/>
      <c r="N25" s="1131"/>
      <c r="O25" s="1131"/>
      <c r="P25" s="1161"/>
      <c r="Q25" s="1161"/>
      <c r="R25" s="1161"/>
      <c r="S25" s="1161"/>
      <c r="T25" s="1161"/>
      <c r="U25" s="1161"/>
      <c r="V25" s="1161"/>
      <c r="W25" s="1161"/>
      <c r="X25" s="1161"/>
      <c r="Y25" s="1162"/>
      <c r="Z25" s="1163"/>
      <c r="AA25" s="1166"/>
      <c r="AB25" s="1166"/>
      <c r="AC25" s="1166"/>
      <c r="AD25" s="1168"/>
      <c r="AE25" s="1074"/>
      <c r="AF25" s="1171"/>
      <c r="AG25" s="1171"/>
      <c r="AH25" s="1171"/>
      <c r="AI25" s="1171"/>
      <c r="AJ25" s="1174"/>
      <c r="AK25" s="1174"/>
      <c r="AL25" s="1142"/>
      <c r="AM25" s="995"/>
      <c r="AN25" s="995"/>
      <c r="AO25" s="995"/>
      <c r="AP25" s="995"/>
      <c r="AQ25" s="1145"/>
      <c r="AR25" s="1126"/>
      <c r="AS25" s="1126"/>
      <c r="AT25" s="1126"/>
      <c r="AU25" s="1126"/>
      <c r="AV25" s="1126"/>
      <c r="AW25" s="1126"/>
      <c r="AX25" s="1126"/>
      <c r="AY25" s="1126"/>
      <c r="AZ25" s="1126"/>
      <c r="BA25" s="1126"/>
      <c r="BB25" s="1126"/>
      <c r="BC25" s="1126"/>
      <c r="BD25" s="1126"/>
      <c r="BE25" s="1126"/>
      <c r="BF25" s="1126"/>
      <c r="BG25" s="1127"/>
      <c r="BH25" s="141"/>
      <c r="BI25" s="141"/>
      <c r="BJ25" s="31"/>
      <c r="BK25" s="31"/>
      <c r="BL25" s="31"/>
      <c r="BM25" s="31"/>
      <c r="BN25" s="31"/>
    </row>
    <row r="26" spans="1:66" ht="18.350000000000001" customHeight="1">
      <c r="A26" s="1130"/>
      <c r="B26" s="1131"/>
      <c r="C26" s="1131"/>
      <c r="D26" s="1131"/>
      <c r="E26" s="1131"/>
      <c r="F26" s="1131"/>
      <c r="G26" s="1131"/>
      <c r="H26" s="1131"/>
      <c r="I26" s="1131"/>
      <c r="J26" s="1131"/>
      <c r="K26" s="1131"/>
      <c r="L26" s="1131"/>
      <c r="M26" s="1131"/>
      <c r="N26" s="1131"/>
      <c r="O26" s="1131"/>
      <c r="P26" s="1161"/>
      <c r="Q26" s="1161"/>
      <c r="R26" s="1161"/>
      <c r="S26" s="1161"/>
      <c r="T26" s="1161"/>
      <c r="U26" s="1161"/>
      <c r="V26" s="1161"/>
      <c r="W26" s="1161"/>
      <c r="X26" s="1161"/>
      <c r="Y26" s="1162"/>
      <c r="Z26" s="1163"/>
      <c r="AA26" s="1166"/>
      <c r="AB26" s="1166"/>
      <c r="AC26" s="1166"/>
      <c r="AD26" s="1168"/>
      <c r="AE26" s="1074"/>
      <c r="AF26" s="1171"/>
      <c r="AG26" s="1171"/>
      <c r="AH26" s="1171"/>
      <c r="AI26" s="1171"/>
      <c r="AJ26" s="1174"/>
      <c r="AK26" s="1174"/>
      <c r="AL26" s="1142"/>
      <c r="AM26" s="995"/>
      <c r="AN26" s="995"/>
      <c r="AO26" s="995"/>
      <c r="AP26" s="995"/>
      <c r="AQ26" s="1145"/>
      <c r="AR26" s="1126" t="s">
        <v>1586</v>
      </c>
      <c r="AS26" s="1126" t="s">
        <v>1588</v>
      </c>
      <c r="AT26" s="1126"/>
      <c r="AU26" s="1126"/>
      <c r="AV26" s="1126"/>
      <c r="AW26" s="1126"/>
      <c r="AX26" s="1126"/>
      <c r="AY26" s="1126"/>
      <c r="AZ26" s="1126"/>
      <c r="BA26" s="1126"/>
      <c r="BB26" s="1126"/>
      <c r="BC26" s="1126"/>
      <c r="BD26" s="1126"/>
      <c r="BE26" s="1126"/>
      <c r="BF26" s="1126"/>
      <c r="BG26" s="1127"/>
      <c r="BH26" s="141"/>
      <c r="BI26" s="141"/>
      <c r="BJ26" s="31"/>
      <c r="BK26" s="31"/>
      <c r="BL26" s="31"/>
      <c r="BM26" s="31"/>
      <c r="BN26" s="31"/>
    </row>
    <row r="27" spans="1:66" ht="18.350000000000001" customHeight="1">
      <c r="A27" s="1130"/>
      <c r="B27" s="1131"/>
      <c r="C27" s="1131"/>
      <c r="D27" s="1131"/>
      <c r="E27" s="1131"/>
      <c r="F27" s="1131"/>
      <c r="G27" s="1131"/>
      <c r="H27" s="1131"/>
      <c r="I27" s="1131"/>
      <c r="J27" s="1131"/>
      <c r="K27" s="1131"/>
      <c r="L27" s="1131"/>
      <c r="M27" s="1131"/>
      <c r="N27" s="1131"/>
      <c r="O27" s="1131"/>
      <c r="P27" s="1161"/>
      <c r="Q27" s="1161"/>
      <c r="R27" s="1161"/>
      <c r="S27" s="1161"/>
      <c r="T27" s="1161"/>
      <c r="U27" s="1161"/>
      <c r="V27" s="1161"/>
      <c r="W27" s="1161"/>
      <c r="X27" s="1161"/>
      <c r="Y27" s="1162"/>
      <c r="Z27" s="1163"/>
      <c r="AA27" s="1176" t="s">
        <v>1589</v>
      </c>
      <c r="AB27" s="1176"/>
      <c r="AC27" s="1176"/>
      <c r="AD27" s="1124">
        <v>8</v>
      </c>
      <c r="AE27" s="1074"/>
      <c r="AF27" s="1171"/>
      <c r="AG27" s="1171"/>
      <c r="AH27" s="1171"/>
      <c r="AI27" s="1171"/>
      <c r="AJ27" s="1174"/>
      <c r="AK27" s="1174"/>
      <c r="AL27" s="1142"/>
      <c r="AM27" s="995"/>
      <c r="AN27" s="995"/>
      <c r="AO27" s="995"/>
      <c r="AP27" s="995"/>
      <c r="AQ27" s="1145"/>
      <c r="AR27" s="1126"/>
      <c r="AS27" s="1126"/>
      <c r="AT27" s="1126"/>
      <c r="AU27" s="1126"/>
      <c r="AV27" s="1126"/>
      <c r="AW27" s="1126"/>
      <c r="AX27" s="1126"/>
      <c r="AY27" s="1126"/>
      <c r="AZ27" s="1126"/>
      <c r="BA27" s="1126"/>
      <c r="BB27" s="1126"/>
      <c r="BC27" s="1126"/>
      <c r="BD27" s="1126"/>
      <c r="BE27" s="1126"/>
      <c r="BF27" s="1126"/>
      <c r="BG27" s="1127"/>
      <c r="BH27" s="141"/>
      <c r="BI27" s="141"/>
      <c r="BJ27" s="31"/>
      <c r="BK27" s="31"/>
      <c r="BL27" s="31"/>
      <c r="BM27" s="31"/>
      <c r="BN27" s="31"/>
    </row>
    <row r="28" spans="1:66" s="390" customFormat="1" ht="18.350000000000001" customHeight="1">
      <c r="A28" s="1130"/>
      <c r="B28" s="1131"/>
      <c r="C28" s="1131"/>
      <c r="D28" s="1131"/>
      <c r="E28" s="1131"/>
      <c r="F28" s="1131"/>
      <c r="G28" s="1131"/>
      <c r="H28" s="1131"/>
      <c r="I28" s="1131"/>
      <c r="J28" s="1131"/>
      <c r="K28" s="1131"/>
      <c r="L28" s="1131"/>
      <c r="M28" s="1131"/>
      <c r="N28" s="1131"/>
      <c r="O28" s="1131"/>
      <c r="P28" s="1161"/>
      <c r="Q28" s="1161"/>
      <c r="R28" s="1161"/>
      <c r="S28" s="1161"/>
      <c r="T28" s="1161"/>
      <c r="U28" s="1161"/>
      <c r="V28" s="1161"/>
      <c r="W28" s="1161"/>
      <c r="X28" s="1161"/>
      <c r="Y28" s="1162"/>
      <c r="Z28" s="1163"/>
      <c r="AA28" s="1176"/>
      <c r="AB28" s="1176"/>
      <c r="AC28" s="1176"/>
      <c r="AD28" s="1124"/>
      <c r="AE28" s="1074"/>
      <c r="AF28" s="1171"/>
      <c r="AG28" s="1171"/>
      <c r="AH28" s="1171"/>
      <c r="AI28" s="1171"/>
      <c r="AJ28" s="1174"/>
      <c r="AK28" s="1174"/>
      <c r="AL28" s="1142"/>
      <c r="AM28" s="995"/>
      <c r="AN28" s="995"/>
      <c r="AO28" s="995"/>
      <c r="AP28" s="995"/>
      <c r="AQ28" s="1145"/>
      <c r="AR28" s="1124" t="s">
        <v>1586</v>
      </c>
      <c r="AS28" s="1126" t="s">
        <v>1590</v>
      </c>
      <c r="AT28" s="1126"/>
      <c r="AU28" s="1126"/>
      <c r="AV28" s="1126"/>
      <c r="AW28" s="1126"/>
      <c r="AX28" s="1126"/>
      <c r="AY28" s="1126"/>
      <c r="AZ28" s="1126"/>
      <c r="BA28" s="1126"/>
      <c r="BB28" s="1126"/>
      <c r="BC28" s="1126"/>
      <c r="BD28" s="1126"/>
      <c r="BE28" s="1126"/>
      <c r="BF28" s="1126"/>
      <c r="BG28" s="1127"/>
      <c r="BH28" s="388"/>
      <c r="BI28" s="388"/>
      <c r="BJ28" s="389"/>
      <c r="BK28" s="389"/>
      <c r="BL28" s="389"/>
      <c r="BM28" s="389"/>
      <c r="BN28" s="389"/>
    </row>
    <row r="29" spans="1:66" s="390" customFormat="1" ht="18.350000000000001" customHeight="1">
      <c r="A29" s="1130"/>
      <c r="B29" s="1131"/>
      <c r="C29" s="1131"/>
      <c r="D29" s="1131"/>
      <c r="E29" s="1131"/>
      <c r="F29" s="1131"/>
      <c r="G29" s="1131"/>
      <c r="H29" s="1131"/>
      <c r="I29" s="1131"/>
      <c r="J29" s="1131"/>
      <c r="K29" s="1131"/>
      <c r="L29" s="1131"/>
      <c r="M29" s="1131"/>
      <c r="N29" s="1131"/>
      <c r="O29" s="1131"/>
      <c r="P29" s="1161"/>
      <c r="Q29" s="1161"/>
      <c r="R29" s="1161"/>
      <c r="S29" s="1161"/>
      <c r="T29" s="1161"/>
      <c r="U29" s="1161"/>
      <c r="V29" s="1161"/>
      <c r="W29" s="1161"/>
      <c r="X29" s="1161"/>
      <c r="Y29" s="1162"/>
      <c r="Z29" s="1164"/>
      <c r="AA29" s="1177"/>
      <c r="AB29" s="1177"/>
      <c r="AC29" s="1177"/>
      <c r="AD29" s="1125"/>
      <c r="AE29" s="1169"/>
      <c r="AF29" s="1172"/>
      <c r="AG29" s="1172"/>
      <c r="AH29" s="1172"/>
      <c r="AI29" s="1172"/>
      <c r="AJ29" s="1175"/>
      <c r="AK29" s="1175"/>
      <c r="AL29" s="1143"/>
      <c r="AM29" s="1144"/>
      <c r="AN29" s="1144"/>
      <c r="AO29" s="1144"/>
      <c r="AP29" s="1144"/>
      <c r="AQ29" s="1146"/>
      <c r="AR29" s="1125"/>
      <c r="AS29" s="1128"/>
      <c r="AT29" s="1128"/>
      <c r="AU29" s="1128"/>
      <c r="AV29" s="1128"/>
      <c r="AW29" s="1128"/>
      <c r="AX29" s="1128"/>
      <c r="AY29" s="1128"/>
      <c r="AZ29" s="1128"/>
      <c r="BA29" s="1128"/>
      <c r="BB29" s="1128"/>
      <c r="BC29" s="1128"/>
      <c r="BD29" s="1128"/>
      <c r="BE29" s="1128"/>
      <c r="BF29" s="1128"/>
      <c r="BG29" s="1129"/>
      <c r="BH29" s="389"/>
      <c r="BI29" s="389"/>
      <c r="BJ29" s="389"/>
      <c r="BK29" s="389"/>
      <c r="BL29" s="389"/>
      <c r="BM29" s="389"/>
      <c r="BN29" s="389"/>
    </row>
    <row r="30" spans="1:66" ht="18.350000000000001" customHeight="1">
      <c r="A30" s="1130" t="s">
        <v>1591</v>
      </c>
      <c r="B30" s="1131"/>
      <c r="C30" s="1131"/>
      <c r="D30" s="1131"/>
      <c r="E30" s="1131"/>
      <c r="F30" s="1131"/>
      <c r="G30" s="1131"/>
      <c r="H30" s="1131"/>
      <c r="I30" s="1131"/>
      <c r="J30" s="1131"/>
      <c r="K30" s="1131"/>
      <c r="L30" s="1131"/>
      <c r="M30" s="1131"/>
      <c r="N30" s="1131"/>
      <c r="O30" s="1131"/>
      <c r="P30" s="1131" t="s">
        <v>1592</v>
      </c>
      <c r="Q30" s="1131"/>
      <c r="R30" s="1131"/>
      <c r="S30" s="1131"/>
      <c r="T30" s="1131"/>
      <c r="U30" s="1131"/>
      <c r="V30" s="1131"/>
      <c r="W30" s="1131"/>
      <c r="X30" s="1131"/>
      <c r="Y30" s="1134"/>
      <c r="Z30" s="1136" t="s">
        <v>375</v>
      </c>
      <c r="AA30" s="1136"/>
      <c r="AB30" s="1136"/>
      <c r="AC30" s="1136"/>
      <c r="AD30" s="1136"/>
      <c r="AE30" s="1136"/>
      <c r="AF30" s="1139">
        <v>11</v>
      </c>
      <c r="AG30" s="1139"/>
      <c r="AH30" s="1139">
        <v>2</v>
      </c>
      <c r="AI30" s="1139"/>
      <c r="AJ30" s="1139">
        <v>11</v>
      </c>
      <c r="AK30" s="1139"/>
      <c r="AL30" s="1147" t="s">
        <v>1593</v>
      </c>
      <c r="AM30" s="1148"/>
      <c r="AN30" s="1148"/>
      <c r="AO30" s="1148"/>
      <c r="AP30" s="1148"/>
      <c r="AQ30" s="1151"/>
      <c r="AR30" s="1126" t="s">
        <v>1586</v>
      </c>
      <c r="AS30" s="1126" t="s">
        <v>1594</v>
      </c>
      <c r="AT30" s="1126"/>
      <c r="AU30" s="1126"/>
      <c r="AV30" s="1126"/>
      <c r="AW30" s="1126"/>
      <c r="AX30" s="1126"/>
      <c r="AY30" s="1126"/>
      <c r="AZ30" s="1126"/>
      <c r="BA30" s="1126"/>
      <c r="BB30" s="1126"/>
      <c r="BC30" s="1126"/>
      <c r="BD30" s="1126"/>
      <c r="BE30" s="1126"/>
      <c r="BF30" s="1126"/>
      <c r="BG30" s="1127"/>
      <c r="BH30" s="141"/>
      <c r="BI30" s="141"/>
      <c r="BJ30" s="31"/>
      <c r="BK30" s="31"/>
      <c r="BL30" s="31"/>
      <c r="BM30" s="31"/>
      <c r="BN30" s="31"/>
    </row>
    <row r="31" spans="1:66" ht="18.350000000000001" customHeight="1">
      <c r="A31" s="1130"/>
      <c r="B31" s="1131"/>
      <c r="C31" s="1131"/>
      <c r="D31" s="1131"/>
      <c r="E31" s="1131"/>
      <c r="F31" s="1131"/>
      <c r="G31" s="1131"/>
      <c r="H31" s="1131"/>
      <c r="I31" s="1131"/>
      <c r="J31" s="1131"/>
      <c r="K31" s="1131"/>
      <c r="L31" s="1131"/>
      <c r="M31" s="1131"/>
      <c r="N31" s="1131"/>
      <c r="O31" s="1131"/>
      <c r="P31" s="1131"/>
      <c r="Q31" s="1131"/>
      <c r="R31" s="1131"/>
      <c r="S31" s="1131"/>
      <c r="T31" s="1131"/>
      <c r="U31" s="1131"/>
      <c r="V31" s="1131"/>
      <c r="W31" s="1131"/>
      <c r="X31" s="1131"/>
      <c r="Y31" s="1134"/>
      <c r="Z31" s="1137"/>
      <c r="AA31" s="1137"/>
      <c r="AB31" s="1137"/>
      <c r="AC31" s="1137"/>
      <c r="AD31" s="1137"/>
      <c r="AE31" s="1137"/>
      <c r="AF31" s="1140"/>
      <c r="AG31" s="1140"/>
      <c r="AH31" s="1140"/>
      <c r="AI31" s="1140"/>
      <c r="AJ31" s="1140"/>
      <c r="AK31" s="1140"/>
      <c r="AL31" s="1149"/>
      <c r="AM31" s="1150"/>
      <c r="AN31" s="1150"/>
      <c r="AO31" s="1150"/>
      <c r="AP31" s="1150"/>
      <c r="AQ31" s="1151"/>
      <c r="AR31" s="1126"/>
      <c r="AS31" s="1126"/>
      <c r="AT31" s="1126"/>
      <c r="AU31" s="1126"/>
      <c r="AV31" s="1126"/>
      <c r="AW31" s="1126"/>
      <c r="AX31" s="1126"/>
      <c r="AY31" s="1126"/>
      <c r="AZ31" s="1126"/>
      <c r="BA31" s="1126"/>
      <c r="BB31" s="1126"/>
      <c r="BC31" s="1126"/>
      <c r="BD31" s="1126"/>
      <c r="BE31" s="1126"/>
      <c r="BF31" s="1126"/>
      <c r="BG31" s="1127"/>
      <c r="BH31" s="141"/>
      <c r="BI31" s="141"/>
      <c r="BJ31" s="31"/>
      <c r="BK31" s="31"/>
      <c r="BL31" s="31"/>
      <c r="BM31" s="31"/>
      <c r="BN31" s="31"/>
    </row>
    <row r="32" spans="1:66" ht="18.350000000000001" customHeight="1">
      <c r="A32" s="1130"/>
      <c r="B32" s="1131"/>
      <c r="C32" s="1131"/>
      <c r="D32" s="1131"/>
      <c r="E32" s="1131"/>
      <c r="F32" s="1131"/>
      <c r="G32" s="1131"/>
      <c r="H32" s="1131"/>
      <c r="I32" s="1131"/>
      <c r="J32" s="1131"/>
      <c r="K32" s="1131"/>
      <c r="L32" s="1131"/>
      <c r="M32" s="1131"/>
      <c r="N32" s="1131"/>
      <c r="O32" s="1131"/>
      <c r="P32" s="1131"/>
      <c r="Q32" s="1131"/>
      <c r="R32" s="1131"/>
      <c r="S32" s="1131"/>
      <c r="T32" s="1131"/>
      <c r="U32" s="1131"/>
      <c r="V32" s="1131"/>
      <c r="W32" s="1131"/>
      <c r="X32" s="1131"/>
      <c r="Y32" s="1134"/>
      <c r="Z32" s="1137"/>
      <c r="AA32" s="1137"/>
      <c r="AB32" s="1137"/>
      <c r="AC32" s="1137"/>
      <c r="AD32" s="1137"/>
      <c r="AE32" s="1137"/>
      <c r="AF32" s="1140"/>
      <c r="AG32" s="1140"/>
      <c r="AH32" s="1140"/>
      <c r="AI32" s="1140"/>
      <c r="AJ32" s="1140"/>
      <c r="AK32" s="1140"/>
      <c r="AL32" s="1149"/>
      <c r="AM32" s="1150"/>
      <c r="AN32" s="1150"/>
      <c r="AO32" s="1150"/>
      <c r="AP32" s="1150"/>
      <c r="AQ32" s="1151"/>
      <c r="AR32" s="1126" t="s">
        <v>1586</v>
      </c>
      <c r="AS32" s="1126" t="s">
        <v>1595</v>
      </c>
      <c r="AT32" s="1126"/>
      <c r="AU32" s="1126"/>
      <c r="AV32" s="1126"/>
      <c r="AW32" s="1126"/>
      <c r="AX32" s="1126"/>
      <c r="AY32" s="1126"/>
      <c r="AZ32" s="1126"/>
      <c r="BA32" s="1126"/>
      <c r="BB32" s="1126"/>
      <c r="BC32" s="1126"/>
      <c r="BD32" s="1126"/>
      <c r="BE32" s="1126"/>
      <c r="BF32" s="1126"/>
      <c r="BG32" s="1127"/>
      <c r="BH32" s="141"/>
      <c r="BI32" s="141"/>
      <c r="BJ32" s="31"/>
      <c r="BK32" s="31"/>
      <c r="BL32" s="31"/>
      <c r="BM32" s="31"/>
      <c r="BN32" s="31"/>
    </row>
    <row r="33" spans="1:66" ht="18.350000000000001" customHeight="1">
      <c r="A33" s="1130"/>
      <c r="B33" s="1131"/>
      <c r="C33" s="1131"/>
      <c r="D33" s="1131"/>
      <c r="E33" s="1131"/>
      <c r="F33" s="1131"/>
      <c r="G33" s="1131"/>
      <c r="H33" s="1131"/>
      <c r="I33" s="1131"/>
      <c r="J33" s="1131"/>
      <c r="K33" s="1131"/>
      <c r="L33" s="1131"/>
      <c r="M33" s="1131"/>
      <c r="N33" s="1131"/>
      <c r="O33" s="1131"/>
      <c r="P33" s="1131"/>
      <c r="Q33" s="1131"/>
      <c r="R33" s="1131"/>
      <c r="S33" s="1131"/>
      <c r="T33" s="1131"/>
      <c r="U33" s="1131"/>
      <c r="V33" s="1131"/>
      <c r="W33" s="1131"/>
      <c r="X33" s="1131"/>
      <c r="Y33" s="1134"/>
      <c r="Z33" s="1137"/>
      <c r="AA33" s="1137"/>
      <c r="AB33" s="1137"/>
      <c r="AC33" s="1137"/>
      <c r="AD33" s="1137"/>
      <c r="AE33" s="1137"/>
      <c r="AF33" s="1140"/>
      <c r="AG33" s="1140"/>
      <c r="AH33" s="1140"/>
      <c r="AI33" s="1140"/>
      <c r="AJ33" s="1140"/>
      <c r="AK33" s="1140"/>
      <c r="AL33" s="1153">
        <v>139000</v>
      </c>
      <c r="AM33" s="1154"/>
      <c r="AN33" s="1154"/>
      <c r="AO33" s="1154"/>
      <c r="AP33" s="1154"/>
      <c r="AQ33" s="1151"/>
      <c r="AR33" s="1126"/>
      <c r="AS33" s="1126"/>
      <c r="AT33" s="1126"/>
      <c r="AU33" s="1126"/>
      <c r="AV33" s="1126"/>
      <c r="AW33" s="1126"/>
      <c r="AX33" s="1126"/>
      <c r="AY33" s="1126"/>
      <c r="AZ33" s="1126"/>
      <c r="BA33" s="1126"/>
      <c r="BB33" s="1126"/>
      <c r="BC33" s="1126"/>
      <c r="BD33" s="1126"/>
      <c r="BE33" s="1126"/>
      <c r="BF33" s="1126"/>
      <c r="BG33" s="1127"/>
      <c r="BH33" s="141"/>
      <c r="BI33" s="141"/>
      <c r="BJ33" s="31"/>
      <c r="BK33" s="31"/>
      <c r="BL33" s="31"/>
      <c r="BM33" s="31"/>
      <c r="BN33" s="31"/>
    </row>
    <row r="34" spans="1:66" ht="18.350000000000001" customHeight="1">
      <c r="A34" s="1130"/>
      <c r="B34" s="1131"/>
      <c r="C34" s="1131"/>
      <c r="D34" s="1131"/>
      <c r="E34" s="1131"/>
      <c r="F34" s="1131"/>
      <c r="G34" s="1131"/>
      <c r="H34" s="1131"/>
      <c r="I34" s="1131"/>
      <c r="J34" s="1131"/>
      <c r="K34" s="1131"/>
      <c r="L34" s="1131"/>
      <c r="M34" s="1131"/>
      <c r="N34" s="1131"/>
      <c r="O34" s="1131"/>
      <c r="P34" s="1131"/>
      <c r="Q34" s="1131"/>
      <c r="R34" s="1131"/>
      <c r="S34" s="1131"/>
      <c r="T34" s="1131"/>
      <c r="U34" s="1131"/>
      <c r="V34" s="1131"/>
      <c r="W34" s="1131"/>
      <c r="X34" s="1131"/>
      <c r="Y34" s="1134"/>
      <c r="Z34" s="1137"/>
      <c r="AA34" s="1137"/>
      <c r="AB34" s="1137"/>
      <c r="AC34" s="1137"/>
      <c r="AD34" s="1137"/>
      <c r="AE34" s="1137"/>
      <c r="AF34" s="1140"/>
      <c r="AG34" s="1140"/>
      <c r="AH34" s="1140"/>
      <c r="AI34" s="1140"/>
      <c r="AJ34" s="1140"/>
      <c r="AK34" s="1140"/>
      <c r="AL34" s="1153"/>
      <c r="AM34" s="1154"/>
      <c r="AN34" s="1154"/>
      <c r="AO34" s="1154"/>
      <c r="AP34" s="1154"/>
      <c r="AQ34" s="1151"/>
      <c r="AR34" s="1126" t="s">
        <v>1586</v>
      </c>
      <c r="AS34" s="1126" t="s">
        <v>1596</v>
      </c>
      <c r="AT34" s="1126"/>
      <c r="AU34" s="1126"/>
      <c r="AV34" s="1126"/>
      <c r="AW34" s="1126"/>
      <c r="AX34" s="1126"/>
      <c r="AY34" s="1126"/>
      <c r="AZ34" s="1126"/>
      <c r="BA34" s="1126"/>
      <c r="BB34" s="1126"/>
      <c r="BC34" s="1126"/>
      <c r="BD34" s="1126"/>
      <c r="BE34" s="1126"/>
      <c r="BF34" s="1126"/>
      <c r="BG34" s="1127"/>
      <c r="BH34" s="141"/>
      <c r="BI34" s="141"/>
      <c r="BJ34" s="31"/>
      <c r="BK34" s="31"/>
      <c r="BL34" s="31"/>
      <c r="BM34" s="31"/>
      <c r="BN34" s="31"/>
    </row>
    <row r="35" spans="1:66" ht="18.350000000000001" customHeight="1">
      <c r="A35" s="1130"/>
      <c r="B35" s="1131"/>
      <c r="C35" s="1131"/>
      <c r="D35" s="1131"/>
      <c r="E35" s="1131"/>
      <c r="F35" s="1131"/>
      <c r="G35" s="1131"/>
      <c r="H35" s="1131"/>
      <c r="I35" s="1131"/>
      <c r="J35" s="1131"/>
      <c r="K35" s="1131"/>
      <c r="L35" s="1131"/>
      <c r="M35" s="1131"/>
      <c r="N35" s="1131"/>
      <c r="O35" s="1131"/>
      <c r="P35" s="1131"/>
      <c r="Q35" s="1131"/>
      <c r="R35" s="1131"/>
      <c r="S35" s="1131"/>
      <c r="T35" s="1131"/>
      <c r="U35" s="1131"/>
      <c r="V35" s="1131"/>
      <c r="W35" s="1131"/>
      <c r="X35" s="1131"/>
      <c r="Y35" s="1134"/>
      <c r="Z35" s="1137"/>
      <c r="AA35" s="1137"/>
      <c r="AB35" s="1137"/>
      <c r="AC35" s="1137"/>
      <c r="AD35" s="1137"/>
      <c r="AE35" s="1137"/>
      <c r="AF35" s="1140"/>
      <c r="AG35" s="1140"/>
      <c r="AH35" s="1140"/>
      <c r="AI35" s="1140"/>
      <c r="AJ35" s="1140"/>
      <c r="AK35" s="1140"/>
      <c r="AL35" s="1153"/>
      <c r="AM35" s="1154"/>
      <c r="AN35" s="1154"/>
      <c r="AO35" s="1154"/>
      <c r="AP35" s="1154"/>
      <c r="AQ35" s="1151"/>
      <c r="AR35" s="1126"/>
      <c r="AS35" s="1126"/>
      <c r="AT35" s="1126"/>
      <c r="AU35" s="1126"/>
      <c r="AV35" s="1126"/>
      <c r="AW35" s="1126"/>
      <c r="AX35" s="1126"/>
      <c r="AY35" s="1126"/>
      <c r="AZ35" s="1126"/>
      <c r="BA35" s="1126"/>
      <c r="BB35" s="1126"/>
      <c r="BC35" s="1126"/>
      <c r="BD35" s="1126"/>
      <c r="BE35" s="1126"/>
      <c r="BF35" s="1126"/>
      <c r="BG35" s="1127"/>
      <c r="BH35" s="141"/>
      <c r="BI35" s="141"/>
      <c r="BJ35" s="31"/>
      <c r="BK35" s="31"/>
      <c r="BL35" s="31"/>
      <c r="BM35" s="31"/>
      <c r="BN35" s="31"/>
    </row>
    <row r="36" spans="1:66" ht="18.350000000000001" customHeight="1">
      <c r="A36" s="1132"/>
      <c r="B36" s="1133"/>
      <c r="C36" s="1133"/>
      <c r="D36" s="1133"/>
      <c r="E36" s="1133"/>
      <c r="F36" s="1133"/>
      <c r="G36" s="1133"/>
      <c r="H36" s="1133"/>
      <c r="I36" s="1133"/>
      <c r="J36" s="1133"/>
      <c r="K36" s="1133"/>
      <c r="L36" s="1133"/>
      <c r="M36" s="1133"/>
      <c r="N36" s="1133"/>
      <c r="O36" s="1133"/>
      <c r="P36" s="1133"/>
      <c r="Q36" s="1133"/>
      <c r="R36" s="1133"/>
      <c r="S36" s="1133"/>
      <c r="T36" s="1133"/>
      <c r="U36" s="1133"/>
      <c r="V36" s="1133"/>
      <c r="W36" s="1133"/>
      <c r="X36" s="1133"/>
      <c r="Y36" s="1135"/>
      <c r="Z36" s="1138"/>
      <c r="AA36" s="1138"/>
      <c r="AB36" s="1138"/>
      <c r="AC36" s="1138"/>
      <c r="AD36" s="1138"/>
      <c r="AE36" s="1138"/>
      <c r="AF36" s="1141"/>
      <c r="AG36" s="1141"/>
      <c r="AH36" s="1141"/>
      <c r="AI36" s="1141"/>
      <c r="AJ36" s="1141"/>
      <c r="AK36" s="1141"/>
      <c r="AL36" s="1155"/>
      <c r="AM36" s="1156"/>
      <c r="AN36" s="1156"/>
      <c r="AO36" s="1156"/>
      <c r="AP36" s="1156"/>
      <c r="AQ36" s="1152"/>
      <c r="AR36" s="391" t="s">
        <v>1597</v>
      </c>
      <c r="AS36" s="531" t="s">
        <v>1598</v>
      </c>
      <c r="AT36" s="531"/>
      <c r="AU36" s="531"/>
      <c r="AV36" s="531"/>
      <c r="AW36" s="531"/>
      <c r="AX36" s="531"/>
      <c r="AY36" s="531"/>
      <c r="AZ36" s="531"/>
      <c r="BA36" s="531"/>
      <c r="BB36" s="531"/>
      <c r="BC36" s="531"/>
      <c r="BD36" s="531"/>
      <c r="BE36" s="531"/>
      <c r="BF36" s="531"/>
      <c r="BG36" s="532"/>
      <c r="BH36" s="31"/>
      <c r="BI36" s="31"/>
      <c r="BJ36" s="31"/>
      <c r="BK36" s="31"/>
      <c r="BL36" s="31"/>
    </row>
    <row r="37" spans="1:66" ht="24.05" customHeight="1">
      <c r="AK37" s="31"/>
      <c r="AL37" s="31"/>
      <c r="AM37" s="31"/>
      <c r="AN37" s="31"/>
      <c r="AO37" s="242"/>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6">
      <c r="AK38" s="31"/>
      <c r="AL38" s="31"/>
      <c r="AM38" s="31"/>
      <c r="AN38" s="31"/>
      <c r="AO38" s="242"/>
      <c r="AP38" s="31"/>
      <c r="AQ38" s="31"/>
      <c r="AR38" s="31"/>
      <c r="AS38" s="31"/>
      <c r="AT38" s="31"/>
      <c r="AU38" s="31"/>
      <c r="AV38" s="31"/>
      <c r="AW38" s="31"/>
      <c r="AX38" s="31"/>
      <c r="AY38" s="31"/>
      <c r="AZ38" s="31"/>
      <c r="BA38" s="31"/>
      <c r="BB38" s="31"/>
      <c r="BC38" s="31"/>
      <c r="BD38" s="31"/>
      <c r="BE38" s="31"/>
      <c r="BF38" s="31"/>
      <c r="BG38" s="31"/>
      <c r="BH38" s="31"/>
      <c r="BI38" s="31"/>
      <c r="BJ38" s="31"/>
      <c r="BK38" s="31"/>
      <c r="BL38" s="31"/>
    </row>
    <row r="39" spans="1:66">
      <c r="AK39" s="31"/>
      <c r="AL39" s="31"/>
      <c r="AM39" s="31"/>
      <c r="AN39" s="31"/>
      <c r="AO39" s="242"/>
      <c r="AP39" s="31"/>
      <c r="AQ39" s="31"/>
      <c r="AR39" s="31"/>
      <c r="AS39" s="31"/>
      <c r="AT39" s="31"/>
      <c r="AU39" s="31"/>
      <c r="AV39" s="31"/>
      <c r="AW39" s="31"/>
      <c r="AX39" s="31"/>
      <c r="AY39" s="31"/>
      <c r="AZ39" s="31"/>
      <c r="BA39" s="31"/>
      <c r="BB39" s="31"/>
      <c r="BC39" s="31"/>
      <c r="BD39" s="31"/>
      <c r="BE39" s="31"/>
      <c r="BF39" s="31"/>
      <c r="BG39" s="31"/>
      <c r="BH39" s="31"/>
      <c r="BI39" s="31"/>
      <c r="BJ39" s="31"/>
      <c r="BK39" s="31"/>
      <c r="BL39" s="31"/>
    </row>
    <row r="40" spans="1:66">
      <c r="AK40" s="31"/>
      <c r="AL40" s="31"/>
      <c r="AM40" s="31"/>
      <c r="AN40" s="31"/>
      <c r="AO40" s="242"/>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6">
      <c r="AK41" s="31"/>
      <c r="AL41" s="31"/>
      <c r="AM41" s="31"/>
      <c r="AN41" s="31"/>
      <c r="AO41" s="242"/>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66">
      <c r="AK42" s="31"/>
      <c r="AL42" s="31"/>
      <c r="AM42" s="31"/>
      <c r="AN42" s="31"/>
      <c r="AO42" s="242"/>
      <c r="AP42" s="31"/>
      <c r="AQ42" s="31"/>
      <c r="AR42" s="31"/>
      <c r="AS42" s="31"/>
      <c r="AT42" s="31"/>
      <c r="AU42" s="31"/>
      <c r="AV42" s="31"/>
      <c r="AW42" s="31"/>
      <c r="AX42" s="31"/>
      <c r="AY42" s="31"/>
      <c r="AZ42" s="31"/>
      <c r="BA42" s="31"/>
      <c r="BB42" s="31"/>
      <c r="BC42" s="31"/>
      <c r="BD42" s="31"/>
      <c r="BE42" s="31"/>
      <c r="BF42" s="31"/>
      <c r="BG42" s="31"/>
      <c r="BH42" s="31"/>
      <c r="BI42" s="31"/>
      <c r="BJ42" s="31"/>
      <c r="BK42" s="31"/>
      <c r="BL42" s="31"/>
    </row>
  </sheetData>
  <sheetProtection selectLockedCells="1" selectUnlockedCells="1"/>
  <mergeCells count="174">
    <mergeCell ref="A1:AE1"/>
    <mergeCell ref="D5:G5"/>
    <mergeCell ref="A6:N7"/>
    <mergeCell ref="O6:AC6"/>
    <mergeCell ref="AD6:AL6"/>
    <mergeCell ref="AN6:AW6"/>
    <mergeCell ref="AX6:BG6"/>
    <mergeCell ref="O7:S7"/>
    <mergeCell ref="T7:X7"/>
    <mergeCell ref="Y7:AC7"/>
    <mergeCell ref="AD7:AG7"/>
    <mergeCell ref="AH7:AL7"/>
    <mergeCell ref="AN7:AQ7"/>
    <mergeCell ref="AR7:AW7"/>
    <mergeCell ref="AX7:BA7"/>
    <mergeCell ref="BB7:BG7"/>
    <mergeCell ref="AH8:AL8"/>
    <mergeCell ref="AN8:AQ8"/>
    <mergeCell ref="AR8:AW8"/>
    <mergeCell ref="AX8:BA8"/>
    <mergeCell ref="BB8:BG8"/>
    <mergeCell ref="D9:M9"/>
    <mergeCell ref="O9:S9"/>
    <mergeCell ref="T9:X9"/>
    <mergeCell ref="Y9:AC9"/>
    <mergeCell ref="AD9:AG9"/>
    <mergeCell ref="D8:M8"/>
    <mergeCell ref="O8:S8"/>
    <mergeCell ref="T8:X8"/>
    <mergeCell ref="Y8:AC8"/>
    <mergeCell ref="AD8:AG8"/>
    <mergeCell ref="AH9:AL9"/>
    <mergeCell ref="AN9:AQ9"/>
    <mergeCell ref="AR9:AW9"/>
    <mergeCell ref="AX9:BA9"/>
    <mergeCell ref="BB9:BG9"/>
    <mergeCell ref="BB10:BG10"/>
    <mergeCell ref="D11:M11"/>
    <mergeCell ref="O11:S11"/>
    <mergeCell ref="T11:X11"/>
    <mergeCell ref="Y11:AC11"/>
    <mergeCell ref="AD11:AG11"/>
    <mergeCell ref="AH11:AL11"/>
    <mergeCell ref="AN11:AQ11"/>
    <mergeCell ref="AR11:AW11"/>
    <mergeCell ref="AX11:BA11"/>
    <mergeCell ref="BB11:BG11"/>
    <mergeCell ref="D10:M10"/>
    <mergeCell ref="O10:S10"/>
    <mergeCell ref="T10:X10"/>
    <mergeCell ref="Y10:AC10"/>
    <mergeCell ref="AD10:AG10"/>
    <mergeCell ref="AH10:AL10"/>
    <mergeCell ref="AN10:AQ10"/>
    <mergeCell ref="AR10:AW10"/>
    <mergeCell ref="AX10:BA10"/>
    <mergeCell ref="T13:X13"/>
    <mergeCell ref="Y13:AC13"/>
    <mergeCell ref="AD13:AG13"/>
    <mergeCell ref="AH13:AL13"/>
    <mergeCell ref="AN13:AQ13"/>
    <mergeCell ref="AR13:AW13"/>
    <mergeCell ref="AX13:BA13"/>
    <mergeCell ref="BB13:BG13"/>
    <mergeCell ref="D12:M12"/>
    <mergeCell ref="O12:S12"/>
    <mergeCell ref="T12:X12"/>
    <mergeCell ref="Y12:AC12"/>
    <mergeCell ref="AD12:AG12"/>
    <mergeCell ref="AH12:AL12"/>
    <mergeCell ref="AN12:AQ12"/>
    <mergeCell ref="AR12:AW12"/>
    <mergeCell ref="AX12:BA12"/>
    <mergeCell ref="BB14:BG14"/>
    <mergeCell ref="B15:M15"/>
    <mergeCell ref="O15:S15"/>
    <mergeCell ref="T15:X15"/>
    <mergeCell ref="Y15:AC15"/>
    <mergeCell ref="AD15:AG15"/>
    <mergeCell ref="A8:B14"/>
    <mergeCell ref="AH15:AL15"/>
    <mergeCell ref="AN15:AQ15"/>
    <mergeCell ref="AR15:AW15"/>
    <mergeCell ref="AX15:BA15"/>
    <mergeCell ref="BB15:BG15"/>
    <mergeCell ref="D14:M14"/>
    <mergeCell ref="O14:S14"/>
    <mergeCell ref="T14:X14"/>
    <mergeCell ref="Y14:AC14"/>
    <mergeCell ref="AD14:AG14"/>
    <mergeCell ref="AH14:AL14"/>
    <mergeCell ref="AN14:AQ14"/>
    <mergeCell ref="AR14:AW14"/>
    <mergeCell ref="AX14:BA14"/>
    <mergeCell ref="BB12:BG12"/>
    <mergeCell ref="D13:M13"/>
    <mergeCell ref="O13:S13"/>
    <mergeCell ref="BB16:BG16"/>
    <mergeCell ref="B17:M17"/>
    <mergeCell ref="O17:S17"/>
    <mergeCell ref="T17:X17"/>
    <mergeCell ref="Y17:AC17"/>
    <mergeCell ref="AD17:AG17"/>
    <mergeCell ref="AH18:AL18"/>
    <mergeCell ref="AN18:AQ18"/>
    <mergeCell ref="AR18:AW18"/>
    <mergeCell ref="AX18:BA18"/>
    <mergeCell ref="BB18:BG18"/>
    <mergeCell ref="B16:M16"/>
    <mergeCell ref="O16:S16"/>
    <mergeCell ref="T16:X16"/>
    <mergeCell ref="Y16:AC16"/>
    <mergeCell ref="AD16:AG16"/>
    <mergeCell ref="AH16:AL16"/>
    <mergeCell ref="AN16:AQ16"/>
    <mergeCell ref="AR16:AW16"/>
    <mergeCell ref="AX16:BA16"/>
    <mergeCell ref="A21:R21"/>
    <mergeCell ref="AH17:AL17"/>
    <mergeCell ref="AN17:AQ17"/>
    <mergeCell ref="AR17:AW17"/>
    <mergeCell ref="AX17:BA17"/>
    <mergeCell ref="BB17:BG17"/>
    <mergeCell ref="A18:N18"/>
    <mergeCell ref="O18:S18"/>
    <mergeCell ref="T18:X18"/>
    <mergeCell ref="Y18:AC18"/>
    <mergeCell ref="AD18:AG18"/>
    <mergeCell ref="A22:O22"/>
    <mergeCell ref="P22:Y22"/>
    <mergeCell ref="Z22:AE23"/>
    <mergeCell ref="AF22:AK22"/>
    <mergeCell ref="AL22:AQ23"/>
    <mergeCell ref="AR22:BG23"/>
    <mergeCell ref="A23:O23"/>
    <mergeCell ref="P23:Y23"/>
    <mergeCell ref="AF23:AG23"/>
    <mergeCell ref="AH23:AI23"/>
    <mergeCell ref="AJ23:AK23"/>
    <mergeCell ref="A24:O29"/>
    <mergeCell ref="P24:Y29"/>
    <mergeCell ref="Z24:Z29"/>
    <mergeCell ref="AA24:AC26"/>
    <mergeCell ref="AD24:AD26"/>
    <mergeCell ref="AE24:AE29"/>
    <mergeCell ref="AF24:AG29"/>
    <mergeCell ref="AH24:AI29"/>
    <mergeCell ref="AJ24:AK29"/>
    <mergeCell ref="AA27:AC29"/>
    <mergeCell ref="AD27:AD29"/>
    <mergeCell ref="AR28:AR29"/>
    <mergeCell ref="AS28:BG29"/>
    <mergeCell ref="A30:O36"/>
    <mergeCell ref="P30:Y36"/>
    <mergeCell ref="Z30:AE36"/>
    <mergeCell ref="AF30:AG36"/>
    <mergeCell ref="AH30:AI36"/>
    <mergeCell ref="AJ30:AK36"/>
    <mergeCell ref="AL24:AP29"/>
    <mergeCell ref="AQ24:AQ29"/>
    <mergeCell ref="AR24:AR25"/>
    <mergeCell ref="AS24:BG25"/>
    <mergeCell ref="AR26:AR27"/>
    <mergeCell ref="AS26:BG27"/>
    <mergeCell ref="AL30:AP32"/>
    <mergeCell ref="AQ30:AQ36"/>
    <mergeCell ref="AR30:AR31"/>
    <mergeCell ref="AS30:BG31"/>
    <mergeCell ref="AR32:AR33"/>
    <mergeCell ref="AS32:BG33"/>
    <mergeCell ref="AL33:AP36"/>
    <mergeCell ref="AR34:AR35"/>
    <mergeCell ref="AS34:BG35"/>
    <mergeCell ref="AS36:BG36"/>
  </mergeCells>
  <phoneticPr fontId="5"/>
  <pageMargins left="0.78740157480314965" right="0.39370078740157483" top="0.39370078740157483" bottom="0.39370078740157483" header="0" footer="0"/>
  <pageSetup paperSize="9" scale="86"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DF7E-F59F-4B13-8FAE-932830F98004}">
  <sheetPr>
    <pageSetUpPr fitToPage="1"/>
  </sheetPr>
  <dimension ref="A1:T34"/>
  <sheetViews>
    <sheetView view="pageLayout" zoomScaleNormal="100" workbookViewId="0"/>
  </sheetViews>
  <sheetFormatPr defaultColWidth="9" defaultRowHeight="14.4"/>
  <cols>
    <col min="1" max="1" width="4.21875" style="392" customWidth="1"/>
    <col min="2" max="2" width="13.44140625" style="392" customWidth="1"/>
    <col min="3" max="18" width="7.6640625" style="392" customWidth="1"/>
    <col min="19" max="19" width="8.109375" style="392" customWidth="1"/>
    <col min="20" max="20" width="2.109375" style="392" customWidth="1"/>
    <col min="21" max="23" width="8.6640625" style="392" customWidth="1"/>
    <col min="24" max="255" width="9" style="392"/>
    <col min="256" max="256" width="3.6640625" style="392" customWidth="1"/>
    <col min="257" max="257" width="11.6640625" style="392" customWidth="1"/>
    <col min="258" max="273" width="7.6640625" style="392" customWidth="1"/>
    <col min="274" max="274" width="8.109375" style="392" customWidth="1"/>
    <col min="275" max="275" width="2.109375" style="392" customWidth="1"/>
    <col min="276" max="279" width="8.6640625" style="392" customWidth="1"/>
    <col min="280" max="511" width="9" style="392"/>
    <col min="512" max="512" width="3.6640625" style="392" customWidth="1"/>
    <col min="513" max="513" width="11.6640625" style="392" customWidth="1"/>
    <col min="514" max="529" width="7.6640625" style="392" customWidth="1"/>
    <col min="530" max="530" width="8.109375" style="392" customWidth="1"/>
    <col min="531" max="531" width="2.109375" style="392" customWidth="1"/>
    <col min="532" max="535" width="8.6640625" style="392" customWidth="1"/>
    <col min="536" max="767" width="9" style="392"/>
    <col min="768" max="768" width="3.6640625" style="392" customWidth="1"/>
    <col min="769" max="769" width="11.6640625" style="392" customWidth="1"/>
    <col min="770" max="785" width="7.6640625" style="392" customWidth="1"/>
    <col min="786" max="786" width="8.109375" style="392" customWidth="1"/>
    <col min="787" max="787" width="2.109375" style="392" customWidth="1"/>
    <col min="788" max="791" width="8.6640625" style="392" customWidth="1"/>
    <col min="792" max="1023" width="9" style="392"/>
    <col min="1024" max="1024" width="3.6640625" style="392" customWidth="1"/>
    <col min="1025" max="1025" width="11.6640625" style="392" customWidth="1"/>
    <col min="1026" max="1041" width="7.6640625" style="392" customWidth="1"/>
    <col min="1042" max="1042" width="8.109375" style="392" customWidth="1"/>
    <col min="1043" max="1043" width="2.109375" style="392" customWidth="1"/>
    <col min="1044" max="1047" width="8.6640625" style="392" customWidth="1"/>
    <col min="1048" max="1279" width="9" style="392"/>
    <col min="1280" max="1280" width="3.6640625" style="392" customWidth="1"/>
    <col min="1281" max="1281" width="11.6640625" style="392" customWidth="1"/>
    <col min="1282" max="1297" width="7.6640625" style="392" customWidth="1"/>
    <col min="1298" max="1298" width="8.109375" style="392" customWidth="1"/>
    <col min="1299" max="1299" width="2.109375" style="392" customWidth="1"/>
    <col min="1300" max="1303" width="8.6640625" style="392" customWidth="1"/>
    <col min="1304" max="1535" width="9" style="392"/>
    <col min="1536" max="1536" width="3.6640625" style="392" customWidth="1"/>
    <col min="1537" max="1537" width="11.6640625" style="392" customWidth="1"/>
    <col min="1538" max="1553" width="7.6640625" style="392" customWidth="1"/>
    <col min="1554" max="1554" width="8.109375" style="392" customWidth="1"/>
    <col min="1555" max="1555" width="2.109375" style="392" customWidth="1"/>
    <col min="1556" max="1559" width="8.6640625" style="392" customWidth="1"/>
    <col min="1560" max="1791" width="9" style="392"/>
    <col min="1792" max="1792" width="3.6640625" style="392" customWidth="1"/>
    <col min="1793" max="1793" width="11.6640625" style="392" customWidth="1"/>
    <col min="1794" max="1809" width="7.6640625" style="392" customWidth="1"/>
    <col min="1810" max="1810" width="8.109375" style="392" customWidth="1"/>
    <col min="1811" max="1811" width="2.109375" style="392" customWidth="1"/>
    <col min="1812" max="1815" width="8.6640625" style="392" customWidth="1"/>
    <col min="1816" max="2047" width="9" style="392"/>
    <col min="2048" max="2048" width="3.6640625" style="392" customWidth="1"/>
    <col min="2049" max="2049" width="11.6640625" style="392" customWidth="1"/>
    <col min="2050" max="2065" width="7.6640625" style="392" customWidth="1"/>
    <col min="2066" max="2066" width="8.109375" style="392" customWidth="1"/>
    <col min="2067" max="2067" width="2.109375" style="392" customWidth="1"/>
    <col min="2068" max="2071" width="8.6640625" style="392" customWidth="1"/>
    <col min="2072" max="2303" width="9" style="392"/>
    <col min="2304" max="2304" width="3.6640625" style="392" customWidth="1"/>
    <col min="2305" max="2305" width="11.6640625" style="392" customWidth="1"/>
    <col min="2306" max="2321" width="7.6640625" style="392" customWidth="1"/>
    <col min="2322" max="2322" width="8.109375" style="392" customWidth="1"/>
    <col min="2323" max="2323" width="2.109375" style="392" customWidth="1"/>
    <col min="2324" max="2327" width="8.6640625" style="392" customWidth="1"/>
    <col min="2328" max="2559" width="9" style="392"/>
    <col min="2560" max="2560" width="3.6640625" style="392" customWidth="1"/>
    <col min="2561" max="2561" width="11.6640625" style="392" customWidth="1"/>
    <col min="2562" max="2577" width="7.6640625" style="392" customWidth="1"/>
    <col min="2578" max="2578" width="8.109375" style="392" customWidth="1"/>
    <col min="2579" max="2579" width="2.109375" style="392" customWidth="1"/>
    <col min="2580" max="2583" width="8.6640625" style="392" customWidth="1"/>
    <col min="2584" max="2815" width="9" style="392"/>
    <col min="2816" max="2816" width="3.6640625" style="392" customWidth="1"/>
    <col min="2817" max="2817" width="11.6640625" style="392" customWidth="1"/>
    <col min="2818" max="2833" width="7.6640625" style="392" customWidth="1"/>
    <col min="2834" max="2834" width="8.109375" style="392" customWidth="1"/>
    <col min="2835" max="2835" width="2.109375" style="392" customWidth="1"/>
    <col min="2836" max="2839" width="8.6640625" style="392" customWidth="1"/>
    <col min="2840" max="3071" width="9" style="392"/>
    <col min="3072" max="3072" width="3.6640625" style="392" customWidth="1"/>
    <col min="3073" max="3073" width="11.6640625" style="392" customWidth="1"/>
    <col min="3074" max="3089" width="7.6640625" style="392" customWidth="1"/>
    <col min="3090" max="3090" width="8.109375" style="392" customWidth="1"/>
    <col min="3091" max="3091" width="2.109375" style="392" customWidth="1"/>
    <col min="3092" max="3095" width="8.6640625" style="392" customWidth="1"/>
    <col min="3096" max="3327" width="9" style="392"/>
    <col min="3328" max="3328" width="3.6640625" style="392" customWidth="1"/>
    <col min="3329" max="3329" width="11.6640625" style="392" customWidth="1"/>
    <col min="3330" max="3345" width="7.6640625" style="392" customWidth="1"/>
    <col min="3346" max="3346" width="8.109375" style="392" customWidth="1"/>
    <col min="3347" max="3347" width="2.109375" style="392" customWidth="1"/>
    <col min="3348" max="3351" width="8.6640625" style="392" customWidth="1"/>
    <col min="3352" max="3583" width="9" style="392"/>
    <col min="3584" max="3584" width="3.6640625" style="392" customWidth="1"/>
    <col min="3585" max="3585" width="11.6640625" style="392" customWidth="1"/>
    <col min="3586" max="3601" width="7.6640625" style="392" customWidth="1"/>
    <col min="3602" max="3602" width="8.109375" style="392" customWidth="1"/>
    <col min="3603" max="3603" width="2.109375" style="392" customWidth="1"/>
    <col min="3604" max="3607" width="8.6640625" style="392" customWidth="1"/>
    <col min="3608" max="3839" width="9" style="392"/>
    <col min="3840" max="3840" width="3.6640625" style="392" customWidth="1"/>
    <col min="3841" max="3841" width="11.6640625" style="392" customWidth="1"/>
    <col min="3842" max="3857" width="7.6640625" style="392" customWidth="1"/>
    <col min="3858" max="3858" width="8.109375" style="392" customWidth="1"/>
    <col min="3859" max="3859" width="2.109375" style="392" customWidth="1"/>
    <col min="3860" max="3863" width="8.6640625" style="392" customWidth="1"/>
    <col min="3864" max="4095" width="9" style="392"/>
    <col min="4096" max="4096" width="3.6640625" style="392" customWidth="1"/>
    <col min="4097" max="4097" width="11.6640625" style="392" customWidth="1"/>
    <col min="4098" max="4113" width="7.6640625" style="392" customWidth="1"/>
    <col min="4114" max="4114" width="8.109375" style="392" customWidth="1"/>
    <col min="4115" max="4115" width="2.109375" style="392" customWidth="1"/>
    <col min="4116" max="4119" width="8.6640625" style="392" customWidth="1"/>
    <col min="4120" max="4351" width="9" style="392"/>
    <col min="4352" max="4352" width="3.6640625" style="392" customWidth="1"/>
    <col min="4353" max="4353" width="11.6640625" style="392" customWidth="1"/>
    <col min="4354" max="4369" width="7.6640625" style="392" customWidth="1"/>
    <col min="4370" max="4370" width="8.109375" style="392" customWidth="1"/>
    <col min="4371" max="4371" width="2.109375" style="392" customWidth="1"/>
    <col min="4372" max="4375" width="8.6640625" style="392" customWidth="1"/>
    <col min="4376" max="4607" width="9" style="392"/>
    <col min="4608" max="4608" width="3.6640625" style="392" customWidth="1"/>
    <col min="4609" max="4609" width="11.6640625" style="392" customWidth="1"/>
    <col min="4610" max="4625" width="7.6640625" style="392" customWidth="1"/>
    <col min="4626" max="4626" width="8.109375" style="392" customWidth="1"/>
    <col min="4627" max="4627" width="2.109375" style="392" customWidth="1"/>
    <col min="4628" max="4631" width="8.6640625" style="392" customWidth="1"/>
    <col min="4632" max="4863" width="9" style="392"/>
    <col min="4864" max="4864" width="3.6640625" style="392" customWidth="1"/>
    <col min="4865" max="4865" width="11.6640625" style="392" customWidth="1"/>
    <col min="4866" max="4881" width="7.6640625" style="392" customWidth="1"/>
    <col min="4882" max="4882" width="8.109375" style="392" customWidth="1"/>
    <col min="4883" max="4883" width="2.109375" style="392" customWidth="1"/>
    <col min="4884" max="4887" width="8.6640625" style="392" customWidth="1"/>
    <col min="4888" max="5119" width="9" style="392"/>
    <col min="5120" max="5120" width="3.6640625" style="392" customWidth="1"/>
    <col min="5121" max="5121" width="11.6640625" style="392" customWidth="1"/>
    <col min="5122" max="5137" width="7.6640625" style="392" customWidth="1"/>
    <col min="5138" max="5138" width="8.109375" style="392" customWidth="1"/>
    <col min="5139" max="5139" width="2.109375" style="392" customWidth="1"/>
    <col min="5140" max="5143" width="8.6640625" style="392" customWidth="1"/>
    <col min="5144" max="5375" width="9" style="392"/>
    <col min="5376" max="5376" width="3.6640625" style="392" customWidth="1"/>
    <col min="5377" max="5377" width="11.6640625" style="392" customWidth="1"/>
    <col min="5378" max="5393" width="7.6640625" style="392" customWidth="1"/>
    <col min="5394" max="5394" width="8.109375" style="392" customWidth="1"/>
    <col min="5395" max="5395" width="2.109375" style="392" customWidth="1"/>
    <col min="5396" max="5399" width="8.6640625" style="392" customWidth="1"/>
    <col min="5400" max="5631" width="9" style="392"/>
    <col min="5632" max="5632" width="3.6640625" style="392" customWidth="1"/>
    <col min="5633" max="5633" width="11.6640625" style="392" customWidth="1"/>
    <col min="5634" max="5649" width="7.6640625" style="392" customWidth="1"/>
    <col min="5650" max="5650" width="8.109375" style="392" customWidth="1"/>
    <col min="5651" max="5651" width="2.109375" style="392" customWidth="1"/>
    <col min="5652" max="5655" width="8.6640625" style="392" customWidth="1"/>
    <col min="5656" max="5887" width="9" style="392"/>
    <col min="5888" max="5888" width="3.6640625" style="392" customWidth="1"/>
    <col min="5889" max="5889" width="11.6640625" style="392" customWidth="1"/>
    <col min="5890" max="5905" width="7.6640625" style="392" customWidth="1"/>
    <col min="5906" max="5906" width="8.109375" style="392" customWidth="1"/>
    <col min="5907" max="5907" width="2.109375" style="392" customWidth="1"/>
    <col min="5908" max="5911" width="8.6640625" style="392" customWidth="1"/>
    <col min="5912" max="6143" width="9" style="392"/>
    <col min="6144" max="6144" width="3.6640625" style="392" customWidth="1"/>
    <col min="6145" max="6145" width="11.6640625" style="392" customWidth="1"/>
    <col min="6146" max="6161" width="7.6640625" style="392" customWidth="1"/>
    <col min="6162" max="6162" width="8.109375" style="392" customWidth="1"/>
    <col min="6163" max="6163" width="2.109375" style="392" customWidth="1"/>
    <col min="6164" max="6167" width="8.6640625" style="392" customWidth="1"/>
    <col min="6168" max="6399" width="9" style="392"/>
    <col min="6400" max="6400" width="3.6640625" style="392" customWidth="1"/>
    <col min="6401" max="6401" width="11.6640625" style="392" customWidth="1"/>
    <col min="6402" max="6417" width="7.6640625" style="392" customWidth="1"/>
    <col min="6418" max="6418" width="8.109375" style="392" customWidth="1"/>
    <col min="6419" max="6419" width="2.109375" style="392" customWidth="1"/>
    <col min="6420" max="6423" width="8.6640625" style="392" customWidth="1"/>
    <col min="6424" max="6655" width="9" style="392"/>
    <col min="6656" max="6656" width="3.6640625" style="392" customWidth="1"/>
    <col min="6657" max="6657" width="11.6640625" style="392" customWidth="1"/>
    <col min="6658" max="6673" width="7.6640625" style="392" customWidth="1"/>
    <col min="6674" max="6674" width="8.109375" style="392" customWidth="1"/>
    <col min="6675" max="6675" width="2.109375" style="392" customWidth="1"/>
    <col min="6676" max="6679" width="8.6640625" style="392" customWidth="1"/>
    <col min="6680" max="6911" width="9" style="392"/>
    <col min="6912" max="6912" width="3.6640625" style="392" customWidth="1"/>
    <col min="6913" max="6913" width="11.6640625" style="392" customWidth="1"/>
    <col min="6914" max="6929" width="7.6640625" style="392" customWidth="1"/>
    <col min="6930" max="6930" width="8.109375" style="392" customWidth="1"/>
    <col min="6931" max="6931" width="2.109375" style="392" customWidth="1"/>
    <col min="6932" max="6935" width="8.6640625" style="392" customWidth="1"/>
    <col min="6936" max="7167" width="9" style="392"/>
    <col min="7168" max="7168" width="3.6640625" style="392" customWidth="1"/>
    <col min="7169" max="7169" width="11.6640625" style="392" customWidth="1"/>
    <col min="7170" max="7185" width="7.6640625" style="392" customWidth="1"/>
    <col min="7186" max="7186" width="8.109375" style="392" customWidth="1"/>
    <col min="7187" max="7187" width="2.109375" style="392" customWidth="1"/>
    <col min="7188" max="7191" width="8.6640625" style="392" customWidth="1"/>
    <col min="7192" max="7423" width="9" style="392"/>
    <col min="7424" max="7424" width="3.6640625" style="392" customWidth="1"/>
    <col min="7425" max="7425" width="11.6640625" style="392" customWidth="1"/>
    <col min="7426" max="7441" width="7.6640625" style="392" customWidth="1"/>
    <col min="7442" max="7442" width="8.109375" style="392" customWidth="1"/>
    <col min="7443" max="7443" width="2.109375" style="392" customWidth="1"/>
    <col min="7444" max="7447" width="8.6640625" style="392" customWidth="1"/>
    <col min="7448" max="7679" width="9" style="392"/>
    <col min="7680" max="7680" width="3.6640625" style="392" customWidth="1"/>
    <col min="7681" max="7681" width="11.6640625" style="392" customWidth="1"/>
    <col min="7682" max="7697" width="7.6640625" style="392" customWidth="1"/>
    <col min="7698" max="7698" width="8.109375" style="392" customWidth="1"/>
    <col min="7699" max="7699" width="2.109375" style="392" customWidth="1"/>
    <col min="7700" max="7703" width="8.6640625" style="392" customWidth="1"/>
    <col min="7704" max="7935" width="9" style="392"/>
    <col min="7936" max="7936" width="3.6640625" style="392" customWidth="1"/>
    <col min="7937" max="7937" width="11.6640625" style="392" customWidth="1"/>
    <col min="7938" max="7953" width="7.6640625" style="392" customWidth="1"/>
    <col min="7954" max="7954" width="8.109375" style="392" customWidth="1"/>
    <col min="7955" max="7955" width="2.109375" style="392" customWidth="1"/>
    <col min="7956" max="7959" width="8.6640625" style="392" customWidth="1"/>
    <col min="7960" max="8191" width="9" style="392"/>
    <col min="8192" max="8192" width="3.6640625" style="392" customWidth="1"/>
    <col min="8193" max="8193" width="11.6640625" style="392" customWidth="1"/>
    <col min="8194" max="8209" width="7.6640625" style="392" customWidth="1"/>
    <col min="8210" max="8210" width="8.109375" style="392" customWidth="1"/>
    <col min="8211" max="8211" width="2.109375" style="392" customWidth="1"/>
    <col min="8212" max="8215" width="8.6640625" style="392" customWidth="1"/>
    <col min="8216" max="8447" width="9" style="392"/>
    <col min="8448" max="8448" width="3.6640625" style="392" customWidth="1"/>
    <col min="8449" max="8449" width="11.6640625" style="392" customWidth="1"/>
    <col min="8450" max="8465" width="7.6640625" style="392" customWidth="1"/>
    <col min="8466" max="8466" width="8.109375" style="392" customWidth="1"/>
    <col min="8467" max="8467" width="2.109375" style="392" customWidth="1"/>
    <col min="8468" max="8471" width="8.6640625" style="392" customWidth="1"/>
    <col min="8472" max="8703" width="9" style="392"/>
    <col min="8704" max="8704" width="3.6640625" style="392" customWidth="1"/>
    <col min="8705" max="8705" width="11.6640625" style="392" customWidth="1"/>
    <col min="8706" max="8721" width="7.6640625" style="392" customWidth="1"/>
    <col min="8722" max="8722" width="8.109375" style="392" customWidth="1"/>
    <col min="8723" max="8723" width="2.109375" style="392" customWidth="1"/>
    <col min="8724" max="8727" width="8.6640625" style="392" customWidth="1"/>
    <col min="8728" max="8959" width="9" style="392"/>
    <col min="8960" max="8960" width="3.6640625" style="392" customWidth="1"/>
    <col min="8961" max="8961" width="11.6640625" style="392" customWidth="1"/>
    <col min="8962" max="8977" width="7.6640625" style="392" customWidth="1"/>
    <col min="8978" max="8978" width="8.109375" style="392" customWidth="1"/>
    <col min="8979" max="8979" width="2.109375" style="392" customWidth="1"/>
    <col min="8980" max="8983" width="8.6640625" style="392" customWidth="1"/>
    <col min="8984" max="9215" width="9" style="392"/>
    <col min="9216" max="9216" width="3.6640625" style="392" customWidth="1"/>
    <col min="9217" max="9217" width="11.6640625" style="392" customWidth="1"/>
    <col min="9218" max="9233" width="7.6640625" style="392" customWidth="1"/>
    <col min="9234" max="9234" width="8.109375" style="392" customWidth="1"/>
    <col min="9235" max="9235" width="2.109375" style="392" customWidth="1"/>
    <col min="9236" max="9239" width="8.6640625" style="392" customWidth="1"/>
    <col min="9240" max="9471" width="9" style="392"/>
    <col min="9472" max="9472" width="3.6640625" style="392" customWidth="1"/>
    <col min="9473" max="9473" width="11.6640625" style="392" customWidth="1"/>
    <col min="9474" max="9489" width="7.6640625" style="392" customWidth="1"/>
    <col min="9490" max="9490" width="8.109375" style="392" customWidth="1"/>
    <col min="9491" max="9491" width="2.109375" style="392" customWidth="1"/>
    <col min="9492" max="9495" width="8.6640625" style="392" customWidth="1"/>
    <col min="9496" max="9727" width="9" style="392"/>
    <col min="9728" max="9728" width="3.6640625" style="392" customWidth="1"/>
    <col min="9729" max="9729" width="11.6640625" style="392" customWidth="1"/>
    <col min="9730" max="9745" width="7.6640625" style="392" customWidth="1"/>
    <col min="9746" max="9746" width="8.109375" style="392" customWidth="1"/>
    <col min="9747" max="9747" width="2.109375" style="392" customWidth="1"/>
    <col min="9748" max="9751" width="8.6640625" style="392" customWidth="1"/>
    <col min="9752" max="9983" width="9" style="392"/>
    <col min="9984" max="9984" width="3.6640625" style="392" customWidth="1"/>
    <col min="9985" max="9985" width="11.6640625" style="392" customWidth="1"/>
    <col min="9986" max="10001" width="7.6640625" style="392" customWidth="1"/>
    <col min="10002" max="10002" width="8.109375" style="392" customWidth="1"/>
    <col min="10003" max="10003" width="2.109375" style="392" customWidth="1"/>
    <col min="10004" max="10007" width="8.6640625" style="392" customWidth="1"/>
    <col min="10008" max="10239" width="9" style="392"/>
    <col min="10240" max="10240" width="3.6640625" style="392" customWidth="1"/>
    <col min="10241" max="10241" width="11.6640625" style="392" customWidth="1"/>
    <col min="10242" max="10257" width="7.6640625" style="392" customWidth="1"/>
    <col min="10258" max="10258" width="8.109375" style="392" customWidth="1"/>
    <col min="10259" max="10259" width="2.109375" style="392" customWidth="1"/>
    <col min="10260" max="10263" width="8.6640625" style="392" customWidth="1"/>
    <col min="10264" max="10495" width="9" style="392"/>
    <col min="10496" max="10496" width="3.6640625" style="392" customWidth="1"/>
    <col min="10497" max="10497" width="11.6640625" style="392" customWidth="1"/>
    <col min="10498" max="10513" width="7.6640625" style="392" customWidth="1"/>
    <col min="10514" max="10514" width="8.109375" style="392" customWidth="1"/>
    <col min="10515" max="10515" width="2.109375" style="392" customWidth="1"/>
    <col min="10516" max="10519" width="8.6640625" style="392" customWidth="1"/>
    <col min="10520" max="10751" width="9" style="392"/>
    <col min="10752" max="10752" width="3.6640625" style="392" customWidth="1"/>
    <col min="10753" max="10753" width="11.6640625" style="392" customWidth="1"/>
    <col min="10754" max="10769" width="7.6640625" style="392" customWidth="1"/>
    <col min="10770" max="10770" width="8.109375" style="392" customWidth="1"/>
    <col min="10771" max="10771" width="2.109375" style="392" customWidth="1"/>
    <col min="10772" max="10775" width="8.6640625" style="392" customWidth="1"/>
    <col min="10776" max="11007" width="9" style="392"/>
    <col min="11008" max="11008" width="3.6640625" style="392" customWidth="1"/>
    <col min="11009" max="11009" width="11.6640625" style="392" customWidth="1"/>
    <col min="11010" max="11025" width="7.6640625" style="392" customWidth="1"/>
    <col min="11026" max="11026" width="8.109375" style="392" customWidth="1"/>
    <col min="11027" max="11027" width="2.109375" style="392" customWidth="1"/>
    <col min="11028" max="11031" width="8.6640625" style="392" customWidth="1"/>
    <col min="11032" max="11263" width="9" style="392"/>
    <col min="11264" max="11264" width="3.6640625" style="392" customWidth="1"/>
    <col min="11265" max="11265" width="11.6640625" style="392" customWidth="1"/>
    <col min="11266" max="11281" width="7.6640625" style="392" customWidth="1"/>
    <col min="11282" max="11282" width="8.109375" style="392" customWidth="1"/>
    <col min="11283" max="11283" width="2.109375" style="392" customWidth="1"/>
    <col min="11284" max="11287" width="8.6640625" style="392" customWidth="1"/>
    <col min="11288" max="11519" width="9" style="392"/>
    <col min="11520" max="11520" width="3.6640625" style="392" customWidth="1"/>
    <col min="11521" max="11521" width="11.6640625" style="392" customWidth="1"/>
    <col min="11522" max="11537" width="7.6640625" style="392" customWidth="1"/>
    <col min="11538" max="11538" width="8.109375" style="392" customWidth="1"/>
    <col min="11539" max="11539" width="2.109375" style="392" customWidth="1"/>
    <col min="11540" max="11543" width="8.6640625" style="392" customWidth="1"/>
    <col min="11544" max="11775" width="9" style="392"/>
    <col min="11776" max="11776" width="3.6640625" style="392" customWidth="1"/>
    <col min="11777" max="11777" width="11.6640625" style="392" customWidth="1"/>
    <col min="11778" max="11793" width="7.6640625" style="392" customWidth="1"/>
    <col min="11794" max="11794" width="8.109375" style="392" customWidth="1"/>
    <col min="11795" max="11795" width="2.109375" style="392" customWidth="1"/>
    <col min="11796" max="11799" width="8.6640625" style="392" customWidth="1"/>
    <col min="11800" max="12031" width="9" style="392"/>
    <col min="12032" max="12032" width="3.6640625" style="392" customWidth="1"/>
    <col min="12033" max="12033" width="11.6640625" style="392" customWidth="1"/>
    <col min="12034" max="12049" width="7.6640625" style="392" customWidth="1"/>
    <col min="12050" max="12050" width="8.109375" style="392" customWidth="1"/>
    <col min="12051" max="12051" width="2.109375" style="392" customWidth="1"/>
    <col min="12052" max="12055" width="8.6640625" style="392" customWidth="1"/>
    <col min="12056" max="12287" width="9" style="392"/>
    <col min="12288" max="12288" width="3.6640625" style="392" customWidth="1"/>
    <col min="12289" max="12289" width="11.6640625" style="392" customWidth="1"/>
    <col min="12290" max="12305" width="7.6640625" style="392" customWidth="1"/>
    <col min="12306" max="12306" width="8.109375" style="392" customWidth="1"/>
    <col min="12307" max="12307" width="2.109375" style="392" customWidth="1"/>
    <col min="12308" max="12311" width="8.6640625" style="392" customWidth="1"/>
    <col min="12312" max="12543" width="9" style="392"/>
    <col min="12544" max="12544" width="3.6640625" style="392" customWidth="1"/>
    <col min="12545" max="12545" width="11.6640625" style="392" customWidth="1"/>
    <col min="12546" max="12561" width="7.6640625" style="392" customWidth="1"/>
    <col min="12562" max="12562" width="8.109375" style="392" customWidth="1"/>
    <col min="12563" max="12563" width="2.109375" style="392" customWidth="1"/>
    <col min="12564" max="12567" width="8.6640625" style="392" customWidth="1"/>
    <col min="12568" max="12799" width="9" style="392"/>
    <col min="12800" max="12800" width="3.6640625" style="392" customWidth="1"/>
    <col min="12801" max="12801" width="11.6640625" style="392" customWidth="1"/>
    <col min="12802" max="12817" width="7.6640625" style="392" customWidth="1"/>
    <col min="12818" max="12818" width="8.109375" style="392" customWidth="1"/>
    <col min="12819" max="12819" width="2.109375" style="392" customWidth="1"/>
    <col min="12820" max="12823" width="8.6640625" style="392" customWidth="1"/>
    <col min="12824" max="13055" width="9" style="392"/>
    <col min="13056" max="13056" width="3.6640625" style="392" customWidth="1"/>
    <col min="13057" max="13057" width="11.6640625" style="392" customWidth="1"/>
    <col min="13058" max="13073" width="7.6640625" style="392" customWidth="1"/>
    <col min="13074" max="13074" width="8.109375" style="392" customWidth="1"/>
    <col min="13075" max="13075" width="2.109375" style="392" customWidth="1"/>
    <col min="13076" max="13079" width="8.6640625" style="392" customWidth="1"/>
    <col min="13080" max="13311" width="9" style="392"/>
    <col min="13312" max="13312" width="3.6640625" style="392" customWidth="1"/>
    <col min="13313" max="13313" width="11.6640625" style="392" customWidth="1"/>
    <col min="13314" max="13329" width="7.6640625" style="392" customWidth="1"/>
    <col min="13330" max="13330" width="8.109375" style="392" customWidth="1"/>
    <col min="13331" max="13331" width="2.109375" style="392" customWidth="1"/>
    <col min="13332" max="13335" width="8.6640625" style="392" customWidth="1"/>
    <col min="13336" max="13567" width="9" style="392"/>
    <col min="13568" max="13568" width="3.6640625" style="392" customWidth="1"/>
    <col min="13569" max="13569" width="11.6640625" style="392" customWidth="1"/>
    <col min="13570" max="13585" width="7.6640625" style="392" customWidth="1"/>
    <col min="13586" max="13586" width="8.109375" style="392" customWidth="1"/>
    <col min="13587" max="13587" width="2.109375" style="392" customWidth="1"/>
    <col min="13588" max="13591" width="8.6640625" style="392" customWidth="1"/>
    <col min="13592" max="13823" width="9" style="392"/>
    <col min="13824" max="13824" width="3.6640625" style="392" customWidth="1"/>
    <col min="13825" max="13825" width="11.6640625" style="392" customWidth="1"/>
    <col min="13826" max="13841" width="7.6640625" style="392" customWidth="1"/>
    <col min="13842" max="13842" width="8.109375" style="392" customWidth="1"/>
    <col min="13843" max="13843" width="2.109375" style="392" customWidth="1"/>
    <col min="13844" max="13847" width="8.6640625" style="392" customWidth="1"/>
    <col min="13848" max="14079" width="9" style="392"/>
    <col min="14080" max="14080" width="3.6640625" style="392" customWidth="1"/>
    <col min="14081" max="14081" width="11.6640625" style="392" customWidth="1"/>
    <col min="14082" max="14097" width="7.6640625" style="392" customWidth="1"/>
    <col min="14098" max="14098" width="8.109375" style="392" customWidth="1"/>
    <col min="14099" max="14099" width="2.109375" style="392" customWidth="1"/>
    <col min="14100" max="14103" width="8.6640625" style="392" customWidth="1"/>
    <col min="14104" max="14335" width="9" style="392"/>
    <col min="14336" max="14336" width="3.6640625" style="392" customWidth="1"/>
    <col min="14337" max="14337" width="11.6640625" style="392" customWidth="1"/>
    <col min="14338" max="14353" width="7.6640625" style="392" customWidth="1"/>
    <col min="14354" max="14354" width="8.109375" style="392" customWidth="1"/>
    <col min="14355" max="14355" width="2.109375" style="392" customWidth="1"/>
    <col min="14356" max="14359" width="8.6640625" style="392" customWidth="1"/>
    <col min="14360" max="14591" width="9" style="392"/>
    <col min="14592" max="14592" width="3.6640625" style="392" customWidth="1"/>
    <col min="14593" max="14593" width="11.6640625" style="392" customWidth="1"/>
    <col min="14594" max="14609" width="7.6640625" style="392" customWidth="1"/>
    <col min="14610" max="14610" width="8.109375" style="392" customWidth="1"/>
    <col min="14611" max="14611" width="2.109375" style="392" customWidth="1"/>
    <col min="14612" max="14615" width="8.6640625" style="392" customWidth="1"/>
    <col min="14616" max="14847" width="9" style="392"/>
    <col min="14848" max="14848" width="3.6640625" style="392" customWidth="1"/>
    <col min="14849" max="14849" width="11.6640625" style="392" customWidth="1"/>
    <col min="14850" max="14865" width="7.6640625" style="392" customWidth="1"/>
    <col min="14866" max="14866" width="8.109375" style="392" customWidth="1"/>
    <col min="14867" max="14867" width="2.109375" style="392" customWidth="1"/>
    <col min="14868" max="14871" width="8.6640625" style="392" customWidth="1"/>
    <col min="14872" max="15103" width="9" style="392"/>
    <col min="15104" max="15104" width="3.6640625" style="392" customWidth="1"/>
    <col min="15105" max="15105" width="11.6640625" style="392" customWidth="1"/>
    <col min="15106" max="15121" width="7.6640625" style="392" customWidth="1"/>
    <col min="15122" max="15122" width="8.109375" style="392" customWidth="1"/>
    <col min="15123" max="15123" width="2.109375" style="392" customWidth="1"/>
    <col min="15124" max="15127" width="8.6640625" style="392" customWidth="1"/>
    <col min="15128" max="15359" width="9" style="392"/>
    <col min="15360" max="15360" width="3.6640625" style="392" customWidth="1"/>
    <col min="15361" max="15361" width="11.6640625" style="392" customWidth="1"/>
    <col min="15362" max="15377" width="7.6640625" style="392" customWidth="1"/>
    <col min="15378" max="15378" width="8.109375" style="392" customWidth="1"/>
    <col min="15379" max="15379" width="2.109375" style="392" customWidth="1"/>
    <col min="15380" max="15383" width="8.6640625" style="392" customWidth="1"/>
    <col min="15384" max="15615" width="9" style="392"/>
    <col min="15616" max="15616" width="3.6640625" style="392" customWidth="1"/>
    <col min="15617" max="15617" width="11.6640625" style="392" customWidth="1"/>
    <col min="15618" max="15633" width="7.6640625" style="392" customWidth="1"/>
    <col min="15634" max="15634" width="8.109375" style="392" customWidth="1"/>
    <col min="15635" max="15635" width="2.109375" style="392" customWidth="1"/>
    <col min="15636" max="15639" width="8.6640625" style="392" customWidth="1"/>
    <col min="15640" max="15871" width="9" style="392"/>
    <col min="15872" max="15872" width="3.6640625" style="392" customWidth="1"/>
    <col min="15873" max="15873" width="11.6640625" style="392" customWidth="1"/>
    <col min="15874" max="15889" width="7.6640625" style="392" customWidth="1"/>
    <col min="15890" max="15890" width="8.109375" style="392" customWidth="1"/>
    <col min="15891" max="15891" width="2.109375" style="392" customWidth="1"/>
    <col min="15892" max="15895" width="8.6640625" style="392" customWidth="1"/>
    <col min="15896" max="16127" width="9" style="392"/>
    <col min="16128" max="16128" width="3.6640625" style="392" customWidth="1"/>
    <col min="16129" max="16129" width="11.6640625" style="392" customWidth="1"/>
    <col min="16130" max="16145" width="7.6640625" style="392" customWidth="1"/>
    <col min="16146" max="16146" width="8.109375" style="392" customWidth="1"/>
    <col min="16147" max="16147" width="2.109375" style="392" customWidth="1"/>
    <col min="16148" max="16151" width="8.6640625" style="392" customWidth="1"/>
    <col min="16152" max="16384" width="9" style="392"/>
  </cols>
  <sheetData>
    <row r="1" spans="1:20" ht="19" customHeight="1"/>
    <row r="2" spans="1:20" s="393" customFormat="1" ht="20.3" customHeight="1">
      <c r="A2" s="1195" t="s">
        <v>1599</v>
      </c>
      <c r="B2" s="1195"/>
      <c r="C2" s="1195"/>
      <c r="D2" s="1195"/>
      <c r="E2" s="381"/>
      <c r="F2" s="381"/>
      <c r="G2" s="381"/>
      <c r="H2" s="381"/>
      <c r="I2" s="381"/>
      <c r="J2" s="381"/>
      <c r="K2" s="381"/>
      <c r="L2" s="381"/>
      <c r="M2" s="381"/>
      <c r="N2" s="381"/>
      <c r="O2" s="381"/>
      <c r="P2" s="381"/>
      <c r="Q2" s="381"/>
      <c r="R2" s="381"/>
      <c r="S2" s="381"/>
      <c r="T2" s="381"/>
    </row>
    <row r="3" spans="1:20" s="393" customFormat="1" ht="20.3" customHeight="1">
      <c r="A3" s="1260" t="s">
        <v>1600</v>
      </c>
      <c r="B3" s="1260"/>
      <c r="C3" s="1260"/>
      <c r="D3" s="1260"/>
      <c r="E3" s="1260"/>
      <c r="F3" s="1260"/>
      <c r="G3" s="394"/>
      <c r="H3" s="394"/>
      <c r="I3" s="394"/>
      <c r="J3" s="394"/>
      <c r="K3" s="394"/>
      <c r="L3" s="394"/>
      <c r="M3" s="394"/>
      <c r="N3" s="394"/>
      <c r="P3" s="394"/>
      <c r="Q3" s="394"/>
      <c r="R3" s="394"/>
      <c r="S3" s="394"/>
      <c r="T3" s="395" t="s">
        <v>1601</v>
      </c>
    </row>
    <row r="4" spans="1:20" ht="20.3" customHeight="1">
      <c r="A4" s="396"/>
      <c r="B4" s="397" t="s">
        <v>1602</v>
      </c>
      <c r="C4" s="1076" t="s">
        <v>1603</v>
      </c>
      <c r="D4" s="1077"/>
      <c r="E4" s="1077"/>
      <c r="F4" s="1077"/>
      <c r="G4" s="1077"/>
      <c r="H4" s="1078"/>
      <c r="I4" s="1076" t="s">
        <v>1604</v>
      </c>
      <c r="J4" s="1077"/>
      <c r="K4" s="1077"/>
      <c r="L4" s="1077"/>
      <c r="M4" s="1077"/>
      <c r="N4" s="1078"/>
      <c r="O4" s="1076" t="s">
        <v>1605</v>
      </c>
      <c r="P4" s="1077"/>
      <c r="Q4" s="1077"/>
      <c r="R4" s="1077"/>
      <c r="S4" s="1077"/>
      <c r="T4" s="1079"/>
    </row>
    <row r="5" spans="1:20" ht="20.3" customHeight="1">
      <c r="A5" s="398" t="s">
        <v>1606</v>
      </c>
      <c r="B5" s="399" t="s">
        <v>1607</v>
      </c>
      <c r="C5" s="400" t="s">
        <v>1608</v>
      </c>
      <c r="D5" s="400" t="s">
        <v>1609</v>
      </c>
      <c r="E5" s="400" t="s">
        <v>1610</v>
      </c>
      <c r="F5" s="400" t="s">
        <v>1611</v>
      </c>
      <c r="G5" s="1052" t="s">
        <v>425</v>
      </c>
      <c r="H5" s="1083"/>
      <c r="I5" s="374" t="s">
        <v>1608</v>
      </c>
      <c r="J5" s="374" t="s">
        <v>1609</v>
      </c>
      <c r="K5" s="374" t="s">
        <v>1610</v>
      </c>
      <c r="L5" s="374" t="s">
        <v>1611</v>
      </c>
      <c r="M5" s="1052" t="s">
        <v>425</v>
      </c>
      <c r="N5" s="1083"/>
      <c r="O5" s="374" t="s">
        <v>1608</v>
      </c>
      <c r="P5" s="374" t="s">
        <v>1609</v>
      </c>
      <c r="Q5" s="374" t="s">
        <v>1610</v>
      </c>
      <c r="R5" s="374" t="s">
        <v>1611</v>
      </c>
      <c r="S5" s="1052" t="s">
        <v>425</v>
      </c>
      <c r="T5" s="1084"/>
    </row>
    <row r="6" spans="1:20" ht="20.3" customHeight="1">
      <c r="A6" s="1245" t="s">
        <v>1612</v>
      </c>
      <c r="B6" s="401" t="s">
        <v>1613</v>
      </c>
      <c r="C6" s="402" t="s">
        <v>1424</v>
      </c>
      <c r="D6" s="402">
        <v>14</v>
      </c>
      <c r="E6" s="402" t="s">
        <v>1424</v>
      </c>
      <c r="F6" s="402" t="s">
        <v>1424</v>
      </c>
      <c r="G6" s="1258">
        <f t="shared" ref="G6:G7" si="0">IF(SUM(C6:F6)=0,"－",SUM(C6:F6))</f>
        <v>14</v>
      </c>
      <c r="H6" s="1259"/>
      <c r="I6" s="402" t="s">
        <v>1424</v>
      </c>
      <c r="J6" s="402" t="s">
        <v>1424</v>
      </c>
      <c r="K6" s="402" t="s">
        <v>1424</v>
      </c>
      <c r="L6" s="402" t="s">
        <v>1614</v>
      </c>
      <c r="M6" s="1258" t="str">
        <f t="shared" ref="M6:M7" si="1">IF(SUM(I6:L6)=0,"－",SUM(I6:L6))</f>
        <v>－</v>
      </c>
      <c r="N6" s="1259"/>
      <c r="O6" s="402" t="s">
        <v>1424</v>
      </c>
      <c r="P6" s="402">
        <v>10</v>
      </c>
      <c r="Q6" s="402" t="s">
        <v>1424</v>
      </c>
      <c r="R6" s="402" t="s">
        <v>1424</v>
      </c>
      <c r="S6" s="1248">
        <f t="shared" ref="S6:S7" si="2">IF(SUM(O6:R6)=0,"－",SUM(O6:R6))</f>
        <v>10</v>
      </c>
      <c r="T6" s="1249"/>
    </row>
    <row r="7" spans="1:20" ht="20.3" customHeight="1">
      <c r="A7" s="1246"/>
      <c r="B7" s="401" t="s">
        <v>1615</v>
      </c>
      <c r="C7" s="402" t="s">
        <v>1424</v>
      </c>
      <c r="D7" s="402" t="s">
        <v>1424</v>
      </c>
      <c r="E7" s="402" t="s">
        <v>1424</v>
      </c>
      <c r="F7" s="402" t="s">
        <v>1424</v>
      </c>
      <c r="G7" s="1258" t="str">
        <f t="shared" si="0"/>
        <v>－</v>
      </c>
      <c r="H7" s="1259"/>
      <c r="I7" s="402" t="s">
        <v>1424</v>
      </c>
      <c r="J7" s="402" t="s">
        <v>1424</v>
      </c>
      <c r="K7" s="402" t="s">
        <v>1424</v>
      </c>
      <c r="L7" s="402" t="s">
        <v>1424</v>
      </c>
      <c r="M7" s="1258" t="str">
        <f t="shared" si="1"/>
        <v>－</v>
      </c>
      <c r="N7" s="1259"/>
      <c r="O7" s="402" t="s">
        <v>1424</v>
      </c>
      <c r="P7" s="402" t="s">
        <v>1424</v>
      </c>
      <c r="Q7" s="402" t="s">
        <v>1424</v>
      </c>
      <c r="R7" s="402" t="s">
        <v>1424</v>
      </c>
      <c r="S7" s="1248" t="str">
        <f t="shared" si="2"/>
        <v>－</v>
      </c>
      <c r="T7" s="1249"/>
    </row>
    <row r="8" spans="1:20" ht="20.3" customHeight="1">
      <c r="A8" s="1246"/>
      <c r="B8" s="401" t="s">
        <v>1616</v>
      </c>
      <c r="C8" s="402" t="s">
        <v>1424</v>
      </c>
      <c r="D8" s="402" t="s">
        <v>1424</v>
      </c>
      <c r="E8" s="402" t="s">
        <v>1424</v>
      </c>
      <c r="F8" s="402" t="s">
        <v>1424</v>
      </c>
      <c r="G8" s="1258" t="str">
        <f>IF(SUM(C8:F8)=0,"－",SUM(C8:F8))</f>
        <v>－</v>
      </c>
      <c r="H8" s="1259"/>
      <c r="I8" s="402" t="s">
        <v>1424</v>
      </c>
      <c r="J8" s="402" t="s">
        <v>1424</v>
      </c>
      <c r="K8" s="402" t="s">
        <v>1424</v>
      </c>
      <c r="L8" s="402" t="s">
        <v>1424</v>
      </c>
      <c r="M8" s="1258" t="str">
        <f>IF(SUM(I8:L8)=0,"－",SUM(I8:L8))</f>
        <v>－</v>
      </c>
      <c r="N8" s="1259"/>
      <c r="O8" s="402" t="s">
        <v>1424</v>
      </c>
      <c r="P8" s="402" t="s">
        <v>1424</v>
      </c>
      <c r="Q8" s="402" t="s">
        <v>1424</v>
      </c>
      <c r="R8" s="402" t="s">
        <v>1424</v>
      </c>
      <c r="S8" s="1248" t="str">
        <f>IF(SUM(O8:R8)=0,"－",SUM(O8:R8))</f>
        <v>－</v>
      </c>
      <c r="T8" s="1249"/>
    </row>
    <row r="9" spans="1:20" ht="20.3" customHeight="1">
      <c r="A9" s="1246"/>
      <c r="B9" s="401" t="s">
        <v>1617</v>
      </c>
      <c r="C9" s="402" t="s">
        <v>1424</v>
      </c>
      <c r="D9" s="402" t="s">
        <v>1424</v>
      </c>
      <c r="E9" s="402" t="s">
        <v>1424</v>
      </c>
      <c r="F9" s="402" t="s">
        <v>1424</v>
      </c>
      <c r="G9" s="1258" t="str">
        <f t="shared" ref="G9:G14" si="3">IF(SUM(C9:F9)=0,"－",SUM(C9:F9))</f>
        <v>－</v>
      </c>
      <c r="H9" s="1259"/>
      <c r="I9" s="402" t="s">
        <v>1424</v>
      </c>
      <c r="J9" s="402" t="s">
        <v>1424</v>
      </c>
      <c r="K9" s="402" t="s">
        <v>1424</v>
      </c>
      <c r="L9" s="402" t="s">
        <v>1424</v>
      </c>
      <c r="M9" s="1258" t="str">
        <f t="shared" ref="M9:M14" si="4">IF(SUM(I9:L9)=0,"－",SUM(I9:L9))</f>
        <v>－</v>
      </c>
      <c r="N9" s="1259"/>
      <c r="O9" s="402" t="s">
        <v>1424</v>
      </c>
      <c r="P9" s="402" t="s">
        <v>1424</v>
      </c>
      <c r="Q9" s="402" t="s">
        <v>1424</v>
      </c>
      <c r="R9" s="402" t="s">
        <v>1424</v>
      </c>
      <c r="S9" s="1248" t="str">
        <f t="shared" ref="S9:S14" si="5">IF(SUM(O9:R9)=0,"－",SUM(O9:R9))</f>
        <v>－</v>
      </c>
      <c r="T9" s="1249"/>
    </row>
    <row r="10" spans="1:20" ht="20.3" customHeight="1">
      <c r="A10" s="1247"/>
      <c r="B10" s="401" t="s">
        <v>425</v>
      </c>
      <c r="C10" s="402" t="str">
        <f>IF(SUM(C6:C9)=0,"－",SUM(C6:C9))</f>
        <v>－</v>
      </c>
      <c r="D10" s="402">
        <f t="shared" ref="D10:T11" si="6">IF(SUM(D6:D9)=0,"－",SUM(D6:D9))</f>
        <v>14</v>
      </c>
      <c r="E10" s="402" t="str">
        <f t="shared" si="6"/>
        <v>－</v>
      </c>
      <c r="F10" s="402" t="str">
        <f t="shared" si="6"/>
        <v>－</v>
      </c>
      <c r="G10" s="1258">
        <f t="shared" si="6"/>
        <v>14</v>
      </c>
      <c r="H10" s="1259" t="str">
        <f t="shared" si="6"/>
        <v>－</v>
      </c>
      <c r="I10" s="402" t="str">
        <f t="shared" si="6"/>
        <v>－</v>
      </c>
      <c r="J10" s="402" t="str">
        <f t="shared" si="6"/>
        <v>－</v>
      </c>
      <c r="K10" s="402" t="str">
        <f t="shared" si="6"/>
        <v>－</v>
      </c>
      <c r="L10" s="402" t="str">
        <f t="shared" si="6"/>
        <v>－</v>
      </c>
      <c r="M10" s="1258" t="str">
        <f t="shared" si="6"/>
        <v>－</v>
      </c>
      <c r="N10" s="1259" t="str">
        <f t="shared" si="6"/>
        <v>－</v>
      </c>
      <c r="O10" s="402" t="str">
        <f t="shared" si="6"/>
        <v>－</v>
      </c>
      <c r="P10" s="402">
        <f t="shared" si="6"/>
        <v>10</v>
      </c>
      <c r="Q10" s="402" t="str">
        <f t="shared" si="6"/>
        <v>－</v>
      </c>
      <c r="R10" s="402" t="str">
        <f t="shared" si="6"/>
        <v>－</v>
      </c>
      <c r="S10" s="1248">
        <f t="shared" si="6"/>
        <v>10</v>
      </c>
      <c r="T10" s="1249" t="str">
        <f t="shared" si="6"/>
        <v>－</v>
      </c>
    </row>
    <row r="11" spans="1:20" ht="20.3" customHeight="1">
      <c r="A11" s="1245" t="s">
        <v>1618</v>
      </c>
      <c r="B11" s="401" t="s">
        <v>1613</v>
      </c>
      <c r="C11" s="402" t="s">
        <v>1424</v>
      </c>
      <c r="D11" s="402">
        <v>77</v>
      </c>
      <c r="E11" s="402" t="s">
        <v>1424</v>
      </c>
      <c r="F11" s="402" t="str">
        <f t="shared" si="6"/>
        <v>－</v>
      </c>
      <c r="G11" s="1258">
        <f t="shared" si="3"/>
        <v>77</v>
      </c>
      <c r="H11" s="1259"/>
      <c r="I11" s="402" t="s">
        <v>1424</v>
      </c>
      <c r="J11" s="402" t="s">
        <v>1424</v>
      </c>
      <c r="K11" s="402" t="s">
        <v>1424</v>
      </c>
      <c r="L11" s="402" t="s">
        <v>1424</v>
      </c>
      <c r="M11" s="1258" t="str">
        <f t="shared" si="4"/>
        <v>－</v>
      </c>
      <c r="N11" s="1259"/>
      <c r="O11" s="402" t="s">
        <v>1424</v>
      </c>
      <c r="P11" s="402" t="s">
        <v>1424</v>
      </c>
      <c r="Q11" s="402" t="s">
        <v>1424</v>
      </c>
      <c r="R11" s="402" t="s">
        <v>1424</v>
      </c>
      <c r="S11" s="1248" t="str">
        <f t="shared" si="5"/>
        <v>－</v>
      </c>
      <c r="T11" s="1249"/>
    </row>
    <row r="12" spans="1:20" ht="20.3" customHeight="1">
      <c r="A12" s="1246"/>
      <c r="B12" s="401" t="s">
        <v>1615</v>
      </c>
      <c r="C12" s="402" t="s">
        <v>1424</v>
      </c>
      <c r="D12" s="402">
        <v>166</v>
      </c>
      <c r="E12" s="402">
        <v>7</v>
      </c>
      <c r="F12" s="402" t="s">
        <v>1424</v>
      </c>
      <c r="G12" s="1258">
        <f t="shared" si="3"/>
        <v>173</v>
      </c>
      <c r="H12" s="1259"/>
      <c r="I12" s="402" t="s">
        <v>1424</v>
      </c>
      <c r="J12" s="402" t="s">
        <v>1424</v>
      </c>
      <c r="K12" s="402" t="s">
        <v>1424</v>
      </c>
      <c r="L12" s="402" t="s">
        <v>1424</v>
      </c>
      <c r="M12" s="1258" t="str">
        <f t="shared" si="4"/>
        <v>－</v>
      </c>
      <c r="N12" s="1259"/>
      <c r="O12" s="402" t="s">
        <v>1424</v>
      </c>
      <c r="P12" s="402" t="s">
        <v>1424</v>
      </c>
      <c r="Q12" s="402" t="s">
        <v>1424</v>
      </c>
      <c r="R12" s="402" t="s">
        <v>1424</v>
      </c>
      <c r="S12" s="1248" t="str">
        <f t="shared" si="5"/>
        <v>－</v>
      </c>
      <c r="T12" s="1249"/>
    </row>
    <row r="13" spans="1:20" ht="20.3" customHeight="1">
      <c r="A13" s="1246"/>
      <c r="B13" s="401" t="s">
        <v>1616</v>
      </c>
      <c r="C13" s="402" t="s">
        <v>1424</v>
      </c>
      <c r="D13" s="402" t="s">
        <v>1424</v>
      </c>
      <c r="E13" s="402" t="s">
        <v>1424</v>
      </c>
      <c r="F13" s="402" t="s">
        <v>1424</v>
      </c>
      <c r="G13" s="1258" t="str">
        <f t="shared" si="3"/>
        <v>－</v>
      </c>
      <c r="H13" s="1259"/>
      <c r="I13" s="402" t="s">
        <v>1424</v>
      </c>
      <c r="J13" s="402" t="s">
        <v>1424</v>
      </c>
      <c r="K13" s="402" t="s">
        <v>1424</v>
      </c>
      <c r="L13" s="402" t="s">
        <v>1424</v>
      </c>
      <c r="M13" s="1258" t="str">
        <f t="shared" si="4"/>
        <v>－</v>
      </c>
      <c r="N13" s="1259"/>
      <c r="O13" s="402" t="s">
        <v>1424</v>
      </c>
      <c r="P13" s="402" t="s">
        <v>1424</v>
      </c>
      <c r="Q13" s="402" t="s">
        <v>1424</v>
      </c>
      <c r="R13" s="402" t="s">
        <v>1424</v>
      </c>
      <c r="S13" s="1248" t="str">
        <f t="shared" si="5"/>
        <v>－</v>
      </c>
      <c r="T13" s="1249"/>
    </row>
    <row r="14" spans="1:20" ht="20.3" customHeight="1">
      <c r="A14" s="1246"/>
      <c r="B14" s="401" t="s">
        <v>1617</v>
      </c>
      <c r="C14" s="402" t="s">
        <v>1424</v>
      </c>
      <c r="D14" s="402" t="s">
        <v>1424</v>
      </c>
      <c r="E14" s="402" t="s">
        <v>1424</v>
      </c>
      <c r="F14" s="402" t="s">
        <v>1424</v>
      </c>
      <c r="G14" s="1258" t="str">
        <f t="shared" si="3"/>
        <v>－</v>
      </c>
      <c r="H14" s="1259"/>
      <c r="I14" s="402" t="s">
        <v>1424</v>
      </c>
      <c r="J14" s="402" t="s">
        <v>1424</v>
      </c>
      <c r="K14" s="402" t="s">
        <v>1424</v>
      </c>
      <c r="L14" s="402" t="s">
        <v>1424</v>
      </c>
      <c r="M14" s="1258" t="str">
        <f t="shared" si="4"/>
        <v>－</v>
      </c>
      <c r="N14" s="1259"/>
      <c r="O14" s="402" t="s">
        <v>1424</v>
      </c>
      <c r="P14" s="402" t="s">
        <v>1424</v>
      </c>
      <c r="Q14" s="402" t="s">
        <v>1424</v>
      </c>
      <c r="R14" s="402" t="s">
        <v>1424</v>
      </c>
      <c r="S14" s="1248" t="str">
        <f t="shared" si="5"/>
        <v>－</v>
      </c>
      <c r="T14" s="1249"/>
    </row>
    <row r="15" spans="1:20" ht="20.3" customHeight="1">
      <c r="A15" s="1247"/>
      <c r="B15" s="374" t="s">
        <v>425</v>
      </c>
      <c r="C15" s="402" t="str">
        <f t="shared" ref="C15:T15" si="7">IF(SUM(C11:C14)=0,"－",SUM(C11:C14))</f>
        <v>－</v>
      </c>
      <c r="D15" s="402">
        <f t="shared" si="7"/>
        <v>243</v>
      </c>
      <c r="E15" s="402">
        <f t="shared" si="7"/>
        <v>7</v>
      </c>
      <c r="F15" s="402" t="str">
        <f t="shared" si="7"/>
        <v>－</v>
      </c>
      <c r="G15" s="1258">
        <f t="shared" si="7"/>
        <v>250</v>
      </c>
      <c r="H15" s="1259" t="str">
        <f t="shared" si="7"/>
        <v>－</v>
      </c>
      <c r="I15" s="402" t="str">
        <f t="shared" si="7"/>
        <v>－</v>
      </c>
      <c r="J15" s="402" t="str">
        <f t="shared" si="7"/>
        <v>－</v>
      </c>
      <c r="K15" s="402" t="str">
        <f t="shared" si="7"/>
        <v>－</v>
      </c>
      <c r="L15" s="402" t="str">
        <f t="shared" si="7"/>
        <v>－</v>
      </c>
      <c r="M15" s="1258" t="str">
        <f t="shared" si="7"/>
        <v>－</v>
      </c>
      <c r="N15" s="1259" t="str">
        <f t="shared" si="7"/>
        <v>－</v>
      </c>
      <c r="O15" s="402" t="str">
        <f t="shared" si="7"/>
        <v>－</v>
      </c>
      <c r="P15" s="402" t="str">
        <f t="shared" si="7"/>
        <v>－</v>
      </c>
      <c r="Q15" s="402" t="str">
        <f t="shared" si="7"/>
        <v>－</v>
      </c>
      <c r="R15" s="402" t="str">
        <f t="shared" si="7"/>
        <v>－</v>
      </c>
      <c r="S15" s="1248" t="str">
        <f t="shared" si="7"/>
        <v>－</v>
      </c>
      <c r="T15" s="1249" t="str">
        <f t="shared" si="7"/>
        <v>－</v>
      </c>
    </row>
    <row r="16" spans="1:20" ht="20.3" customHeight="1" thickBot="1">
      <c r="A16" s="972" t="s">
        <v>1619</v>
      </c>
      <c r="B16" s="974"/>
      <c r="C16" s="403" t="str">
        <f>IF(SUM(C6:C9)+SUM(C11:C14)=0,"－",SUM(C6:C9)+SUM(C11:C14))</f>
        <v>－</v>
      </c>
      <c r="D16" s="403">
        <f t="shared" ref="D16:T16" si="8">IF(SUM(D6:D9)+SUM(D11:D14)=0,"－",SUM(D6:D9)+SUM(D11:D14))</f>
        <v>257</v>
      </c>
      <c r="E16" s="403">
        <f t="shared" si="8"/>
        <v>7</v>
      </c>
      <c r="F16" s="403" t="str">
        <f t="shared" si="8"/>
        <v>－</v>
      </c>
      <c r="G16" s="1250">
        <f t="shared" si="8"/>
        <v>264</v>
      </c>
      <c r="H16" s="1251" t="str">
        <f t="shared" si="8"/>
        <v>－</v>
      </c>
      <c r="I16" s="387" t="str">
        <f t="shared" si="8"/>
        <v>－</v>
      </c>
      <c r="J16" s="387" t="str">
        <f t="shared" si="8"/>
        <v>－</v>
      </c>
      <c r="K16" s="387" t="str">
        <f t="shared" si="8"/>
        <v>－</v>
      </c>
      <c r="L16" s="387" t="str">
        <f t="shared" si="8"/>
        <v>－</v>
      </c>
      <c r="M16" s="1250" t="str">
        <f t="shared" si="8"/>
        <v>－</v>
      </c>
      <c r="N16" s="1251" t="str">
        <f t="shared" si="8"/>
        <v>－</v>
      </c>
      <c r="O16" s="387" t="str">
        <f t="shared" si="8"/>
        <v>－</v>
      </c>
      <c r="P16" s="403">
        <f t="shared" si="8"/>
        <v>10</v>
      </c>
      <c r="Q16" s="387" t="str">
        <f t="shared" si="8"/>
        <v>－</v>
      </c>
      <c r="R16" s="387" t="str">
        <f t="shared" si="8"/>
        <v>－</v>
      </c>
      <c r="S16" s="1252">
        <f t="shared" si="8"/>
        <v>10</v>
      </c>
      <c r="T16" s="1253" t="str">
        <f t="shared" si="8"/>
        <v>－</v>
      </c>
    </row>
    <row r="17" spans="1:20" ht="20.3" customHeight="1" thickTop="1">
      <c r="A17" s="404"/>
      <c r="B17" s="405" t="s">
        <v>1602</v>
      </c>
      <c r="C17" s="1254" t="s">
        <v>1620</v>
      </c>
      <c r="D17" s="1255"/>
      <c r="E17" s="1255"/>
      <c r="F17" s="1255"/>
      <c r="G17" s="1255"/>
      <c r="H17" s="1256"/>
      <c r="I17" s="1254" t="s">
        <v>1621</v>
      </c>
      <c r="J17" s="1255"/>
      <c r="K17" s="1255"/>
      <c r="L17" s="1255"/>
      <c r="M17" s="1256"/>
      <c r="N17" s="1254" t="s">
        <v>1104</v>
      </c>
      <c r="O17" s="1255"/>
      <c r="P17" s="1255"/>
      <c r="Q17" s="1255"/>
      <c r="R17" s="1255"/>
      <c r="S17" s="1255"/>
      <c r="T17" s="1257"/>
    </row>
    <row r="18" spans="1:20" ht="20.3" customHeight="1">
      <c r="A18" s="398" t="s">
        <v>1606</v>
      </c>
      <c r="B18" s="399" t="s">
        <v>1622</v>
      </c>
      <c r="C18" s="400" t="s">
        <v>1608</v>
      </c>
      <c r="D18" s="374" t="s">
        <v>1609</v>
      </c>
      <c r="E18" s="374" t="s">
        <v>1610</v>
      </c>
      <c r="F18" s="374" t="s">
        <v>1611</v>
      </c>
      <c r="G18" s="378" t="s">
        <v>1623</v>
      </c>
      <c r="H18" s="374" t="s">
        <v>425</v>
      </c>
      <c r="I18" s="374" t="s">
        <v>1608</v>
      </c>
      <c r="J18" s="374" t="s">
        <v>1609</v>
      </c>
      <c r="K18" s="374" t="s">
        <v>1610</v>
      </c>
      <c r="L18" s="374" t="s">
        <v>1611</v>
      </c>
      <c r="M18" s="374" t="s">
        <v>425</v>
      </c>
      <c r="N18" s="374" t="s">
        <v>1608</v>
      </c>
      <c r="O18" s="374" t="s">
        <v>1609</v>
      </c>
      <c r="P18" s="374" t="s">
        <v>1610</v>
      </c>
      <c r="Q18" s="374" t="s">
        <v>1611</v>
      </c>
      <c r="R18" s="378" t="s">
        <v>1623</v>
      </c>
      <c r="S18" s="1052" t="s">
        <v>425</v>
      </c>
      <c r="T18" s="1084"/>
    </row>
    <row r="19" spans="1:20" ht="20.3" customHeight="1">
      <c r="A19" s="1245" t="s">
        <v>1612</v>
      </c>
      <c r="B19" s="401" t="s">
        <v>1613</v>
      </c>
      <c r="C19" s="402" t="s">
        <v>805</v>
      </c>
      <c r="D19" s="402" t="s">
        <v>1424</v>
      </c>
      <c r="E19" s="402" t="s">
        <v>1424</v>
      </c>
      <c r="F19" s="402" t="s">
        <v>1424</v>
      </c>
      <c r="G19" s="402" t="s">
        <v>1424</v>
      </c>
      <c r="H19" s="402" t="str">
        <f>IF(SUM(C19:G19)=0,"－",SUM(C19:G19))</f>
        <v>－</v>
      </c>
      <c r="I19" s="402" t="s">
        <v>1424</v>
      </c>
      <c r="J19" s="402" t="s">
        <v>1424</v>
      </c>
      <c r="K19" s="402" t="s">
        <v>1424</v>
      </c>
      <c r="L19" s="402" t="s">
        <v>1424</v>
      </c>
      <c r="M19" s="402" t="str">
        <f>IF(SUM(H19:L19)=0,"－",SUM(H19:L19))</f>
        <v>－</v>
      </c>
      <c r="N19" s="402" t="s">
        <v>1424</v>
      </c>
      <c r="O19" s="402">
        <v>24</v>
      </c>
      <c r="P19" s="402" t="s">
        <v>1424</v>
      </c>
      <c r="Q19" s="402" t="s">
        <v>1424</v>
      </c>
      <c r="R19" s="402" t="s">
        <v>1424</v>
      </c>
      <c r="S19" s="1248">
        <f>IF(SUM(N19:R19)=0,"－",SUM(N19:R19))</f>
        <v>24</v>
      </c>
      <c r="T19" s="1249">
        <f t="shared" ref="S19:T28" si="9">IF(SUM(O19:S19)=0,"－",SUM(O19:S19))</f>
        <v>48</v>
      </c>
    </row>
    <row r="20" spans="1:20" ht="20.3" customHeight="1">
      <c r="A20" s="1246"/>
      <c r="B20" s="401" t="s">
        <v>1615</v>
      </c>
      <c r="C20" s="402" t="s">
        <v>1424</v>
      </c>
      <c r="D20" s="402" t="s">
        <v>1424</v>
      </c>
      <c r="E20" s="402" t="s">
        <v>1424</v>
      </c>
      <c r="F20" s="402" t="s">
        <v>1424</v>
      </c>
      <c r="G20" s="402" t="s">
        <v>1424</v>
      </c>
      <c r="H20" s="402" t="str">
        <f t="shared" ref="H20:H27" si="10">IF(SUM(C20:G20)=0,"－",SUM(C20:G20))</f>
        <v>－</v>
      </c>
      <c r="I20" s="402" t="s">
        <v>1424</v>
      </c>
      <c r="J20" s="402" t="s">
        <v>1424</v>
      </c>
      <c r="K20" s="402" t="s">
        <v>1424</v>
      </c>
      <c r="L20" s="402" t="s">
        <v>1424</v>
      </c>
      <c r="M20" s="402" t="str">
        <f t="shared" ref="M20:M27" si="11">IF(SUM(H20:L20)=0,"－",SUM(H20:L20))</f>
        <v>－</v>
      </c>
      <c r="N20" s="402" t="s">
        <v>1424</v>
      </c>
      <c r="O20" s="402" t="s">
        <v>1424</v>
      </c>
      <c r="P20" s="402" t="s">
        <v>1424</v>
      </c>
      <c r="Q20" s="402" t="s">
        <v>1424</v>
      </c>
      <c r="R20" s="402" t="s">
        <v>1424</v>
      </c>
      <c r="S20" s="1248" t="str">
        <f t="shared" si="9"/>
        <v>－</v>
      </c>
      <c r="T20" s="1249" t="str">
        <f t="shared" si="9"/>
        <v>－</v>
      </c>
    </row>
    <row r="21" spans="1:20" ht="20.3" customHeight="1">
      <c r="A21" s="1246"/>
      <c r="B21" s="401" t="s">
        <v>1616</v>
      </c>
      <c r="C21" s="402" t="s">
        <v>1424</v>
      </c>
      <c r="D21" s="402" t="s">
        <v>1424</v>
      </c>
      <c r="E21" s="402" t="s">
        <v>1424</v>
      </c>
      <c r="F21" s="402" t="s">
        <v>1424</v>
      </c>
      <c r="G21" s="402" t="s">
        <v>1424</v>
      </c>
      <c r="H21" s="402" t="str">
        <f t="shared" si="10"/>
        <v>－</v>
      </c>
      <c r="I21" s="402" t="s">
        <v>1424</v>
      </c>
      <c r="J21" s="402" t="s">
        <v>1424</v>
      </c>
      <c r="K21" s="402" t="s">
        <v>1424</v>
      </c>
      <c r="L21" s="402" t="s">
        <v>1424</v>
      </c>
      <c r="M21" s="402" t="str">
        <f t="shared" si="11"/>
        <v>－</v>
      </c>
      <c r="N21" s="402" t="s">
        <v>1424</v>
      </c>
      <c r="O21" s="402" t="s">
        <v>1424</v>
      </c>
      <c r="P21" s="402" t="s">
        <v>1424</v>
      </c>
      <c r="Q21" s="402" t="s">
        <v>1424</v>
      </c>
      <c r="R21" s="402" t="s">
        <v>1424</v>
      </c>
      <c r="S21" s="1248" t="str">
        <f t="shared" si="9"/>
        <v>－</v>
      </c>
      <c r="T21" s="1249" t="str">
        <f t="shared" si="9"/>
        <v>－</v>
      </c>
    </row>
    <row r="22" spans="1:20" ht="20.3" customHeight="1">
      <c r="A22" s="1246"/>
      <c r="B22" s="401" t="s">
        <v>1617</v>
      </c>
      <c r="C22" s="402" t="s">
        <v>1424</v>
      </c>
      <c r="D22" s="402" t="s">
        <v>1424</v>
      </c>
      <c r="E22" s="402" t="s">
        <v>1424</v>
      </c>
      <c r="F22" s="402" t="s">
        <v>1424</v>
      </c>
      <c r="G22" s="402" t="s">
        <v>1424</v>
      </c>
      <c r="H22" s="402" t="str">
        <f t="shared" si="10"/>
        <v>－</v>
      </c>
      <c r="I22" s="402" t="s">
        <v>1424</v>
      </c>
      <c r="J22" s="402" t="s">
        <v>1424</v>
      </c>
      <c r="K22" s="402" t="s">
        <v>1424</v>
      </c>
      <c r="L22" s="402" t="s">
        <v>1424</v>
      </c>
      <c r="M22" s="402" t="str">
        <f t="shared" si="11"/>
        <v>－</v>
      </c>
      <c r="N22" s="402" t="s">
        <v>1424</v>
      </c>
      <c r="O22" s="402" t="s">
        <v>1424</v>
      </c>
      <c r="P22" s="402" t="s">
        <v>1424</v>
      </c>
      <c r="Q22" s="402" t="s">
        <v>1424</v>
      </c>
      <c r="R22" s="402" t="s">
        <v>1424</v>
      </c>
      <c r="S22" s="1248" t="str">
        <f t="shared" si="9"/>
        <v>－</v>
      </c>
      <c r="T22" s="1249" t="str">
        <f t="shared" si="9"/>
        <v>－</v>
      </c>
    </row>
    <row r="23" spans="1:20" ht="20.3" customHeight="1">
      <c r="A23" s="1247"/>
      <c r="B23" s="401" t="s">
        <v>425</v>
      </c>
      <c r="C23" s="402" t="str">
        <f t="shared" ref="C23:I23" si="12">IF(SUM(C19:C22)=0,"－",SUM(C19:C22))</f>
        <v>－</v>
      </c>
      <c r="D23" s="402" t="str">
        <f t="shared" si="12"/>
        <v>－</v>
      </c>
      <c r="E23" s="402" t="str">
        <f t="shared" si="12"/>
        <v>－</v>
      </c>
      <c r="F23" s="402" t="str">
        <f t="shared" si="12"/>
        <v>－</v>
      </c>
      <c r="G23" s="402" t="str">
        <f t="shared" si="12"/>
        <v>－</v>
      </c>
      <c r="H23" s="402" t="str">
        <f t="shared" si="12"/>
        <v>－</v>
      </c>
      <c r="I23" s="402" t="str">
        <f t="shared" si="12"/>
        <v>－</v>
      </c>
      <c r="J23" s="402" t="str">
        <f>IF(SUM(J19:J22)=0,"－",SUM(J19:J22))</f>
        <v>－</v>
      </c>
      <c r="K23" s="402" t="str">
        <f t="shared" ref="K23:L23" si="13">IF(SUM(K19:K22)=0,"－",SUM(K19:K22))</f>
        <v>－</v>
      </c>
      <c r="L23" s="402" t="str">
        <f t="shared" si="13"/>
        <v>－</v>
      </c>
      <c r="M23" s="402" t="str">
        <f>IF(SUM(M19:M22)=0,"－",SUM(M19:M22))</f>
        <v>－</v>
      </c>
      <c r="N23" s="402" t="str">
        <f t="shared" ref="N23:R23" si="14">IF(SUM(N19:N22)=0,"－",SUM(N19:N22))</f>
        <v>－</v>
      </c>
      <c r="O23" s="406">
        <f t="shared" si="14"/>
        <v>24</v>
      </c>
      <c r="P23" s="402" t="str">
        <f t="shared" si="14"/>
        <v>－</v>
      </c>
      <c r="Q23" s="402" t="str">
        <f t="shared" si="14"/>
        <v>－</v>
      </c>
      <c r="R23" s="402" t="str">
        <f t="shared" si="14"/>
        <v>－</v>
      </c>
      <c r="S23" s="1248">
        <f t="shared" si="9"/>
        <v>24</v>
      </c>
      <c r="T23" s="1249">
        <f t="shared" si="9"/>
        <v>48</v>
      </c>
    </row>
    <row r="24" spans="1:20" ht="20.3" customHeight="1">
      <c r="A24" s="1245" t="s">
        <v>1618</v>
      </c>
      <c r="B24" s="401" t="s">
        <v>1613</v>
      </c>
      <c r="C24" s="402" t="s">
        <v>1424</v>
      </c>
      <c r="D24" s="402" t="s">
        <v>1424</v>
      </c>
      <c r="E24" s="402" t="s">
        <v>1424</v>
      </c>
      <c r="F24" s="402" t="s">
        <v>1424</v>
      </c>
      <c r="G24" s="402" t="s">
        <v>1424</v>
      </c>
      <c r="H24" s="402" t="str">
        <f t="shared" si="10"/>
        <v>－</v>
      </c>
      <c r="I24" s="402" t="s">
        <v>1424</v>
      </c>
      <c r="J24" s="402">
        <v>3</v>
      </c>
      <c r="K24" s="402" t="s">
        <v>1424</v>
      </c>
      <c r="L24" s="402" t="s">
        <v>1424</v>
      </c>
      <c r="M24" s="402">
        <f t="shared" si="11"/>
        <v>3</v>
      </c>
      <c r="N24" s="402" t="s">
        <v>1424</v>
      </c>
      <c r="O24" s="402">
        <v>80</v>
      </c>
      <c r="P24" s="402" t="s">
        <v>1424</v>
      </c>
      <c r="Q24" s="402" t="s">
        <v>1424</v>
      </c>
      <c r="R24" s="402" t="s">
        <v>1424</v>
      </c>
      <c r="S24" s="1248">
        <f t="shared" si="9"/>
        <v>80</v>
      </c>
      <c r="T24" s="1249">
        <f t="shared" si="9"/>
        <v>160</v>
      </c>
    </row>
    <row r="25" spans="1:20" ht="20.3" customHeight="1">
      <c r="A25" s="1246"/>
      <c r="B25" s="401" t="s">
        <v>1615</v>
      </c>
      <c r="C25" s="402" t="s">
        <v>1424</v>
      </c>
      <c r="D25" s="402" t="s">
        <v>1424</v>
      </c>
      <c r="E25" s="402" t="s">
        <v>1424</v>
      </c>
      <c r="F25" s="402" t="s">
        <v>1424</v>
      </c>
      <c r="G25" s="402" t="s">
        <v>1424</v>
      </c>
      <c r="H25" s="402" t="str">
        <f t="shared" si="10"/>
        <v>－</v>
      </c>
      <c r="I25" s="402" t="s">
        <v>1424</v>
      </c>
      <c r="J25" s="402">
        <v>218</v>
      </c>
      <c r="K25" s="402" t="s">
        <v>1424</v>
      </c>
      <c r="L25" s="402" t="s">
        <v>1424</v>
      </c>
      <c r="M25" s="402">
        <f t="shared" si="11"/>
        <v>218</v>
      </c>
      <c r="N25" s="402" t="s">
        <v>1424</v>
      </c>
      <c r="O25" s="402">
        <v>384</v>
      </c>
      <c r="P25" s="402">
        <v>7</v>
      </c>
      <c r="Q25" s="402" t="s">
        <v>1424</v>
      </c>
      <c r="R25" s="402" t="s">
        <v>1424</v>
      </c>
      <c r="S25" s="1248">
        <f t="shared" si="9"/>
        <v>391</v>
      </c>
      <c r="T25" s="1249">
        <f t="shared" si="9"/>
        <v>782</v>
      </c>
    </row>
    <row r="26" spans="1:20" ht="20.3" customHeight="1">
      <c r="A26" s="1246"/>
      <c r="B26" s="401" t="s">
        <v>1616</v>
      </c>
      <c r="C26" s="402" t="s">
        <v>1424</v>
      </c>
      <c r="D26" s="402" t="s">
        <v>1424</v>
      </c>
      <c r="E26" s="402" t="s">
        <v>1424</v>
      </c>
      <c r="F26" s="402" t="s">
        <v>1424</v>
      </c>
      <c r="G26" s="402" t="s">
        <v>1424</v>
      </c>
      <c r="H26" s="402" t="str">
        <f t="shared" si="10"/>
        <v>－</v>
      </c>
      <c r="I26" s="402" t="s">
        <v>1424</v>
      </c>
      <c r="J26" s="402" t="s">
        <v>1424</v>
      </c>
      <c r="K26" s="402" t="s">
        <v>1424</v>
      </c>
      <c r="L26" s="402" t="s">
        <v>1424</v>
      </c>
      <c r="M26" s="402" t="str">
        <f t="shared" si="11"/>
        <v>－</v>
      </c>
      <c r="N26" s="402" t="s">
        <v>1424</v>
      </c>
      <c r="O26" s="402" t="s">
        <v>1424</v>
      </c>
      <c r="P26" s="402" t="s">
        <v>1424</v>
      </c>
      <c r="Q26" s="402" t="s">
        <v>1424</v>
      </c>
      <c r="R26" s="402" t="s">
        <v>1424</v>
      </c>
      <c r="S26" s="1248" t="str">
        <f t="shared" si="9"/>
        <v>－</v>
      </c>
      <c r="T26" s="1249" t="str">
        <f t="shared" si="9"/>
        <v>－</v>
      </c>
    </row>
    <row r="27" spans="1:20" ht="20.3" customHeight="1">
      <c r="A27" s="1246"/>
      <c r="B27" s="401" t="s">
        <v>1617</v>
      </c>
      <c r="C27" s="402" t="s">
        <v>1424</v>
      </c>
      <c r="D27" s="402" t="s">
        <v>1424</v>
      </c>
      <c r="E27" s="402" t="s">
        <v>1424</v>
      </c>
      <c r="F27" s="402" t="s">
        <v>1424</v>
      </c>
      <c r="G27" s="402" t="s">
        <v>1424</v>
      </c>
      <c r="H27" s="402" t="str">
        <f t="shared" si="10"/>
        <v>－</v>
      </c>
      <c r="I27" s="402" t="s">
        <v>1424</v>
      </c>
      <c r="J27" s="402" t="s">
        <v>1424</v>
      </c>
      <c r="K27" s="402" t="s">
        <v>1424</v>
      </c>
      <c r="L27" s="402" t="s">
        <v>1424</v>
      </c>
      <c r="M27" s="402" t="str">
        <f t="shared" si="11"/>
        <v>－</v>
      </c>
      <c r="N27" s="402" t="s">
        <v>1424</v>
      </c>
      <c r="O27" s="402" t="s">
        <v>1424</v>
      </c>
      <c r="P27" s="402" t="s">
        <v>1424</v>
      </c>
      <c r="Q27" s="402" t="s">
        <v>1424</v>
      </c>
      <c r="R27" s="402" t="s">
        <v>1424</v>
      </c>
      <c r="S27" s="1248" t="str">
        <f t="shared" si="9"/>
        <v>－</v>
      </c>
      <c r="T27" s="1249" t="str">
        <f t="shared" si="9"/>
        <v>－</v>
      </c>
    </row>
    <row r="28" spans="1:20" ht="20.3" customHeight="1">
      <c r="A28" s="1247"/>
      <c r="B28" s="401" t="s">
        <v>425</v>
      </c>
      <c r="C28" s="402" t="str">
        <f t="shared" ref="C28:I28" si="15">IF(SUM(C24:C27)=0,"－",SUM(C24:C27))</f>
        <v>－</v>
      </c>
      <c r="D28" s="402" t="str">
        <f t="shared" si="15"/>
        <v>－</v>
      </c>
      <c r="E28" s="402" t="str">
        <f t="shared" si="15"/>
        <v>－</v>
      </c>
      <c r="F28" s="402" t="str">
        <f t="shared" si="15"/>
        <v>－</v>
      </c>
      <c r="G28" s="402" t="str">
        <f t="shared" si="15"/>
        <v>－</v>
      </c>
      <c r="H28" s="402" t="str">
        <f t="shared" si="15"/>
        <v>－</v>
      </c>
      <c r="I28" s="402" t="str">
        <f t="shared" si="15"/>
        <v>－</v>
      </c>
      <c r="J28" s="402">
        <f>IF(SUM(J24:J27)=0,"－",SUM(J24:J27))</f>
        <v>221</v>
      </c>
      <c r="K28" s="402" t="str">
        <f t="shared" ref="K28:R28" si="16">IF(SUM(K24:K27)=0,"－",SUM(K24:K27))</f>
        <v>－</v>
      </c>
      <c r="L28" s="402" t="str">
        <f t="shared" si="16"/>
        <v>－</v>
      </c>
      <c r="M28" s="402">
        <f t="shared" si="16"/>
        <v>221</v>
      </c>
      <c r="N28" s="402" t="str">
        <f t="shared" si="16"/>
        <v>－</v>
      </c>
      <c r="O28" s="402">
        <f t="shared" si="16"/>
        <v>464</v>
      </c>
      <c r="P28" s="402">
        <f t="shared" si="16"/>
        <v>7</v>
      </c>
      <c r="Q28" s="402" t="str">
        <f t="shared" si="16"/>
        <v>－</v>
      </c>
      <c r="R28" s="402" t="str">
        <f t="shared" si="16"/>
        <v>－</v>
      </c>
      <c r="S28" s="1248">
        <f t="shared" si="9"/>
        <v>471</v>
      </c>
      <c r="T28" s="1249">
        <f t="shared" si="9"/>
        <v>942</v>
      </c>
    </row>
    <row r="29" spans="1:20" ht="20.3" customHeight="1">
      <c r="A29" s="972" t="s">
        <v>1619</v>
      </c>
      <c r="B29" s="974"/>
      <c r="C29" s="407" t="str">
        <f>IF(SUM(C19:C22)+SUM(C24:C27)=0,"－",SUM(C19:C22)+SUM(C24:C27))</f>
        <v>－</v>
      </c>
      <c r="D29" s="408" t="str">
        <f t="shared" ref="D29:T29" si="17">IF(SUM(D19:D22)+SUM(D24:D27)=0,"－",SUM(D19:D22)+SUM(D24:D27))</f>
        <v>－</v>
      </c>
      <c r="E29" s="407" t="str">
        <f t="shared" si="17"/>
        <v>－</v>
      </c>
      <c r="F29" s="409" t="str">
        <f t="shared" si="17"/>
        <v>－</v>
      </c>
      <c r="G29" s="408" t="str">
        <f t="shared" si="17"/>
        <v>－</v>
      </c>
      <c r="H29" s="408" t="str">
        <f t="shared" si="17"/>
        <v>－</v>
      </c>
      <c r="I29" s="407" t="str">
        <f t="shared" si="17"/>
        <v>－</v>
      </c>
      <c r="J29" s="407">
        <f>IF(SUM(J19:J22)+SUM(J24:J27)=0,"－",SUM(J19:J22)+SUM(J24:J27))</f>
        <v>221</v>
      </c>
      <c r="K29" s="408" t="str">
        <f t="shared" si="17"/>
        <v>－</v>
      </c>
      <c r="L29" s="410" t="str">
        <f t="shared" si="17"/>
        <v>－</v>
      </c>
      <c r="M29" s="408">
        <f t="shared" si="17"/>
        <v>221</v>
      </c>
      <c r="N29" s="408" t="str">
        <f t="shared" si="17"/>
        <v>－</v>
      </c>
      <c r="O29" s="408">
        <f t="shared" si="17"/>
        <v>488</v>
      </c>
      <c r="P29" s="402">
        <f t="shared" si="17"/>
        <v>7</v>
      </c>
      <c r="Q29" s="407" t="str">
        <f t="shared" si="17"/>
        <v>－</v>
      </c>
      <c r="R29" s="407" t="str">
        <f t="shared" si="17"/>
        <v>－</v>
      </c>
      <c r="S29" s="1243">
        <f t="shared" si="17"/>
        <v>495</v>
      </c>
      <c r="T29" s="1244">
        <f t="shared" si="17"/>
        <v>990</v>
      </c>
    </row>
    <row r="30" spans="1:20" ht="20.3" customHeight="1">
      <c r="A30" s="339"/>
      <c r="B30" s="411" t="s">
        <v>1624</v>
      </c>
      <c r="C30" s="339"/>
      <c r="D30" s="339"/>
      <c r="E30" s="339"/>
      <c r="F30" s="339"/>
      <c r="G30" s="339"/>
      <c r="H30" s="339"/>
      <c r="I30" s="339"/>
      <c r="J30" s="339"/>
      <c r="K30" s="339"/>
      <c r="L30" s="339"/>
      <c r="M30" s="339"/>
      <c r="N30" s="339"/>
      <c r="O30" s="1115" t="s">
        <v>1625</v>
      </c>
      <c r="P30" s="1115"/>
      <c r="Q30" s="1115"/>
      <c r="R30" s="1115"/>
      <c r="S30" s="1115"/>
      <c r="T30" s="1115"/>
    </row>
    <row r="31" spans="1:20" ht="20.3" customHeight="1">
      <c r="A31" s="339"/>
      <c r="B31" s="339" t="s">
        <v>1626</v>
      </c>
      <c r="C31" s="339"/>
      <c r="D31" s="339"/>
      <c r="E31" s="339"/>
      <c r="F31" s="339"/>
      <c r="G31" s="339"/>
      <c r="H31" s="339"/>
      <c r="I31" s="339"/>
      <c r="J31" s="339"/>
      <c r="K31" s="339"/>
      <c r="L31" s="339"/>
      <c r="M31" s="339"/>
      <c r="N31" s="339"/>
      <c r="O31" s="339"/>
      <c r="P31" s="339"/>
      <c r="Q31" s="339"/>
      <c r="R31" s="339"/>
      <c r="S31" s="339"/>
      <c r="T31" s="339"/>
    </row>
    <row r="32" spans="1:20">
      <c r="A32" s="339"/>
      <c r="B32" s="339"/>
      <c r="C32" s="339"/>
      <c r="D32" s="339"/>
      <c r="E32" s="339"/>
      <c r="F32" s="339"/>
      <c r="G32" s="339"/>
      <c r="H32" s="339"/>
      <c r="I32" s="339"/>
      <c r="J32" s="339"/>
      <c r="K32" s="339"/>
      <c r="L32" s="339"/>
      <c r="M32" s="339"/>
      <c r="N32" s="339"/>
      <c r="O32" s="339"/>
      <c r="P32" s="339"/>
      <c r="Q32" s="339"/>
      <c r="R32" s="339"/>
      <c r="S32" s="339"/>
      <c r="T32" s="339"/>
    </row>
    <row r="33" spans="1:20">
      <c r="A33" s="339"/>
      <c r="B33" s="339"/>
      <c r="C33" s="339"/>
      <c r="D33" s="339"/>
      <c r="E33" s="339"/>
      <c r="F33" s="339"/>
      <c r="G33" s="339"/>
      <c r="H33" s="339"/>
      <c r="I33" s="339"/>
      <c r="J33" s="339"/>
      <c r="K33" s="339"/>
      <c r="L33" s="339"/>
      <c r="M33" s="339"/>
      <c r="N33" s="339"/>
      <c r="O33" s="339"/>
      <c r="P33" s="339"/>
      <c r="Q33" s="339"/>
      <c r="R33" s="339"/>
      <c r="S33" s="339"/>
      <c r="T33" s="339"/>
    </row>
    <row r="34" spans="1:20">
      <c r="A34" s="339"/>
      <c r="B34" s="339"/>
      <c r="C34" s="339"/>
      <c r="D34" s="339"/>
      <c r="E34" s="339"/>
      <c r="F34" s="339"/>
      <c r="G34" s="339"/>
      <c r="H34" s="339"/>
      <c r="I34" s="339"/>
      <c r="J34" s="339"/>
      <c r="K34" s="339"/>
      <c r="L34" s="339"/>
      <c r="M34" s="339"/>
      <c r="N34" s="339"/>
      <c r="O34" s="339"/>
      <c r="P34" s="339"/>
      <c r="Q34" s="339"/>
      <c r="R34" s="339"/>
      <c r="S34" s="339"/>
      <c r="T34" s="339"/>
    </row>
  </sheetData>
  <sheetProtection selectLockedCells="1" selectUnlockedCells="1"/>
  <mergeCells count="63">
    <mergeCell ref="G5:H5"/>
    <mergeCell ref="M5:N5"/>
    <mergeCell ref="S5:T5"/>
    <mergeCell ref="A2:D2"/>
    <mergeCell ref="A3:F3"/>
    <mergeCell ref="C4:H4"/>
    <mergeCell ref="I4:N4"/>
    <mergeCell ref="O4:T4"/>
    <mergeCell ref="A6:A10"/>
    <mergeCell ref="G6:H6"/>
    <mergeCell ref="M6:N6"/>
    <mergeCell ref="S6:T6"/>
    <mergeCell ref="G7:H7"/>
    <mergeCell ref="M7:N7"/>
    <mergeCell ref="S7:T7"/>
    <mergeCell ref="G8:H8"/>
    <mergeCell ref="M8:N8"/>
    <mergeCell ref="S8:T8"/>
    <mergeCell ref="G9:H9"/>
    <mergeCell ref="M9:N9"/>
    <mergeCell ref="S9:T9"/>
    <mergeCell ref="G10:H10"/>
    <mergeCell ref="M10:N10"/>
    <mergeCell ref="S10:T10"/>
    <mergeCell ref="A11:A15"/>
    <mergeCell ref="G11:H11"/>
    <mergeCell ref="M11:N11"/>
    <mergeCell ref="S11:T11"/>
    <mergeCell ref="G12:H12"/>
    <mergeCell ref="M12:N12"/>
    <mergeCell ref="S12:T12"/>
    <mergeCell ref="G13:H13"/>
    <mergeCell ref="M13:N13"/>
    <mergeCell ref="S13:T13"/>
    <mergeCell ref="G14:H14"/>
    <mergeCell ref="M14:N14"/>
    <mergeCell ref="S14:T14"/>
    <mergeCell ref="G15:H15"/>
    <mergeCell ref="M15:N15"/>
    <mergeCell ref="S15:T15"/>
    <mergeCell ref="A16:B16"/>
    <mergeCell ref="G16:H16"/>
    <mergeCell ref="M16:N16"/>
    <mergeCell ref="S16:T16"/>
    <mergeCell ref="C17:H17"/>
    <mergeCell ref="I17:M17"/>
    <mergeCell ref="N17:T17"/>
    <mergeCell ref="S18:T18"/>
    <mergeCell ref="A19:A23"/>
    <mergeCell ref="S19:T19"/>
    <mergeCell ref="S20:T20"/>
    <mergeCell ref="S21:T21"/>
    <mergeCell ref="S22:T22"/>
    <mergeCell ref="S23:T23"/>
    <mergeCell ref="A29:B29"/>
    <mergeCell ref="S29:T29"/>
    <mergeCell ref="O30:T30"/>
    <mergeCell ref="A24:A28"/>
    <mergeCell ref="S24:T24"/>
    <mergeCell ref="S25:T25"/>
    <mergeCell ref="S26:T26"/>
    <mergeCell ref="S27:T27"/>
    <mergeCell ref="S28:T28"/>
  </mergeCells>
  <phoneticPr fontId="5"/>
  <pageMargins left="0.78740157480314965" right="0.39370078740157483" top="0.39370078740157483" bottom="0.39370078740157483" header="0" footer="0"/>
  <pageSetup paperSize="9" scale="90" firstPageNumber="0" orientation="landscape" horizontalDpi="300" verticalDpi="300" r:id="rId1"/>
  <headerFooter scaleWithDoc="0" alignWithMargins="0">
    <oddFooter>&amp;C&amp;"ＭＳ 明朝,標準"－３４－</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7934-6E16-4615-AAA5-18D86A7D523E}">
  <sheetPr transitionEvaluation="1">
    <pageSetUpPr fitToPage="1"/>
  </sheetPr>
  <dimension ref="A1:R24"/>
  <sheetViews>
    <sheetView view="pageLayout" zoomScaleNormal="100" workbookViewId="0">
      <selection activeCell="D7" sqref="D7"/>
    </sheetView>
  </sheetViews>
  <sheetFormatPr defaultColWidth="9" defaultRowHeight="14.4"/>
  <cols>
    <col min="1" max="1" width="9" style="392"/>
    <col min="2" max="2" width="6.77734375" style="392" customWidth="1"/>
    <col min="3" max="3" width="8.77734375" style="392" customWidth="1"/>
    <col min="4" max="4" width="6.77734375" style="392" customWidth="1"/>
    <col min="5" max="5" width="8.77734375" style="392" customWidth="1"/>
    <col min="6" max="6" width="7.33203125" style="392" customWidth="1"/>
    <col min="7" max="7" width="8.77734375" style="392" customWidth="1"/>
    <col min="8" max="8" width="7.21875" style="392" customWidth="1"/>
    <col min="9" max="9" width="8.77734375" style="392" customWidth="1"/>
    <col min="10" max="10" width="7.109375" style="392" customWidth="1"/>
    <col min="11" max="11" width="8.77734375" style="392" customWidth="1"/>
    <col min="12" max="12" width="7.109375" style="392" customWidth="1"/>
    <col min="13" max="13" width="8.77734375" style="392" customWidth="1"/>
    <col min="14" max="14" width="6.88671875" style="392" customWidth="1"/>
    <col min="15" max="15" width="8.77734375" style="392" customWidth="1"/>
    <col min="16" max="16" width="6.88671875" style="392" customWidth="1"/>
    <col min="17" max="17" width="8.77734375" style="392" customWidth="1"/>
    <col min="18" max="257" width="9" style="392"/>
    <col min="258" max="258" width="7.6640625" style="392" customWidth="1"/>
    <col min="259" max="259" width="10.6640625" style="392" customWidth="1"/>
    <col min="260" max="260" width="7.6640625" style="392" customWidth="1"/>
    <col min="261" max="261" width="10.6640625" style="392" customWidth="1"/>
    <col min="262" max="262" width="7.6640625" style="392" customWidth="1"/>
    <col min="263" max="263" width="10.6640625" style="392" customWidth="1"/>
    <col min="264" max="264" width="7.6640625" style="392" customWidth="1"/>
    <col min="265" max="265" width="10.6640625" style="392" customWidth="1"/>
    <col min="266" max="266" width="7.6640625" style="392" customWidth="1"/>
    <col min="267" max="267" width="10.44140625" style="392" customWidth="1"/>
    <col min="268" max="268" width="7.6640625" style="392" customWidth="1"/>
    <col min="269" max="269" width="10.6640625" style="392" customWidth="1"/>
    <col min="270" max="270" width="7.6640625" style="392" customWidth="1"/>
    <col min="271" max="271" width="10.6640625" style="392" customWidth="1"/>
    <col min="272" max="272" width="7.6640625" style="392" customWidth="1"/>
    <col min="273" max="273" width="10.6640625" style="392" customWidth="1"/>
    <col min="274" max="513" width="9" style="392"/>
    <col min="514" max="514" width="7.6640625" style="392" customWidth="1"/>
    <col min="515" max="515" width="10.6640625" style="392" customWidth="1"/>
    <col min="516" max="516" width="7.6640625" style="392" customWidth="1"/>
    <col min="517" max="517" width="10.6640625" style="392" customWidth="1"/>
    <col min="518" max="518" width="7.6640625" style="392" customWidth="1"/>
    <col min="519" max="519" width="10.6640625" style="392" customWidth="1"/>
    <col min="520" max="520" width="7.6640625" style="392" customWidth="1"/>
    <col min="521" max="521" width="10.6640625" style="392" customWidth="1"/>
    <col min="522" max="522" width="7.6640625" style="392" customWidth="1"/>
    <col min="523" max="523" width="10.44140625" style="392" customWidth="1"/>
    <col min="524" max="524" width="7.6640625" style="392" customWidth="1"/>
    <col min="525" max="525" width="10.6640625" style="392" customWidth="1"/>
    <col min="526" max="526" width="7.6640625" style="392" customWidth="1"/>
    <col min="527" max="527" width="10.6640625" style="392" customWidth="1"/>
    <col min="528" max="528" width="7.6640625" style="392" customWidth="1"/>
    <col min="529" max="529" width="10.6640625" style="392" customWidth="1"/>
    <col min="530" max="769" width="9" style="392"/>
    <col min="770" max="770" width="7.6640625" style="392" customWidth="1"/>
    <col min="771" max="771" width="10.6640625" style="392" customWidth="1"/>
    <col min="772" max="772" width="7.6640625" style="392" customWidth="1"/>
    <col min="773" max="773" width="10.6640625" style="392" customWidth="1"/>
    <col min="774" max="774" width="7.6640625" style="392" customWidth="1"/>
    <col min="775" max="775" width="10.6640625" style="392" customWidth="1"/>
    <col min="776" max="776" width="7.6640625" style="392" customWidth="1"/>
    <col min="777" max="777" width="10.6640625" style="392" customWidth="1"/>
    <col min="778" max="778" width="7.6640625" style="392" customWidth="1"/>
    <col min="779" max="779" width="10.44140625" style="392" customWidth="1"/>
    <col min="780" max="780" width="7.6640625" style="392" customWidth="1"/>
    <col min="781" max="781" width="10.6640625" style="392" customWidth="1"/>
    <col min="782" max="782" width="7.6640625" style="392" customWidth="1"/>
    <col min="783" max="783" width="10.6640625" style="392" customWidth="1"/>
    <col min="784" max="784" width="7.6640625" style="392" customWidth="1"/>
    <col min="785" max="785" width="10.6640625" style="392" customWidth="1"/>
    <col min="786" max="1025" width="9" style="392"/>
    <col min="1026" max="1026" width="7.6640625" style="392" customWidth="1"/>
    <col min="1027" max="1027" width="10.6640625" style="392" customWidth="1"/>
    <col min="1028" max="1028" width="7.6640625" style="392" customWidth="1"/>
    <col min="1029" max="1029" width="10.6640625" style="392" customWidth="1"/>
    <col min="1030" max="1030" width="7.6640625" style="392" customWidth="1"/>
    <col min="1031" max="1031" width="10.6640625" style="392" customWidth="1"/>
    <col min="1032" max="1032" width="7.6640625" style="392" customWidth="1"/>
    <col min="1033" max="1033" width="10.6640625" style="392" customWidth="1"/>
    <col min="1034" max="1034" width="7.6640625" style="392" customWidth="1"/>
    <col min="1035" max="1035" width="10.44140625" style="392" customWidth="1"/>
    <col min="1036" max="1036" width="7.6640625" style="392" customWidth="1"/>
    <col min="1037" max="1037" width="10.6640625" style="392" customWidth="1"/>
    <col min="1038" max="1038" width="7.6640625" style="392" customWidth="1"/>
    <col min="1039" max="1039" width="10.6640625" style="392" customWidth="1"/>
    <col min="1040" max="1040" width="7.6640625" style="392" customWidth="1"/>
    <col min="1041" max="1041" width="10.6640625" style="392" customWidth="1"/>
    <col min="1042" max="1281" width="9" style="392"/>
    <col min="1282" max="1282" width="7.6640625" style="392" customWidth="1"/>
    <col min="1283" max="1283" width="10.6640625" style="392" customWidth="1"/>
    <col min="1284" max="1284" width="7.6640625" style="392" customWidth="1"/>
    <col min="1285" max="1285" width="10.6640625" style="392" customWidth="1"/>
    <col min="1286" max="1286" width="7.6640625" style="392" customWidth="1"/>
    <col min="1287" max="1287" width="10.6640625" style="392" customWidth="1"/>
    <col min="1288" max="1288" width="7.6640625" style="392" customWidth="1"/>
    <col min="1289" max="1289" width="10.6640625" style="392" customWidth="1"/>
    <col min="1290" max="1290" width="7.6640625" style="392" customWidth="1"/>
    <col min="1291" max="1291" width="10.44140625" style="392" customWidth="1"/>
    <col min="1292" max="1292" width="7.6640625" style="392" customWidth="1"/>
    <col min="1293" max="1293" width="10.6640625" style="392" customWidth="1"/>
    <col min="1294" max="1294" width="7.6640625" style="392" customWidth="1"/>
    <col min="1295" max="1295" width="10.6640625" style="392" customWidth="1"/>
    <col min="1296" max="1296" width="7.6640625" style="392" customWidth="1"/>
    <col min="1297" max="1297" width="10.6640625" style="392" customWidth="1"/>
    <col min="1298" max="1537" width="9" style="392"/>
    <col min="1538" max="1538" width="7.6640625" style="392" customWidth="1"/>
    <col min="1539" max="1539" width="10.6640625" style="392" customWidth="1"/>
    <col min="1540" max="1540" width="7.6640625" style="392" customWidth="1"/>
    <col min="1541" max="1541" width="10.6640625" style="392" customWidth="1"/>
    <col min="1542" max="1542" width="7.6640625" style="392" customWidth="1"/>
    <col min="1543" max="1543" width="10.6640625" style="392" customWidth="1"/>
    <col min="1544" max="1544" width="7.6640625" style="392" customWidth="1"/>
    <col min="1545" max="1545" width="10.6640625" style="392" customWidth="1"/>
    <col min="1546" max="1546" width="7.6640625" style="392" customWidth="1"/>
    <col min="1547" max="1547" width="10.44140625" style="392" customWidth="1"/>
    <col min="1548" max="1548" width="7.6640625" style="392" customWidth="1"/>
    <col min="1549" max="1549" width="10.6640625" style="392" customWidth="1"/>
    <col min="1550" max="1550" width="7.6640625" style="392" customWidth="1"/>
    <col min="1551" max="1551" width="10.6640625" style="392" customWidth="1"/>
    <col min="1552" max="1552" width="7.6640625" style="392" customWidth="1"/>
    <col min="1553" max="1553" width="10.6640625" style="392" customWidth="1"/>
    <col min="1554" max="1793" width="9" style="392"/>
    <col min="1794" max="1794" width="7.6640625" style="392" customWidth="1"/>
    <col min="1795" max="1795" width="10.6640625" style="392" customWidth="1"/>
    <col min="1796" max="1796" width="7.6640625" style="392" customWidth="1"/>
    <col min="1797" max="1797" width="10.6640625" style="392" customWidth="1"/>
    <col min="1798" max="1798" width="7.6640625" style="392" customWidth="1"/>
    <col min="1799" max="1799" width="10.6640625" style="392" customWidth="1"/>
    <col min="1800" max="1800" width="7.6640625" style="392" customWidth="1"/>
    <col min="1801" max="1801" width="10.6640625" style="392" customWidth="1"/>
    <col min="1802" max="1802" width="7.6640625" style="392" customWidth="1"/>
    <col min="1803" max="1803" width="10.44140625" style="392" customWidth="1"/>
    <col min="1804" max="1804" width="7.6640625" style="392" customWidth="1"/>
    <col min="1805" max="1805" width="10.6640625" style="392" customWidth="1"/>
    <col min="1806" max="1806" width="7.6640625" style="392" customWidth="1"/>
    <col min="1807" max="1807" width="10.6640625" style="392" customWidth="1"/>
    <col min="1808" max="1808" width="7.6640625" style="392" customWidth="1"/>
    <col min="1809" max="1809" width="10.6640625" style="392" customWidth="1"/>
    <col min="1810" max="2049" width="9" style="392"/>
    <col min="2050" max="2050" width="7.6640625" style="392" customWidth="1"/>
    <col min="2051" max="2051" width="10.6640625" style="392" customWidth="1"/>
    <col min="2052" max="2052" width="7.6640625" style="392" customWidth="1"/>
    <col min="2053" max="2053" width="10.6640625" style="392" customWidth="1"/>
    <col min="2054" max="2054" width="7.6640625" style="392" customWidth="1"/>
    <col min="2055" max="2055" width="10.6640625" style="392" customWidth="1"/>
    <col min="2056" max="2056" width="7.6640625" style="392" customWidth="1"/>
    <col min="2057" max="2057" width="10.6640625" style="392" customWidth="1"/>
    <col min="2058" max="2058" width="7.6640625" style="392" customWidth="1"/>
    <col min="2059" max="2059" width="10.44140625" style="392" customWidth="1"/>
    <col min="2060" max="2060" width="7.6640625" style="392" customWidth="1"/>
    <col min="2061" max="2061" width="10.6640625" style="392" customWidth="1"/>
    <col min="2062" max="2062" width="7.6640625" style="392" customWidth="1"/>
    <col min="2063" max="2063" width="10.6640625" style="392" customWidth="1"/>
    <col min="2064" max="2064" width="7.6640625" style="392" customWidth="1"/>
    <col min="2065" max="2065" width="10.6640625" style="392" customWidth="1"/>
    <col min="2066" max="2305" width="9" style="392"/>
    <col min="2306" max="2306" width="7.6640625" style="392" customWidth="1"/>
    <col min="2307" max="2307" width="10.6640625" style="392" customWidth="1"/>
    <col min="2308" max="2308" width="7.6640625" style="392" customWidth="1"/>
    <col min="2309" max="2309" width="10.6640625" style="392" customWidth="1"/>
    <col min="2310" max="2310" width="7.6640625" style="392" customWidth="1"/>
    <col min="2311" max="2311" width="10.6640625" style="392" customWidth="1"/>
    <col min="2312" max="2312" width="7.6640625" style="392" customWidth="1"/>
    <col min="2313" max="2313" width="10.6640625" style="392" customWidth="1"/>
    <col min="2314" max="2314" width="7.6640625" style="392" customWidth="1"/>
    <col min="2315" max="2315" width="10.44140625" style="392" customWidth="1"/>
    <col min="2316" max="2316" width="7.6640625" style="392" customWidth="1"/>
    <col min="2317" max="2317" width="10.6640625" style="392" customWidth="1"/>
    <col min="2318" max="2318" width="7.6640625" style="392" customWidth="1"/>
    <col min="2319" max="2319" width="10.6640625" style="392" customWidth="1"/>
    <col min="2320" max="2320" width="7.6640625" style="392" customWidth="1"/>
    <col min="2321" max="2321" width="10.6640625" style="392" customWidth="1"/>
    <col min="2322" max="2561" width="9" style="392"/>
    <col min="2562" max="2562" width="7.6640625" style="392" customWidth="1"/>
    <col min="2563" max="2563" width="10.6640625" style="392" customWidth="1"/>
    <col min="2564" max="2564" width="7.6640625" style="392" customWidth="1"/>
    <col min="2565" max="2565" width="10.6640625" style="392" customWidth="1"/>
    <col min="2566" max="2566" width="7.6640625" style="392" customWidth="1"/>
    <col min="2567" max="2567" width="10.6640625" style="392" customWidth="1"/>
    <col min="2568" max="2568" width="7.6640625" style="392" customWidth="1"/>
    <col min="2569" max="2569" width="10.6640625" style="392" customWidth="1"/>
    <col min="2570" max="2570" width="7.6640625" style="392" customWidth="1"/>
    <col min="2571" max="2571" width="10.44140625" style="392" customWidth="1"/>
    <col min="2572" max="2572" width="7.6640625" style="392" customWidth="1"/>
    <col min="2573" max="2573" width="10.6640625" style="392" customWidth="1"/>
    <col min="2574" max="2574" width="7.6640625" style="392" customWidth="1"/>
    <col min="2575" max="2575" width="10.6640625" style="392" customWidth="1"/>
    <col min="2576" max="2576" width="7.6640625" style="392" customWidth="1"/>
    <col min="2577" max="2577" width="10.6640625" style="392" customWidth="1"/>
    <col min="2578" max="2817" width="9" style="392"/>
    <col min="2818" max="2818" width="7.6640625" style="392" customWidth="1"/>
    <col min="2819" max="2819" width="10.6640625" style="392" customWidth="1"/>
    <col min="2820" max="2820" width="7.6640625" style="392" customWidth="1"/>
    <col min="2821" max="2821" width="10.6640625" style="392" customWidth="1"/>
    <col min="2822" max="2822" width="7.6640625" style="392" customWidth="1"/>
    <col min="2823" max="2823" width="10.6640625" style="392" customWidth="1"/>
    <col min="2824" max="2824" width="7.6640625" style="392" customWidth="1"/>
    <col min="2825" max="2825" width="10.6640625" style="392" customWidth="1"/>
    <col min="2826" max="2826" width="7.6640625" style="392" customWidth="1"/>
    <col min="2827" max="2827" width="10.44140625" style="392" customWidth="1"/>
    <col min="2828" max="2828" width="7.6640625" style="392" customWidth="1"/>
    <col min="2829" max="2829" width="10.6640625" style="392" customWidth="1"/>
    <col min="2830" max="2830" width="7.6640625" style="392" customWidth="1"/>
    <col min="2831" max="2831" width="10.6640625" style="392" customWidth="1"/>
    <col min="2832" max="2832" width="7.6640625" style="392" customWidth="1"/>
    <col min="2833" max="2833" width="10.6640625" style="392" customWidth="1"/>
    <col min="2834" max="3073" width="9" style="392"/>
    <col min="3074" max="3074" width="7.6640625" style="392" customWidth="1"/>
    <col min="3075" max="3075" width="10.6640625" style="392" customWidth="1"/>
    <col min="3076" max="3076" width="7.6640625" style="392" customWidth="1"/>
    <col min="3077" max="3077" width="10.6640625" style="392" customWidth="1"/>
    <col min="3078" max="3078" width="7.6640625" style="392" customWidth="1"/>
    <col min="3079" max="3079" width="10.6640625" style="392" customWidth="1"/>
    <col min="3080" max="3080" width="7.6640625" style="392" customWidth="1"/>
    <col min="3081" max="3081" width="10.6640625" style="392" customWidth="1"/>
    <col min="3082" max="3082" width="7.6640625" style="392" customWidth="1"/>
    <col min="3083" max="3083" width="10.44140625" style="392" customWidth="1"/>
    <col min="3084" max="3084" width="7.6640625" style="392" customWidth="1"/>
    <col min="3085" max="3085" width="10.6640625" style="392" customWidth="1"/>
    <col min="3086" max="3086" width="7.6640625" style="392" customWidth="1"/>
    <col min="3087" max="3087" width="10.6640625" style="392" customWidth="1"/>
    <col min="3088" max="3088" width="7.6640625" style="392" customWidth="1"/>
    <col min="3089" max="3089" width="10.6640625" style="392" customWidth="1"/>
    <col min="3090" max="3329" width="9" style="392"/>
    <col min="3330" max="3330" width="7.6640625" style="392" customWidth="1"/>
    <col min="3331" max="3331" width="10.6640625" style="392" customWidth="1"/>
    <col min="3332" max="3332" width="7.6640625" style="392" customWidth="1"/>
    <col min="3333" max="3333" width="10.6640625" style="392" customWidth="1"/>
    <col min="3334" max="3334" width="7.6640625" style="392" customWidth="1"/>
    <col min="3335" max="3335" width="10.6640625" style="392" customWidth="1"/>
    <col min="3336" max="3336" width="7.6640625" style="392" customWidth="1"/>
    <col min="3337" max="3337" width="10.6640625" style="392" customWidth="1"/>
    <col min="3338" max="3338" width="7.6640625" style="392" customWidth="1"/>
    <col min="3339" max="3339" width="10.44140625" style="392" customWidth="1"/>
    <col min="3340" max="3340" width="7.6640625" style="392" customWidth="1"/>
    <col min="3341" max="3341" width="10.6640625" style="392" customWidth="1"/>
    <col min="3342" max="3342" width="7.6640625" style="392" customWidth="1"/>
    <col min="3343" max="3343" width="10.6640625" style="392" customWidth="1"/>
    <col min="3344" max="3344" width="7.6640625" style="392" customWidth="1"/>
    <col min="3345" max="3345" width="10.6640625" style="392" customWidth="1"/>
    <col min="3346" max="3585" width="9" style="392"/>
    <col min="3586" max="3586" width="7.6640625" style="392" customWidth="1"/>
    <col min="3587" max="3587" width="10.6640625" style="392" customWidth="1"/>
    <col min="3588" max="3588" width="7.6640625" style="392" customWidth="1"/>
    <col min="3589" max="3589" width="10.6640625" style="392" customWidth="1"/>
    <col min="3590" max="3590" width="7.6640625" style="392" customWidth="1"/>
    <col min="3591" max="3591" width="10.6640625" style="392" customWidth="1"/>
    <col min="3592" max="3592" width="7.6640625" style="392" customWidth="1"/>
    <col min="3593" max="3593" width="10.6640625" style="392" customWidth="1"/>
    <col min="3594" max="3594" width="7.6640625" style="392" customWidth="1"/>
    <col min="3595" max="3595" width="10.44140625" style="392" customWidth="1"/>
    <col min="3596" max="3596" width="7.6640625" style="392" customWidth="1"/>
    <col min="3597" max="3597" width="10.6640625" style="392" customWidth="1"/>
    <col min="3598" max="3598" width="7.6640625" style="392" customWidth="1"/>
    <col min="3599" max="3599" width="10.6640625" style="392" customWidth="1"/>
    <col min="3600" max="3600" width="7.6640625" style="392" customWidth="1"/>
    <col min="3601" max="3601" width="10.6640625" style="392" customWidth="1"/>
    <col min="3602" max="3841" width="9" style="392"/>
    <col min="3842" max="3842" width="7.6640625" style="392" customWidth="1"/>
    <col min="3843" max="3843" width="10.6640625" style="392" customWidth="1"/>
    <col min="3844" max="3844" width="7.6640625" style="392" customWidth="1"/>
    <col min="3845" max="3845" width="10.6640625" style="392" customWidth="1"/>
    <col min="3846" max="3846" width="7.6640625" style="392" customWidth="1"/>
    <col min="3847" max="3847" width="10.6640625" style="392" customWidth="1"/>
    <col min="3848" max="3848" width="7.6640625" style="392" customWidth="1"/>
    <col min="3849" max="3849" width="10.6640625" style="392" customWidth="1"/>
    <col min="3850" max="3850" width="7.6640625" style="392" customWidth="1"/>
    <col min="3851" max="3851" width="10.44140625" style="392" customWidth="1"/>
    <col min="3852" max="3852" width="7.6640625" style="392" customWidth="1"/>
    <col min="3853" max="3853" width="10.6640625" style="392" customWidth="1"/>
    <col min="3854" max="3854" width="7.6640625" style="392" customWidth="1"/>
    <col min="3855" max="3855" width="10.6640625" style="392" customWidth="1"/>
    <col min="3856" max="3856" width="7.6640625" style="392" customWidth="1"/>
    <col min="3857" max="3857" width="10.6640625" style="392" customWidth="1"/>
    <col min="3858" max="4097" width="9" style="392"/>
    <col min="4098" max="4098" width="7.6640625" style="392" customWidth="1"/>
    <col min="4099" max="4099" width="10.6640625" style="392" customWidth="1"/>
    <col min="4100" max="4100" width="7.6640625" style="392" customWidth="1"/>
    <col min="4101" max="4101" width="10.6640625" style="392" customWidth="1"/>
    <col min="4102" max="4102" width="7.6640625" style="392" customWidth="1"/>
    <col min="4103" max="4103" width="10.6640625" style="392" customWidth="1"/>
    <col min="4104" max="4104" width="7.6640625" style="392" customWidth="1"/>
    <col min="4105" max="4105" width="10.6640625" style="392" customWidth="1"/>
    <col min="4106" max="4106" width="7.6640625" style="392" customWidth="1"/>
    <col min="4107" max="4107" width="10.44140625" style="392" customWidth="1"/>
    <col min="4108" max="4108" width="7.6640625" style="392" customWidth="1"/>
    <col min="4109" max="4109" width="10.6640625" style="392" customWidth="1"/>
    <col min="4110" max="4110" width="7.6640625" style="392" customWidth="1"/>
    <col min="4111" max="4111" width="10.6640625" style="392" customWidth="1"/>
    <col min="4112" max="4112" width="7.6640625" style="392" customWidth="1"/>
    <col min="4113" max="4113" width="10.6640625" style="392" customWidth="1"/>
    <col min="4114" max="4353" width="9" style="392"/>
    <col min="4354" max="4354" width="7.6640625" style="392" customWidth="1"/>
    <col min="4355" max="4355" width="10.6640625" style="392" customWidth="1"/>
    <col min="4356" max="4356" width="7.6640625" style="392" customWidth="1"/>
    <col min="4357" max="4357" width="10.6640625" style="392" customWidth="1"/>
    <col min="4358" max="4358" width="7.6640625" style="392" customWidth="1"/>
    <col min="4359" max="4359" width="10.6640625" style="392" customWidth="1"/>
    <col min="4360" max="4360" width="7.6640625" style="392" customWidth="1"/>
    <col min="4361" max="4361" width="10.6640625" style="392" customWidth="1"/>
    <col min="4362" max="4362" width="7.6640625" style="392" customWidth="1"/>
    <col min="4363" max="4363" width="10.44140625" style="392" customWidth="1"/>
    <col min="4364" max="4364" width="7.6640625" style="392" customWidth="1"/>
    <col min="4365" max="4365" width="10.6640625" style="392" customWidth="1"/>
    <col min="4366" max="4366" width="7.6640625" style="392" customWidth="1"/>
    <col min="4367" max="4367" width="10.6640625" style="392" customWidth="1"/>
    <col min="4368" max="4368" width="7.6640625" style="392" customWidth="1"/>
    <col min="4369" max="4369" width="10.6640625" style="392" customWidth="1"/>
    <col min="4370" max="4609" width="9" style="392"/>
    <col min="4610" max="4610" width="7.6640625" style="392" customWidth="1"/>
    <col min="4611" max="4611" width="10.6640625" style="392" customWidth="1"/>
    <col min="4612" max="4612" width="7.6640625" style="392" customWidth="1"/>
    <col min="4613" max="4613" width="10.6640625" style="392" customWidth="1"/>
    <col min="4614" max="4614" width="7.6640625" style="392" customWidth="1"/>
    <col min="4615" max="4615" width="10.6640625" style="392" customWidth="1"/>
    <col min="4616" max="4616" width="7.6640625" style="392" customWidth="1"/>
    <col min="4617" max="4617" width="10.6640625" style="392" customWidth="1"/>
    <col min="4618" max="4618" width="7.6640625" style="392" customWidth="1"/>
    <col min="4619" max="4619" width="10.44140625" style="392" customWidth="1"/>
    <col min="4620" max="4620" width="7.6640625" style="392" customWidth="1"/>
    <col min="4621" max="4621" width="10.6640625" style="392" customWidth="1"/>
    <col min="4622" max="4622" width="7.6640625" style="392" customWidth="1"/>
    <col min="4623" max="4623" width="10.6640625" style="392" customWidth="1"/>
    <col min="4624" max="4624" width="7.6640625" style="392" customWidth="1"/>
    <col min="4625" max="4625" width="10.6640625" style="392" customWidth="1"/>
    <col min="4626" max="4865" width="9" style="392"/>
    <col min="4866" max="4866" width="7.6640625" style="392" customWidth="1"/>
    <col min="4867" max="4867" width="10.6640625" style="392" customWidth="1"/>
    <col min="4868" max="4868" width="7.6640625" style="392" customWidth="1"/>
    <col min="4869" max="4869" width="10.6640625" style="392" customWidth="1"/>
    <col min="4870" max="4870" width="7.6640625" style="392" customWidth="1"/>
    <col min="4871" max="4871" width="10.6640625" style="392" customWidth="1"/>
    <col min="4872" max="4872" width="7.6640625" style="392" customWidth="1"/>
    <col min="4873" max="4873" width="10.6640625" style="392" customWidth="1"/>
    <col min="4874" max="4874" width="7.6640625" style="392" customWidth="1"/>
    <col min="4875" max="4875" width="10.44140625" style="392" customWidth="1"/>
    <col min="4876" max="4876" width="7.6640625" style="392" customWidth="1"/>
    <col min="4877" max="4877" width="10.6640625" style="392" customWidth="1"/>
    <col min="4878" max="4878" width="7.6640625" style="392" customWidth="1"/>
    <col min="4879" max="4879" width="10.6640625" style="392" customWidth="1"/>
    <col min="4880" max="4880" width="7.6640625" style="392" customWidth="1"/>
    <col min="4881" max="4881" width="10.6640625" style="392" customWidth="1"/>
    <col min="4882" max="5121" width="9" style="392"/>
    <col min="5122" max="5122" width="7.6640625" style="392" customWidth="1"/>
    <col min="5123" max="5123" width="10.6640625" style="392" customWidth="1"/>
    <col min="5124" max="5124" width="7.6640625" style="392" customWidth="1"/>
    <col min="5125" max="5125" width="10.6640625" style="392" customWidth="1"/>
    <col min="5126" max="5126" width="7.6640625" style="392" customWidth="1"/>
    <col min="5127" max="5127" width="10.6640625" style="392" customWidth="1"/>
    <col min="5128" max="5128" width="7.6640625" style="392" customWidth="1"/>
    <col min="5129" max="5129" width="10.6640625" style="392" customWidth="1"/>
    <col min="5130" max="5130" width="7.6640625" style="392" customWidth="1"/>
    <col min="5131" max="5131" width="10.44140625" style="392" customWidth="1"/>
    <col min="5132" max="5132" width="7.6640625" style="392" customWidth="1"/>
    <col min="5133" max="5133" width="10.6640625" style="392" customWidth="1"/>
    <col min="5134" max="5134" width="7.6640625" style="392" customWidth="1"/>
    <col min="5135" max="5135" width="10.6640625" style="392" customWidth="1"/>
    <col min="5136" max="5136" width="7.6640625" style="392" customWidth="1"/>
    <col min="5137" max="5137" width="10.6640625" style="392" customWidth="1"/>
    <col min="5138" max="5377" width="9" style="392"/>
    <col min="5378" max="5378" width="7.6640625" style="392" customWidth="1"/>
    <col min="5379" max="5379" width="10.6640625" style="392" customWidth="1"/>
    <col min="5380" max="5380" width="7.6640625" style="392" customWidth="1"/>
    <col min="5381" max="5381" width="10.6640625" style="392" customWidth="1"/>
    <col min="5382" max="5382" width="7.6640625" style="392" customWidth="1"/>
    <col min="5383" max="5383" width="10.6640625" style="392" customWidth="1"/>
    <col min="5384" max="5384" width="7.6640625" style="392" customWidth="1"/>
    <col min="5385" max="5385" width="10.6640625" style="392" customWidth="1"/>
    <col min="5386" max="5386" width="7.6640625" style="392" customWidth="1"/>
    <col min="5387" max="5387" width="10.44140625" style="392" customWidth="1"/>
    <col min="5388" max="5388" width="7.6640625" style="392" customWidth="1"/>
    <col min="5389" max="5389" width="10.6640625" style="392" customWidth="1"/>
    <col min="5390" max="5390" width="7.6640625" style="392" customWidth="1"/>
    <col min="5391" max="5391" width="10.6640625" style="392" customWidth="1"/>
    <col min="5392" max="5392" width="7.6640625" style="392" customWidth="1"/>
    <col min="5393" max="5393" width="10.6640625" style="392" customWidth="1"/>
    <col min="5394" max="5633" width="9" style="392"/>
    <col min="5634" max="5634" width="7.6640625" style="392" customWidth="1"/>
    <col min="5635" max="5635" width="10.6640625" style="392" customWidth="1"/>
    <col min="5636" max="5636" width="7.6640625" style="392" customWidth="1"/>
    <col min="5637" max="5637" width="10.6640625" style="392" customWidth="1"/>
    <col min="5638" max="5638" width="7.6640625" style="392" customWidth="1"/>
    <col min="5639" max="5639" width="10.6640625" style="392" customWidth="1"/>
    <col min="5640" max="5640" width="7.6640625" style="392" customWidth="1"/>
    <col min="5641" max="5641" width="10.6640625" style="392" customWidth="1"/>
    <col min="5642" max="5642" width="7.6640625" style="392" customWidth="1"/>
    <col min="5643" max="5643" width="10.44140625" style="392" customWidth="1"/>
    <col min="5644" max="5644" width="7.6640625" style="392" customWidth="1"/>
    <col min="5645" max="5645" width="10.6640625" style="392" customWidth="1"/>
    <col min="5646" max="5646" width="7.6640625" style="392" customWidth="1"/>
    <col min="5647" max="5647" width="10.6640625" style="392" customWidth="1"/>
    <col min="5648" max="5648" width="7.6640625" style="392" customWidth="1"/>
    <col min="5649" max="5649" width="10.6640625" style="392" customWidth="1"/>
    <col min="5650" max="5889" width="9" style="392"/>
    <col min="5890" max="5890" width="7.6640625" style="392" customWidth="1"/>
    <col min="5891" max="5891" width="10.6640625" style="392" customWidth="1"/>
    <col min="5892" max="5892" width="7.6640625" style="392" customWidth="1"/>
    <col min="5893" max="5893" width="10.6640625" style="392" customWidth="1"/>
    <col min="5894" max="5894" width="7.6640625" style="392" customWidth="1"/>
    <col min="5895" max="5895" width="10.6640625" style="392" customWidth="1"/>
    <col min="5896" max="5896" width="7.6640625" style="392" customWidth="1"/>
    <col min="5897" max="5897" width="10.6640625" style="392" customWidth="1"/>
    <col min="5898" max="5898" width="7.6640625" style="392" customWidth="1"/>
    <col min="5899" max="5899" width="10.44140625" style="392" customWidth="1"/>
    <col min="5900" max="5900" width="7.6640625" style="392" customWidth="1"/>
    <col min="5901" max="5901" width="10.6640625" style="392" customWidth="1"/>
    <col min="5902" max="5902" width="7.6640625" style="392" customWidth="1"/>
    <col min="5903" max="5903" width="10.6640625" style="392" customWidth="1"/>
    <col min="5904" max="5904" width="7.6640625" style="392" customWidth="1"/>
    <col min="5905" max="5905" width="10.6640625" style="392" customWidth="1"/>
    <col min="5906" max="6145" width="9" style="392"/>
    <col min="6146" max="6146" width="7.6640625" style="392" customWidth="1"/>
    <col min="6147" max="6147" width="10.6640625" style="392" customWidth="1"/>
    <col min="6148" max="6148" width="7.6640625" style="392" customWidth="1"/>
    <col min="6149" max="6149" width="10.6640625" style="392" customWidth="1"/>
    <col min="6150" max="6150" width="7.6640625" style="392" customWidth="1"/>
    <col min="6151" max="6151" width="10.6640625" style="392" customWidth="1"/>
    <col min="6152" max="6152" width="7.6640625" style="392" customWidth="1"/>
    <col min="6153" max="6153" width="10.6640625" style="392" customWidth="1"/>
    <col min="6154" max="6154" width="7.6640625" style="392" customWidth="1"/>
    <col min="6155" max="6155" width="10.44140625" style="392" customWidth="1"/>
    <col min="6156" max="6156" width="7.6640625" style="392" customWidth="1"/>
    <col min="6157" max="6157" width="10.6640625" style="392" customWidth="1"/>
    <col min="6158" max="6158" width="7.6640625" style="392" customWidth="1"/>
    <col min="6159" max="6159" width="10.6640625" style="392" customWidth="1"/>
    <col min="6160" max="6160" width="7.6640625" style="392" customWidth="1"/>
    <col min="6161" max="6161" width="10.6640625" style="392" customWidth="1"/>
    <col min="6162" max="6401" width="9" style="392"/>
    <col min="6402" max="6402" width="7.6640625" style="392" customWidth="1"/>
    <col min="6403" max="6403" width="10.6640625" style="392" customWidth="1"/>
    <col min="6404" max="6404" width="7.6640625" style="392" customWidth="1"/>
    <col min="6405" max="6405" width="10.6640625" style="392" customWidth="1"/>
    <col min="6406" max="6406" width="7.6640625" style="392" customWidth="1"/>
    <col min="6407" max="6407" width="10.6640625" style="392" customWidth="1"/>
    <col min="6408" max="6408" width="7.6640625" style="392" customWidth="1"/>
    <col min="6409" max="6409" width="10.6640625" style="392" customWidth="1"/>
    <col min="6410" max="6410" width="7.6640625" style="392" customWidth="1"/>
    <col min="6411" max="6411" width="10.44140625" style="392" customWidth="1"/>
    <col min="6412" max="6412" width="7.6640625" style="392" customWidth="1"/>
    <col min="6413" max="6413" width="10.6640625" style="392" customWidth="1"/>
    <col min="6414" max="6414" width="7.6640625" style="392" customWidth="1"/>
    <col min="6415" max="6415" width="10.6640625" style="392" customWidth="1"/>
    <col min="6416" max="6416" width="7.6640625" style="392" customWidth="1"/>
    <col min="6417" max="6417" width="10.6640625" style="392" customWidth="1"/>
    <col min="6418" max="6657" width="9" style="392"/>
    <col min="6658" max="6658" width="7.6640625" style="392" customWidth="1"/>
    <col min="6659" max="6659" width="10.6640625" style="392" customWidth="1"/>
    <col min="6660" max="6660" width="7.6640625" style="392" customWidth="1"/>
    <col min="6661" max="6661" width="10.6640625" style="392" customWidth="1"/>
    <col min="6662" max="6662" width="7.6640625" style="392" customWidth="1"/>
    <col min="6663" max="6663" width="10.6640625" style="392" customWidth="1"/>
    <col min="6664" max="6664" width="7.6640625" style="392" customWidth="1"/>
    <col min="6665" max="6665" width="10.6640625" style="392" customWidth="1"/>
    <col min="6666" max="6666" width="7.6640625" style="392" customWidth="1"/>
    <col min="6667" max="6667" width="10.44140625" style="392" customWidth="1"/>
    <col min="6668" max="6668" width="7.6640625" style="392" customWidth="1"/>
    <col min="6669" max="6669" width="10.6640625" style="392" customWidth="1"/>
    <col min="6670" max="6670" width="7.6640625" style="392" customWidth="1"/>
    <col min="6671" max="6671" width="10.6640625" style="392" customWidth="1"/>
    <col min="6672" max="6672" width="7.6640625" style="392" customWidth="1"/>
    <col min="6673" max="6673" width="10.6640625" style="392" customWidth="1"/>
    <col min="6674" max="6913" width="9" style="392"/>
    <col min="6914" max="6914" width="7.6640625" style="392" customWidth="1"/>
    <col min="6915" max="6915" width="10.6640625" style="392" customWidth="1"/>
    <col min="6916" max="6916" width="7.6640625" style="392" customWidth="1"/>
    <col min="6917" max="6917" width="10.6640625" style="392" customWidth="1"/>
    <col min="6918" max="6918" width="7.6640625" style="392" customWidth="1"/>
    <col min="6919" max="6919" width="10.6640625" style="392" customWidth="1"/>
    <col min="6920" max="6920" width="7.6640625" style="392" customWidth="1"/>
    <col min="6921" max="6921" width="10.6640625" style="392" customWidth="1"/>
    <col min="6922" max="6922" width="7.6640625" style="392" customWidth="1"/>
    <col min="6923" max="6923" width="10.44140625" style="392" customWidth="1"/>
    <col min="6924" max="6924" width="7.6640625" style="392" customWidth="1"/>
    <col min="6925" max="6925" width="10.6640625" style="392" customWidth="1"/>
    <col min="6926" max="6926" width="7.6640625" style="392" customWidth="1"/>
    <col min="6927" max="6927" width="10.6640625" style="392" customWidth="1"/>
    <col min="6928" max="6928" width="7.6640625" style="392" customWidth="1"/>
    <col min="6929" max="6929" width="10.6640625" style="392" customWidth="1"/>
    <col min="6930" max="7169" width="9" style="392"/>
    <col min="7170" max="7170" width="7.6640625" style="392" customWidth="1"/>
    <col min="7171" max="7171" width="10.6640625" style="392" customWidth="1"/>
    <col min="7172" max="7172" width="7.6640625" style="392" customWidth="1"/>
    <col min="7173" max="7173" width="10.6640625" style="392" customWidth="1"/>
    <col min="7174" max="7174" width="7.6640625" style="392" customWidth="1"/>
    <col min="7175" max="7175" width="10.6640625" style="392" customWidth="1"/>
    <col min="7176" max="7176" width="7.6640625" style="392" customWidth="1"/>
    <col min="7177" max="7177" width="10.6640625" style="392" customWidth="1"/>
    <col min="7178" max="7178" width="7.6640625" style="392" customWidth="1"/>
    <col min="7179" max="7179" width="10.44140625" style="392" customWidth="1"/>
    <col min="7180" max="7180" width="7.6640625" style="392" customWidth="1"/>
    <col min="7181" max="7181" width="10.6640625" style="392" customWidth="1"/>
    <col min="7182" max="7182" width="7.6640625" style="392" customWidth="1"/>
    <col min="7183" max="7183" width="10.6640625" style="392" customWidth="1"/>
    <col min="7184" max="7184" width="7.6640625" style="392" customWidth="1"/>
    <col min="7185" max="7185" width="10.6640625" style="392" customWidth="1"/>
    <col min="7186" max="7425" width="9" style="392"/>
    <col min="7426" max="7426" width="7.6640625" style="392" customWidth="1"/>
    <col min="7427" max="7427" width="10.6640625" style="392" customWidth="1"/>
    <col min="7428" max="7428" width="7.6640625" style="392" customWidth="1"/>
    <col min="7429" max="7429" width="10.6640625" style="392" customWidth="1"/>
    <col min="7430" max="7430" width="7.6640625" style="392" customWidth="1"/>
    <col min="7431" max="7431" width="10.6640625" style="392" customWidth="1"/>
    <col min="7432" max="7432" width="7.6640625" style="392" customWidth="1"/>
    <col min="7433" max="7433" width="10.6640625" style="392" customWidth="1"/>
    <col min="7434" max="7434" width="7.6640625" style="392" customWidth="1"/>
    <col min="7435" max="7435" width="10.44140625" style="392" customWidth="1"/>
    <col min="7436" max="7436" width="7.6640625" style="392" customWidth="1"/>
    <col min="7437" max="7437" width="10.6640625" style="392" customWidth="1"/>
    <col min="7438" max="7438" width="7.6640625" style="392" customWidth="1"/>
    <col min="7439" max="7439" width="10.6640625" style="392" customWidth="1"/>
    <col min="7440" max="7440" width="7.6640625" style="392" customWidth="1"/>
    <col min="7441" max="7441" width="10.6640625" style="392" customWidth="1"/>
    <col min="7442" max="7681" width="9" style="392"/>
    <col min="7682" max="7682" width="7.6640625" style="392" customWidth="1"/>
    <col min="7683" max="7683" width="10.6640625" style="392" customWidth="1"/>
    <col min="7684" max="7684" width="7.6640625" style="392" customWidth="1"/>
    <col min="7685" max="7685" width="10.6640625" style="392" customWidth="1"/>
    <col min="7686" max="7686" width="7.6640625" style="392" customWidth="1"/>
    <col min="7687" max="7687" width="10.6640625" style="392" customWidth="1"/>
    <col min="7688" max="7688" width="7.6640625" style="392" customWidth="1"/>
    <col min="7689" max="7689" width="10.6640625" style="392" customWidth="1"/>
    <col min="7690" max="7690" width="7.6640625" style="392" customWidth="1"/>
    <col min="7691" max="7691" width="10.44140625" style="392" customWidth="1"/>
    <col min="7692" max="7692" width="7.6640625" style="392" customWidth="1"/>
    <col min="7693" max="7693" width="10.6640625" style="392" customWidth="1"/>
    <col min="7694" max="7694" width="7.6640625" style="392" customWidth="1"/>
    <col min="7695" max="7695" width="10.6640625" style="392" customWidth="1"/>
    <col min="7696" max="7696" width="7.6640625" style="392" customWidth="1"/>
    <col min="7697" max="7697" width="10.6640625" style="392" customWidth="1"/>
    <col min="7698" max="7937" width="9" style="392"/>
    <col min="7938" max="7938" width="7.6640625" style="392" customWidth="1"/>
    <col min="7939" max="7939" width="10.6640625" style="392" customWidth="1"/>
    <col min="7940" max="7940" width="7.6640625" style="392" customWidth="1"/>
    <col min="7941" max="7941" width="10.6640625" style="392" customWidth="1"/>
    <col min="7942" max="7942" width="7.6640625" style="392" customWidth="1"/>
    <col min="7943" max="7943" width="10.6640625" style="392" customWidth="1"/>
    <col min="7944" max="7944" width="7.6640625" style="392" customWidth="1"/>
    <col min="7945" max="7945" width="10.6640625" style="392" customWidth="1"/>
    <col min="7946" max="7946" width="7.6640625" style="392" customWidth="1"/>
    <col min="7947" max="7947" width="10.44140625" style="392" customWidth="1"/>
    <col min="7948" max="7948" width="7.6640625" style="392" customWidth="1"/>
    <col min="7949" max="7949" width="10.6640625" style="392" customWidth="1"/>
    <col min="7950" max="7950" width="7.6640625" style="392" customWidth="1"/>
    <col min="7951" max="7951" width="10.6640625" style="392" customWidth="1"/>
    <col min="7952" max="7952" width="7.6640625" style="392" customWidth="1"/>
    <col min="7953" max="7953" width="10.6640625" style="392" customWidth="1"/>
    <col min="7954" max="8193" width="9" style="392"/>
    <col min="8194" max="8194" width="7.6640625" style="392" customWidth="1"/>
    <col min="8195" max="8195" width="10.6640625" style="392" customWidth="1"/>
    <col min="8196" max="8196" width="7.6640625" style="392" customWidth="1"/>
    <col min="8197" max="8197" width="10.6640625" style="392" customWidth="1"/>
    <col min="8198" max="8198" width="7.6640625" style="392" customWidth="1"/>
    <col min="8199" max="8199" width="10.6640625" style="392" customWidth="1"/>
    <col min="8200" max="8200" width="7.6640625" style="392" customWidth="1"/>
    <col min="8201" max="8201" width="10.6640625" style="392" customWidth="1"/>
    <col min="8202" max="8202" width="7.6640625" style="392" customWidth="1"/>
    <col min="8203" max="8203" width="10.44140625" style="392" customWidth="1"/>
    <col min="8204" max="8204" width="7.6640625" style="392" customWidth="1"/>
    <col min="8205" max="8205" width="10.6640625" style="392" customWidth="1"/>
    <col min="8206" max="8206" width="7.6640625" style="392" customWidth="1"/>
    <col min="8207" max="8207" width="10.6640625" style="392" customWidth="1"/>
    <col min="8208" max="8208" width="7.6640625" style="392" customWidth="1"/>
    <col min="8209" max="8209" width="10.6640625" style="392" customWidth="1"/>
    <col min="8210" max="8449" width="9" style="392"/>
    <col min="8450" max="8450" width="7.6640625" style="392" customWidth="1"/>
    <col min="8451" max="8451" width="10.6640625" style="392" customWidth="1"/>
    <col min="8452" max="8452" width="7.6640625" style="392" customWidth="1"/>
    <col min="8453" max="8453" width="10.6640625" style="392" customWidth="1"/>
    <col min="8454" max="8454" width="7.6640625" style="392" customWidth="1"/>
    <col min="8455" max="8455" width="10.6640625" style="392" customWidth="1"/>
    <col min="8456" max="8456" width="7.6640625" style="392" customWidth="1"/>
    <col min="8457" max="8457" width="10.6640625" style="392" customWidth="1"/>
    <col min="8458" max="8458" width="7.6640625" style="392" customWidth="1"/>
    <col min="8459" max="8459" width="10.44140625" style="392" customWidth="1"/>
    <col min="8460" max="8460" width="7.6640625" style="392" customWidth="1"/>
    <col min="8461" max="8461" width="10.6640625" style="392" customWidth="1"/>
    <col min="8462" max="8462" width="7.6640625" style="392" customWidth="1"/>
    <col min="8463" max="8463" width="10.6640625" style="392" customWidth="1"/>
    <col min="8464" max="8464" width="7.6640625" style="392" customWidth="1"/>
    <col min="8465" max="8465" width="10.6640625" style="392" customWidth="1"/>
    <col min="8466" max="8705" width="9" style="392"/>
    <col min="8706" max="8706" width="7.6640625" style="392" customWidth="1"/>
    <col min="8707" max="8707" width="10.6640625" style="392" customWidth="1"/>
    <col min="8708" max="8708" width="7.6640625" style="392" customWidth="1"/>
    <col min="8709" max="8709" width="10.6640625" style="392" customWidth="1"/>
    <col min="8710" max="8710" width="7.6640625" style="392" customWidth="1"/>
    <col min="8711" max="8711" width="10.6640625" style="392" customWidth="1"/>
    <col min="8712" max="8712" width="7.6640625" style="392" customWidth="1"/>
    <col min="8713" max="8713" width="10.6640625" style="392" customWidth="1"/>
    <col min="8714" max="8714" width="7.6640625" style="392" customWidth="1"/>
    <col min="8715" max="8715" width="10.44140625" style="392" customWidth="1"/>
    <col min="8716" max="8716" width="7.6640625" style="392" customWidth="1"/>
    <col min="8717" max="8717" width="10.6640625" style="392" customWidth="1"/>
    <col min="8718" max="8718" width="7.6640625" style="392" customWidth="1"/>
    <col min="8719" max="8719" width="10.6640625" style="392" customWidth="1"/>
    <col min="8720" max="8720" width="7.6640625" style="392" customWidth="1"/>
    <col min="8721" max="8721" width="10.6640625" style="392" customWidth="1"/>
    <col min="8722" max="8961" width="9" style="392"/>
    <col min="8962" max="8962" width="7.6640625" style="392" customWidth="1"/>
    <col min="8963" max="8963" width="10.6640625" style="392" customWidth="1"/>
    <col min="8964" max="8964" width="7.6640625" style="392" customWidth="1"/>
    <col min="8965" max="8965" width="10.6640625" style="392" customWidth="1"/>
    <col min="8966" max="8966" width="7.6640625" style="392" customWidth="1"/>
    <col min="8967" max="8967" width="10.6640625" style="392" customWidth="1"/>
    <col min="8968" max="8968" width="7.6640625" style="392" customWidth="1"/>
    <col min="8969" max="8969" width="10.6640625" style="392" customWidth="1"/>
    <col min="8970" max="8970" width="7.6640625" style="392" customWidth="1"/>
    <col min="8971" max="8971" width="10.44140625" style="392" customWidth="1"/>
    <col min="8972" max="8972" width="7.6640625" style="392" customWidth="1"/>
    <col min="8973" max="8973" width="10.6640625" style="392" customWidth="1"/>
    <col min="8974" max="8974" width="7.6640625" style="392" customWidth="1"/>
    <col min="8975" max="8975" width="10.6640625" style="392" customWidth="1"/>
    <col min="8976" max="8976" width="7.6640625" style="392" customWidth="1"/>
    <col min="8977" max="8977" width="10.6640625" style="392" customWidth="1"/>
    <col min="8978" max="9217" width="9" style="392"/>
    <col min="9218" max="9218" width="7.6640625" style="392" customWidth="1"/>
    <col min="9219" max="9219" width="10.6640625" style="392" customWidth="1"/>
    <col min="9220" max="9220" width="7.6640625" style="392" customWidth="1"/>
    <col min="9221" max="9221" width="10.6640625" style="392" customWidth="1"/>
    <col min="9222" max="9222" width="7.6640625" style="392" customWidth="1"/>
    <col min="9223" max="9223" width="10.6640625" style="392" customWidth="1"/>
    <col min="9224" max="9224" width="7.6640625" style="392" customWidth="1"/>
    <col min="9225" max="9225" width="10.6640625" style="392" customWidth="1"/>
    <col min="9226" max="9226" width="7.6640625" style="392" customWidth="1"/>
    <col min="9227" max="9227" width="10.44140625" style="392" customWidth="1"/>
    <col min="9228" max="9228" width="7.6640625" style="392" customWidth="1"/>
    <col min="9229" max="9229" width="10.6640625" style="392" customWidth="1"/>
    <col min="9230" max="9230" width="7.6640625" style="392" customWidth="1"/>
    <col min="9231" max="9231" width="10.6640625" style="392" customWidth="1"/>
    <col min="9232" max="9232" width="7.6640625" style="392" customWidth="1"/>
    <col min="9233" max="9233" width="10.6640625" style="392" customWidth="1"/>
    <col min="9234" max="9473" width="9" style="392"/>
    <col min="9474" max="9474" width="7.6640625" style="392" customWidth="1"/>
    <col min="9475" max="9475" width="10.6640625" style="392" customWidth="1"/>
    <col min="9476" max="9476" width="7.6640625" style="392" customWidth="1"/>
    <col min="9477" max="9477" width="10.6640625" style="392" customWidth="1"/>
    <col min="9478" max="9478" width="7.6640625" style="392" customWidth="1"/>
    <col min="9479" max="9479" width="10.6640625" style="392" customWidth="1"/>
    <col min="9480" max="9480" width="7.6640625" style="392" customWidth="1"/>
    <col min="9481" max="9481" width="10.6640625" style="392" customWidth="1"/>
    <col min="9482" max="9482" width="7.6640625" style="392" customWidth="1"/>
    <col min="9483" max="9483" width="10.44140625" style="392" customWidth="1"/>
    <col min="9484" max="9484" width="7.6640625" style="392" customWidth="1"/>
    <col min="9485" max="9485" width="10.6640625" style="392" customWidth="1"/>
    <col min="9486" max="9486" width="7.6640625" style="392" customWidth="1"/>
    <col min="9487" max="9487" width="10.6640625" style="392" customWidth="1"/>
    <col min="9488" max="9488" width="7.6640625" style="392" customWidth="1"/>
    <col min="9489" max="9489" width="10.6640625" style="392" customWidth="1"/>
    <col min="9490" max="9729" width="9" style="392"/>
    <col min="9730" max="9730" width="7.6640625" style="392" customWidth="1"/>
    <col min="9731" max="9731" width="10.6640625" style="392" customWidth="1"/>
    <col min="9732" max="9732" width="7.6640625" style="392" customWidth="1"/>
    <col min="9733" max="9733" width="10.6640625" style="392" customWidth="1"/>
    <col min="9734" max="9734" width="7.6640625" style="392" customWidth="1"/>
    <col min="9735" max="9735" width="10.6640625" style="392" customWidth="1"/>
    <col min="9736" max="9736" width="7.6640625" style="392" customWidth="1"/>
    <col min="9737" max="9737" width="10.6640625" style="392" customWidth="1"/>
    <col min="9738" max="9738" width="7.6640625" style="392" customWidth="1"/>
    <col min="9739" max="9739" width="10.44140625" style="392" customWidth="1"/>
    <col min="9740" max="9740" width="7.6640625" style="392" customWidth="1"/>
    <col min="9741" max="9741" width="10.6640625" style="392" customWidth="1"/>
    <col min="9742" max="9742" width="7.6640625" style="392" customWidth="1"/>
    <col min="9743" max="9743" width="10.6640625" style="392" customWidth="1"/>
    <col min="9744" max="9744" width="7.6640625" style="392" customWidth="1"/>
    <col min="9745" max="9745" width="10.6640625" style="392" customWidth="1"/>
    <col min="9746" max="9985" width="9" style="392"/>
    <col min="9986" max="9986" width="7.6640625" style="392" customWidth="1"/>
    <col min="9987" max="9987" width="10.6640625" style="392" customWidth="1"/>
    <col min="9988" max="9988" width="7.6640625" style="392" customWidth="1"/>
    <col min="9989" max="9989" width="10.6640625" style="392" customWidth="1"/>
    <col min="9990" max="9990" width="7.6640625" style="392" customWidth="1"/>
    <col min="9991" max="9991" width="10.6640625" style="392" customWidth="1"/>
    <col min="9992" max="9992" width="7.6640625" style="392" customWidth="1"/>
    <col min="9993" max="9993" width="10.6640625" style="392" customWidth="1"/>
    <col min="9994" max="9994" width="7.6640625" style="392" customWidth="1"/>
    <col min="9995" max="9995" width="10.44140625" style="392" customWidth="1"/>
    <col min="9996" max="9996" width="7.6640625" style="392" customWidth="1"/>
    <col min="9997" max="9997" width="10.6640625" style="392" customWidth="1"/>
    <col min="9998" max="9998" width="7.6640625" style="392" customWidth="1"/>
    <col min="9999" max="9999" width="10.6640625" style="392" customWidth="1"/>
    <col min="10000" max="10000" width="7.6640625" style="392" customWidth="1"/>
    <col min="10001" max="10001" width="10.6640625" style="392" customWidth="1"/>
    <col min="10002" max="10241" width="9" style="392"/>
    <col min="10242" max="10242" width="7.6640625" style="392" customWidth="1"/>
    <col min="10243" max="10243" width="10.6640625" style="392" customWidth="1"/>
    <col min="10244" max="10244" width="7.6640625" style="392" customWidth="1"/>
    <col min="10245" max="10245" width="10.6640625" style="392" customWidth="1"/>
    <col min="10246" max="10246" width="7.6640625" style="392" customWidth="1"/>
    <col min="10247" max="10247" width="10.6640625" style="392" customWidth="1"/>
    <col min="10248" max="10248" width="7.6640625" style="392" customWidth="1"/>
    <col min="10249" max="10249" width="10.6640625" style="392" customWidth="1"/>
    <col min="10250" max="10250" width="7.6640625" style="392" customWidth="1"/>
    <col min="10251" max="10251" width="10.44140625" style="392" customWidth="1"/>
    <col min="10252" max="10252" width="7.6640625" style="392" customWidth="1"/>
    <col min="10253" max="10253" width="10.6640625" style="392" customWidth="1"/>
    <col min="10254" max="10254" width="7.6640625" style="392" customWidth="1"/>
    <col min="10255" max="10255" width="10.6640625" style="392" customWidth="1"/>
    <col min="10256" max="10256" width="7.6640625" style="392" customWidth="1"/>
    <col min="10257" max="10257" width="10.6640625" style="392" customWidth="1"/>
    <col min="10258" max="10497" width="9" style="392"/>
    <col min="10498" max="10498" width="7.6640625" style="392" customWidth="1"/>
    <col min="10499" max="10499" width="10.6640625" style="392" customWidth="1"/>
    <col min="10500" max="10500" width="7.6640625" style="392" customWidth="1"/>
    <col min="10501" max="10501" width="10.6640625" style="392" customWidth="1"/>
    <col min="10502" max="10502" width="7.6640625" style="392" customWidth="1"/>
    <col min="10503" max="10503" width="10.6640625" style="392" customWidth="1"/>
    <col min="10504" max="10504" width="7.6640625" style="392" customWidth="1"/>
    <col min="10505" max="10505" width="10.6640625" style="392" customWidth="1"/>
    <col min="10506" max="10506" width="7.6640625" style="392" customWidth="1"/>
    <col min="10507" max="10507" width="10.44140625" style="392" customWidth="1"/>
    <col min="10508" max="10508" width="7.6640625" style="392" customWidth="1"/>
    <col min="10509" max="10509" width="10.6640625" style="392" customWidth="1"/>
    <col min="10510" max="10510" width="7.6640625" style="392" customWidth="1"/>
    <col min="10511" max="10511" width="10.6640625" style="392" customWidth="1"/>
    <col min="10512" max="10512" width="7.6640625" style="392" customWidth="1"/>
    <col min="10513" max="10513" width="10.6640625" style="392" customWidth="1"/>
    <col min="10514" max="10753" width="9" style="392"/>
    <col min="10754" max="10754" width="7.6640625" style="392" customWidth="1"/>
    <col min="10755" max="10755" width="10.6640625" style="392" customWidth="1"/>
    <col min="10756" max="10756" width="7.6640625" style="392" customWidth="1"/>
    <col min="10757" max="10757" width="10.6640625" style="392" customWidth="1"/>
    <col min="10758" max="10758" width="7.6640625" style="392" customWidth="1"/>
    <col min="10759" max="10759" width="10.6640625" style="392" customWidth="1"/>
    <col min="10760" max="10760" width="7.6640625" style="392" customWidth="1"/>
    <col min="10761" max="10761" width="10.6640625" style="392" customWidth="1"/>
    <col min="10762" max="10762" width="7.6640625" style="392" customWidth="1"/>
    <col min="10763" max="10763" width="10.44140625" style="392" customWidth="1"/>
    <col min="10764" max="10764" width="7.6640625" style="392" customWidth="1"/>
    <col min="10765" max="10765" width="10.6640625" style="392" customWidth="1"/>
    <col min="10766" max="10766" width="7.6640625" style="392" customWidth="1"/>
    <col min="10767" max="10767" width="10.6640625" style="392" customWidth="1"/>
    <col min="10768" max="10768" width="7.6640625" style="392" customWidth="1"/>
    <col min="10769" max="10769" width="10.6640625" style="392" customWidth="1"/>
    <col min="10770" max="11009" width="9" style="392"/>
    <col min="11010" max="11010" width="7.6640625" style="392" customWidth="1"/>
    <col min="11011" max="11011" width="10.6640625" style="392" customWidth="1"/>
    <col min="11012" max="11012" width="7.6640625" style="392" customWidth="1"/>
    <col min="11013" max="11013" width="10.6640625" style="392" customWidth="1"/>
    <col min="11014" max="11014" width="7.6640625" style="392" customWidth="1"/>
    <col min="11015" max="11015" width="10.6640625" style="392" customWidth="1"/>
    <col min="11016" max="11016" width="7.6640625" style="392" customWidth="1"/>
    <col min="11017" max="11017" width="10.6640625" style="392" customWidth="1"/>
    <col min="11018" max="11018" width="7.6640625" style="392" customWidth="1"/>
    <col min="11019" max="11019" width="10.44140625" style="392" customWidth="1"/>
    <col min="11020" max="11020" width="7.6640625" style="392" customWidth="1"/>
    <col min="11021" max="11021" width="10.6640625" style="392" customWidth="1"/>
    <col min="11022" max="11022" width="7.6640625" style="392" customWidth="1"/>
    <col min="11023" max="11023" width="10.6640625" style="392" customWidth="1"/>
    <col min="11024" max="11024" width="7.6640625" style="392" customWidth="1"/>
    <col min="11025" max="11025" width="10.6640625" style="392" customWidth="1"/>
    <col min="11026" max="11265" width="9" style="392"/>
    <col min="11266" max="11266" width="7.6640625" style="392" customWidth="1"/>
    <col min="11267" max="11267" width="10.6640625" style="392" customWidth="1"/>
    <col min="11268" max="11268" width="7.6640625" style="392" customWidth="1"/>
    <col min="11269" max="11269" width="10.6640625" style="392" customWidth="1"/>
    <col min="11270" max="11270" width="7.6640625" style="392" customWidth="1"/>
    <col min="11271" max="11271" width="10.6640625" style="392" customWidth="1"/>
    <col min="11272" max="11272" width="7.6640625" style="392" customWidth="1"/>
    <col min="11273" max="11273" width="10.6640625" style="392" customWidth="1"/>
    <col min="11274" max="11274" width="7.6640625" style="392" customWidth="1"/>
    <col min="11275" max="11275" width="10.44140625" style="392" customWidth="1"/>
    <col min="11276" max="11276" width="7.6640625" style="392" customWidth="1"/>
    <col min="11277" max="11277" width="10.6640625" style="392" customWidth="1"/>
    <col min="11278" max="11278" width="7.6640625" style="392" customWidth="1"/>
    <col min="11279" max="11279" width="10.6640625" style="392" customWidth="1"/>
    <col min="11280" max="11280" width="7.6640625" style="392" customWidth="1"/>
    <col min="11281" max="11281" width="10.6640625" style="392" customWidth="1"/>
    <col min="11282" max="11521" width="9" style="392"/>
    <col min="11522" max="11522" width="7.6640625" style="392" customWidth="1"/>
    <col min="11523" max="11523" width="10.6640625" style="392" customWidth="1"/>
    <col min="11524" max="11524" width="7.6640625" style="392" customWidth="1"/>
    <col min="11525" max="11525" width="10.6640625" style="392" customWidth="1"/>
    <col min="11526" max="11526" width="7.6640625" style="392" customWidth="1"/>
    <col min="11527" max="11527" width="10.6640625" style="392" customWidth="1"/>
    <col min="11528" max="11528" width="7.6640625" style="392" customWidth="1"/>
    <col min="11529" max="11529" width="10.6640625" style="392" customWidth="1"/>
    <col min="11530" max="11530" width="7.6640625" style="392" customWidth="1"/>
    <col min="11531" max="11531" width="10.44140625" style="392" customWidth="1"/>
    <col min="11532" max="11532" width="7.6640625" style="392" customWidth="1"/>
    <col min="11533" max="11533" width="10.6640625" style="392" customWidth="1"/>
    <col min="11534" max="11534" width="7.6640625" style="392" customWidth="1"/>
    <col min="11535" max="11535" width="10.6640625" style="392" customWidth="1"/>
    <col min="11536" max="11536" width="7.6640625" style="392" customWidth="1"/>
    <col min="11537" max="11537" width="10.6640625" style="392" customWidth="1"/>
    <col min="11538" max="11777" width="9" style="392"/>
    <col min="11778" max="11778" width="7.6640625" style="392" customWidth="1"/>
    <col min="11779" max="11779" width="10.6640625" style="392" customWidth="1"/>
    <col min="11780" max="11780" width="7.6640625" style="392" customWidth="1"/>
    <col min="11781" max="11781" width="10.6640625" style="392" customWidth="1"/>
    <col min="11782" max="11782" width="7.6640625" style="392" customWidth="1"/>
    <col min="11783" max="11783" width="10.6640625" style="392" customWidth="1"/>
    <col min="11784" max="11784" width="7.6640625" style="392" customWidth="1"/>
    <col min="11785" max="11785" width="10.6640625" style="392" customWidth="1"/>
    <col min="11786" max="11786" width="7.6640625" style="392" customWidth="1"/>
    <col min="11787" max="11787" width="10.44140625" style="392" customWidth="1"/>
    <col min="11788" max="11788" width="7.6640625" style="392" customWidth="1"/>
    <col min="11789" max="11789" width="10.6640625" style="392" customWidth="1"/>
    <col min="11790" max="11790" width="7.6640625" style="392" customWidth="1"/>
    <col min="11791" max="11791" width="10.6640625" style="392" customWidth="1"/>
    <col min="11792" max="11792" width="7.6640625" style="392" customWidth="1"/>
    <col min="11793" max="11793" width="10.6640625" style="392" customWidth="1"/>
    <col min="11794" max="12033" width="9" style="392"/>
    <col min="12034" max="12034" width="7.6640625" style="392" customWidth="1"/>
    <col min="12035" max="12035" width="10.6640625" style="392" customWidth="1"/>
    <col min="12036" max="12036" width="7.6640625" style="392" customWidth="1"/>
    <col min="12037" max="12037" width="10.6640625" style="392" customWidth="1"/>
    <col min="12038" max="12038" width="7.6640625" style="392" customWidth="1"/>
    <col min="12039" max="12039" width="10.6640625" style="392" customWidth="1"/>
    <col min="12040" max="12040" width="7.6640625" style="392" customWidth="1"/>
    <col min="12041" max="12041" width="10.6640625" style="392" customWidth="1"/>
    <col min="12042" max="12042" width="7.6640625" style="392" customWidth="1"/>
    <col min="12043" max="12043" width="10.44140625" style="392" customWidth="1"/>
    <col min="12044" max="12044" width="7.6640625" style="392" customWidth="1"/>
    <col min="12045" max="12045" width="10.6640625" style="392" customWidth="1"/>
    <col min="12046" max="12046" width="7.6640625" style="392" customWidth="1"/>
    <col min="12047" max="12047" width="10.6640625" style="392" customWidth="1"/>
    <col min="12048" max="12048" width="7.6640625" style="392" customWidth="1"/>
    <col min="12049" max="12049" width="10.6640625" style="392" customWidth="1"/>
    <col min="12050" max="12289" width="9" style="392"/>
    <col min="12290" max="12290" width="7.6640625" style="392" customWidth="1"/>
    <col min="12291" max="12291" width="10.6640625" style="392" customWidth="1"/>
    <col min="12292" max="12292" width="7.6640625" style="392" customWidth="1"/>
    <col min="12293" max="12293" width="10.6640625" style="392" customWidth="1"/>
    <col min="12294" max="12294" width="7.6640625" style="392" customWidth="1"/>
    <col min="12295" max="12295" width="10.6640625" style="392" customWidth="1"/>
    <col min="12296" max="12296" width="7.6640625" style="392" customWidth="1"/>
    <col min="12297" max="12297" width="10.6640625" style="392" customWidth="1"/>
    <col min="12298" max="12298" width="7.6640625" style="392" customWidth="1"/>
    <col min="12299" max="12299" width="10.44140625" style="392" customWidth="1"/>
    <col min="12300" max="12300" width="7.6640625" style="392" customWidth="1"/>
    <col min="12301" max="12301" width="10.6640625" style="392" customWidth="1"/>
    <col min="12302" max="12302" width="7.6640625" style="392" customWidth="1"/>
    <col min="12303" max="12303" width="10.6640625" style="392" customWidth="1"/>
    <col min="12304" max="12304" width="7.6640625" style="392" customWidth="1"/>
    <col min="12305" max="12305" width="10.6640625" style="392" customWidth="1"/>
    <col min="12306" max="12545" width="9" style="392"/>
    <col min="12546" max="12546" width="7.6640625" style="392" customWidth="1"/>
    <col min="12547" max="12547" width="10.6640625" style="392" customWidth="1"/>
    <col min="12548" max="12548" width="7.6640625" style="392" customWidth="1"/>
    <col min="12549" max="12549" width="10.6640625" style="392" customWidth="1"/>
    <col min="12550" max="12550" width="7.6640625" style="392" customWidth="1"/>
    <col min="12551" max="12551" width="10.6640625" style="392" customWidth="1"/>
    <col min="12552" max="12552" width="7.6640625" style="392" customWidth="1"/>
    <col min="12553" max="12553" width="10.6640625" style="392" customWidth="1"/>
    <col min="12554" max="12554" width="7.6640625" style="392" customWidth="1"/>
    <col min="12555" max="12555" width="10.44140625" style="392" customWidth="1"/>
    <col min="12556" max="12556" width="7.6640625" style="392" customWidth="1"/>
    <col min="12557" max="12557" width="10.6640625" style="392" customWidth="1"/>
    <col min="12558" max="12558" width="7.6640625" style="392" customWidth="1"/>
    <col min="12559" max="12559" width="10.6640625" style="392" customWidth="1"/>
    <col min="12560" max="12560" width="7.6640625" style="392" customWidth="1"/>
    <col min="12561" max="12561" width="10.6640625" style="392" customWidth="1"/>
    <col min="12562" max="12801" width="9" style="392"/>
    <col min="12802" max="12802" width="7.6640625" style="392" customWidth="1"/>
    <col min="12803" max="12803" width="10.6640625" style="392" customWidth="1"/>
    <col min="12804" max="12804" width="7.6640625" style="392" customWidth="1"/>
    <col min="12805" max="12805" width="10.6640625" style="392" customWidth="1"/>
    <col min="12806" max="12806" width="7.6640625" style="392" customWidth="1"/>
    <col min="12807" max="12807" width="10.6640625" style="392" customWidth="1"/>
    <col min="12808" max="12808" width="7.6640625" style="392" customWidth="1"/>
    <col min="12809" max="12809" width="10.6640625" style="392" customWidth="1"/>
    <col min="12810" max="12810" width="7.6640625" style="392" customWidth="1"/>
    <col min="12811" max="12811" width="10.44140625" style="392" customWidth="1"/>
    <col min="12812" max="12812" width="7.6640625" style="392" customWidth="1"/>
    <col min="12813" max="12813" width="10.6640625" style="392" customWidth="1"/>
    <col min="12814" max="12814" width="7.6640625" style="392" customWidth="1"/>
    <col min="12815" max="12815" width="10.6640625" style="392" customWidth="1"/>
    <col min="12816" max="12816" width="7.6640625" style="392" customWidth="1"/>
    <col min="12817" max="12817" width="10.6640625" style="392" customWidth="1"/>
    <col min="12818" max="13057" width="9" style="392"/>
    <col min="13058" max="13058" width="7.6640625" style="392" customWidth="1"/>
    <col min="13059" max="13059" width="10.6640625" style="392" customWidth="1"/>
    <col min="13060" max="13060" width="7.6640625" style="392" customWidth="1"/>
    <col min="13061" max="13061" width="10.6640625" style="392" customWidth="1"/>
    <col min="13062" max="13062" width="7.6640625" style="392" customWidth="1"/>
    <col min="13063" max="13063" width="10.6640625" style="392" customWidth="1"/>
    <col min="13064" max="13064" width="7.6640625" style="392" customWidth="1"/>
    <col min="13065" max="13065" width="10.6640625" style="392" customWidth="1"/>
    <col min="13066" max="13066" width="7.6640625" style="392" customWidth="1"/>
    <col min="13067" max="13067" width="10.44140625" style="392" customWidth="1"/>
    <col min="13068" max="13068" width="7.6640625" style="392" customWidth="1"/>
    <col min="13069" max="13069" width="10.6640625" style="392" customWidth="1"/>
    <col min="13070" max="13070" width="7.6640625" style="392" customWidth="1"/>
    <col min="13071" max="13071" width="10.6640625" style="392" customWidth="1"/>
    <col min="13072" max="13072" width="7.6640625" style="392" customWidth="1"/>
    <col min="13073" max="13073" width="10.6640625" style="392" customWidth="1"/>
    <col min="13074" max="13313" width="9" style="392"/>
    <col min="13314" max="13314" width="7.6640625" style="392" customWidth="1"/>
    <col min="13315" max="13315" width="10.6640625" style="392" customWidth="1"/>
    <col min="13316" max="13316" width="7.6640625" style="392" customWidth="1"/>
    <col min="13317" max="13317" width="10.6640625" style="392" customWidth="1"/>
    <col min="13318" max="13318" width="7.6640625" style="392" customWidth="1"/>
    <col min="13319" max="13319" width="10.6640625" style="392" customWidth="1"/>
    <col min="13320" max="13320" width="7.6640625" style="392" customWidth="1"/>
    <col min="13321" max="13321" width="10.6640625" style="392" customWidth="1"/>
    <col min="13322" max="13322" width="7.6640625" style="392" customWidth="1"/>
    <col min="13323" max="13323" width="10.44140625" style="392" customWidth="1"/>
    <col min="13324" max="13324" width="7.6640625" style="392" customWidth="1"/>
    <col min="13325" max="13325" width="10.6640625" style="392" customWidth="1"/>
    <col min="13326" max="13326" width="7.6640625" style="392" customWidth="1"/>
    <col min="13327" max="13327" width="10.6640625" style="392" customWidth="1"/>
    <col min="13328" max="13328" width="7.6640625" style="392" customWidth="1"/>
    <col min="13329" max="13329" width="10.6640625" style="392" customWidth="1"/>
    <col min="13330" max="13569" width="9" style="392"/>
    <col min="13570" max="13570" width="7.6640625" style="392" customWidth="1"/>
    <col min="13571" max="13571" width="10.6640625" style="392" customWidth="1"/>
    <col min="13572" max="13572" width="7.6640625" style="392" customWidth="1"/>
    <col min="13573" max="13573" width="10.6640625" style="392" customWidth="1"/>
    <col min="13574" max="13574" width="7.6640625" style="392" customWidth="1"/>
    <col min="13575" max="13575" width="10.6640625" style="392" customWidth="1"/>
    <col min="13576" max="13576" width="7.6640625" style="392" customWidth="1"/>
    <col min="13577" max="13577" width="10.6640625" style="392" customWidth="1"/>
    <col min="13578" max="13578" width="7.6640625" style="392" customWidth="1"/>
    <col min="13579" max="13579" width="10.44140625" style="392" customWidth="1"/>
    <col min="13580" max="13580" width="7.6640625" style="392" customWidth="1"/>
    <col min="13581" max="13581" width="10.6640625" style="392" customWidth="1"/>
    <col min="13582" max="13582" width="7.6640625" style="392" customWidth="1"/>
    <col min="13583" max="13583" width="10.6640625" style="392" customWidth="1"/>
    <col min="13584" max="13584" width="7.6640625" style="392" customWidth="1"/>
    <col min="13585" max="13585" width="10.6640625" style="392" customWidth="1"/>
    <col min="13586" max="13825" width="9" style="392"/>
    <col min="13826" max="13826" width="7.6640625" style="392" customWidth="1"/>
    <col min="13827" max="13827" width="10.6640625" style="392" customWidth="1"/>
    <col min="13828" max="13828" width="7.6640625" style="392" customWidth="1"/>
    <col min="13829" max="13829" width="10.6640625" style="392" customWidth="1"/>
    <col min="13830" max="13830" width="7.6640625" style="392" customWidth="1"/>
    <col min="13831" max="13831" width="10.6640625" style="392" customWidth="1"/>
    <col min="13832" max="13832" width="7.6640625" style="392" customWidth="1"/>
    <col min="13833" max="13833" width="10.6640625" style="392" customWidth="1"/>
    <col min="13834" max="13834" width="7.6640625" style="392" customWidth="1"/>
    <col min="13835" max="13835" width="10.44140625" style="392" customWidth="1"/>
    <col min="13836" max="13836" width="7.6640625" style="392" customWidth="1"/>
    <col min="13837" max="13837" width="10.6640625" style="392" customWidth="1"/>
    <col min="13838" max="13838" width="7.6640625" style="392" customWidth="1"/>
    <col min="13839" max="13839" width="10.6640625" style="392" customWidth="1"/>
    <col min="13840" max="13840" width="7.6640625" style="392" customWidth="1"/>
    <col min="13841" max="13841" width="10.6640625" style="392" customWidth="1"/>
    <col min="13842" max="14081" width="9" style="392"/>
    <col min="14082" max="14082" width="7.6640625" style="392" customWidth="1"/>
    <col min="14083" max="14083" width="10.6640625" style="392" customWidth="1"/>
    <col min="14084" max="14084" width="7.6640625" style="392" customWidth="1"/>
    <col min="14085" max="14085" width="10.6640625" style="392" customWidth="1"/>
    <col min="14086" max="14086" width="7.6640625" style="392" customWidth="1"/>
    <col min="14087" max="14087" width="10.6640625" style="392" customWidth="1"/>
    <col min="14088" max="14088" width="7.6640625" style="392" customWidth="1"/>
    <col min="14089" max="14089" width="10.6640625" style="392" customWidth="1"/>
    <col min="14090" max="14090" width="7.6640625" style="392" customWidth="1"/>
    <col min="14091" max="14091" width="10.44140625" style="392" customWidth="1"/>
    <col min="14092" max="14092" width="7.6640625" style="392" customWidth="1"/>
    <col min="14093" max="14093" width="10.6640625" style="392" customWidth="1"/>
    <col min="14094" max="14094" width="7.6640625" style="392" customWidth="1"/>
    <col min="14095" max="14095" width="10.6640625" style="392" customWidth="1"/>
    <col min="14096" max="14096" width="7.6640625" style="392" customWidth="1"/>
    <col min="14097" max="14097" width="10.6640625" style="392" customWidth="1"/>
    <col min="14098" max="14337" width="9" style="392"/>
    <col min="14338" max="14338" width="7.6640625" style="392" customWidth="1"/>
    <col min="14339" max="14339" width="10.6640625" style="392" customWidth="1"/>
    <col min="14340" max="14340" width="7.6640625" style="392" customWidth="1"/>
    <col min="14341" max="14341" width="10.6640625" style="392" customWidth="1"/>
    <col min="14342" max="14342" width="7.6640625" style="392" customWidth="1"/>
    <col min="14343" max="14343" width="10.6640625" style="392" customWidth="1"/>
    <col min="14344" max="14344" width="7.6640625" style="392" customWidth="1"/>
    <col min="14345" max="14345" width="10.6640625" style="392" customWidth="1"/>
    <col min="14346" max="14346" width="7.6640625" style="392" customWidth="1"/>
    <col min="14347" max="14347" width="10.44140625" style="392" customWidth="1"/>
    <col min="14348" max="14348" width="7.6640625" style="392" customWidth="1"/>
    <col min="14349" max="14349" width="10.6640625" style="392" customWidth="1"/>
    <col min="14350" max="14350" width="7.6640625" style="392" customWidth="1"/>
    <col min="14351" max="14351" width="10.6640625" style="392" customWidth="1"/>
    <col min="14352" max="14352" width="7.6640625" style="392" customWidth="1"/>
    <col min="14353" max="14353" width="10.6640625" style="392" customWidth="1"/>
    <col min="14354" max="14593" width="9" style="392"/>
    <col min="14594" max="14594" width="7.6640625" style="392" customWidth="1"/>
    <col min="14595" max="14595" width="10.6640625" style="392" customWidth="1"/>
    <col min="14596" max="14596" width="7.6640625" style="392" customWidth="1"/>
    <col min="14597" max="14597" width="10.6640625" style="392" customWidth="1"/>
    <col min="14598" max="14598" width="7.6640625" style="392" customWidth="1"/>
    <col min="14599" max="14599" width="10.6640625" style="392" customWidth="1"/>
    <col min="14600" max="14600" width="7.6640625" style="392" customWidth="1"/>
    <col min="14601" max="14601" width="10.6640625" style="392" customWidth="1"/>
    <col min="14602" max="14602" width="7.6640625" style="392" customWidth="1"/>
    <col min="14603" max="14603" width="10.44140625" style="392" customWidth="1"/>
    <col min="14604" max="14604" width="7.6640625" style="392" customWidth="1"/>
    <col min="14605" max="14605" width="10.6640625" style="392" customWidth="1"/>
    <col min="14606" max="14606" width="7.6640625" style="392" customWidth="1"/>
    <col min="14607" max="14607" width="10.6640625" style="392" customWidth="1"/>
    <col min="14608" max="14608" width="7.6640625" style="392" customWidth="1"/>
    <col min="14609" max="14609" width="10.6640625" style="392" customWidth="1"/>
    <col min="14610" max="14849" width="9" style="392"/>
    <col min="14850" max="14850" width="7.6640625" style="392" customWidth="1"/>
    <col min="14851" max="14851" width="10.6640625" style="392" customWidth="1"/>
    <col min="14852" max="14852" width="7.6640625" style="392" customWidth="1"/>
    <col min="14853" max="14853" width="10.6640625" style="392" customWidth="1"/>
    <col min="14854" max="14854" width="7.6640625" style="392" customWidth="1"/>
    <col min="14855" max="14855" width="10.6640625" style="392" customWidth="1"/>
    <col min="14856" max="14856" width="7.6640625" style="392" customWidth="1"/>
    <col min="14857" max="14857" width="10.6640625" style="392" customWidth="1"/>
    <col min="14858" max="14858" width="7.6640625" style="392" customWidth="1"/>
    <col min="14859" max="14859" width="10.44140625" style="392" customWidth="1"/>
    <col min="14860" max="14860" width="7.6640625" style="392" customWidth="1"/>
    <col min="14861" max="14861" width="10.6640625" style="392" customWidth="1"/>
    <col min="14862" max="14862" width="7.6640625" style="392" customWidth="1"/>
    <col min="14863" max="14863" width="10.6640625" style="392" customWidth="1"/>
    <col min="14864" max="14864" width="7.6640625" style="392" customWidth="1"/>
    <col min="14865" max="14865" width="10.6640625" style="392" customWidth="1"/>
    <col min="14866" max="15105" width="9" style="392"/>
    <col min="15106" max="15106" width="7.6640625" style="392" customWidth="1"/>
    <col min="15107" max="15107" width="10.6640625" style="392" customWidth="1"/>
    <col min="15108" max="15108" width="7.6640625" style="392" customWidth="1"/>
    <col min="15109" max="15109" width="10.6640625" style="392" customWidth="1"/>
    <col min="15110" max="15110" width="7.6640625" style="392" customWidth="1"/>
    <col min="15111" max="15111" width="10.6640625" style="392" customWidth="1"/>
    <col min="15112" max="15112" width="7.6640625" style="392" customWidth="1"/>
    <col min="15113" max="15113" width="10.6640625" style="392" customWidth="1"/>
    <col min="15114" max="15114" width="7.6640625" style="392" customWidth="1"/>
    <col min="15115" max="15115" width="10.44140625" style="392" customWidth="1"/>
    <col min="15116" max="15116" width="7.6640625" style="392" customWidth="1"/>
    <col min="15117" max="15117" width="10.6640625" style="392" customWidth="1"/>
    <col min="15118" max="15118" width="7.6640625" style="392" customWidth="1"/>
    <col min="15119" max="15119" width="10.6640625" style="392" customWidth="1"/>
    <col min="15120" max="15120" width="7.6640625" style="392" customWidth="1"/>
    <col min="15121" max="15121" width="10.6640625" style="392" customWidth="1"/>
    <col min="15122" max="15361" width="9" style="392"/>
    <col min="15362" max="15362" width="7.6640625" style="392" customWidth="1"/>
    <col min="15363" max="15363" width="10.6640625" style="392" customWidth="1"/>
    <col min="15364" max="15364" width="7.6640625" style="392" customWidth="1"/>
    <col min="15365" max="15365" width="10.6640625" style="392" customWidth="1"/>
    <col min="15366" max="15366" width="7.6640625" style="392" customWidth="1"/>
    <col min="15367" max="15367" width="10.6640625" style="392" customWidth="1"/>
    <col min="15368" max="15368" width="7.6640625" style="392" customWidth="1"/>
    <col min="15369" max="15369" width="10.6640625" style="392" customWidth="1"/>
    <col min="15370" max="15370" width="7.6640625" style="392" customWidth="1"/>
    <col min="15371" max="15371" width="10.44140625" style="392" customWidth="1"/>
    <col min="15372" max="15372" width="7.6640625" style="392" customWidth="1"/>
    <col min="15373" max="15373" width="10.6640625" style="392" customWidth="1"/>
    <col min="15374" max="15374" width="7.6640625" style="392" customWidth="1"/>
    <col min="15375" max="15375" width="10.6640625" style="392" customWidth="1"/>
    <col min="15376" max="15376" width="7.6640625" style="392" customWidth="1"/>
    <col min="15377" max="15377" width="10.6640625" style="392" customWidth="1"/>
    <col min="15378" max="15617" width="9" style="392"/>
    <col min="15618" max="15618" width="7.6640625" style="392" customWidth="1"/>
    <col min="15619" max="15619" width="10.6640625" style="392" customWidth="1"/>
    <col min="15620" max="15620" width="7.6640625" style="392" customWidth="1"/>
    <col min="15621" max="15621" width="10.6640625" style="392" customWidth="1"/>
    <col min="15622" max="15622" width="7.6640625" style="392" customWidth="1"/>
    <col min="15623" max="15623" width="10.6640625" style="392" customWidth="1"/>
    <col min="15624" max="15624" width="7.6640625" style="392" customWidth="1"/>
    <col min="15625" max="15625" width="10.6640625" style="392" customWidth="1"/>
    <col min="15626" max="15626" width="7.6640625" style="392" customWidth="1"/>
    <col min="15627" max="15627" width="10.44140625" style="392" customWidth="1"/>
    <col min="15628" max="15628" width="7.6640625" style="392" customWidth="1"/>
    <col min="15629" max="15629" width="10.6640625" style="392" customWidth="1"/>
    <col min="15630" max="15630" width="7.6640625" style="392" customWidth="1"/>
    <col min="15631" max="15631" width="10.6640625" style="392" customWidth="1"/>
    <col min="15632" max="15632" width="7.6640625" style="392" customWidth="1"/>
    <col min="15633" max="15633" width="10.6640625" style="392" customWidth="1"/>
    <col min="15634" max="15873" width="9" style="392"/>
    <col min="15874" max="15874" width="7.6640625" style="392" customWidth="1"/>
    <col min="15875" max="15875" width="10.6640625" style="392" customWidth="1"/>
    <col min="15876" max="15876" width="7.6640625" style="392" customWidth="1"/>
    <col min="15877" max="15877" width="10.6640625" style="392" customWidth="1"/>
    <col min="15878" max="15878" width="7.6640625" style="392" customWidth="1"/>
    <col min="15879" max="15879" width="10.6640625" style="392" customWidth="1"/>
    <col min="15880" max="15880" width="7.6640625" style="392" customWidth="1"/>
    <col min="15881" max="15881" width="10.6640625" style="392" customWidth="1"/>
    <col min="15882" max="15882" width="7.6640625" style="392" customWidth="1"/>
    <col min="15883" max="15883" width="10.44140625" style="392" customWidth="1"/>
    <col min="15884" max="15884" width="7.6640625" style="392" customWidth="1"/>
    <col min="15885" max="15885" width="10.6640625" style="392" customWidth="1"/>
    <col min="15886" max="15886" width="7.6640625" style="392" customWidth="1"/>
    <col min="15887" max="15887" width="10.6640625" style="392" customWidth="1"/>
    <col min="15888" max="15888" width="7.6640625" style="392" customWidth="1"/>
    <col min="15889" max="15889" width="10.6640625" style="392" customWidth="1"/>
    <col min="15890" max="16129" width="9" style="392"/>
    <col min="16130" max="16130" width="7.6640625" style="392" customWidth="1"/>
    <col min="16131" max="16131" width="10.6640625" style="392" customWidth="1"/>
    <col min="16132" max="16132" width="7.6640625" style="392" customWidth="1"/>
    <col min="16133" max="16133" width="10.6640625" style="392" customWidth="1"/>
    <col min="16134" max="16134" width="7.6640625" style="392" customWidth="1"/>
    <col min="16135" max="16135" width="10.6640625" style="392" customWidth="1"/>
    <col min="16136" max="16136" width="7.6640625" style="392" customWidth="1"/>
    <col min="16137" max="16137" width="10.6640625" style="392" customWidth="1"/>
    <col min="16138" max="16138" width="7.6640625" style="392" customWidth="1"/>
    <col min="16139" max="16139" width="10.44140625" style="392" customWidth="1"/>
    <col min="16140" max="16140" width="7.6640625" style="392" customWidth="1"/>
    <col min="16141" max="16141" width="10.6640625" style="392" customWidth="1"/>
    <col min="16142" max="16142" width="7.6640625" style="392" customWidth="1"/>
    <col min="16143" max="16143" width="10.6640625" style="392" customWidth="1"/>
    <col min="16144" max="16144" width="7.6640625" style="392" customWidth="1"/>
    <col min="16145" max="16145" width="10.6640625" style="392" customWidth="1"/>
    <col min="16146" max="16384" width="9" style="392"/>
  </cols>
  <sheetData>
    <row r="1" spans="1:18" s="393" customFormat="1" ht="31.75" customHeight="1">
      <c r="A1" s="929" t="s">
        <v>1627</v>
      </c>
      <c r="B1" s="929"/>
      <c r="C1" s="929"/>
      <c r="D1" s="929"/>
      <c r="E1" s="929"/>
      <c r="F1" s="929"/>
      <c r="G1" s="929"/>
      <c r="H1" s="929"/>
      <c r="I1" s="381"/>
      <c r="J1" s="381"/>
      <c r="K1" s="381"/>
      <c r="L1" s="381"/>
      <c r="M1" s="381"/>
      <c r="N1" s="381"/>
      <c r="O1" s="381"/>
      <c r="P1" s="381"/>
      <c r="Q1" s="381"/>
      <c r="R1" s="381"/>
    </row>
    <row r="2" spans="1:18" ht="31.75" customHeight="1">
      <c r="A2" s="929" t="s">
        <v>1628</v>
      </c>
      <c r="B2" s="929"/>
      <c r="C2" s="929"/>
      <c r="D2" s="339"/>
      <c r="E2" s="339"/>
      <c r="F2" s="339"/>
      <c r="G2" s="339"/>
      <c r="H2" s="339"/>
      <c r="I2" s="339"/>
      <c r="J2" s="339"/>
      <c r="K2" s="339"/>
      <c r="L2" s="339"/>
      <c r="M2" s="339"/>
      <c r="N2" s="339"/>
      <c r="O2" s="339"/>
      <c r="P2" s="1204" t="s">
        <v>1629</v>
      </c>
      <c r="Q2" s="1204"/>
      <c r="R2" s="339"/>
    </row>
    <row r="3" spans="1:18" ht="21.8" customHeight="1">
      <c r="A3" s="1261" t="s">
        <v>1630</v>
      </c>
      <c r="B3" s="932" t="s">
        <v>1631</v>
      </c>
      <c r="C3" s="932"/>
      <c r="D3" s="932"/>
      <c r="E3" s="932"/>
      <c r="F3" s="932"/>
      <c r="G3" s="932"/>
      <c r="H3" s="932"/>
      <c r="I3" s="932"/>
      <c r="J3" s="932"/>
      <c r="K3" s="932"/>
      <c r="L3" s="932"/>
      <c r="M3" s="932"/>
      <c r="N3" s="932" t="s">
        <v>1632</v>
      </c>
      <c r="O3" s="932"/>
      <c r="P3" s="933" t="s">
        <v>425</v>
      </c>
      <c r="Q3" s="933"/>
      <c r="R3" s="339"/>
    </row>
    <row r="4" spans="1:18" ht="21.8" customHeight="1">
      <c r="A4" s="1263"/>
      <c r="B4" s="934" t="s">
        <v>1633</v>
      </c>
      <c r="C4" s="934"/>
      <c r="D4" s="934"/>
      <c r="E4" s="934"/>
      <c r="F4" s="1264" t="s">
        <v>1634</v>
      </c>
      <c r="G4" s="1265"/>
      <c r="H4" s="934" t="s">
        <v>1635</v>
      </c>
      <c r="I4" s="934"/>
      <c r="J4" s="1264" t="s">
        <v>1636</v>
      </c>
      <c r="K4" s="1265"/>
      <c r="L4" s="934" t="s">
        <v>1637</v>
      </c>
      <c r="M4" s="934"/>
      <c r="N4" s="932"/>
      <c r="O4" s="932"/>
      <c r="P4" s="933"/>
      <c r="Q4" s="933"/>
      <c r="R4" s="339"/>
    </row>
    <row r="5" spans="1:18" ht="21.8" customHeight="1">
      <c r="A5" s="1263"/>
      <c r="B5" s="934" t="s">
        <v>1638</v>
      </c>
      <c r="C5" s="934"/>
      <c r="D5" s="934" t="s">
        <v>1639</v>
      </c>
      <c r="E5" s="934"/>
      <c r="F5" s="1266" t="s">
        <v>1640</v>
      </c>
      <c r="G5" s="1267"/>
      <c r="H5" s="934"/>
      <c r="I5" s="934"/>
      <c r="J5" s="1266" t="s">
        <v>1641</v>
      </c>
      <c r="K5" s="1267"/>
      <c r="L5" s="934"/>
      <c r="M5" s="934"/>
      <c r="N5" s="932"/>
      <c r="O5" s="932"/>
      <c r="P5" s="933"/>
      <c r="Q5" s="933"/>
      <c r="R5" s="339"/>
    </row>
    <row r="6" spans="1:18" ht="31.75" customHeight="1">
      <c r="A6" s="1262"/>
      <c r="B6" s="374" t="s">
        <v>1527</v>
      </c>
      <c r="C6" s="374" t="s">
        <v>1642</v>
      </c>
      <c r="D6" s="374" t="s">
        <v>1527</v>
      </c>
      <c r="E6" s="374" t="s">
        <v>1642</v>
      </c>
      <c r="F6" s="374" t="s">
        <v>1527</v>
      </c>
      <c r="G6" s="374" t="s">
        <v>1642</v>
      </c>
      <c r="H6" s="374" t="s">
        <v>1527</v>
      </c>
      <c r="I6" s="374" t="s">
        <v>1642</v>
      </c>
      <c r="J6" s="374" t="s">
        <v>1527</v>
      </c>
      <c r="K6" s="374" t="s">
        <v>1642</v>
      </c>
      <c r="L6" s="374" t="s">
        <v>1527</v>
      </c>
      <c r="M6" s="374" t="s">
        <v>1642</v>
      </c>
      <c r="N6" s="374" t="s">
        <v>1527</v>
      </c>
      <c r="O6" s="374" t="s">
        <v>1642</v>
      </c>
      <c r="P6" s="374" t="s">
        <v>1527</v>
      </c>
      <c r="Q6" s="376" t="s">
        <v>1642</v>
      </c>
      <c r="R6" s="339"/>
    </row>
    <row r="7" spans="1:18" ht="31.75" customHeight="1">
      <c r="A7" s="412">
        <v>22</v>
      </c>
      <c r="B7" s="413" t="s">
        <v>375</v>
      </c>
      <c r="C7" s="413" t="s">
        <v>375</v>
      </c>
      <c r="D7" s="413" t="s">
        <v>375</v>
      </c>
      <c r="E7" s="413" t="s">
        <v>375</v>
      </c>
      <c r="F7" s="413" t="s">
        <v>375</v>
      </c>
      <c r="G7" s="413" t="s">
        <v>375</v>
      </c>
      <c r="H7" s="413" t="s">
        <v>375</v>
      </c>
      <c r="I7" s="413" t="s">
        <v>375</v>
      </c>
      <c r="J7" s="413" t="s">
        <v>375</v>
      </c>
      <c r="K7" s="413" t="s">
        <v>375</v>
      </c>
      <c r="L7" s="413">
        <v>1</v>
      </c>
      <c r="M7" s="413">
        <v>18000</v>
      </c>
      <c r="N7" s="413" t="s">
        <v>375</v>
      </c>
      <c r="O7" s="413" t="s">
        <v>375</v>
      </c>
      <c r="P7" s="414">
        <f>B7+D7+F7+H7+J7+L7+N7</f>
        <v>1</v>
      </c>
      <c r="Q7" s="415">
        <f>C7+E7+G7+I7+K7+M7+O7</f>
        <v>18000</v>
      </c>
      <c r="R7" s="339"/>
    </row>
    <row r="8" spans="1:18" ht="31.75" customHeight="1">
      <c r="A8" s="339"/>
      <c r="B8" s="339"/>
      <c r="C8" s="339"/>
      <c r="D8" s="339"/>
      <c r="E8" s="339"/>
      <c r="F8" s="339"/>
      <c r="G8" s="339"/>
      <c r="H8" s="339"/>
      <c r="I8" s="339"/>
      <c r="J8" s="339"/>
      <c r="K8" s="339"/>
      <c r="L8" s="339"/>
      <c r="M8" s="339"/>
      <c r="N8" s="339"/>
      <c r="O8" s="339"/>
      <c r="P8" s="339"/>
      <c r="Q8" s="340"/>
      <c r="R8" s="339"/>
    </row>
    <row r="9" spans="1:18" ht="31.75" customHeight="1">
      <c r="A9" s="1195" t="s">
        <v>1643</v>
      </c>
      <c r="B9" s="1195"/>
      <c r="C9" s="1195"/>
      <c r="D9" s="339"/>
      <c r="E9" s="339"/>
      <c r="F9" s="339"/>
      <c r="G9" s="339"/>
      <c r="J9" s="339"/>
      <c r="K9" s="339"/>
      <c r="L9" s="339"/>
      <c r="M9" s="339"/>
      <c r="N9" s="339"/>
      <c r="O9" s="339"/>
      <c r="P9" s="339"/>
      <c r="Q9" s="339"/>
      <c r="R9" s="339"/>
    </row>
    <row r="10" spans="1:18" ht="31.75" customHeight="1">
      <c r="A10" s="381"/>
      <c r="B10" s="381"/>
      <c r="C10" s="381"/>
      <c r="D10" s="339"/>
      <c r="E10" s="339"/>
      <c r="F10" s="339"/>
      <c r="G10" s="339"/>
      <c r="H10" s="1204" t="s">
        <v>1629</v>
      </c>
      <c r="I10" s="1204"/>
      <c r="J10" s="339"/>
      <c r="K10" s="339"/>
      <c r="L10" s="339"/>
      <c r="M10" s="339"/>
      <c r="N10" s="339"/>
      <c r="O10" s="339"/>
      <c r="P10" s="339"/>
      <c r="Q10" s="339"/>
      <c r="R10" s="339"/>
    </row>
    <row r="11" spans="1:18" ht="31.45" customHeight="1">
      <c r="A11" s="1261" t="s">
        <v>1644</v>
      </c>
      <c r="B11" s="1002" t="s">
        <v>1645</v>
      </c>
      <c r="C11" s="1002"/>
      <c r="D11" s="931" t="s">
        <v>1646</v>
      </c>
      <c r="E11" s="931"/>
      <c r="F11" s="931" t="s">
        <v>1647</v>
      </c>
      <c r="G11" s="931"/>
      <c r="H11" s="933" t="s">
        <v>425</v>
      </c>
      <c r="I11" s="933"/>
      <c r="J11" s="339"/>
      <c r="K11" s="339"/>
      <c r="L11" s="339"/>
      <c r="M11" s="339"/>
      <c r="N11" s="339"/>
      <c r="O11" s="339"/>
      <c r="P11" s="339"/>
      <c r="Q11" s="339"/>
      <c r="R11" s="339"/>
    </row>
    <row r="12" spans="1:18" ht="31.75" customHeight="1">
      <c r="A12" s="1262"/>
      <c r="B12" s="374" t="s">
        <v>1527</v>
      </c>
      <c r="C12" s="374" t="s">
        <v>1642</v>
      </c>
      <c r="D12" s="374" t="s">
        <v>1527</v>
      </c>
      <c r="E12" s="374" t="s">
        <v>1642</v>
      </c>
      <c r="F12" s="374" t="s">
        <v>1527</v>
      </c>
      <c r="G12" s="374" t="s">
        <v>1642</v>
      </c>
      <c r="H12" s="374" t="s">
        <v>1527</v>
      </c>
      <c r="I12" s="376" t="s">
        <v>1642</v>
      </c>
      <c r="J12" s="339"/>
      <c r="K12" s="339"/>
      <c r="L12" s="339"/>
      <c r="M12" s="339"/>
      <c r="N12" s="339"/>
      <c r="O12" s="339"/>
      <c r="P12" s="339"/>
      <c r="Q12" s="339"/>
      <c r="R12" s="339"/>
    </row>
    <row r="13" spans="1:18" ht="31.75" customHeight="1">
      <c r="A13" s="412">
        <f>A7</f>
        <v>22</v>
      </c>
      <c r="B13" s="413" t="s">
        <v>375</v>
      </c>
      <c r="C13" s="413" t="s">
        <v>375</v>
      </c>
      <c r="D13" s="413" t="s">
        <v>375</v>
      </c>
      <c r="E13" s="413" t="s">
        <v>375</v>
      </c>
      <c r="F13" s="413" t="s">
        <v>375</v>
      </c>
      <c r="G13" s="413" t="s">
        <v>375</v>
      </c>
      <c r="H13" s="413" t="s">
        <v>375</v>
      </c>
      <c r="I13" s="416" t="s">
        <v>375</v>
      </c>
      <c r="J13" s="339"/>
      <c r="K13" s="339"/>
      <c r="L13" s="339"/>
      <c r="M13" s="339"/>
      <c r="N13" s="339"/>
      <c r="O13" s="339"/>
      <c r="P13" s="339"/>
      <c r="Q13" s="339"/>
      <c r="R13" s="339"/>
    </row>
    <row r="14" spans="1:18" ht="31.75" customHeight="1">
      <c r="A14" s="339"/>
      <c r="B14" s="339"/>
      <c r="C14" s="339"/>
      <c r="D14" s="339"/>
      <c r="E14" s="339"/>
      <c r="F14" s="339"/>
      <c r="G14" s="339"/>
      <c r="H14" s="339"/>
      <c r="I14" s="339"/>
      <c r="J14" s="339"/>
      <c r="K14" s="339"/>
      <c r="L14" s="339"/>
      <c r="M14" s="339"/>
      <c r="N14" s="339"/>
      <c r="O14" s="339"/>
      <c r="P14" s="339"/>
      <c r="Q14" s="339"/>
      <c r="R14" s="339"/>
    </row>
    <row r="15" spans="1:18" ht="31.75" customHeight="1">
      <c r="A15" s="929" t="s">
        <v>1648</v>
      </c>
      <c r="B15" s="929"/>
      <c r="C15" s="929"/>
      <c r="D15" s="929"/>
      <c r="E15" s="929"/>
      <c r="F15" s="929"/>
      <c r="G15" s="929"/>
      <c r="H15" s="929"/>
      <c r="I15" s="339"/>
      <c r="J15" s="339"/>
      <c r="K15" s="339"/>
      <c r="L15" s="339"/>
      <c r="M15" s="339"/>
      <c r="N15" s="339"/>
      <c r="O15" s="339"/>
      <c r="P15" s="339"/>
      <c r="Q15" s="339"/>
      <c r="R15" s="339"/>
    </row>
    <row r="16" spans="1:18" ht="31.75" customHeight="1">
      <c r="A16" s="339"/>
      <c r="B16" s="339"/>
      <c r="C16" s="339"/>
      <c r="D16" s="339"/>
      <c r="E16" s="339"/>
      <c r="F16" s="339"/>
      <c r="G16" s="339"/>
      <c r="H16" s="1204" t="s">
        <v>1629</v>
      </c>
      <c r="I16" s="1204"/>
      <c r="J16" s="339"/>
      <c r="K16" s="339"/>
      <c r="L16" s="339"/>
      <c r="M16" s="339"/>
      <c r="N16" s="339"/>
      <c r="O16" s="339"/>
      <c r="P16" s="339"/>
      <c r="Q16" s="339"/>
      <c r="R16" s="339"/>
    </row>
    <row r="17" spans="1:18" ht="31.75" customHeight="1">
      <c r="A17" s="1261" t="s">
        <v>1644</v>
      </c>
      <c r="B17" s="932" t="s">
        <v>1649</v>
      </c>
      <c r="C17" s="932"/>
      <c r="D17" s="931" t="s">
        <v>1650</v>
      </c>
      <c r="E17" s="931"/>
      <c r="F17" s="931" t="s">
        <v>1651</v>
      </c>
      <c r="G17" s="931"/>
      <c r="H17" s="933" t="s">
        <v>425</v>
      </c>
      <c r="I17" s="933"/>
      <c r="J17" s="339"/>
      <c r="K17" s="339"/>
      <c r="L17" s="339"/>
      <c r="M17" s="339"/>
      <c r="N17" s="339"/>
      <c r="O17" s="339"/>
      <c r="P17" s="339"/>
      <c r="Q17" s="339"/>
      <c r="R17" s="339"/>
    </row>
    <row r="18" spans="1:18" ht="31.75" customHeight="1">
      <c r="A18" s="1262"/>
      <c r="B18" s="374" t="s">
        <v>1527</v>
      </c>
      <c r="C18" s="374" t="s">
        <v>1642</v>
      </c>
      <c r="D18" s="374" t="s">
        <v>1527</v>
      </c>
      <c r="E18" s="374" t="s">
        <v>1642</v>
      </c>
      <c r="F18" s="374" t="s">
        <v>1527</v>
      </c>
      <c r="G18" s="374" t="s">
        <v>1642</v>
      </c>
      <c r="H18" s="374" t="s">
        <v>1527</v>
      </c>
      <c r="I18" s="376" t="s">
        <v>1642</v>
      </c>
      <c r="J18" s="339"/>
      <c r="K18" s="339"/>
      <c r="L18" s="339"/>
      <c r="M18" s="339"/>
      <c r="N18" s="339"/>
      <c r="O18" s="339"/>
      <c r="P18" s="339"/>
      <c r="Q18" s="339"/>
      <c r="R18" s="339"/>
    </row>
    <row r="19" spans="1:18" ht="31.75" customHeight="1">
      <c r="A19" s="412">
        <f>A7</f>
        <v>22</v>
      </c>
      <c r="B19" s="413">
        <v>6</v>
      </c>
      <c r="C19" s="417">
        <v>13090</v>
      </c>
      <c r="D19" s="413" t="s">
        <v>375</v>
      </c>
      <c r="E19" s="413" t="s">
        <v>375</v>
      </c>
      <c r="F19" s="413">
        <v>3</v>
      </c>
      <c r="G19" s="418">
        <v>31255</v>
      </c>
      <c r="H19" s="413">
        <f>B19+D19+F19</f>
        <v>9</v>
      </c>
      <c r="I19" s="419">
        <f>C19+E19+G19</f>
        <v>44345</v>
      </c>
      <c r="J19" s="339"/>
      <c r="K19" s="339"/>
      <c r="L19" s="339"/>
      <c r="M19" s="339"/>
      <c r="N19" s="339"/>
      <c r="O19" s="339"/>
      <c r="P19" s="339"/>
      <c r="Q19" s="339"/>
      <c r="R19" s="339"/>
    </row>
    <row r="20" spans="1:18" ht="31.75" customHeight="1">
      <c r="A20" s="339"/>
      <c r="B20" s="339"/>
      <c r="C20" s="339"/>
      <c r="D20" s="339"/>
      <c r="E20" s="339"/>
      <c r="F20" s="339"/>
      <c r="G20" s="339"/>
      <c r="H20" s="339"/>
      <c r="I20" s="339"/>
      <c r="J20" s="339"/>
      <c r="K20" s="339"/>
      <c r="L20" s="339"/>
      <c r="M20" s="339"/>
      <c r="N20" s="339"/>
      <c r="O20" s="339"/>
      <c r="P20" s="339"/>
      <c r="Q20" s="339"/>
      <c r="R20" s="339"/>
    </row>
    <row r="21" spans="1:18">
      <c r="A21" s="339"/>
      <c r="B21" s="339"/>
      <c r="C21" s="339"/>
      <c r="D21" s="339"/>
      <c r="E21" s="339"/>
      <c r="F21" s="339"/>
      <c r="G21" s="339"/>
      <c r="H21" s="339"/>
      <c r="I21" s="339"/>
      <c r="J21" s="339"/>
      <c r="K21" s="339"/>
      <c r="L21" s="339"/>
      <c r="M21" s="339"/>
      <c r="N21" s="339"/>
      <c r="O21" s="339"/>
      <c r="P21" s="339"/>
      <c r="Q21" s="339"/>
      <c r="R21" s="339"/>
    </row>
    <row r="22" spans="1:18">
      <c r="A22" s="339"/>
      <c r="B22" s="339"/>
      <c r="C22" s="339"/>
      <c r="D22" s="339"/>
      <c r="E22" s="339"/>
      <c r="F22" s="339"/>
      <c r="G22" s="339"/>
      <c r="H22" s="339"/>
      <c r="I22" s="339"/>
      <c r="J22" s="339"/>
      <c r="K22" s="339"/>
      <c r="L22" s="339"/>
      <c r="M22" s="339"/>
      <c r="N22" s="339"/>
      <c r="O22" s="339"/>
      <c r="P22" s="339"/>
      <c r="Q22" s="339"/>
      <c r="R22" s="339"/>
    </row>
    <row r="23" spans="1:18">
      <c r="A23" s="339"/>
      <c r="B23" s="339"/>
      <c r="C23" s="339"/>
      <c r="D23" s="339"/>
      <c r="E23" s="339"/>
      <c r="F23" s="339"/>
      <c r="G23" s="339"/>
      <c r="H23" s="339"/>
      <c r="I23" s="339"/>
      <c r="J23" s="339"/>
      <c r="K23" s="339"/>
      <c r="L23" s="339"/>
      <c r="M23" s="339"/>
      <c r="N23" s="339"/>
      <c r="O23" s="339"/>
      <c r="P23" s="339"/>
      <c r="Q23" s="339"/>
      <c r="R23" s="339"/>
    </row>
    <row r="24" spans="1:18">
      <c r="A24" s="339"/>
      <c r="B24" s="339"/>
      <c r="C24" s="339"/>
      <c r="D24" s="339"/>
      <c r="E24" s="339"/>
      <c r="F24" s="339"/>
      <c r="G24" s="339"/>
      <c r="H24" s="339"/>
      <c r="I24" s="339"/>
      <c r="J24" s="339"/>
      <c r="K24" s="339"/>
      <c r="L24" s="339"/>
      <c r="M24" s="339"/>
      <c r="N24" s="339"/>
      <c r="O24" s="339"/>
      <c r="P24" s="339"/>
      <c r="Q24" s="339"/>
      <c r="R24" s="339"/>
    </row>
  </sheetData>
  <sheetProtection selectLockedCells="1" selectUnlockedCells="1"/>
  <mergeCells count="30">
    <mergeCell ref="A1:H1"/>
    <mergeCell ref="A2:C2"/>
    <mergeCell ref="P2:Q2"/>
    <mergeCell ref="A3:A6"/>
    <mergeCell ref="B3:M3"/>
    <mergeCell ref="N3:O5"/>
    <mergeCell ref="P3:Q5"/>
    <mergeCell ref="B4:E4"/>
    <mergeCell ref="F4:G4"/>
    <mergeCell ref="H4:I5"/>
    <mergeCell ref="J4:K4"/>
    <mergeCell ref="L4:M5"/>
    <mergeCell ref="B5:C5"/>
    <mergeCell ref="D5:E5"/>
    <mergeCell ref="F5:G5"/>
    <mergeCell ref="J5:K5"/>
    <mergeCell ref="A9:C9"/>
    <mergeCell ref="H10:I10"/>
    <mergeCell ref="A11:A12"/>
    <mergeCell ref="B11:C11"/>
    <mergeCell ref="D11:E11"/>
    <mergeCell ref="F11:G11"/>
    <mergeCell ref="H11:I11"/>
    <mergeCell ref="A15:H15"/>
    <mergeCell ref="H16:I16"/>
    <mergeCell ref="A17:A18"/>
    <mergeCell ref="B17:C17"/>
    <mergeCell ref="D17:E17"/>
    <mergeCell ref="F17:G17"/>
    <mergeCell ref="H17:I17"/>
  </mergeCells>
  <phoneticPr fontId="5"/>
  <pageMargins left="0.78740157480314965" right="0.39370078740157483" top="0.39370078740157483" bottom="0.39370078740157483" header="0" footer="0"/>
  <pageSetup paperSize="9" scale="98" firstPageNumber="0" orientation="landscape" horizontalDpi="300" verticalDpi="300" r:id="rId1"/>
  <headerFooter scaleWithDoc="0" alignWithMargins="0">
    <oddFooter>&amp;C&amp;"ＭＳ 明朝,標準"－３５－</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FF11C-2F92-4012-926A-FB264947EB29}">
  <sheetPr>
    <pageSetUpPr fitToPage="1"/>
  </sheetPr>
  <dimension ref="A1:P27"/>
  <sheetViews>
    <sheetView view="pageLayout" zoomScaleNormal="100" workbookViewId="0">
      <selection sqref="A1:E1"/>
    </sheetView>
  </sheetViews>
  <sheetFormatPr defaultColWidth="9" defaultRowHeight="14.4"/>
  <cols>
    <col min="1" max="1" width="3.6640625" style="392" customWidth="1"/>
    <col min="2" max="2" width="8.6640625" style="392" customWidth="1"/>
    <col min="3" max="3" width="14.44140625" style="392" customWidth="1"/>
    <col min="4" max="4" width="5.77734375" style="392" customWidth="1"/>
    <col min="5" max="5" width="8.109375" style="392" customWidth="1"/>
    <col min="6" max="6" width="11.6640625" style="392" customWidth="1"/>
    <col min="7" max="8" width="11.109375" style="392" customWidth="1"/>
    <col min="9" max="9" width="11.21875" style="392" customWidth="1"/>
    <col min="10" max="16" width="11.109375" style="392" customWidth="1"/>
    <col min="17" max="255" width="9" style="392"/>
    <col min="256" max="256" width="3.6640625" style="392" customWidth="1"/>
    <col min="257" max="257" width="8.6640625" style="392" customWidth="1"/>
    <col min="258" max="258" width="13.6640625" style="392" customWidth="1"/>
    <col min="259" max="259" width="5.77734375" style="392" customWidth="1"/>
    <col min="260" max="260" width="8.109375" style="392" customWidth="1"/>
    <col min="261" max="261" width="11.6640625" style="392" customWidth="1"/>
    <col min="262" max="263" width="11.109375" style="392" customWidth="1"/>
    <col min="264" max="264" width="11.21875" style="392" customWidth="1"/>
    <col min="265" max="272" width="11.109375" style="392" customWidth="1"/>
    <col min="273" max="511" width="9" style="392"/>
    <col min="512" max="512" width="3.6640625" style="392" customWidth="1"/>
    <col min="513" max="513" width="8.6640625" style="392" customWidth="1"/>
    <col min="514" max="514" width="13.6640625" style="392" customWidth="1"/>
    <col min="515" max="515" width="5.77734375" style="392" customWidth="1"/>
    <col min="516" max="516" width="8.109375" style="392" customWidth="1"/>
    <col min="517" max="517" width="11.6640625" style="392" customWidth="1"/>
    <col min="518" max="519" width="11.109375" style="392" customWidth="1"/>
    <col min="520" max="520" width="11.21875" style="392" customWidth="1"/>
    <col min="521" max="528" width="11.109375" style="392" customWidth="1"/>
    <col min="529" max="767" width="9" style="392"/>
    <col min="768" max="768" width="3.6640625" style="392" customWidth="1"/>
    <col min="769" max="769" width="8.6640625" style="392" customWidth="1"/>
    <col min="770" max="770" width="13.6640625" style="392" customWidth="1"/>
    <col min="771" max="771" width="5.77734375" style="392" customWidth="1"/>
    <col min="772" max="772" width="8.109375" style="392" customWidth="1"/>
    <col min="773" max="773" width="11.6640625" style="392" customWidth="1"/>
    <col min="774" max="775" width="11.109375" style="392" customWidth="1"/>
    <col min="776" max="776" width="11.21875" style="392" customWidth="1"/>
    <col min="777" max="784" width="11.109375" style="392" customWidth="1"/>
    <col min="785" max="1023" width="9" style="392"/>
    <col min="1024" max="1024" width="3.6640625" style="392" customWidth="1"/>
    <col min="1025" max="1025" width="8.6640625" style="392" customWidth="1"/>
    <col min="1026" max="1026" width="13.6640625" style="392" customWidth="1"/>
    <col min="1027" max="1027" width="5.77734375" style="392" customWidth="1"/>
    <col min="1028" max="1028" width="8.109375" style="392" customWidth="1"/>
    <col min="1029" max="1029" width="11.6640625" style="392" customWidth="1"/>
    <col min="1030" max="1031" width="11.109375" style="392" customWidth="1"/>
    <col min="1032" max="1032" width="11.21875" style="392" customWidth="1"/>
    <col min="1033" max="1040" width="11.109375" style="392" customWidth="1"/>
    <col min="1041" max="1279" width="9" style="392"/>
    <col min="1280" max="1280" width="3.6640625" style="392" customWidth="1"/>
    <col min="1281" max="1281" width="8.6640625" style="392" customWidth="1"/>
    <col min="1282" max="1282" width="13.6640625" style="392" customWidth="1"/>
    <col min="1283" max="1283" width="5.77734375" style="392" customWidth="1"/>
    <col min="1284" max="1284" width="8.109375" style="392" customWidth="1"/>
    <col min="1285" max="1285" width="11.6640625" style="392" customWidth="1"/>
    <col min="1286" max="1287" width="11.109375" style="392" customWidth="1"/>
    <col min="1288" max="1288" width="11.21875" style="392" customWidth="1"/>
    <col min="1289" max="1296" width="11.109375" style="392" customWidth="1"/>
    <col min="1297" max="1535" width="9" style="392"/>
    <col min="1536" max="1536" width="3.6640625" style="392" customWidth="1"/>
    <col min="1537" max="1537" width="8.6640625" style="392" customWidth="1"/>
    <col min="1538" max="1538" width="13.6640625" style="392" customWidth="1"/>
    <col min="1539" max="1539" width="5.77734375" style="392" customWidth="1"/>
    <col min="1540" max="1540" width="8.109375" style="392" customWidth="1"/>
    <col min="1541" max="1541" width="11.6640625" style="392" customWidth="1"/>
    <col min="1542" max="1543" width="11.109375" style="392" customWidth="1"/>
    <col min="1544" max="1544" width="11.21875" style="392" customWidth="1"/>
    <col min="1545" max="1552" width="11.109375" style="392" customWidth="1"/>
    <col min="1553" max="1791" width="9" style="392"/>
    <col min="1792" max="1792" width="3.6640625" style="392" customWidth="1"/>
    <col min="1793" max="1793" width="8.6640625" style="392" customWidth="1"/>
    <col min="1794" max="1794" width="13.6640625" style="392" customWidth="1"/>
    <col min="1795" max="1795" width="5.77734375" style="392" customWidth="1"/>
    <col min="1796" max="1796" width="8.109375" style="392" customWidth="1"/>
    <col min="1797" max="1797" width="11.6640625" style="392" customWidth="1"/>
    <col min="1798" max="1799" width="11.109375" style="392" customWidth="1"/>
    <col min="1800" max="1800" width="11.21875" style="392" customWidth="1"/>
    <col min="1801" max="1808" width="11.109375" style="392" customWidth="1"/>
    <col min="1809" max="2047" width="9" style="392"/>
    <col min="2048" max="2048" width="3.6640625" style="392" customWidth="1"/>
    <col min="2049" max="2049" width="8.6640625" style="392" customWidth="1"/>
    <col min="2050" max="2050" width="13.6640625" style="392" customWidth="1"/>
    <col min="2051" max="2051" width="5.77734375" style="392" customWidth="1"/>
    <col min="2052" max="2052" width="8.109375" style="392" customWidth="1"/>
    <col min="2053" max="2053" width="11.6640625" style="392" customWidth="1"/>
    <col min="2054" max="2055" width="11.109375" style="392" customWidth="1"/>
    <col min="2056" max="2056" width="11.21875" style="392" customWidth="1"/>
    <col min="2057" max="2064" width="11.109375" style="392" customWidth="1"/>
    <col min="2065" max="2303" width="9" style="392"/>
    <col min="2304" max="2304" width="3.6640625" style="392" customWidth="1"/>
    <col min="2305" max="2305" width="8.6640625" style="392" customWidth="1"/>
    <col min="2306" max="2306" width="13.6640625" style="392" customWidth="1"/>
    <col min="2307" max="2307" width="5.77734375" style="392" customWidth="1"/>
    <col min="2308" max="2308" width="8.109375" style="392" customWidth="1"/>
    <col min="2309" max="2309" width="11.6640625" style="392" customWidth="1"/>
    <col min="2310" max="2311" width="11.109375" style="392" customWidth="1"/>
    <col min="2312" max="2312" width="11.21875" style="392" customWidth="1"/>
    <col min="2313" max="2320" width="11.109375" style="392" customWidth="1"/>
    <col min="2321" max="2559" width="9" style="392"/>
    <col min="2560" max="2560" width="3.6640625" style="392" customWidth="1"/>
    <col min="2561" max="2561" width="8.6640625" style="392" customWidth="1"/>
    <col min="2562" max="2562" width="13.6640625" style="392" customWidth="1"/>
    <col min="2563" max="2563" width="5.77734375" style="392" customWidth="1"/>
    <col min="2564" max="2564" width="8.109375" style="392" customWidth="1"/>
    <col min="2565" max="2565" width="11.6640625" style="392" customWidth="1"/>
    <col min="2566" max="2567" width="11.109375" style="392" customWidth="1"/>
    <col min="2568" max="2568" width="11.21875" style="392" customWidth="1"/>
    <col min="2569" max="2576" width="11.109375" style="392" customWidth="1"/>
    <col min="2577" max="2815" width="9" style="392"/>
    <col min="2816" max="2816" width="3.6640625" style="392" customWidth="1"/>
    <col min="2817" max="2817" width="8.6640625" style="392" customWidth="1"/>
    <col min="2818" max="2818" width="13.6640625" style="392" customWidth="1"/>
    <col min="2819" max="2819" width="5.77734375" style="392" customWidth="1"/>
    <col min="2820" max="2820" width="8.109375" style="392" customWidth="1"/>
    <col min="2821" max="2821" width="11.6640625" style="392" customWidth="1"/>
    <col min="2822" max="2823" width="11.109375" style="392" customWidth="1"/>
    <col min="2824" max="2824" width="11.21875" style="392" customWidth="1"/>
    <col min="2825" max="2832" width="11.109375" style="392" customWidth="1"/>
    <col min="2833" max="3071" width="9" style="392"/>
    <col min="3072" max="3072" width="3.6640625" style="392" customWidth="1"/>
    <col min="3073" max="3073" width="8.6640625" style="392" customWidth="1"/>
    <col min="3074" max="3074" width="13.6640625" style="392" customWidth="1"/>
    <col min="3075" max="3075" width="5.77734375" style="392" customWidth="1"/>
    <col min="3076" max="3076" width="8.109375" style="392" customWidth="1"/>
    <col min="3077" max="3077" width="11.6640625" style="392" customWidth="1"/>
    <col min="3078" max="3079" width="11.109375" style="392" customWidth="1"/>
    <col min="3080" max="3080" width="11.21875" style="392" customWidth="1"/>
    <col min="3081" max="3088" width="11.109375" style="392" customWidth="1"/>
    <col min="3089" max="3327" width="9" style="392"/>
    <col min="3328" max="3328" width="3.6640625" style="392" customWidth="1"/>
    <col min="3329" max="3329" width="8.6640625" style="392" customWidth="1"/>
    <col min="3330" max="3330" width="13.6640625" style="392" customWidth="1"/>
    <col min="3331" max="3331" width="5.77734375" style="392" customWidth="1"/>
    <col min="3332" max="3332" width="8.109375" style="392" customWidth="1"/>
    <col min="3333" max="3333" width="11.6640625" style="392" customWidth="1"/>
    <col min="3334" max="3335" width="11.109375" style="392" customWidth="1"/>
    <col min="3336" max="3336" width="11.21875" style="392" customWidth="1"/>
    <col min="3337" max="3344" width="11.109375" style="392" customWidth="1"/>
    <col min="3345" max="3583" width="9" style="392"/>
    <col min="3584" max="3584" width="3.6640625" style="392" customWidth="1"/>
    <col min="3585" max="3585" width="8.6640625" style="392" customWidth="1"/>
    <col min="3586" max="3586" width="13.6640625" style="392" customWidth="1"/>
    <col min="3587" max="3587" width="5.77734375" style="392" customWidth="1"/>
    <col min="3588" max="3588" width="8.109375" style="392" customWidth="1"/>
    <col min="3589" max="3589" width="11.6640625" style="392" customWidth="1"/>
    <col min="3590" max="3591" width="11.109375" style="392" customWidth="1"/>
    <col min="3592" max="3592" width="11.21875" style="392" customWidth="1"/>
    <col min="3593" max="3600" width="11.109375" style="392" customWidth="1"/>
    <col min="3601" max="3839" width="9" style="392"/>
    <col min="3840" max="3840" width="3.6640625" style="392" customWidth="1"/>
    <col min="3841" max="3841" width="8.6640625" style="392" customWidth="1"/>
    <col min="3842" max="3842" width="13.6640625" style="392" customWidth="1"/>
    <col min="3843" max="3843" width="5.77734375" style="392" customWidth="1"/>
    <col min="3844" max="3844" width="8.109375" style="392" customWidth="1"/>
    <col min="3845" max="3845" width="11.6640625" style="392" customWidth="1"/>
    <col min="3846" max="3847" width="11.109375" style="392" customWidth="1"/>
    <col min="3848" max="3848" width="11.21875" style="392" customWidth="1"/>
    <col min="3849" max="3856" width="11.109375" style="392" customWidth="1"/>
    <col min="3857" max="4095" width="9" style="392"/>
    <col min="4096" max="4096" width="3.6640625" style="392" customWidth="1"/>
    <col min="4097" max="4097" width="8.6640625" style="392" customWidth="1"/>
    <col min="4098" max="4098" width="13.6640625" style="392" customWidth="1"/>
    <col min="4099" max="4099" width="5.77734375" style="392" customWidth="1"/>
    <col min="4100" max="4100" width="8.109375" style="392" customWidth="1"/>
    <col min="4101" max="4101" width="11.6640625" style="392" customWidth="1"/>
    <col min="4102" max="4103" width="11.109375" style="392" customWidth="1"/>
    <col min="4104" max="4104" width="11.21875" style="392" customWidth="1"/>
    <col min="4105" max="4112" width="11.109375" style="392" customWidth="1"/>
    <col min="4113" max="4351" width="9" style="392"/>
    <col min="4352" max="4352" width="3.6640625" style="392" customWidth="1"/>
    <col min="4353" max="4353" width="8.6640625" style="392" customWidth="1"/>
    <col min="4354" max="4354" width="13.6640625" style="392" customWidth="1"/>
    <col min="4355" max="4355" width="5.77734375" style="392" customWidth="1"/>
    <col min="4356" max="4356" width="8.109375" style="392" customWidth="1"/>
    <col min="4357" max="4357" width="11.6640625" style="392" customWidth="1"/>
    <col min="4358" max="4359" width="11.109375" style="392" customWidth="1"/>
    <col min="4360" max="4360" width="11.21875" style="392" customWidth="1"/>
    <col min="4361" max="4368" width="11.109375" style="392" customWidth="1"/>
    <col min="4369" max="4607" width="9" style="392"/>
    <col min="4608" max="4608" width="3.6640625" style="392" customWidth="1"/>
    <col min="4609" max="4609" width="8.6640625" style="392" customWidth="1"/>
    <col min="4610" max="4610" width="13.6640625" style="392" customWidth="1"/>
    <col min="4611" max="4611" width="5.77734375" style="392" customWidth="1"/>
    <col min="4612" max="4612" width="8.109375" style="392" customWidth="1"/>
    <col min="4613" max="4613" width="11.6640625" style="392" customWidth="1"/>
    <col min="4614" max="4615" width="11.109375" style="392" customWidth="1"/>
    <col min="4616" max="4616" width="11.21875" style="392" customWidth="1"/>
    <col min="4617" max="4624" width="11.109375" style="392" customWidth="1"/>
    <col min="4625" max="4863" width="9" style="392"/>
    <col min="4864" max="4864" width="3.6640625" style="392" customWidth="1"/>
    <col min="4865" max="4865" width="8.6640625" style="392" customWidth="1"/>
    <col min="4866" max="4866" width="13.6640625" style="392" customWidth="1"/>
    <col min="4867" max="4867" width="5.77734375" style="392" customWidth="1"/>
    <col min="4868" max="4868" width="8.109375" style="392" customWidth="1"/>
    <col min="4869" max="4869" width="11.6640625" style="392" customWidth="1"/>
    <col min="4870" max="4871" width="11.109375" style="392" customWidth="1"/>
    <col min="4872" max="4872" width="11.21875" style="392" customWidth="1"/>
    <col min="4873" max="4880" width="11.109375" style="392" customWidth="1"/>
    <col min="4881" max="5119" width="9" style="392"/>
    <col min="5120" max="5120" width="3.6640625" style="392" customWidth="1"/>
    <col min="5121" max="5121" width="8.6640625" style="392" customWidth="1"/>
    <col min="5122" max="5122" width="13.6640625" style="392" customWidth="1"/>
    <col min="5123" max="5123" width="5.77734375" style="392" customWidth="1"/>
    <col min="5124" max="5124" width="8.109375" style="392" customWidth="1"/>
    <col min="5125" max="5125" width="11.6640625" style="392" customWidth="1"/>
    <col min="5126" max="5127" width="11.109375" style="392" customWidth="1"/>
    <col min="5128" max="5128" width="11.21875" style="392" customWidth="1"/>
    <col min="5129" max="5136" width="11.109375" style="392" customWidth="1"/>
    <col min="5137" max="5375" width="9" style="392"/>
    <col min="5376" max="5376" width="3.6640625" style="392" customWidth="1"/>
    <col min="5377" max="5377" width="8.6640625" style="392" customWidth="1"/>
    <col min="5378" max="5378" width="13.6640625" style="392" customWidth="1"/>
    <col min="5379" max="5379" width="5.77734375" style="392" customWidth="1"/>
    <col min="5380" max="5380" width="8.109375" style="392" customWidth="1"/>
    <col min="5381" max="5381" width="11.6640625" style="392" customWidth="1"/>
    <col min="5382" max="5383" width="11.109375" style="392" customWidth="1"/>
    <col min="5384" max="5384" width="11.21875" style="392" customWidth="1"/>
    <col min="5385" max="5392" width="11.109375" style="392" customWidth="1"/>
    <col min="5393" max="5631" width="9" style="392"/>
    <col min="5632" max="5632" width="3.6640625" style="392" customWidth="1"/>
    <col min="5633" max="5633" width="8.6640625" style="392" customWidth="1"/>
    <col min="5634" max="5634" width="13.6640625" style="392" customWidth="1"/>
    <col min="5635" max="5635" width="5.77734375" style="392" customWidth="1"/>
    <col min="5636" max="5636" width="8.109375" style="392" customWidth="1"/>
    <col min="5637" max="5637" width="11.6640625" style="392" customWidth="1"/>
    <col min="5638" max="5639" width="11.109375" style="392" customWidth="1"/>
    <col min="5640" max="5640" width="11.21875" style="392" customWidth="1"/>
    <col min="5641" max="5648" width="11.109375" style="392" customWidth="1"/>
    <col min="5649" max="5887" width="9" style="392"/>
    <col min="5888" max="5888" width="3.6640625" style="392" customWidth="1"/>
    <col min="5889" max="5889" width="8.6640625" style="392" customWidth="1"/>
    <col min="5890" max="5890" width="13.6640625" style="392" customWidth="1"/>
    <col min="5891" max="5891" width="5.77734375" style="392" customWidth="1"/>
    <col min="5892" max="5892" width="8.109375" style="392" customWidth="1"/>
    <col min="5893" max="5893" width="11.6640625" style="392" customWidth="1"/>
    <col min="5894" max="5895" width="11.109375" style="392" customWidth="1"/>
    <col min="5896" max="5896" width="11.21875" style="392" customWidth="1"/>
    <col min="5897" max="5904" width="11.109375" style="392" customWidth="1"/>
    <col min="5905" max="6143" width="9" style="392"/>
    <col min="6144" max="6144" width="3.6640625" style="392" customWidth="1"/>
    <col min="6145" max="6145" width="8.6640625" style="392" customWidth="1"/>
    <col min="6146" max="6146" width="13.6640625" style="392" customWidth="1"/>
    <col min="6147" max="6147" width="5.77734375" style="392" customWidth="1"/>
    <col min="6148" max="6148" width="8.109375" style="392" customWidth="1"/>
    <col min="6149" max="6149" width="11.6640625" style="392" customWidth="1"/>
    <col min="6150" max="6151" width="11.109375" style="392" customWidth="1"/>
    <col min="6152" max="6152" width="11.21875" style="392" customWidth="1"/>
    <col min="6153" max="6160" width="11.109375" style="392" customWidth="1"/>
    <col min="6161" max="6399" width="9" style="392"/>
    <col min="6400" max="6400" width="3.6640625" style="392" customWidth="1"/>
    <col min="6401" max="6401" width="8.6640625" style="392" customWidth="1"/>
    <col min="6402" max="6402" width="13.6640625" style="392" customWidth="1"/>
    <col min="6403" max="6403" width="5.77734375" style="392" customWidth="1"/>
    <col min="6404" max="6404" width="8.109375" style="392" customWidth="1"/>
    <col min="6405" max="6405" width="11.6640625" style="392" customWidth="1"/>
    <col min="6406" max="6407" width="11.109375" style="392" customWidth="1"/>
    <col min="6408" max="6408" width="11.21875" style="392" customWidth="1"/>
    <col min="6409" max="6416" width="11.109375" style="392" customWidth="1"/>
    <col min="6417" max="6655" width="9" style="392"/>
    <col min="6656" max="6656" width="3.6640625" style="392" customWidth="1"/>
    <col min="6657" max="6657" width="8.6640625" style="392" customWidth="1"/>
    <col min="6658" max="6658" width="13.6640625" style="392" customWidth="1"/>
    <col min="6659" max="6659" width="5.77734375" style="392" customWidth="1"/>
    <col min="6660" max="6660" width="8.109375" style="392" customWidth="1"/>
    <col min="6661" max="6661" width="11.6640625" style="392" customWidth="1"/>
    <col min="6662" max="6663" width="11.109375" style="392" customWidth="1"/>
    <col min="6664" max="6664" width="11.21875" style="392" customWidth="1"/>
    <col min="6665" max="6672" width="11.109375" style="392" customWidth="1"/>
    <col min="6673" max="6911" width="9" style="392"/>
    <col min="6912" max="6912" width="3.6640625" style="392" customWidth="1"/>
    <col min="6913" max="6913" width="8.6640625" style="392" customWidth="1"/>
    <col min="6914" max="6914" width="13.6640625" style="392" customWidth="1"/>
    <col min="6915" max="6915" width="5.77734375" style="392" customWidth="1"/>
    <col min="6916" max="6916" width="8.109375" style="392" customWidth="1"/>
    <col min="6917" max="6917" width="11.6640625" style="392" customWidth="1"/>
    <col min="6918" max="6919" width="11.109375" style="392" customWidth="1"/>
    <col min="6920" max="6920" width="11.21875" style="392" customWidth="1"/>
    <col min="6921" max="6928" width="11.109375" style="392" customWidth="1"/>
    <col min="6929" max="7167" width="9" style="392"/>
    <col min="7168" max="7168" width="3.6640625" style="392" customWidth="1"/>
    <col min="7169" max="7169" width="8.6640625" style="392" customWidth="1"/>
    <col min="7170" max="7170" width="13.6640625" style="392" customWidth="1"/>
    <col min="7171" max="7171" width="5.77734375" style="392" customWidth="1"/>
    <col min="7172" max="7172" width="8.109375" style="392" customWidth="1"/>
    <col min="7173" max="7173" width="11.6640625" style="392" customWidth="1"/>
    <col min="7174" max="7175" width="11.109375" style="392" customWidth="1"/>
    <col min="7176" max="7176" width="11.21875" style="392" customWidth="1"/>
    <col min="7177" max="7184" width="11.109375" style="392" customWidth="1"/>
    <col min="7185" max="7423" width="9" style="392"/>
    <col min="7424" max="7424" width="3.6640625" style="392" customWidth="1"/>
    <col min="7425" max="7425" width="8.6640625" style="392" customWidth="1"/>
    <col min="7426" max="7426" width="13.6640625" style="392" customWidth="1"/>
    <col min="7427" max="7427" width="5.77734375" style="392" customWidth="1"/>
    <col min="7428" max="7428" width="8.109375" style="392" customWidth="1"/>
    <col min="7429" max="7429" width="11.6640625" style="392" customWidth="1"/>
    <col min="7430" max="7431" width="11.109375" style="392" customWidth="1"/>
    <col min="7432" max="7432" width="11.21875" style="392" customWidth="1"/>
    <col min="7433" max="7440" width="11.109375" style="392" customWidth="1"/>
    <col min="7441" max="7679" width="9" style="392"/>
    <col min="7680" max="7680" width="3.6640625" style="392" customWidth="1"/>
    <col min="7681" max="7681" width="8.6640625" style="392" customWidth="1"/>
    <col min="7682" max="7682" width="13.6640625" style="392" customWidth="1"/>
    <col min="7683" max="7683" width="5.77734375" style="392" customWidth="1"/>
    <col min="7684" max="7684" width="8.109375" style="392" customWidth="1"/>
    <col min="7685" max="7685" width="11.6640625" style="392" customWidth="1"/>
    <col min="7686" max="7687" width="11.109375" style="392" customWidth="1"/>
    <col min="7688" max="7688" width="11.21875" style="392" customWidth="1"/>
    <col min="7689" max="7696" width="11.109375" style="392" customWidth="1"/>
    <col min="7697" max="7935" width="9" style="392"/>
    <col min="7936" max="7936" width="3.6640625" style="392" customWidth="1"/>
    <col min="7937" max="7937" width="8.6640625" style="392" customWidth="1"/>
    <col min="7938" max="7938" width="13.6640625" style="392" customWidth="1"/>
    <col min="7939" max="7939" width="5.77734375" style="392" customWidth="1"/>
    <col min="7940" max="7940" width="8.109375" style="392" customWidth="1"/>
    <col min="7941" max="7941" width="11.6640625" style="392" customWidth="1"/>
    <col min="7942" max="7943" width="11.109375" style="392" customWidth="1"/>
    <col min="7944" max="7944" width="11.21875" style="392" customWidth="1"/>
    <col min="7945" max="7952" width="11.109375" style="392" customWidth="1"/>
    <col min="7953" max="8191" width="9" style="392"/>
    <col min="8192" max="8192" width="3.6640625" style="392" customWidth="1"/>
    <col min="8193" max="8193" width="8.6640625" style="392" customWidth="1"/>
    <col min="8194" max="8194" width="13.6640625" style="392" customWidth="1"/>
    <col min="8195" max="8195" width="5.77734375" style="392" customWidth="1"/>
    <col min="8196" max="8196" width="8.109375" style="392" customWidth="1"/>
    <col min="8197" max="8197" width="11.6640625" style="392" customWidth="1"/>
    <col min="8198" max="8199" width="11.109375" style="392" customWidth="1"/>
    <col min="8200" max="8200" width="11.21875" style="392" customWidth="1"/>
    <col min="8201" max="8208" width="11.109375" style="392" customWidth="1"/>
    <col min="8209" max="8447" width="9" style="392"/>
    <col min="8448" max="8448" width="3.6640625" style="392" customWidth="1"/>
    <col min="8449" max="8449" width="8.6640625" style="392" customWidth="1"/>
    <col min="8450" max="8450" width="13.6640625" style="392" customWidth="1"/>
    <col min="8451" max="8451" width="5.77734375" style="392" customWidth="1"/>
    <col min="8452" max="8452" width="8.109375" style="392" customWidth="1"/>
    <col min="8453" max="8453" width="11.6640625" style="392" customWidth="1"/>
    <col min="8454" max="8455" width="11.109375" style="392" customWidth="1"/>
    <col min="8456" max="8456" width="11.21875" style="392" customWidth="1"/>
    <col min="8457" max="8464" width="11.109375" style="392" customWidth="1"/>
    <col min="8465" max="8703" width="9" style="392"/>
    <col min="8704" max="8704" width="3.6640625" style="392" customWidth="1"/>
    <col min="8705" max="8705" width="8.6640625" style="392" customWidth="1"/>
    <col min="8706" max="8706" width="13.6640625" style="392" customWidth="1"/>
    <col min="8707" max="8707" width="5.77734375" style="392" customWidth="1"/>
    <col min="8708" max="8708" width="8.109375" style="392" customWidth="1"/>
    <col min="8709" max="8709" width="11.6640625" style="392" customWidth="1"/>
    <col min="8710" max="8711" width="11.109375" style="392" customWidth="1"/>
    <col min="8712" max="8712" width="11.21875" style="392" customWidth="1"/>
    <col min="8713" max="8720" width="11.109375" style="392" customWidth="1"/>
    <col min="8721" max="8959" width="9" style="392"/>
    <col min="8960" max="8960" width="3.6640625" style="392" customWidth="1"/>
    <col min="8961" max="8961" width="8.6640625" style="392" customWidth="1"/>
    <col min="8962" max="8962" width="13.6640625" style="392" customWidth="1"/>
    <col min="8963" max="8963" width="5.77734375" style="392" customWidth="1"/>
    <col min="8964" max="8964" width="8.109375" style="392" customWidth="1"/>
    <col min="8965" max="8965" width="11.6640625" style="392" customWidth="1"/>
    <col min="8966" max="8967" width="11.109375" style="392" customWidth="1"/>
    <col min="8968" max="8968" width="11.21875" style="392" customWidth="1"/>
    <col min="8969" max="8976" width="11.109375" style="392" customWidth="1"/>
    <col min="8977" max="9215" width="9" style="392"/>
    <col min="9216" max="9216" width="3.6640625" style="392" customWidth="1"/>
    <col min="9217" max="9217" width="8.6640625" style="392" customWidth="1"/>
    <col min="9218" max="9218" width="13.6640625" style="392" customWidth="1"/>
    <col min="9219" max="9219" width="5.77734375" style="392" customWidth="1"/>
    <col min="9220" max="9220" width="8.109375" style="392" customWidth="1"/>
    <col min="9221" max="9221" width="11.6640625" style="392" customWidth="1"/>
    <col min="9222" max="9223" width="11.109375" style="392" customWidth="1"/>
    <col min="9224" max="9224" width="11.21875" style="392" customWidth="1"/>
    <col min="9225" max="9232" width="11.109375" style="392" customWidth="1"/>
    <col min="9233" max="9471" width="9" style="392"/>
    <col min="9472" max="9472" width="3.6640625" style="392" customWidth="1"/>
    <col min="9473" max="9473" width="8.6640625" style="392" customWidth="1"/>
    <col min="9474" max="9474" width="13.6640625" style="392" customWidth="1"/>
    <col min="9475" max="9475" width="5.77734375" style="392" customWidth="1"/>
    <col min="9476" max="9476" width="8.109375" style="392" customWidth="1"/>
    <col min="9477" max="9477" width="11.6640625" style="392" customWidth="1"/>
    <col min="9478" max="9479" width="11.109375" style="392" customWidth="1"/>
    <col min="9480" max="9480" width="11.21875" style="392" customWidth="1"/>
    <col min="9481" max="9488" width="11.109375" style="392" customWidth="1"/>
    <col min="9489" max="9727" width="9" style="392"/>
    <col min="9728" max="9728" width="3.6640625" style="392" customWidth="1"/>
    <col min="9729" max="9729" width="8.6640625" style="392" customWidth="1"/>
    <col min="9730" max="9730" width="13.6640625" style="392" customWidth="1"/>
    <col min="9731" max="9731" width="5.77734375" style="392" customWidth="1"/>
    <col min="9732" max="9732" width="8.109375" style="392" customWidth="1"/>
    <col min="9733" max="9733" width="11.6640625" style="392" customWidth="1"/>
    <col min="9734" max="9735" width="11.109375" style="392" customWidth="1"/>
    <col min="9736" max="9736" width="11.21875" style="392" customWidth="1"/>
    <col min="9737" max="9744" width="11.109375" style="392" customWidth="1"/>
    <col min="9745" max="9983" width="9" style="392"/>
    <col min="9984" max="9984" width="3.6640625" style="392" customWidth="1"/>
    <col min="9985" max="9985" width="8.6640625" style="392" customWidth="1"/>
    <col min="9986" max="9986" width="13.6640625" style="392" customWidth="1"/>
    <col min="9987" max="9987" width="5.77734375" style="392" customWidth="1"/>
    <col min="9988" max="9988" width="8.109375" style="392" customWidth="1"/>
    <col min="9989" max="9989" width="11.6640625" style="392" customWidth="1"/>
    <col min="9990" max="9991" width="11.109375" style="392" customWidth="1"/>
    <col min="9992" max="9992" width="11.21875" style="392" customWidth="1"/>
    <col min="9993" max="10000" width="11.109375" style="392" customWidth="1"/>
    <col min="10001" max="10239" width="9" style="392"/>
    <col min="10240" max="10240" width="3.6640625" style="392" customWidth="1"/>
    <col min="10241" max="10241" width="8.6640625" style="392" customWidth="1"/>
    <col min="10242" max="10242" width="13.6640625" style="392" customWidth="1"/>
    <col min="10243" max="10243" width="5.77734375" style="392" customWidth="1"/>
    <col min="10244" max="10244" width="8.109375" style="392" customWidth="1"/>
    <col min="10245" max="10245" width="11.6640625" style="392" customWidth="1"/>
    <col min="10246" max="10247" width="11.109375" style="392" customWidth="1"/>
    <col min="10248" max="10248" width="11.21875" style="392" customWidth="1"/>
    <col min="10249" max="10256" width="11.109375" style="392" customWidth="1"/>
    <col min="10257" max="10495" width="9" style="392"/>
    <col min="10496" max="10496" width="3.6640625" style="392" customWidth="1"/>
    <col min="10497" max="10497" width="8.6640625" style="392" customWidth="1"/>
    <col min="10498" max="10498" width="13.6640625" style="392" customWidth="1"/>
    <col min="10499" max="10499" width="5.77734375" style="392" customWidth="1"/>
    <col min="10500" max="10500" width="8.109375" style="392" customWidth="1"/>
    <col min="10501" max="10501" width="11.6640625" style="392" customWidth="1"/>
    <col min="10502" max="10503" width="11.109375" style="392" customWidth="1"/>
    <col min="10504" max="10504" width="11.21875" style="392" customWidth="1"/>
    <col min="10505" max="10512" width="11.109375" style="392" customWidth="1"/>
    <col min="10513" max="10751" width="9" style="392"/>
    <col min="10752" max="10752" width="3.6640625" style="392" customWidth="1"/>
    <col min="10753" max="10753" width="8.6640625" style="392" customWidth="1"/>
    <col min="10754" max="10754" width="13.6640625" style="392" customWidth="1"/>
    <col min="10755" max="10755" width="5.77734375" style="392" customWidth="1"/>
    <col min="10756" max="10756" width="8.109375" style="392" customWidth="1"/>
    <col min="10757" max="10757" width="11.6640625" style="392" customWidth="1"/>
    <col min="10758" max="10759" width="11.109375" style="392" customWidth="1"/>
    <col min="10760" max="10760" width="11.21875" style="392" customWidth="1"/>
    <col min="10761" max="10768" width="11.109375" style="392" customWidth="1"/>
    <col min="10769" max="11007" width="9" style="392"/>
    <col min="11008" max="11008" width="3.6640625" style="392" customWidth="1"/>
    <col min="11009" max="11009" width="8.6640625" style="392" customWidth="1"/>
    <col min="11010" max="11010" width="13.6640625" style="392" customWidth="1"/>
    <col min="11011" max="11011" width="5.77734375" style="392" customWidth="1"/>
    <col min="11012" max="11012" width="8.109375" style="392" customWidth="1"/>
    <col min="11013" max="11013" width="11.6640625" style="392" customWidth="1"/>
    <col min="11014" max="11015" width="11.109375" style="392" customWidth="1"/>
    <col min="11016" max="11016" width="11.21875" style="392" customWidth="1"/>
    <col min="11017" max="11024" width="11.109375" style="392" customWidth="1"/>
    <col min="11025" max="11263" width="9" style="392"/>
    <col min="11264" max="11264" width="3.6640625" style="392" customWidth="1"/>
    <col min="11265" max="11265" width="8.6640625" style="392" customWidth="1"/>
    <col min="11266" max="11266" width="13.6640625" style="392" customWidth="1"/>
    <col min="11267" max="11267" width="5.77734375" style="392" customWidth="1"/>
    <col min="11268" max="11268" width="8.109375" style="392" customWidth="1"/>
    <col min="11269" max="11269" width="11.6640625" style="392" customWidth="1"/>
    <col min="11270" max="11271" width="11.109375" style="392" customWidth="1"/>
    <col min="11272" max="11272" width="11.21875" style="392" customWidth="1"/>
    <col min="11273" max="11280" width="11.109375" style="392" customWidth="1"/>
    <col min="11281" max="11519" width="9" style="392"/>
    <col min="11520" max="11520" width="3.6640625" style="392" customWidth="1"/>
    <col min="11521" max="11521" width="8.6640625" style="392" customWidth="1"/>
    <col min="11522" max="11522" width="13.6640625" style="392" customWidth="1"/>
    <col min="11523" max="11523" width="5.77734375" style="392" customWidth="1"/>
    <col min="11524" max="11524" width="8.109375" style="392" customWidth="1"/>
    <col min="11525" max="11525" width="11.6640625" style="392" customWidth="1"/>
    <col min="11526" max="11527" width="11.109375" style="392" customWidth="1"/>
    <col min="11528" max="11528" width="11.21875" style="392" customWidth="1"/>
    <col min="11529" max="11536" width="11.109375" style="392" customWidth="1"/>
    <col min="11537" max="11775" width="9" style="392"/>
    <col min="11776" max="11776" width="3.6640625" style="392" customWidth="1"/>
    <col min="11777" max="11777" width="8.6640625" style="392" customWidth="1"/>
    <col min="11778" max="11778" width="13.6640625" style="392" customWidth="1"/>
    <col min="11779" max="11779" width="5.77734375" style="392" customWidth="1"/>
    <col min="11780" max="11780" width="8.109375" style="392" customWidth="1"/>
    <col min="11781" max="11781" width="11.6640625" style="392" customWidth="1"/>
    <col min="11782" max="11783" width="11.109375" style="392" customWidth="1"/>
    <col min="11784" max="11784" width="11.21875" style="392" customWidth="1"/>
    <col min="11785" max="11792" width="11.109375" style="392" customWidth="1"/>
    <col min="11793" max="12031" width="9" style="392"/>
    <col min="12032" max="12032" width="3.6640625" style="392" customWidth="1"/>
    <col min="12033" max="12033" width="8.6640625" style="392" customWidth="1"/>
    <col min="12034" max="12034" width="13.6640625" style="392" customWidth="1"/>
    <col min="12035" max="12035" width="5.77734375" style="392" customWidth="1"/>
    <col min="12036" max="12036" width="8.109375" style="392" customWidth="1"/>
    <col min="12037" max="12037" width="11.6640625" style="392" customWidth="1"/>
    <col min="12038" max="12039" width="11.109375" style="392" customWidth="1"/>
    <col min="12040" max="12040" width="11.21875" style="392" customWidth="1"/>
    <col min="12041" max="12048" width="11.109375" style="392" customWidth="1"/>
    <col min="12049" max="12287" width="9" style="392"/>
    <col min="12288" max="12288" width="3.6640625" style="392" customWidth="1"/>
    <col min="12289" max="12289" width="8.6640625" style="392" customWidth="1"/>
    <col min="12290" max="12290" width="13.6640625" style="392" customWidth="1"/>
    <col min="12291" max="12291" width="5.77734375" style="392" customWidth="1"/>
    <col min="12292" max="12292" width="8.109375" style="392" customWidth="1"/>
    <col min="12293" max="12293" width="11.6640625" style="392" customWidth="1"/>
    <col min="12294" max="12295" width="11.109375" style="392" customWidth="1"/>
    <col min="12296" max="12296" width="11.21875" style="392" customWidth="1"/>
    <col min="12297" max="12304" width="11.109375" style="392" customWidth="1"/>
    <col min="12305" max="12543" width="9" style="392"/>
    <col min="12544" max="12544" width="3.6640625" style="392" customWidth="1"/>
    <col min="12545" max="12545" width="8.6640625" style="392" customWidth="1"/>
    <col min="12546" max="12546" width="13.6640625" style="392" customWidth="1"/>
    <col min="12547" max="12547" width="5.77734375" style="392" customWidth="1"/>
    <col min="12548" max="12548" width="8.109375" style="392" customWidth="1"/>
    <col min="12549" max="12549" width="11.6640625" style="392" customWidth="1"/>
    <col min="12550" max="12551" width="11.109375" style="392" customWidth="1"/>
    <col min="12552" max="12552" width="11.21875" style="392" customWidth="1"/>
    <col min="12553" max="12560" width="11.109375" style="392" customWidth="1"/>
    <col min="12561" max="12799" width="9" style="392"/>
    <col min="12800" max="12800" width="3.6640625" style="392" customWidth="1"/>
    <col min="12801" max="12801" width="8.6640625" style="392" customWidth="1"/>
    <col min="12802" max="12802" width="13.6640625" style="392" customWidth="1"/>
    <col min="12803" max="12803" width="5.77734375" style="392" customWidth="1"/>
    <col min="12804" max="12804" width="8.109375" style="392" customWidth="1"/>
    <col min="12805" max="12805" width="11.6640625" style="392" customWidth="1"/>
    <col min="12806" max="12807" width="11.109375" style="392" customWidth="1"/>
    <col min="12808" max="12808" width="11.21875" style="392" customWidth="1"/>
    <col min="12809" max="12816" width="11.109375" style="392" customWidth="1"/>
    <col min="12817" max="13055" width="9" style="392"/>
    <col min="13056" max="13056" width="3.6640625" style="392" customWidth="1"/>
    <col min="13057" max="13057" width="8.6640625" style="392" customWidth="1"/>
    <col min="13058" max="13058" width="13.6640625" style="392" customWidth="1"/>
    <col min="13059" max="13059" width="5.77734375" style="392" customWidth="1"/>
    <col min="13060" max="13060" width="8.109375" style="392" customWidth="1"/>
    <col min="13061" max="13061" width="11.6640625" style="392" customWidth="1"/>
    <col min="13062" max="13063" width="11.109375" style="392" customWidth="1"/>
    <col min="13064" max="13064" width="11.21875" style="392" customWidth="1"/>
    <col min="13065" max="13072" width="11.109375" style="392" customWidth="1"/>
    <col min="13073" max="13311" width="9" style="392"/>
    <col min="13312" max="13312" width="3.6640625" style="392" customWidth="1"/>
    <col min="13313" max="13313" width="8.6640625" style="392" customWidth="1"/>
    <col min="13314" max="13314" width="13.6640625" style="392" customWidth="1"/>
    <col min="13315" max="13315" width="5.77734375" style="392" customWidth="1"/>
    <col min="13316" max="13316" width="8.109375" style="392" customWidth="1"/>
    <col min="13317" max="13317" width="11.6640625" style="392" customWidth="1"/>
    <col min="13318" max="13319" width="11.109375" style="392" customWidth="1"/>
    <col min="13320" max="13320" width="11.21875" style="392" customWidth="1"/>
    <col min="13321" max="13328" width="11.109375" style="392" customWidth="1"/>
    <col min="13329" max="13567" width="9" style="392"/>
    <col min="13568" max="13568" width="3.6640625" style="392" customWidth="1"/>
    <col min="13569" max="13569" width="8.6640625" style="392" customWidth="1"/>
    <col min="13570" max="13570" width="13.6640625" style="392" customWidth="1"/>
    <col min="13571" max="13571" width="5.77734375" style="392" customWidth="1"/>
    <col min="13572" max="13572" width="8.109375" style="392" customWidth="1"/>
    <col min="13573" max="13573" width="11.6640625" style="392" customWidth="1"/>
    <col min="13574" max="13575" width="11.109375" style="392" customWidth="1"/>
    <col min="13576" max="13576" width="11.21875" style="392" customWidth="1"/>
    <col min="13577" max="13584" width="11.109375" style="392" customWidth="1"/>
    <col min="13585" max="13823" width="9" style="392"/>
    <col min="13824" max="13824" width="3.6640625" style="392" customWidth="1"/>
    <col min="13825" max="13825" width="8.6640625" style="392" customWidth="1"/>
    <col min="13826" max="13826" width="13.6640625" style="392" customWidth="1"/>
    <col min="13827" max="13827" width="5.77734375" style="392" customWidth="1"/>
    <col min="13828" max="13828" width="8.109375" style="392" customWidth="1"/>
    <col min="13829" max="13829" width="11.6640625" style="392" customWidth="1"/>
    <col min="13830" max="13831" width="11.109375" style="392" customWidth="1"/>
    <col min="13832" max="13832" width="11.21875" style="392" customWidth="1"/>
    <col min="13833" max="13840" width="11.109375" style="392" customWidth="1"/>
    <col min="13841" max="14079" width="9" style="392"/>
    <col min="14080" max="14080" width="3.6640625" style="392" customWidth="1"/>
    <col min="14081" max="14081" width="8.6640625" style="392" customWidth="1"/>
    <col min="14082" max="14082" width="13.6640625" style="392" customWidth="1"/>
    <col min="14083" max="14083" width="5.77734375" style="392" customWidth="1"/>
    <col min="14084" max="14084" width="8.109375" style="392" customWidth="1"/>
    <col min="14085" max="14085" width="11.6640625" style="392" customWidth="1"/>
    <col min="14086" max="14087" width="11.109375" style="392" customWidth="1"/>
    <col min="14088" max="14088" width="11.21875" style="392" customWidth="1"/>
    <col min="14089" max="14096" width="11.109375" style="392" customWidth="1"/>
    <col min="14097" max="14335" width="9" style="392"/>
    <col min="14336" max="14336" width="3.6640625" style="392" customWidth="1"/>
    <col min="14337" max="14337" width="8.6640625" style="392" customWidth="1"/>
    <col min="14338" max="14338" width="13.6640625" style="392" customWidth="1"/>
    <col min="14339" max="14339" width="5.77734375" style="392" customWidth="1"/>
    <col min="14340" max="14340" width="8.109375" style="392" customWidth="1"/>
    <col min="14341" max="14341" width="11.6640625" style="392" customWidth="1"/>
    <col min="14342" max="14343" width="11.109375" style="392" customWidth="1"/>
    <col min="14344" max="14344" width="11.21875" style="392" customWidth="1"/>
    <col min="14345" max="14352" width="11.109375" style="392" customWidth="1"/>
    <col min="14353" max="14591" width="9" style="392"/>
    <col min="14592" max="14592" width="3.6640625" style="392" customWidth="1"/>
    <col min="14593" max="14593" width="8.6640625" style="392" customWidth="1"/>
    <col min="14594" max="14594" width="13.6640625" style="392" customWidth="1"/>
    <col min="14595" max="14595" width="5.77734375" style="392" customWidth="1"/>
    <col min="14596" max="14596" width="8.109375" style="392" customWidth="1"/>
    <col min="14597" max="14597" width="11.6640625" style="392" customWidth="1"/>
    <col min="14598" max="14599" width="11.109375" style="392" customWidth="1"/>
    <col min="14600" max="14600" width="11.21875" style="392" customWidth="1"/>
    <col min="14601" max="14608" width="11.109375" style="392" customWidth="1"/>
    <col min="14609" max="14847" width="9" style="392"/>
    <col min="14848" max="14848" width="3.6640625" style="392" customWidth="1"/>
    <col min="14849" max="14849" width="8.6640625" style="392" customWidth="1"/>
    <col min="14850" max="14850" width="13.6640625" style="392" customWidth="1"/>
    <col min="14851" max="14851" width="5.77734375" style="392" customWidth="1"/>
    <col min="14852" max="14852" width="8.109375" style="392" customWidth="1"/>
    <col min="14853" max="14853" width="11.6640625" style="392" customWidth="1"/>
    <col min="14854" max="14855" width="11.109375" style="392" customWidth="1"/>
    <col min="14856" max="14856" width="11.21875" style="392" customWidth="1"/>
    <col min="14857" max="14864" width="11.109375" style="392" customWidth="1"/>
    <col min="14865" max="15103" width="9" style="392"/>
    <col min="15104" max="15104" width="3.6640625" style="392" customWidth="1"/>
    <col min="15105" max="15105" width="8.6640625" style="392" customWidth="1"/>
    <col min="15106" max="15106" width="13.6640625" style="392" customWidth="1"/>
    <col min="15107" max="15107" width="5.77734375" style="392" customWidth="1"/>
    <col min="15108" max="15108" width="8.109375" style="392" customWidth="1"/>
    <col min="15109" max="15109" width="11.6640625" style="392" customWidth="1"/>
    <col min="15110" max="15111" width="11.109375" style="392" customWidth="1"/>
    <col min="15112" max="15112" width="11.21875" style="392" customWidth="1"/>
    <col min="15113" max="15120" width="11.109375" style="392" customWidth="1"/>
    <col min="15121" max="15359" width="9" style="392"/>
    <col min="15360" max="15360" width="3.6640625" style="392" customWidth="1"/>
    <col min="15361" max="15361" width="8.6640625" style="392" customWidth="1"/>
    <col min="15362" max="15362" width="13.6640625" style="392" customWidth="1"/>
    <col min="15363" max="15363" width="5.77734375" style="392" customWidth="1"/>
    <col min="15364" max="15364" width="8.109375" style="392" customWidth="1"/>
    <col min="15365" max="15365" width="11.6640625" style="392" customWidth="1"/>
    <col min="15366" max="15367" width="11.109375" style="392" customWidth="1"/>
    <col min="15368" max="15368" width="11.21875" style="392" customWidth="1"/>
    <col min="15369" max="15376" width="11.109375" style="392" customWidth="1"/>
    <col min="15377" max="15615" width="9" style="392"/>
    <col min="15616" max="15616" width="3.6640625" style="392" customWidth="1"/>
    <col min="15617" max="15617" width="8.6640625" style="392" customWidth="1"/>
    <col min="15618" max="15618" width="13.6640625" style="392" customWidth="1"/>
    <col min="15619" max="15619" width="5.77734375" style="392" customWidth="1"/>
    <col min="15620" max="15620" width="8.109375" style="392" customWidth="1"/>
    <col min="15621" max="15621" width="11.6640625" style="392" customWidth="1"/>
    <col min="15622" max="15623" width="11.109375" style="392" customWidth="1"/>
    <col min="15624" max="15624" width="11.21875" style="392" customWidth="1"/>
    <col min="15625" max="15632" width="11.109375" style="392" customWidth="1"/>
    <col min="15633" max="15871" width="9" style="392"/>
    <col min="15872" max="15872" width="3.6640625" style="392" customWidth="1"/>
    <col min="15873" max="15873" width="8.6640625" style="392" customWidth="1"/>
    <col min="15874" max="15874" width="13.6640625" style="392" customWidth="1"/>
    <col min="15875" max="15875" width="5.77734375" style="392" customWidth="1"/>
    <col min="15876" max="15876" width="8.109375" style="392" customWidth="1"/>
    <col min="15877" max="15877" width="11.6640625" style="392" customWidth="1"/>
    <col min="15878" max="15879" width="11.109375" style="392" customWidth="1"/>
    <col min="15880" max="15880" width="11.21875" style="392" customWidth="1"/>
    <col min="15881" max="15888" width="11.109375" style="392" customWidth="1"/>
    <col min="15889" max="16127" width="9" style="392"/>
    <col min="16128" max="16128" width="3.6640625" style="392" customWidth="1"/>
    <col min="16129" max="16129" width="8.6640625" style="392" customWidth="1"/>
    <col min="16130" max="16130" width="13.6640625" style="392" customWidth="1"/>
    <col min="16131" max="16131" width="5.77734375" style="392" customWidth="1"/>
    <col min="16132" max="16132" width="8.109375" style="392" customWidth="1"/>
    <col min="16133" max="16133" width="11.6640625" style="392" customWidth="1"/>
    <col min="16134" max="16135" width="11.109375" style="392" customWidth="1"/>
    <col min="16136" max="16136" width="11.21875" style="392" customWidth="1"/>
    <col min="16137" max="16144" width="11.109375" style="392" customWidth="1"/>
    <col min="16145" max="16384" width="9" style="392"/>
  </cols>
  <sheetData>
    <row r="1" spans="1:16" s="393" customFormat="1" ht="20.95" customHeight="1">
      <c r="A1" s="1195" t="s">
        <v>1652</v>
      </c>
      <c r="B1" s="1195"/>
      <c r="C1" s="1195"/>
      <c r="D1" s="1195"/>
      <c r="E1" s="1195"/>
      <c r="F1" s="381"/>
      <c r="G1" s="381"/>
      <c r="H1" s="381"/>
      <c r="I1" s="381"/>
      <c r="J1" s="381"/>
      <c r="K1" s="381"/>
      <c r="L1" s="381"/>
      <c r="M1" s="381"/>
      <c r="N1" s="381"/>
      <c r="O1" s="381"/>
      <c r="P1" s="381"/>
    </row>
    <row r="2" spans="1:16" s="393" customFormat="1" ht="20.95" customHeight="1">
      <c r="A2" s="929" t="s">
        <v>1893</v>
      </c>
      <c r="B2" s="929"/>
      <c r="C2" s="929"/>
      <c r="D2" s="929"/>
      <c r="E2" s="929"/>
      <c r="F2" s="929"/>
      <c r="G2" s="381"/>
      <c r="H2" s="381"/>
      <c r="I2" s="381"/>
      <c r="J2" s="381"/>
      <c r="K2" s="381"/>
      <c r="L2" s="381"/>
      <c r="M2" s="381"/>
      <c r="N2" s="381"/>
      <c r="P2" s="382" t="s">
        <v>1653</v>
      </c>
    </row>
    <row r="3" spans="1:16" ht="27" customHeight="1">
      <c r="A3" s="930" t="s">
        <v>1654</v>
      </c>
      <c r="B3" s="932" t="s">
        <v>1655</v>
      </c>
      <c r="C3" s="932" t="s">
        <v>1656</v>
      </c>
      <c r="D3" s="932" t="s">
        <v>1657</v>
      </c>
      <c r="E3" s="932" t="s">
        <v>1658</v>
      </c>
      <c r="F3" s="931" t="s">
        <v>1659</v>
      </c>
      <c r="G3" s="933" t="s">
        <v>1660</v>
      </c>
      <c r="H3" s="933"/>
      <c r="I3" s="933"/>
      <c r="J3" s="933"/>
      <c r="K3" s="933"/>
      <c r="L3" s="933"/>
      <c r="M3" s="933"/>
      <c r="N3" s="933"/>
      <c r="O3" s="933"/>
      <c r="P3" s="933"/>
    </row>
    <row r="4" spans="1:16" ht="27" customHeight="1">
      <c r="A4" s="1271"/>
      <c r="B4" s="1272"/>
      <c r="C4" s="1272"/>
      <c r="D4" s="1272"/>
      <c r="E4" s="1272"/>
      <c r="F4" s="1272"/>
      <c r="G4" s="420" t="s">
        <v>1661</v>
      </c>
      <c r="H4" s="420" t="s">
        <v>1662</v>
      </c>
      <c r="I4" s="420" t="s">
        <v>1663</v>
      </c>
      <c r="J4" s="420" t="s">
        <v>1664</v>
      </c>
      <c r="K4" s="420" t="s">
        <v>1665</v>
      </c>
      <c r="L4" s="420" t="s">
        <v>1666</v>
      </c>
      <c r="M4" s="420" t="s">
        <v>1667</v>
      </c>
      <c r="N4" s="420" t="s">
        <v>1668</v>
      </c>
      <c r="O4" s="420" t="s">
        <v>1669</v>
      </c>
      <c r="P4" s="421" t="s">
        <v>1670</v>
      </c>
    </row>
    <row r="5" spans="1:16" ht="11.15" customHeight="1">
      <c r="A5" s="1247" t="s">
        <v>1671</v>
      </c>
      <c r="B5" s="1268" t="s">
        <v>588</v>
      </c>
      <c r="C5" s="422"/>
      <c r="D5" s="1268">
        <v>4</v>
      </c>
      <c r="E5" s="1268" t="s">
        <v>1005</v>
      </c>
      <c r="F5" s="1269" t="s">
        <v>1672</v>
      </c>
      <c r="G5" s="423" t="s">
        <v>1673</v>
      </c>
      <c r="H5" s="423" t="s">
        <v>1673</v>
      </c>
      <c r="I5" s="423" t="s">
        <v>1673</v>
      </c>
      <c r="J5" s="423" t="s">
        <v>1673</v>
      </c>
      <c r="K5" s="423" t="s">
        <v>1673</v>
      </c>
      <c r="L5" s="423" t="s">
        <v>1673</v>
      </c>
      <c r="M5" s="423" t="s">
        <v>1673</v>
      </c>
      <c r="N5" s="423" t="s">
        <v>1673</v>
      </c>
      <c r="O5" s="423" t="s">
        <v>1674</v>
      </c>
      <c r="P5" s="424" t="s">
        <v>1673</v>
      </c>
    </row>
    <row r="6" spans="1:16" ht="29" customHeight="1">
      <c r="A6" s="1236"/>
      <c r="B6" s="934"/>
      <c r="C6" s="425" t="s">
        <v>1675</v>
      </c>
      <c r="D6" s="934"/>
      <c r="E6" s="934"/>
      <c r="F6" s="1270"/>
      <c r="G6" s="427">
        <v>1567.8</v>
      </c>
      <c r="H6" s="427" t="s">
        <v>375</v>
      </c>
      <c r="I6" s="427" t="s">
        <v>375</v>
      </c>
      <c r="J6" s="428" t="s">
        <v>1676</v>
      </c>
      <c r="K6" s="428" t="s">
        <v>1889</v>
      </c>
      <c r="L6" s="427">
        <v>566</v>
      </c>
      <c r="M6" s="427">
        <v>193.2</v>
      </c>
      <c r="N6" s="427">
        <v>459.8</v>
      </c>
      <c r="O6" s="429">
        <v>43890</v>
      </c>
      <c r="P6" s="430">
        <v>29.2</v>
      </c>
    </row>
    <row r="7" spans="1:16" ht="29" customHeight="1">
      <c r="A7" s="1236"/>
      <c r="B7" s="934"/>
      <c r="C7" s="431" t="s">
        <v>1677</v>
      </c>
      <c r="D7" s="934"/>
      <c r="E7" s="934"/>
      <c r="F7" s="1270"/>
      <c r="G7" s="432">
        <v>683.8</v>
      </c>
      <c r="H7" s="432" t="s">
        <v>375</v>
      </c>
      <c r="I7" s="432" t="s">
        <v>375</v>
      </c>
      <c r="J7" s="433" t="s">
        <v>1678</v>
      </c>
      <c r="K7" s="432" t="s">
        <v>375</v>
      </c>
      <c r="L7" s="432" t="s">
        <v>375</v>
      </c>
      <c r="M7" s="432">
        <v>159</v>
      </c>
      <c r="N7" s="433" t="s">
        <v>1679</v>
      </c>
      <c r="O7" s="434">
        <v>11550</v>
      </c>
      <c r="P7" s="435" t="s">
        <v>375</v>
      </c>
    </row>
    <row r="8" spans="1:16" ht="29" customHeight="1">
      <c r="A8" s="1236"/>
      <c r="B8" s="934"/>
      <c r="C8" s="431" t="s">
        <v>1680</v>
      </c>
      <c r="D8" s="934"/>
      <c r="E8" s="934"/>
      <c r="F8" s="1270"/>
      <c r="G8" s="432">
        <v>834.9</v>
      </c>
      <c r="H8" s="432">
        <v>45.5</v>
      </c>
      <c r="I8" s="432" t="s">
        <v>375</v>
      </c>
      <c r="J8" s="433" t="s">
        <v>1681</v>
      </c>
      <c r="K8" s="432">
        <v>114.8</v>
      </c>
      <c r="L8" s="432">
        <v>175</v>
      </c>
      <c r="M8" s="432">
        <v>81</v>
      </c>
      <c r="N8" s="433" t="s">
        <v>1682</v>
      </c>
      <c r="O8" s="434">
        <v>18500</v>
      </c>
      <c r="P8" s="435" t="s">
        <v>375</v>
      </c>
    </row>
    <row r="9" spans="1:16" ht="29" customHeight="1">
      <c r="A9" s="1236"/>
      <c r="B9" s="374" t="s">
        <v>591</v>
      </c>
      <c r="C9" s="431" t="s">
        <v>1683</v>
      </c>
      <c r="D9" s="374">
        <v>2</v>
      </c>
      <c r="E9" s="374" t="s">
        <v>797</v>
      </c>
      <c r="F9" s="426" t="s">
        <v>1672</v>
      </c>
      <c r="G9" s="432">
        <v>1189.2</v>
      </c>
      <c r="H9" s="432">
        <v>125.5</v>
      </c>
      <c r="I9" s="432" t="s">
        <v>375</v>
      </c>
      <c r="J9" s="433" t="s">
        <v>1890</v>
      </c>
      <c r="K9" s="433" t="s">
        <v>1684</v>
      </c>
      <c r="L9" s="432">
        <v>559</v>
      </c>
      <c r="M9" s="432">
        <v>47.6</v>
      </c>
      <c r="N9" s="432">
        <v>301.39999999999998</v>
      </c>
      <c r="O9" s="434">
        <v>43434</v>
      </c>
      <c r="P9" s="435" t="s">
        <v>375</v>
      </c>
    </row>
    <row r="10" spans="1:16" ht="29" customHeight="1">
      <c r="A10" s="1236"/>
      <c r="B10" s="374" t="s">
        <v>1685</v>
      </c>
      <c r="C10" s="431" t="s">
        <v>1686</v>
      </c>
      <c r="D10" s="374">
        <v>2</v>
      </c>
      <c r="E10" s="374" t="s">
        <v>797</v>
      </c>
      <c r="F10" s="426" t="s">
        <v>1687</v>
      </c>
      <c r="G10" s="432">
        <v>885.7</v>
      </c>
      <c r="H10" s="432" t="s">
        <v>375</v>
      </c>
      <c r="I10" s="432" t="s">
        <v>375</v>
      </c>
      <c r="J10" s="433" t="s">
        <v>1688</v>
      </c>
      <c r="K10" s="432">
        <v>42.9</v>
      </c>
      <c r="L10" s="432">
        <v>306</v>
      </c>
      <c r="M10" s="432">
        <v>117.7</v>
      </c>
      <c r="N10" s="432">
        <v>74.2</v>
      </c>
      <c r="O10" s="434">
        <v>31816</v>
      </c>
      <c r="P10" s="435">
        <v>12</v>
      </c>
    </row>
    <row r="11" spans="1:16" ht="29" customHeight="1">
      <c r="A11" s="1236"/>
      <c r="B11" s="374" t="s">
        <v>1689</v>
      </c>
      <c r="C11" s="436" t="s">
        <v>1690</v>
      </c>
      <c r="D11" s="374">
        <v>1</v>
      </c>
      <c r="E11" s="374" t="s">
        <v>1142</v>
      </c>
      <c r="F11" s="426" t="s">
        <v>1691</v>
      </c>
      <c r="G11" s="432">
        <v>98.8</v>
      </c>
      <c r="H11" s="432" t="s">
        <v>375</v>
      </c>
      <c r="I11" s="432" t="s">
        <v>375</v>
      </c>
      <c r="J11" s="433" t="s">
        <v>1692</v>
      </c>
      <c r="K11" s="432" t="s">
        <v>375</v>
      </c>
      <c r="L11" s="432" t="s">
        <v>375</v>
      </c>
      <c r="M11" s="432" t="s">
        <v>375</v>
      </c>
      <c r="N11" s="432">
        <v>109</v>
      </c>
      <c r="O11" s="434">
        <v>5600</v>
      </c>
      <c r="P11" s="435" t="s">
        <v>375</v>
      </c>
    </row>
    <row r="12" spans="1:16" ht="29" customHeight="1">
      <c r="A12" s="1236"/>
      <c r="B12" s="374" t="s">
        <v>589</v>
      </c>
      <c r="C12" s="431" t="s">
        <v>1693</v>
      </c>
      <c r="D12" s="374">
        <v>1</v>
      </c>
      <c r="E12" s="374" t="s">
        <v>1005</v>
      </c>
      <c r="F12" s="426" t="s">
        <v>1672</v>
      </c>
      <c r="G12" s="432">
        <v>2007.6</v>
      </c>
      <c r="H12" s="432">
        <v>22</v>
      </c>
      <c r="I12" s="432">
        <v>131</v>
      </c>
      <c r="J12" s="433" t="s">
        <v>1694</v>
      </c>
      <c r="K12" s="432">
        <v>170</v>
      </c>
      <c r="L12" s="432">
        <v>303.5</v>
      </c>
      <c r="M12" s="432">
        <v>196.5</v>
      </c>
      <c r="N12" s="432">
        <v>125</v>
      </c>
      <c r="O12" s="434">
        <v>55400</v>
      </c>
      <c r="P12" s="435">
        <v>158</v>
      </c>
    </row>
    <row r="13" spans="1:16" ht="29" customHeight="1">
      <c r="A13" s="1236"/>
      <c r="B13" s="374" t="s">
        <v>1695</v>
      </c>
      <c r="C13" s="431" t="s">
        <v>1696</v>
      </c>
      <c r="D13" s="374">
        <v>1</v>
      </c>
      <c r="E13" s="374" t="s">
        <v>1144</v>
      </c>
      <c r="F13" s="426" t="s">
        <v>1687</v>
      </c>
      <c r="G13" s="432">
        <v>149.9</v>
      </c>
      <c r="H13" s="432" t="s">
        <v>375</v>
      </c>
      <c r="I13" s="432">
        <v>80.599999999999994</v>
      </c>
      <c r="J13" s="433" t="s">
        <v>1697</v>
      </c>
      <c r="K13" s="432" t="s">
        <v>375</v>
      </c>
      <c r="L13" s="432" t="s">
        <v>375</v>
      </c>
      <c r="M13" s="432">
        <v>60</v>
      </c>
      <c r="N13" s="432">
        <v>60.3</v>
      </c>
      <c r="O13" s="434">
        <v>4433</v>
      </c>
      <c r="P13" s="435" t="s">
        <v>375</v>
      </c>
    </row>
    <row r="14" spans="1:16" ht="29" customHeight="1">
      <c r="A14" s="1236"/>
      <c r="B14" s="374" t="s">
        <v>1698</v>
      </c>
      <c r="C14" s="431" t="s">
        <v>1699</v>
      </c>
      <c r="D14" s="374">
        <v>1</v>
      </c>
      <c r="E14" s="374" t="s">
        <v>797</v>
      </c>
      <c r="F14" s="426" t="s">
        <v>1700</v>
      </c>
      <c r="G14" s="432">
        <v>155</v>
      </c>
      <c r="H14" s="432" t="s">
        <v>375</v>
      </c>
      <c r="I14" s="432" t="s">
        <v>375</v>
      </c>
      <c r="J14" s="432">
        <v>39.799999999999997</v>
      </c>
      <c r="K14" s="432" t="s">
        <v>375</v>
      </c>
      <c r="L14" s="432" t="s">
        <v>375</v>
      </c>
      <c r="M14" s="432" t="s">
        <v>375</v>
      </c>
      <c r="N14" s="432">
        <v>55.8</v>
      </c>
      <c r="O14" s="434">
        <v>1500</v>
      </c>
      <c r="P14" s="435" t="s">
        <v>375</v>
      </c>
    </row>
    <row r="15" spans="1:16" ht="29" customHeight="1">
      <c r="A15" s="1236"/>
      <c r="B15" s="374" t="s">
        <v>1701</v>
      </c>
      <c r="C15" s="431" t="s">
        <v>1702</v>
      </c>
      <c r="D15" s="374">
        <v>1</v>
      </c>
      <c r="E15" s="374" t="s">
        <v>1005</v>
      </c>
      <c r="F15" s="426" t="s">
        <v>1700</v>
      </c>
      <c r="G15" s="432">
        <v>359.2</v>
      </c>
      <c r="H15" s="432">
        <v>24</v>
      </c>
      <c r="I15" s="432" t="s">
        <v>375</v>
      </c>
      <c r="J15" s="432">
        <v>253.7</v>
      </c>
      <c r="K15" s="432" t="s">
        <v>375</v>
      </c>
      <c r="L15" s="432" t="s">
        <v>375</v>
      </c>
      <c r="M15" s="432">
        <v>227.4</v>
      </c>
      <c r="N15" s="432">
        <v>106.3</v>
      </c>
      <c r="O15" s="434">
        <v>11735</v>
      </c>
      <c r="P15" s="435" t="s">
        <v>375</v>
      </c>
    </row>
    <row r="16" spans="1:16" ht="29" customHeight="1">
      <c r="A16" s="1236"/>
      <c r="B16" s="374" t="s">
        <v>1703</v>
      </c>
      <c r="C16" s="431" t="s">
        <v>1704</v>
      </c>
      <c r="D16" s="374">
        <v>1</v>
      </c>
      <c r="E16" s="374" t="s">
        <v>1144</v>
      </c>
      <c r="F16" s="426" t="s">
        <v>1700</v>
      </c>
      <c r="G16" s="433" t="s">
        <v>1891</v>
      </c>
      <c r="H16" s="432" t="s">
        <v>375</v>
      </c>
      <c r="I16" s="432" t="s">
        <v>375</v>
      </c>
      <c r="J16" s="432">
        <v>58.4</v>
      </c>
      <c r="K16" s="433" t="s">
        <v>1892</v>
      </c>
      <c r="L16" s="432" t="s">
        <v>375</v>
      </c>
      <c r="M16" s="432">
        <v>18</v>
      </c>
      <c r="N16" s="432">
        <v>27.5</v>
      </c>
      <c r="O16" s="434">
        <v>1400</v>
      </c>
      <c r="P16" s="435" t="s">
        <v>375</v>
      </c>
    </row>
    <row r="17" spans="1:16" ht="29" customHeight="1">
      <c r="A17" s="1236"/>
      <c r="B17" s="374" t="s">
        <v>1705</v>
      </c>
      <c r="C17" s="431" t="s">
        <v>1706</v>
      </c>
      <c r="D17" s="374">
        <v>1</v>
      </c>
      <c r="E17" s="374" t="s">
        <v>797</v>
      </c>
      <c r="F17" s="426" t="s">
        <v>1687</v>
      </c>
      <c r="G17" s="432">
        <v>52.3</v>
      </c>
      <c r="H17" s="432" t="s">
        <v>375</v>
      </c>
      <c r="I17" s="432" t="s">
        <v>375</v>
      </c>
      <c r="J17" s="432" t="s">
        <v>375</v>
      </c>
      <c r="K17" s="432" t="s">
        <v>375</v>
      </c>
      <c r="L17" s="432" t="s">
        <v>375</v>
      </c>
      <c r="M17" s="432">
        <v>110.3</v>
      </c>
      <c r="N17" s="432">
        <v>14</v>
      </c>
      <c r="O17" s="434">
        <v>1609</v>
      </c>
      <c r="P17" s="435" t="s">
        <v>375</v>
      </c>
    </row>
    <row r="18" spans="1:16" ht="29" customHeight="1">
      <c r="A18" s="1236"/>
      <c r="B18" s="374" t="s">
        <v>1707</v>
      </c>
      <c r="C18" s="431" t="s">
        <v>1708</v>
      </c>
      <c r="D18" s="374">
        <v>1</v>
      </c>
      <c r="E18" s="374" t="s">
        <v>1005</v>
      </c>
      <c r="F18" s="426" t="s">
        <v>1687</v>
      </c>
      <c r="G18" s="432">
        <v>569</v>
      </c>
      <c r="H18" s="432">
        <v>34</v>
      </c>
      <c r="I18" s="432" t="s">
        <v>375</v>
      </c>
      <c r="J18" s="433">
        <v>425.3</v>
      </c>
      <c r="K18" s="432">
        <v>53.7</v>
      </c>
      <c r="L18" s="432" t="s">
        <v>375</v>
      </c>
      <c r="M18" s="432">
        <v>334</v>
      </c>
      <c r="N18" s="432">
        <v>76</v>
      </c>
      <c r="O18" s="434">
        <v>20499</v>
      </c>
      <c r="P18" s="435" t="s">
        <v>375</v>
      </c>
    </row>
    <row r="19" spans="1:16" ht="29" customHeight="1">
      <c r="A19" s="1236"/>
      <c r="B19" s="374" t="s">
        <v>1709</v>
      </c>
      <c r="C19" s="431" t="s">
        <v>1710</v>
      </c>
      <c r="D19" s="374">
        <v>1</v>
      </c>
      <c r="E19" s="374" t="s">
        <v>1144</v>
      </c>
      <c r="F19" s="426" t="s">
        <v>1687</v>
      </c>
      <c r="G19" s="432">
        <v>225.7</v>
      </c>
      <c r="H19" s="432" t="s">
        <v>375</v>
      </c>
      <c r="I19" s="432" t="s">
        <v>375</v>
      </c>
      <c r="J19" s="432" t="s">
        <v>375</v>
      </c>
      <c r="K19" s="432" t="s">
        <v>375</v>
      </c>
      <c r="L19" s="432" t="s">
        <v>375</v>
      </c>
      <c r="M19" s="432">
        <v>112.6</v>
      </c>
      <c r="N19" s="432">
        <v>81.599999999999994</v>
      </c>
      <c r="O19" s="434">
        <v>5600</v>
      </c>
      <c r="P19" s="435" t="s">
        <v>375</v>
      </c>
    </row>
    <row r="20" spans="1:16" ht="29" customHeight="1">
      <c r="A20" s="1236"/>
      <c r="B20" s="374" t="s">
        <v>1711</v>
      </c>
      <c r="C20" s="431" t="s">
        <v>1712</v>
      </c>
      <c r="D20" s="374">
        <v>1</v>
      </c>
      <c r="E20" s="374" t="s">
        <v>797</v>
      </c>
      <c r="F20" s="426" t="s">
        <v>1700</v>
      </c>
      <c r="G20" s="432">
        <v>188.5</v>
      </c>
      <c r="H20" s="432">
        <v>128</v>
      </c>
      <c r="I20" s="432" t="s">
        <v>375</v>
      </c>
      <c r="J20" s="432" t="s">
        <v>375</v>
      </c>
      <c r="K20" s="433" t="s">
        <v>1713</v>
      </c>
      <c r="L20" s="432" t="s">
        <v>375</v>
      </c>
      <c r="M20" s="432">
        <v>53</v>
      </c>
      <c r="N20" s="432">
        <v>96</v>
      </c>
      <c r="O20" s="434">
        <v>10800</v>
      </c>
      <c r="P20" s="435" t="s">
        <v>375</v>
      </c>
    </row>
    <row r="21" spans="1:16" ht="29" customHeight="1">
      <c r="A21" s="1236"/>
      <c r="B21" s="374" t="s">
        <v>1714</v>
      </c>
      <c r="C21" s="431" t="s">
        <v>1715</v>
      </c>
      <c r="D21" s="374">
        <v>1</v>
      </c>
      <c r="E21" s="374" t="s">
        <v>797</v>
      </c>
      <c r="F21" s="426" t="s">
        <v>1672</v>
      </c>
      <c r="G21" s="432">
        <v>319</v>
      </c>
      <c r="H21" s="432">
        <v>20.5</v>
      </c>
      <c r="I21" s="432" t="s">
        <v>375</v>
      </c>
      <c r="J21" s="432">
        <v>193</v>
      </c>
      <c r="K21" s="432">
        <v>90.4</v>
      </c>
      <c r="L21" s="432" t="s">
        <v>375</v>
      </c>
      <c r="M21" s="432">
        <v>146</v>
      </c>
      <c r="N21" s="432">
        <v>115.6</v>
      </c>
      <c r="O21" s="434">
        <v>13088</v>
      </c>
      <c r="P21" s="435" t="s">
        <v>375</v>
      </c>
    </row>
    <row r="22" spans="1:16" ht="29" customHeight="1">
      <c r="A22" s="1236"/>
      <c r="B22" s="374" t="s">
        <v>1716</v>
      </c>
      <c r="C22" s="431" t="s">
        <v>1717</v>
      </c>
      <c r="D22" s="374">
        <v>1</v>
      </c>
      <c r="E22" s="374" t="s">
        <v>797</v>
      </c>
      <c r="F22" s="426" t="s">
        <v>1718</v>
      </c>
      <c r="G22" s="432">
        <v>60.3</v>
      </c>
      <c r="H22" s="432">
        <v>147.9</v>
      </c>
      <c r="I22" s="432" t="s">
        <v>375</v>
      </c>
      <c r="J22" s="432" t="s">
        <v>375</v>
      </c>
      <c r="K22" s="432" t="s">
        <v>375</v>
      </c>
      <c r="L22" s="432" t="s">
        <v>375</v>
      </c>
      <c r="M22" s="432">
        <v>105</v>
      </c>
      <c r="N22" s="432">
        <v>67.5</v>
      </c>
      <c r="O22" s="434">
        <v>2600</v>
      </c>
      <c r="P22" s="435" t="s">
        <v>375</v>
      </c>
    </row>
    <row r="23" spans="1:16" ht="29" customHeight="1">
      <c r="A23" s="935" t="s">
        <v>1719</v>
      </c>
      <c r="B23" s="374" t="s">
        <v>587</v>
      </c>
      <c r="C23" s="431" t="s">
        <v>1143</v>
      </c>
      <c r="D23" s="377" t="s">
        <v>1720</v>
      </c>
      <c r="E23" s="374" t="s">
        <v>1005</v>
      </c>
      <c r="F23" s="426" t="s">
        <v>1721</v>
      </c>
      <c r="G23" s="432">
        <v>20</v>
      </c>
      <c r="H23" s="432" t="s">
        <v>375</v>
      </c>
      <c r="I23" s="432" t="s">
        <v>375</v>
      </c>
      <c r="J23" s="432">
        <v>326</v>
      </c>
      <c r="K23" s="432" t="s">
        <v>375</v>
      </c>
      <c r="L23" s="432">
        <v>516</v>
      </c>
      <c r="M23" s="432">
        <v>1590</v>
      </c>
      <c r="N23" s="432">
        <v>72</v>
      </c>
      <c r="O23" s="434">
        <v>128290</v>
      </c>
      <c r="P23" s="435" t="s">
        <v>375</v>
      </c>
    </row>
    <row r="24" spans="1:16" ht="29" customHeight="1">
      <c r="A24" s="935"/>
      <c r="B24" s="374" t="s">
        <v>590</v>
      </c>
      <c r="C24" s="431" t="s">
        <v>1722</v>
      </c>
      <c r="D24" s="377" t="s">
        <v>1723</v>
      </c>
      <c r="E24" s="374" t="s">
        <v>797</v>
      </c>
      <c r="F24" s="426" t="s">
        <v>1724</v>
      </c>
      <c r="G24" s="432">
        <v>1806</v>
      </c>
      <c r="H24" s="432">
        <v>50</v>
      </c>
      <c r="I24" s="432" t="s">
        <v>375</v>
      </c>
      <c r="J24" s="433" t="s">
        <v>1725</v>
      </c>
      <c r="K24" s="432" t="s">
        <v>375</v>
      </c>
      <c r="L24" s="432">
        <v>345</v>
      </c>
      <c r="M24" s="432">
        <v>379</v>
      </c>
      <c r="N24" s="432">
        <v>448</v>
      </c>
      <c r="O24" s="434">
        <v>51160</v>
      </c>
      <c r="P24" s="435" t="s">
        <v>375</v>
      </c>
    </row>
    <row r="25" spans="1:16" ht="29" customHeight="1">
      <c r="A25" s="935"/>
      <c r="B25" s="437" t="s">
        <v>1726</v>
      </c>
      <c r="C25" s="438" t="s">
        <v>1727</v>
      </c>
      <c r="D25" s="437" t="s">
        <v>797</v>
      </c>
      <c r="E25" s="437" t="s">
        <v>797</v>
      </c>
      <c r="F25" s="439" t="s">
        <v>1724</v>
      </c>
      <c r="G25" s="440">
        <v>1472</v>
      </c>
      <c r="H25" s="440">
        <v>62</v>
      </c>
      <c r="I25" s="440" t="s">
        <v>375</v>
      </c>
      <c r="J25" s="441" t="s">
        <v>1728</v>
      </c>
      <c r="K25" s="440">
        <v>473</v>
      </c>
      <c r="L25" s="440">
        <v>145</v>
      </c>
      <c r="M25" s="440">
        <v>999</v>
      </c>
      <c r="N25" s="440">
        <v>337</v>
      </c>
      <c r="O25" s="375">
        <v>161610</v>
      </c>
      <c r="P25" s="442">
        <v>343</v>
      </c>
    </row>
    <row r="26" spans="1:16" ht="19.5" customHeight="1">
      <c r="A26" s="994" t="s">
        <v>1894</v>
      </c>
      <c r="B26" s="994"/>
      <c r="C26" s="994"/>
      <c r="D26" s="994"/>
      <c r="E26" s="994"/>
      <c r="F26" s="994"/>
      <c r="G26" s="994"/>
      <c r="H26" s="339"/>
      <c r="I26" s="339"/>
      <c r="J26" s="339"/>
      <c r="K26" s="339"/>
      <c r="L26" s="339"/>
      <c r="M26" s="1074" t="s">
        <v>1888</v>
      </c>
      <c r="N26" s="1074"/>
      <c r="O26" s="1074"/>
      <c r="P26" s="1074"/>
    </row>
    <row r="27" spans="1:16" ht="18" customHeight="1">
      <c r="A27" s="339"/>
      <c r="B27" s="339"/>
      <c r="C27" s="339"/>
      <c r="D27" s="339"/>
      <c r="E27" s="339"/>
      <c r="F27" s="339"/>
      <c r="G27" s="339"/>
      <c r="H27" s="339"/>
      <c r="I27" s="339"/>
      <c r="J27" s="339"/>
      <c r="K27" s="339"/>
      <c r="L27" s="339"/>
      <c r="M27" s="339"/>
      <c r="N27" s="339"/>
      <c r="O27" s="339"/>
      <c r="P27" s="339"/>
    </row>
  </sheetData>
  <sheetProtection selectLockedCells="1" selectUnlockedCells="1"/>
  <mergeCells count="17">
    <mergeCell ref="A1:E1"/>
    <mergeCell ref="A2:F2"/>
    <mergeCell ref="A3:A4"/>
    <mergeCell ref="B3:B4"/>
    <mergeCell ref="C3:C4"/>
    <mergeCell ref="D3:D4"/>
    <mergeCell ref="E3:E4"/>
    <mergeCell ref="F3:F4"/>
    <mergeCell ref="A23:A25"/>
    <mergeCell ref="A26:G26"/>
    <mergeCell ref="M26:P26"/>
    <mergeCell ref="G3:P3"/>
    <mergeCell ref="A5:A22"/>
    <mergeCell ref="B5:B8"/>
    <mergeCell ref="D5:D8"/>
    <mergeCell ref="E5:E8"/>
    <mergeCell ref="F5:F8"/>
  </mergeCells>
  <phoneticPr fontId="5"/>
  <pageMargins left="0.78740157480314965" right="0.39370078740157483" top="0.39370078740157483" bottom="0.39370078740157483" header="0" footer="0"/>
  <pageSetup paperSize="9" scale="81" firstPageNumber="0" orientation="landscape" r:id="rId1"/>
  <headerFooter scaleWithDoc="0" alignWithMargins="0">
    <oddFooter>&amp;C&amp;"ＭＳ 明朝,標準"－３６－</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BDFC-89F4-42DD-9696-0D9A41DF5F4C}">
  <sheetPr>
    <pageSetUpPr fitToPage="1"/>
  </sheetPr>
  <dimension ref="B2:U23"/>
  <sheetViews>
    <sheetView showGridLines="0" view="pageLayout" zoomScaleNormal="100" workbookViewId="0">
      <selection activeCell="C6" sqref="C6"/>
    </sheetView>
  </sheetViews>
  <sheetFormatPr defaultColWidth="9" defaultRowHeight="14.4"/>
  <cols>
    <col min="1" max="1" width="7.109375" style="443" customWidth="1"/>
    <col min="2" max="2" width="3.109375" style="443" customWidth="1"/>
    <col min="3" max="3" width="18.44140625" style="443" customWidth="1"/>
    <col min="4" max="5" width="3.109375" style="443" customWidth="1"/>
    <col min="6" max="6" width="17.44140625" style="443" customWidth="1"/>
    <col min="7" max="7" width="14.21875" style="443" customWidth="1"/>
    <col min="8" max="9" width="3.109375" style="443" customWidth="1"/>
    <col min="10" max="11" width="10.77734375" style="443" customWidth="1"/>
    <col min="12" max="13" width="3.109375" style="443" customWidth="1"/>
    <col min="14" max="14" width="4.77734375" style="443" customWidth="1"/>
    <col min="15" max="21" width="3.109375" style="443" customWidth="1"/>
    <col min="22" max="22" width="5" style="443" customWidth="1"/>
    <col min="23" max="23" width="9" style="443" customWidth="1"/>
    <col min="24" max="16384" width="9" style="443"/>
  </cols>
  <sheetData>
    <row r="2" spans="2:21" ht="24.05" customHeight="1">
      <c r="C2" s="443" t="s">
        <v>1897</v>
      </c>
    </row>
    <row r="3" spans="2:21" ht="24.05" customHeight="1">
      <c r="C3" s="443" t="s">
        <v>1898</v>
      </c>
    </row>
    <row r="4" spans="2:21" ht="24.05" customHeight="1">
      <c r="C4" s="443" t="s">
        <v>1899</v>
      </c>
    </row>
    <row r="5" spans="2:21" ht="24.05" customHeight="1">
      <c r="C5" s="443" t="s">
        <v>1900</v>
      </c>
    </row>
    <row r="6" spans="2:21" ht="24.05" customHeight="1">
      <c r="C6" s="443" t="s">
        <v>1729</v>
      </c>
    </row>
    <row r="7" spans="2:21" ht="16.55" customHeight="1"/>
    <row r="8" spans="2:21" ht="24.05" customHeight="1">
      <c r="C8" s="443" t="s">
        <v>1730</v>
      </c>
    </row>
    <row r="9" spans="2:21" ht="24.05" customHeight="1">
      <c r="C9" s="443" t="s">
        <v>1731</v>
      </c>
    </row>
    <row r="10" spans="2:21" ht="24.05" customHeight="1">
      <c r="C10" s="443" t="s">
        <v>1732</v>
      </c>
    </row>
    <row r="11" spans="2:21" ht="24.05" customHeight="1">
      <c r="B11" s="1280" t="s">
        <v>1733</v>
      </c>
      <c r="C11" s="1280"/>
      <c r="D11" s="1280"/>
      <c r="E11" s="445"/>
      <c r="F11" s="1275" t="s">
        <v>1734</v>
      </c>
      <c r="G11" s="1273"/>
      <c r="H11" s="446"/>
      <c r="I11" s="1273" t="s">
        <v>1735</v>
      </c>
      <c r="J11" s="1274"/>
      <c r="K11" s="1274"/>
      <c r="L11" s="1275"/>
      <c r="M11" s="1280" t="s">
        <v>1736</v>
      </c>
      <c r="N11" s="1280"/>
      <c r="O11" s="1280"/>
      <c r="P11" s="1280"/>
      <c r="Q11" s="1280"/>
      <c r="R11" s="1280"/>
      <c r="S11" s="1280"/>
      <c r="T11" s="1280"/>
      <c r="U11" s="1280"/>
    </row>
    <row r="12" spans="2:21" ht="24.05" customHeight="1">
      <c r="B12" s="172"/>
      <c r="C12" s="447" t="s">
        <v>1737</v>
      </c>
      <c r="D12" s="446"/>
      <c r="E12" s="445"/>
      <c r="F12" s="1277" t="s">
        <v>1901</v>
      </c>
      <c r="G12" s="1278"/>
      <c r="H12" s="446"/>
      <c r="I12" s="445"/>
      <c r="J12" s="1277" t="s">
        <v>1738</v>
      </c>
      <c r="K12" s="1278"/>
      <c r="L12" s="446"/>
      <c r="M12" s="172"/>
      <c r="N12" s="448" t="s">
        <v>1739</v>
      </c>
      <c r="O12" s="449" t="s">
        <v>1740</v>
      </c>
      <c r="P12" s="448" t="s">
        <v>1741</v>
      </c>
      <c r="Q12" s="449" t="s">
        <v>1742</v>
      </c>
      <c r="R12" s="448" t="s">
        <v>1743</v>
      </c>
      <c r="S12" s="449" t="s">
        <v>1744</v>
      </c>
      <c r="T12" s="448" t="s">
        <v>1745</v>
      </c>
      <c r="U12" s="173"/>
    </row>
    <row r="13" spans="2:21" ht="24.05" customHeight="1">
      <c r="B13" s="172"/>
      <c r="C13" s="447" t="s">
        <v>1746</v>
      </c>
      <c r="D13" s="446"/>
      <c r="E13" s="445"/>
      <c r="F13" s="1277" t="s">
        <v>1747</v>
      </c>
      <c r="G13" s="1278"/>
      <c r="H13" s="446"/>
      <c r="I13" s="445"/>
      <c r="J13" s="1277" t="s">
        <v>1748</v>
      </c>
      <c r="K13" s="1278"/>
      <c r="L13" s="446"/>
      <c r="M13" s="172"/>
      <c r="N13" s="448" t="s">
        <v>1739</v>
      </c>
      <c r="O13" s="449" t="s">
        <v>1740</v>
      </c>
      <c r="P13" s="448" t="s">
        <v>1741</v>
      </c>
      <c r="Q13" s="449" t="s">
        <v>1742</v>
      </c>
      <c r="R13" s="448" t="s">
        <v>1743</v>
      </c>
      <c r="S13" s="449" t="s">
        <v>1744</v>
      </c>
      <c r="T13" s="448" t="s">
        <v>1745</v>
      </c>
      <c r="U13" s="173"/>
    </row>
    <row r="14" spans="2:21" ht="24.05" customHeight="1">
      <c r="B14" s="172"/>
      <c r="C14" s="447" t="s">
        <v>1746</v>
      </c>
      <c r="D14" s="446"/>
      <c r="E14" s="445"/>
      <c r="F14" s="1277" t="s">
        <v>1749</v>
      </c>
      <c r="G14" s="1278"/>
      <c r="H14" s="446"/>
      <c r="I14" s="445"/>
      <c r="J14" s="1277" t="s">
        <v>1750</v>
      </c>
      <c r="K14" s="1278"/>
      <c r="L14" s="446"/>
      <c r="M14" s="172"/>
      <c r="N14" s="448" t="s">
        <v>1739</v>
      </c>
      <c r="O14" s="449" t="s">
        <v>1740</v>
      </c>
      <c r="P14" s="448" t="s">
        <v>1741</v>
      </c>
      <c r="Q14" s="449" t="s">
        <v>1751</v>
      </c>
      <c r="R14" s="448" t="s">
        <v>1743</v>
      </c>
      <c r="S14" s="449" t="s">
        <v>938</v>
      </c>
      <c r="T14" s="448" t="s">
        <v>1745</v>
      </c>
      <c r="U14" s="173"/>
    </row>
    <row r="15" spans="2:21" ht="24.05" customHeight="1">
      <c r="B15" s="172"/>
      <c r="C15" s="447" t="s">
        <v>1752</v>
      </c>
      <c r="D15" s="446"/>
      <c r="E15" s="445"/>
      <c r="F15" s="1277" t="s">
        <v>1753</v>
      </c>
      <c r="G15" s="1278"/>
      <c r="H15" s="446"/>
      <c r="I15" s="445"/>
      <c r="J15" s="1277" t="s">
        <v>1754</v>
      </c>
      <c r="K15" s="1278"/>
      <c r="L15" s="446"/>
      <c r="M15" s="172"/>
      <c r="N15" s="448" t="s">
        <v>1739</v>
      </c>
      <c r="O15" s="449" t="s">
        <v>1740</v>
      </c>
      <c r="P15" s="448" t="s">
        <v>1741</v>
      </c>
      <c r="Q15" s="449" t="s">
        <v>1742</v>
      </c>
      <c r="R15" s="448" t="s">
        <v>1743</v>
      </c>
      <c r="S15" s="449" t="s">
        <v>1744</v>
      </c>
      <c r="T15" s="448" t="s">
        <v>1745</v>
      </c>
      <c r="U15" s="173"/>
    </row>
    <row r="16" spans="2:21" ht="24.05" customHeight="1">
      <c r="B16" s="172"/>
      <c r="C16" s="447" t="s">
        <v>1752</v>
      </c>
      <c r="D16" s="446"/>
      <c r="E16" s="445"/>
      <c r="F16" s="1277" t="s">
        <v>1755</v>
      </c>
      <c r="G16" s="1278"/>
      <c r="H16" s="446"/>
      <c r="I16" s="445"/>
      <c r="J16" s="1277" t="s">
        <v>1756</v>
      </c>
      <c r="K16" s="1278"/>
      <c r="L16" s="446"/>
      <c r="M16" s="172"/>
      <c r="N16" s="448" t="s">
        <v>1739</v>
      </c>
      <c r="O16" s="449" t="s">
        <v>1757</v>
      </c>
      <c r="P16" s="448" t="s">
        <v>1741</v>
      </c>
      <c r="Q16" s="449" t="s">
        <v>1758</v>
      </c>
      <c r="R16" s="448" t="s">
        <v>1743</v>
      </c>
      <c r="S16" s="449" t="s">
        <v>1759</v>
      </c>
      <c r="T16" s="448" t="s">
        <v>1745</v>
      </c>
      <c r="U16" s="173"/>
    </row>
    <row r="17" spans="2:21" ht="24.05" customHeight="1">
      <c r="B17" s="172"/>
      <c r="C17" s="447" t="s">
        <v>1752</v>
      </c>
      <c r="D17" s="446"/>
      <c r="E17" s="445"/>
      <c r="F17" s="1277" t="s">
        <v>1760</v>
      </c>
      <c r="G17" s="1278"/>
      <c r="H17" s="446"/>
      <c r="I17" s="445"/>
      <c r="J17" s="1277" t="s">
        <v>1761</v>
      </c>
      <c r="K17" s="1278"/>
      <c r="L17" s="446"/>
      <c r="M17" s="172"/>
      <c r="N17" s="448" t="s">
        <v>1739</v>
      </c>
      <c r="O17" s="449" t="s">
        <v>1740</v>
      </c>
      <c r="P17" s="448" t="s">
        <v>1741</v>
      </c>
      <c r="Q17" s="449" t="s">
        <v>1751</v>
      </c>
      <c r="R17" s="448" t="s">
        <v>1743</v>
      </c>
      <c r="S17" s="449" t="s">
        <v>938</v>
      </c>
      <c r="T17" s="448" t="s">
        <v>1745</v>
      </c>
      <c r="U17" s="173"/>
    </row>
    <row r="18" spans="2:21" ht="24.05" customHeight="1"/>
    <row r="19" spans="2:21" ht="24.05" customHeight="1">
      <c r="C19" s="443" t="s">
        <v>1762</v>
      </c>
    </row>
    <row r="20" spans="2:21" ht="24.05" customHeight="1">
      <c r="C20" s="443" t="s">
        <v>1902</v>
      </c>
    </row>
    <row r="21" spans="2:21" ht="24.05" customHeight="1">
      <c r="C21" s="443" t="s">
        <v>1895</v>
      </c>
    </row>
    <row r="22" spans="2:21" ht="24.05" customHeight="1">
      <c r="C22" s="1279" t="s">
        <v>1763</v>
      </c>
      <c r="D22" s="1279"/>
      <c r="E22" s="1279"/>
      <c r="F22" s="1279"/>
      <c r="G22" s="1273" t="s">
        <v>1903</v>
      </c>
      <c r="H22" s="1274"/>
      <c r="I22" s="1274"/>
      <c r="J22" s="1274"/>
      <c r="K22" s="1275"/>
      <c r="L22" s="1273" t="s">
        <v>1764</v>
      </c>
      <c r="M22" s="1274"/>
      <c r="N22" s="1274"/>
      <c r="O22" s="1274"/>
      <c r="P22" s="1274"/>
      <c r="Q22" s="1274"/>
      <c r="R22" s="1274"/>
      <c r="S22" s="1274"/>
      <c r="T22" s="1274"/>
      <c r="U22" s="1275"/>
    </row>
    <row r="23" spans="2:21" ht="24.05" customHeight="1">
      <c r="C23" s="1276" t="s">
        <v>1896</v>
      </c>
      <c r="D23" s="1276"/>
      <c r="E23" s="1276"/>
      <c r="F23" s="1276"/>
      <c r="G23" s="1273" t="s">
        <v>1765</v>
      </c>
      <c r="H23" s="1274"/>
      <c r="I23" s="1274"/>
      <c r="J23" s="1274"/>
      <c r="K23" s="1275"/>
      <c r="L23" s="1273" t="s">
        <v>1766</v>
      </c>
      <c r="M23" s="1274"/>
      <c r="N23" s="1274"/>
      <c r="O23" s="1274"/>
      <c r="P23" s="1274"/>
      <c r="Q23" s="1274"/>
      <c r="R23" s="1274"/>
      <c r="S23" s="1274"/>
      <c r="T23" s="1274"/>
      <c r="U23" s="1275"/>
    </row>
  </sheetData>
  <mergeCells count="22">
    <mergeCell ref="B11:D11"/>
    <mergeCell ref="F11:G11"/>
    <mergeCell ref="I11:L11"/>
    <mergeCell ref="M11:U11"/>
    <mergeCell ref="F12:G12"/>
    <mergeCell ref="J12:K12"/>
    <mergeCell ref="F13:G13"/>
    <mergeCell ref="J13:K13"/>
    <mergeCell ref="F14:G14"/>
    <mergeCell ref="J14:K14"/>
    <mergeCell ref="F15:G15"/>
    <mergeCell ref="J15:K15"/>
    <mergeCell ref="L22:U22"/>
    <mergeCell ref="C23:F23"/>
    <mergeCell ref="G23:K23"/>
    <mergeCell ref="L23:U23"/>
    <mergeCell ref="F16:G16"/>
    <mergeCell ref="J16:K16"/>
    <mergeCell ref="F17:G17"/>
    <mergeCell ref="J17:K17"/>
    <mergeCell ref="C22:F22"/>
    <mergeCell ref="G22:K22"/>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0428-59D9-41C3-A5F2-6553A0D4245F}">
  <sheetPr>
    <pageSetUpPr fitToPage="1"/>
  </sheetPr>
  <dimension ref="A1:N54"/>
  <sheetViews>
    <sheetView showGridLines="0" view="pageLayout" zoomScaleNormal="100" zoomScaleSheetLayoutView="100" workbookViewId="0">
      <selection activeCell="A12" sqref="A12"/>
    </sheetView>
  </sheetViews>
  <sheetFormatPr defaultColWidth="9" defaultRowHeight="14.4"/>
  <cols>
    <col min="1" max="1" width="29.109375" style="8" customWidth="1"/>
    <col min="2" max="3" width="4.33203125" style="8" customWidth="1"/>
    <col min="4" max="4" width="12.21875" style="8" customWidth="1"/>
    <col min="5" max="5" width="5.77734375" style="8" customWidth="1"/>
    <col min="6" max="6" width="4.33203125" style="8" customWidth="1"/>
    <col min="7" max="7" width="9.44140625" style="8" customWidth="1"/>
    <col min="8" max="8" width="9.6640625" style="8" customWidth="1"/>
    <col min="9" max="10" width="2.5546875" style="8" customWidth="1"/>
    <col min="11" max="11" width="14.33203125" style="8" customWidth="1"/>
    <col min="12" max="12" width="4.21875" style="8" customWidth="1"/>
    <col min="13" max="13" width="48.109375" style="8" customWidth="1"/>
    <col min="14" max="14" width="20.109375" style="9" customWidth="1"/>
    <col min="15" max="16384" width="9" style="8"/>
  </cols>
  <sheetData>
    <row r="1" spans="1:14" ht="20.3" customHeight="1">
      <c r="A1" s="492" t="s">
        <v>72</v>
      </c>
      <c r="B1" s="492"/>
      <c r="C1" s="492"/>
      <c r="D1" s="7"/>
      <c r="E1" s="7" t="s">
        <v>73</v>
      </c>
      <c r="F1" s="7"/>
      <c r="G1" s="7"/>
    </row>
    <row r="2" spans="1:14" ht="19.5" customHeight="1"/>
    <row r="4" spans="1:14" ht="15.05" customHeight="1">
      <c r="A4" s="487" t="s">
        <v>74</v>
      </c>
      <c r="B4" s="11"/>
      <c r="C4" s="11"/>
      <c r="D4" s="476" t="s">
        <v>75</v>
      </c>
      <c r="E4" s="476"/>
      <c r="F4" s="11"/>
      <c r="G4" s="493" t="s">
        <v>76</v>
      </c>
      <c r="H4" s="493"/>
      <c r="I4" s="13"/>
      <c r="J4" s="13"/>
      <c r="K4" s="477" t="s">
        <v>77</v>
      </c>
      <c r="L4" s="11"/>
      <c r="M4" s="491" t="s">
        <v>78</v>
      </c>
      <c r="N4" s="15" t="s">
        <v>79</v>
      </c>
    </row>
    <row r="5" spans="1:14" ht="15.05" customHeight="1">
      <c r="A5" s="487"/>
      <c r="C5" s="16"/>
      <c r="D5" s="490" t="s">
        <v>80</v>
      </c>
      <c r="E5" s="490"/>
      <c r="G5" s="12" t="s">
        <v>1794</v>
      </c>
      <c r="H5" s="12"/>
      <c r="I5" s="14"/>
      <c r="J5" s="14"/>
      <c r="K5" s="477"/>
      <c r="M5" s="491"/>
      <c r="N5" s="18" t="s">
        <v>81</v>
      </c>
    </row>
    <row r="6" spans="1:14" ht="8.5500000000000007" customHeight="1">
      <c r="C6" s="19"/>
      <c r="D6" s="489"/>
      <c r="G6" s="12"/>
      <c r="H6" s="12"/>
      <c r="I6" s="14"/>
      <c r="N6" s="480" t="s">
        <v>82</v>
      </c>
    </row>
    <row r="7" spans="1:14" ht="9" customHeight="1">
      <c r="C7" s="19"/>
      <c r="D7" s="489"/>
      <c r="N7" s="480"/>
    </row>
    <row r="8" spans="1:14" ht="12.8" customHeight="1">
      <c r="C8" s="21"/>
      <c r="D8" s="477" t="s">
        <v>83</v>
      </c>
      <c r="E8" s="477"/>
      <c r="F8" s="11"/>
      <c r="G8" s="477" t="s">
        <v>1795</v>
      </c>
      <c r="H8" s="477"/>
      <c r="I8" s="11"/>
      <c r="J8" s="11"/>
      <c r="K8" s="477" t="s">
        <v>84</v>
      </c>
      <c r="L8" s="11"/>
      <c r="M8" s="477" t="s">
        <v>85</v>
      </c>
      <c r="N8" s="22" t="s">
        <v>86</v>
      </c>
    </row>
    <row r="9" spans="1:14" ht="12.8" customHeight="1">
      <c r="C9" s="16"/>
      <c r="D9" s="477"/>
      <c r="E9" s="477"/>
      <c r="G9" s="477" t="s">
        <v>87</v>
      </c>
      <c r="H9" s="477"/>
      <c r="J9" s="16"/>
      <c r="K9" s="477"/>
      <c r="M9" s="477"/>
      <c r="N9" s="22"/>
    </row>
    <row r="10" spans="1:14" ht="12.8" customHeight="1">
      <c r="C10" s="19"/>
      <c r="J10" s="21"/>
      <c r="K10" s="489" t="s">
        <v>88</v>
      </c>
      <c r="L10" s="11"/>
      <c r="M10" s="477" t="s">
        <v>1796</v>
      </c>
      <c r="N10" s="18" t="s">
        <v>89</v>
      </c>
    </row>
    <row r="11" spans="1:14" ht="12.8" customHeight="1">
      <c r="C11" s="19"/>
      <c r="K11" s="489"/>
      <c r="M11" s="477"/>
      <c r="N11" s="18" t="s">
        <v>90</v>
      </c>
    </row>
    <row r="12" spans="1:14" ht="10.5" customHeight="1">
      <c r="C12" s="19"/>
      <c r="D12" s="20"/>
      <c r="N12" s="18" t="s">
        <v>91</v>
      </c>
    </row>
    <row r="13" spans="1:14" ht="15.05" customHeight="1">
      <c r="C13" s="21"/>
      <c r="D13" s="8" t="s">
        <v>92</v>
      </c>
      <c r="E13" s="11"/>
      <c r="F13" s="11"/>
      <c r="G13" s="8" t="s">
        <v>1797</v>
      </c>
      <c r="J13" s="11"/>
      <c r="K13" s="11"/>
      <c r="L13" s="11"/>
      <c r="M13" s="8" t="s">
        <v>93</v>
      </c>
      <c r="N13" s="18" t="s">
        <v>94</v>
      </c>
    </row>
    <row r="14" spans="1:14" ht="15.05" customHeight="1">
      <c r="D14" s="8" t="s">
        <v>95</v>
      </c>
      <c r="G14" s="8" t="s">
        <v>96</v>
      </c>
      <c r="M14" s="8" t="s">
        <v>97</v>
      </c>
      <c r="N14" s="23" t="s">
        <v>98</v>
      </c>
    </row>
    <row r="15" spans="1:14" ht="15.05" customHeight="1">
      <c r="D15" s="8" t="s">
        <v>99</v>
      </c>
      <c r="M15" s="8" t="s">
        <v>100</v>
      </c>
      <c r="N15" s="8"/>
    </row>
    <row r="16" spans="1:14" ht="15.05" customHeight="1">
      <c r="M16" s="8" t="s">
        <v>101</v>
      </c>
      <c r="N16" s="8"/>
    </row>
    <row r="17" spans="1:14" ht="15.05" customHeight="1">
      <c r="M17" s="8" t="s">
        <v>102</v>
      </c>
    </row>
    <row r="18" spans="1:14" ht="6.05" customHeight="1" thickBot="1">
      <c r="A18" s="24"/>
      <c r="B18" s="24"/>
      <c r="C18" s="25"/>
      <c r="D18" s="25"/>
      <c r="E18" s="25"/>
      <c r="F18" s="25"/>
      <c r="G18" s="25"/>
      <c r="H18" s="25"/>
      <c r="I18" s="25"/>
      <c r="J18" s="25"/>
      <c r="K18" s="25"/>
      <c r="L18" s="25"/>
      <c r="M18" s="25" t="s">
        <v>99</v>
      </c>
      <c r="N18" s="26"/>
    </row>
    <row r="19" spans="1:14" ht="6.05" customHeight="1"/>
    <row r="20" spans="1:14" ht="13.75" customHeight="1">
      <c r="A20" s="8" t="s">
        <v>1798</v>
      </c>
      <c r="D20" s="490" t="s">
        <v>103</v>
      </c>
      <c r="E20" s="490"/>
      <c r="F20" s="11"/>
      <c r="G20" s="477" t="s">
        <v>104</v>
      </c>
      <c r="H20" s="477"/>
      <c r="I20" s="477"/>
      <c r="J20" s="477"/>
      <c r="K20" s="477"/>
      <c r="L20" s="477"/>
      <c r="M20" s="477"/>
    </row>
    <row r="21" spans="1:14" ht="11.8" customHeight="1">
      <c r="A21" s="477"/>
      <c r="C21" s="16"/>
      <c r="D21" s="490"/>
      <c r="E21" s="490"/>
      <c r="G21" s="477" t="s">
        <v>105</v>
      </c>
      <c r="H21" s="477"/>
      <c r="I21" s="477"/>
      <c r="J21" s="477"/>
      <c r="K21" s="477"/>
      <c r="L21" s="477"/>
      <c r="M21" s="477"/>
      <c r="N21" s="483" t="s">
        <v>106</v>
      </c>
    </row>
    <row r="22" spans="1:14" ht="10" customHeight="1">
      <c r="A22" s="477"/>
      <c r="C22" s="19"/>
      <c r="D22" s="17"/>
      <c r="E22" s="17"/>
      <c r="G22" s="477"/>
      <c r="H22" s="477"/>
      <c r="I22" s="477"/>
      <c r="J22" s="477"/>
      <c r="K22" s="477"/>
      <c r="L22" s="477"/>
      <c r="M22" s="477"/>
      <c r="N22" s="484"/>
    </row>
    <row r="23" spans="1:14" ht="10" customHeight="1">
      <c r="A23" s="485" t="s">
        <v>107</v>
      </c>
      <c r="C23" s="19"/>
      <c r="D23" s="20"/>
      <c r="N23" s="486" t="s">
        <v>108</v>
      </c>
    </row>
    <row r="24" spans="1:14" ht="15.75" customHeight="1">
      <c r="A24" s="485"/>
      <c r="C24" s="21"/>
      <c r="D24" s="477" t="s">
        <v>109</v>
      </c>
      <c r="E24" s="477"/>
      <c r="F24" s="11"/>
      <c r="G24" s="477" t="s">
        <v>1799</v>
      </c>
      <c r="H24" s="477"/>
      <c r="I24" s="477"/>
      <c r="J24" s="477"/>
      <c r="K24" s="477"/>
      <c r="L24" s="477"/>
      <c r="M24" s="477"/>
      <c r="N24" s="486"/>
    </row>
    <row r="25" spans="1:14" ht="15.75" customHeight="1">
      <c r="A25" s="10" t="s">
        <v>110</v>
      </c>
      <c r="B25" s="11"/>
      <c r="C25" s="16"/>
      <c r="D25" s="477"/>
      <c r="E25" s="477"/>
      <c r="G25" s="8" t="s">
        <v>1800</v>
      </c>
      <c r="N25" s="27" t="s">
        <v>111</v>
      </c>
    </row>
    <row r="26" spans="1:14" ht="7.2" customHeight="1">
      <c r="A26" s="487" t="s">
        <v>112</v>
      </c>
      <c r="C26" s="19"/>
      <c r="D26" s="20"/>
      <c r="N26" s="488" t="s">
        <v>113</v>
      </c>
    </row>
    <row r="27" spans="1:14" ht="11.3" customHeight="1">
      <c r="A27" s="487"/>
      <c r="C27" s="21"/>
      <c r="D27" s="477" t="s">
        <v>114</v>
      </c>
      <c r="E27" s="477"/>
      <c r="F27" s="11"/>
      <c r="G27" s="477" t="s">
        <v>115</v>
      </c>
      <c r="H27" s="477"/>
      <c r="I27" s="477"/>
      <c r="J27" s="477"/>
      <c r="K27" s="477"/>
      <c r="L27" s="477"/>
      <c r="M27" s="477"/>
      <c r="N27" s="488"/>
    </row>
    <row r="28" spans="1:14" ht="11.3" customHeight="1">
      <c r="A28" s="487" t="s">
        <v>116</v>
      </c>
      <c r="C28" s="19"/>
      <c r="D28" s="477"/>
      <c r="E28" s="477"/>
      <c r="G28" s="477"/>
      <c r="H28" s="477"/>
      <c r="I28" s="477"/>
      <c r="J28" s="477"/>
      <c r="K28" s="477"/>
      <c r="L28" s="477"/>
      <c r="M28" s="477"/>
      <c r="N28" s="488" t="s">
        <v>117</v>
      </c>
    </row>
    <row r="29" spans="1:14" ht="7.85" customHeight="1">
      <c r="A29" s="487"/>
      <c r="C29" s="19"/>
      <c r="D29" s="20"/>
      <c r="N29" s="488"/>
    </row>
    <row r="30" spans="1:14" ht="16.55" customHeight="1">
      <c r="A30" s="10" t="s">
        <v>118</v>
      </c>
      <c r="C30" s="21"/>
      <c r="D30" s="477" t="s">
        <v>119</v>
      </c>
      <c r="E30" s="477"/>
      <c r="F30" s="11"/>
      <c r="G30" s="8" t="s">
        <v>120</v>
      </c>
      <c r="N30" s="27"/>
    </row>
    <row r="31" spans="1:14" ht="16.55" customHeight="1">
      <c r="A31" s="10" t="s">
        <v>121</v>
      </c>
      <c r="D31" s="477"/>
      <c r="E31" s="477"/>
      <c r="G31" s="8" t="s">
        <v>122</v>
      </c>
      <c r="N31" s="28" t="s">
        <v>123</v>
      </c>
    </row>
    <row r="32" spans="1:14" ht="16.55" customHeight="1">
      <c r="A32" s="10" t="s">
        <v>124</v>
      </c>
      <c r="G32" s="477" t="s">
        <v>125</v>
      </c>
      <c r="H32" s="477"/>
      <c r="I32" s="477"/>
      <c r="J32" s="477"/>
      <c r="K32" s="477"/>
      <c r="L32" s="477"/>
      <c r="M32" s="477"/>
    </row>
    <row r="33" spans="1:14" ht="7.55" customHeight="1" thickBot="1">
      <c r="A33" s="24"/>
      <c r="B33" s="24"/>
      <c r="C33" s="25"/>
      <c r="D33" s="25"/>
      <c r="E33" s="25"/>
      <c r="F33" s="25"/>
      <c r="G33" s="25"/>
      <c r="H33" s="25"/>
      <c r="I33" s="25"/>
      <c r="J33" s="25"/>
      <c r="K33" s="25"/>
      <c r="L33" s="25"/>
      <c r="M33" s="25"/>
      <c r="N33" s="26"/>
    </row>
    <row r="34" spans="1:14" ht="7.55" customHeight="1"/>
    <row r="35" spans="1:14" ht="13.75" customHeight="1">
      <c r="A35" s="8" t="s">
        <v>126</v>
      </c>
      <c r="C35" s="11"/>
      <c r="D35" s="477" t="s">
        <v>127</v>
      </c>
      <c r="E35" s="477"/>
      <c r="F35" s="11"/>
      <c r="G35" s="477" t="s">
        <v>128</v>
      </c>
      <c r="H35" s="477"/>
      <c r="I35" s="477"/>
      <c r="J35" s="477"/>
      <c r="K35" s="477"/>
      <c r="L35" s="477"/>
      <c r="M35" s="477"/>
      <c r="N35" s="29"/>
    </row>
    <row r="36" spans="1:14" ht="13.75" customHeight="1">
      <c r="C36" s="16"/>
      <c r="D36" s="477"/>
      <c r="E36" s="477"/>
      <c r="G36" s="477"/>
      <c r="H36" s="477"/>
      <c r="I36" s="477"/>
      <c r="J36" s="477"/>
      <c r="K36" s="477"/>
      <c r="L36" s="477"/>
      <c r="M36" s="477"/>
      <c r="N36" s="479" t="s">
        <v>129</v>
      </c>
    </row>
    <row r="37" spans="1:14" ht="13.75" customHeight="1">
      <c r="A37" s="10" t="s">
        <v>130</v>
      </c>
      <c r="B37" s="11"/>
      <c r="C37" s="21"/>
      <c r="D37" s="477" t="s">
        <v>131</v>
      </c>
      <c r="E37" s="477"/>
      <c r="F37" s="11"/>
      <c r="G37" s="477" t="s">
        <v>132</v>
      </c>
      <c r="H37" s="477"/>
      <c r="I37" s="477"/>
      <c r="J37" s="477"/>
      <c r="K37" s="477"/>
      <c r="L37" s="477"/>
      <c r="M37" s="477"/>
      <c r="N37" s="480"/>
    </row>
    <row r="38" spans="1:14" ht="13.75" customHeight="1">
      <c r="A38" s="10" t="s">
        <v>133</v>
      </c>
      <c r="C38" s="19"/>
      <c r="D38" s="477"/>
      <c r="E38" s="477"/>
      <c r="G38" s="477"/>
      <c r="H38" s="477"/>
      <c r="I38" s="477"/>
      <c r="J38" s="477"/>
      <c r="K38" s="477"/>
      <c r="L38" s="477"/>
      <c r="M38" s="477"/>
      <c r="N38" s="480" t="s">
        <v>134</v>
      </c>
    </row>
    <row r="39" spans="1:14" ht="13.75" customHeight="1">
      <c r="C39" s="21"/>
      <c r="D39" s="477" t="s">
        <v>135</v>
      </c>
      <c r="E39" s="477"/>
      <c r="F39" s="11"/>
      <c r="G39" s="477" t="s">
        <v>136</v>
      </c>
      <c r="H39" s="477"/>
      <c r="I39" s="477"/>
      <c r="J39" s="477"/>
      <c r="K39" s="477"/>
      <c r="L39" s="477"/>
      <c r="M39" s="477"/>
      <c r="N39" s="481"/>
    </row>
    <row r="40" spans="1:14" ht="13.75" customHeight="1" thickBot="1">
      <c r="A40" s="24"/>
      <c r="B40" s="24"/>
      <c r="C40" s="25"/>
      <c r="D40" s="482"/>
      <c r="E40" s="482"/>
      <c r="F40" s="25"/>
      <c r="G40" s="482"/>
      <c r="H40" s="482"/>
      <c r="I40" s="482"/>
      <c r="J40" s="482"/>
      <c r="K40" s="482"/>
      <c r="L40" s="482"/>
      <c r="M40" s="482"/>
      <c r="N40" s="26"/>
    </row>
    <row r="41" spans="1:14" ht="7.55" customHeight="1"/>
    <row r="42" spans="1:14" ht="12.8" customHeight="1">
      <c r="A42" s="8" t="s">
        <v>137</v>
      </c>
      <c r="C42" s="11"/>
      <c r="D42" s="477" t="s">
        <v>138</v>
      </c>
      <c r="E42" s="477"/>
      <c r="F42" s="11"/>
      <c r="G42" s="477" t="s">
        <v>139</v>
      </c>
      <c r="H42" s="477"/>
      <c r="I42" s="477"/>
      <c r="J42" s="477"/>
      <c r="K42" s="477"/>
      <c r="L42" s="477"/>
      <c r="M42" s="477"/>
      <c r="N42" s="29"/>
    </row>
    <row r="43" spans="1:14" ht="12.8" customHeight="1">
      <c r="C43" s="16"/>
      <c r="D43" s="477"/>
      <c r="E43" s="477"/>
      <c r="G43" s="477"/>
      <c r="H43" s="477"/>
      <c r="I43" s="477"/>
      <c r="J43" s="477"/>
      <c r="K43" s="477"/>
      <c r="L43" s="477"/>
      <c r="M43" s="477"/>
      <c r="N43" s="479" t="s">
        <v>140</v>
      </c>
    </row>
    <row r="44" spans="1:14" ht="12.8" customHeight="1">
      <c r="A44" s="10" t="s">
        <v>130</v>
      </c>
      <c r="B44" s="11"/>
      <c r="C44" s="21"/>
      <c r="D44" s="477" t="s">
        <v>141</v>
      </c>
      <c r="E44" s="477"/>
      <c r="F44" s="11"/>
      <c r="G44" s="477" t="s">
        <v>142</v>
      </c>
      <c r="H44" s="477"/>
      <c r="I44" s="477"/>
      <c r="J44" s="477"/>
      <c r="K44" s="477"/>
      <c r="L44" s="477"/>
      <c r="M44" s="477"/>
      <c r="N44" s="480"/>
    </row>
    <row r="45" spans="1:14" ht="12.8" customHeight="1">
      <c r="A45" s="10" t="s">
        <v>133</v>
      </c>
      <c r="C45" s="19"/>
      <c r="D45" s="477"/>
      <c r="E45" s="477"/>
      <c r="G45" s="477"/>
      <c r="H45" s="477"/>
      <c r="I45" s="477"/>
      <c r="J45" s="477"/>
      <c r="K45" s="477"/>
      <c r="L45" s="477"/>
      <c r="M45" s="477"/>
      <c r="N45" s="480" t="s">
        <v>143</v>
      </c>
    </row>
    <row r="46" spans="1:14" ht="12.8" customHeight="1">
      <c r="A46" s="8" t="s">
        <v>144</v>
      </c>
      <c r="C46" s="21"/>
      <c r="D46" s="477" t="s">
        <v>145</v>
      </c>
      <c r="E46" s="477"/>
      <c r="F46" s="11"/>
      <c r="G46" s="477" t="s">
        <v>146</v>
      </c>
      <c r="H46" s="477"/>
      <c r="I46" s="477"/>
      <c r="J46" s="477"/>
      <c r="K46" s="477"/>
      <c r="L46" s="477"/>
      <c r="M46" s="477"/>
      <c r="N46" s="481"/>
    </row>
    <row r="47" spans="1:14" ht="12.8" customHeight="1" thickBot="1">
      <c r="A47" s="24"/>
      <c r="B47" s="24"/>
      <c r="C47" s="25"/>
      <c r="D47" s="482"/>
      <c r="E47" s="482"/>
      <c r="F47" s="25"/>
      <c r="G47" s="482"/>
      <c r="H47" s="482"/>
      <c r="I47" s="482"/>
      <c r="J47" s="482"/>
      <c r="K47" s="482"/>
      <c r="L47" s="482"/>
      <c r="M47" s="482"/>
      <c r="N47" s="26"/>
    </row>
    <row r="48" spans="1:14" ht="7.55" customHeight="1"/>
    <row r="49" spans="1:14" ht="14.25" customHeight="1">
      <c r="A49" s="8" t="s">
        <v>147</v>
      </c>
      <c r="B49" s="11"/>
      <c r="C49" s="11"/>
      <c r="D49" s="476" t="s">
        <v>148</v>
      </c>
      <c r="E49" s="476"/>
      <c r="G49" s="477" t="s">
        <v>149</v>
      </c>
      <c r="H49" s="477"/>
      <c r="I49" s="477"/>
      <c r="J49" s="477"/>
      <c r="K49" s="477"/>
      <c r="L49" s="477"/>
      <c r="M49" s="478"/>
      <c r="N49" s="15" t="s">
        <v>150</v>
      </c>
    </row>
    <row r="50" spans="1:14" ht="15.05" customHeight="1">
      <c r="A50" s="10" t="s">
        <v>151</v>
      </c>
      <c r="D50" s="476" t="s">
        <v>1801</v>
      </c>
      <c r="E50" s="476"/>
      <c r="G50" s="477"/>
      <c r="H50" s="477"/>
      <c r="I50" s="477"/>
      <c r="J50" s="477"/>
      <c r="K50" s="477"/>
      <c r="L50" s="477"/>
      <c r="M50" s="478"/>
      <c r="N50" s="23" t="s">
        <v>123</v>
      </c>
    </row>
    <row r="51" spans="1:14" ht="15.05" customHeight="1" thickBot="1">
      <c r="A51" s="24"/>
      <c r="B51" s="24"/>
      <c r="C51" s="25"/>
      <c r="D51" s="25"/>
      <c r="E51" s="25"/>
      <c r="F51" s="25"/>
      <c r="G51" s="25"/>
      <c r="H51" s="25"/>
      <c r="I51" s="25"/>
      <c r="J51" s="25"/>
      <c r="K51" s="25"/>
      <c r="L51" s="25"/>
      <c r="M51" s="25"/>
      <c r="N51" s="26"/>
    </row>
    <row r="52" spans="1:14" ht="7.55" customHeight="1"/>
    <row r="53" spans="1:14" ht="14.25" customHeight="1">
      <c r="A53" s="8" t="s">
        <v>152</v>
      </c>
      <c r="B53" s="11"/>
      <c r="C53" s="11"/>
      <c r="D53" s="477" t="s">
        <v>148</v>
      </c>
      <c r="E53" s="477"/>
      <c r="G53" s="477" t="s">
        <v>153</v>
      </c>
      <c r="H53" s="477"/>
      <c r="I53" s="477"/>
      <c r="J53" s="477"/>
      <c r="K53" s="477"/>
      <c r="L53" s="477"/>
      <c r="M53" s="478"/>
      <c r="N53" s="15" t="s">
        <v>154</v>
      </c>
    </row>
    <row r="54" spans="1:14" ht="15.05" customHeight="1">
      <c r="A54" s="10" t="s">
        <v>155</v>
      </c>
      <c r="D54" s="477" t="s">
        <v>1801</v>
      </c>
      <c r="E54" s="477"/>
      <c r="G54" s="477"/>
      <c r="H54" s="477"/>
      <c r="I54" s="477"/>
      <c r="J54" s="477"/>
      <c r="K54" s="477"/>
      <c r="L54" s="477"/>
      <c r="M54" s="478"/>
      <c r="N54" s="23" t="s">
        <v>156</v>
      </c>
    </row>
  </sheetData>
  <sheetProtection selectLockedCells="1" selectUnlockedCells="1"/>
  <mergeCells count="55">
    <mergeCell ref="M4:M5"/>
    <mergeCell ref="D5:E5"/>
    <mergeCell ref="A1:C1"/>
    <mergeCell ref="A4:A5"/>
    <mergeCell ref="D4:E4"/>
    <mergeCell ref="G4:H4"/>
    <mergeCell ref="K4:K5"/>
    <mergeCell ref="D6:D7"/>
    <mergeCell ref="N6:N7"/>
    <mergeCell ref="D8:E9"/>
    <mergeCell ref="G8:H8"/>
    <mergeCell ref="K8:K9"/>
    <mergeCell ref="M8:M9"/>
    <mergeCell ref="G9:H9"/>
    <mergeCell ref="K10:K11"/>
    <mergeCell ref="M10:M11"/>
    <mergeCell ref="D20:E21"/>
    <mergeCell ref="G20:M20"/>
    <mergeCell ref="A21:A22"/>
    <mergeCell ref="G21:M22"/>
    <mergeCell ref="A26:A27"/>
    <mergeCell ref="N26:N27"/>
    <mergeCell ref="D27:E28"/>
    <mergeCell ref="G27:M28"/>
    <mergeCell ref="A28:A29"/>
    <mergeCell ref="N28:N29"/>
    <mergeCell ref="N21:N22"/>
    <mergeCell ref="A23:A24"/>
    <mergeCell ref="N23:N24"/>
    <mergeCell ref="D24:E25"/>
    <mergeCell ref="G24:M24"/>
    <mergeCell ref="D30:E31"/>
    <mergeCell ref="G32:M32"/>
    <mergeCell ref="D35:E36"/>
    <mergeCell ref="G35:M36"/>
    <mergeCell ref="N36:N37"/>
    <mergeCell ref="D37:E38"/>
    <mergeCell ref="G37:M38"/>
    <mergeCell ref="N38:N39"/>
    <mergeCell ref="D39:E40"/>
    <mergeCell ref="G39:M40"/>
    <mergeCell ref="D42:E43"/>
    <mergeCell ref="G42:M43"/>
    <mergeCell ref="N43:N44"/>
    <mergeCell ref="D44:E45"/>
    <mergeCell ref="G44:M45"/>
    <mergeCell ref="N45:N46"/>
    <mergeCell ref="D46:E47"/>
    <mergeCell ref="G46:M47"/>
    <mergeCell ref="D49:E49"/>
    <mergeCell ref="G49:M50"/>
    <mergeCell ref="D50:E50"/>
    <mergeCell ref="D53:E53"/>
    <mergeCell ref="G53:M54"/>
    <mergeCell ref="D54:E54"/>
  </mergeCells>
  <phoneticPr fontId="5"/>
  <printOptions horizontalCentered="1" verticalCentered="1"/>
  <pageMargins left="0.78740157480314965" right="0.39370078740157483" top="0.39370078740157483" bottom="0.39370078740157483" header="0" footer="0"/>
  <pageSetup paperSize="9" scale="79"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823F-1E73-4D5D-853D-731936BF903C}">
  <sheetPr>
    <pageSetUpPr fitToPage="1"/>
  </sheetPr>
  <dimension ref="A2:P27"/>
  <sheetViews>
    <sheetView view="pageLayout" zoomScaleNormal="100" workbookViewId="0">
      <selection activeCell="I26" sqref="I26"/>
    </sheetView>
  </sheetViews>
  <sheetFormatPr defaultColWidth="9" defaultRowHeight="14.4"/>
  <cols>
    <col min="1" max="1" width="3.109375" style="443" customWidth="1"/>
    <col min="2" max="3" width="9" style="443" customWidth="1"/>
    <col min="4" max="4" width="3.109375" style="443" customWidth="1"/>
    <col min="5" max="16" width="8.6640625" style="443" customWidth="1"/>
    <col min="17" max="17" width="7.109375" style="443" customWidth="1"/>
    <col min="18" max="16384" width="9" style="443"/>
  </cols>
  <sheetData>
    <row r="2" spans="1:16" ht="20.95" customHeight="1">
      <c r="A2" s="443" t="s">
        <v>1767</v>
      </c>
    </row>
    <row r="3" spans="1:16" ht="20.95" customHeight="1">
      <c r="A3" s="443" t="s">
        <v>1768</v>
      </c>
    </row>
    <row r="4" spans="1:16" ht="20.95" customHeight="1">
      <c r="A4" s="443" t="s">
        <v>1904</v>
      </c>
    </row>
    <row r="5" spans="1:16" ht="20.95" customHeight="1">
      <c r="A5" s="1280"/>
      <c r="B5" s="1280"/>
      <c r="C5" s="1280"/>
      <c r="D5" s="1280"/>
      <c r="E5" s="1273" t="s">
        <v>1769</v>
      </c>
      <c r="F5" s="1275"/>
      <c r="G5" s="1273" t="s">
        <v>1770</v>
      </c>
      <c r="H5" s="1275"/>
      <c r="I5" s="1273" t="s">
        <v>1771</v>
      </c>
      <c r="J5" s="1275"/>
      <c r="K5" s="1273" t="s">
        <v>1772</v>
      </c>
      <c r="L5" s="1275"/>
    </row>
    <row r="6" spans="1:16" ht="20.95" customHeight="1">
      <c r="A6" s="1280" t="s">
        <v>1773</v>
      </c>
      <c r="B6" s="1280"/>
      <c r="C6" s="1280"/>
      <c r="D6" s="1280"/>
      <c r="E6" s="1288">
        <v>37</v>
      </c>
      <c r="F6" s="1289"/>
      <c r="G6" s="1288">
        <v>33</v>
      </c>
      <c r="H6" s="1289"/>
      <c r="I6" s="1288">
        <v>25</v>
      </c>
      <c r="J6" s="1289"/>
      <c r="K6" s="1288">
        <v>26</v>
      </c>
      <c r="L6" s="1289"/>
    </row>
    <row r="7" spans="1:16" ht="20.95" customHeight="1"/>
    <row r="8" spans="1:16" ht="20.95" customHeight="1">
      <c r="A8" s="443" t="s">
        <v>1905</v>
      </c>
    </row>
    <row r="9" spans="1:16" ht="20.95" customHeight="1">
      <c r="A9" s="443" t="s">
        <v>1774</v>
      </c>
    </row>
    <row r="10" spans="1:16" ht="20.95" customHeight="1">
      <c r="A10" s="443" t="s">
        <v>1906</v>
      </c>
    </row>
    <row r="11" spans="1:16" ht="20.95" customHeight="1">
      <c r="A11" s="1285" t="s">
        <v>1775</v>
      </c>
      <c r="B11" s="1286"/>
      <c r="C11" s="1286"/>
      <c r="D11" s="1287"/>
      <c r="E11" s="1280" t="s">
        <v>1776</v>
      </c>
      <c r="F11" s="1280"/>
      <c r="G11" s="1280"/>
      <c r="H11" s="1280"/>
      <c r="I11" s="1280" t="s">
        <v>1777</v>
      </c>
      <c r="J11" s="1280"/>
      <c r="K11" s="1280"/>
      <c r="L11" s="1280"/>
      <c r="M11" s="1280" t="s">
        <v>1778</v>
      </c>
      <c r="N11" s="1280"/>
      <c r="O11" s="1280"/>
      <c r="P11" s="1280"/>
    </row>
    <row r="12" spans="1:16" ht="20.95" customHeight="1">
      <c r="A12" s="1281" t="s">
        <v>1779</v>
      </c>
      <c r="B12" s="1282"/>
      <c r="C12" s="1282"/>
      <c r="D12" s="1283"/>
      <c r="E12" s="444" t="s">
        <v>1780</v>
      </c>
      <c r="F12" s="444" t="s">
        <v>1781</v>
      </c>
      <c r="G12" s="444" t="s">
        <v>1782</v>
      </c>
      <c r="H12" s="444" t="s">
        <v>1783</v>
      </c>
      <c r="I12" s="444" t="s">
        <v>1780</v>
      </c>
      <c r="J12" s="444" t="s">
        <v>1781</v>
      </c>
      <c r="K12" s="444" t="s">
        <v>1782</v>
      </c>
      <c r="L12" s="444" t="s">
        <v>1784</v>
      </c>
      <c r="M12" s="444" t="s">
        <v>1780</v>
      </c>
      <c r="N12" s="444" t="s">
        <v>1781</v>
      </c>
      <c r="O12" s="444" t="s">
        <v>1782</v>
      </c>
      <c r="P12" s="444" t="s">
        <v>1784</v>
      </c>
    </row>
    <row r="13" spans="1:16" ht="20.95" customHeight="1">
      <c r="A13" s="172"/>
      <c r="B13" s="1284" t="s">
        <v>1785</v>
      </c>
      <c r="C13" s="1284"/>
      <c r="D13" s="173"/>
      <c r="E13" s="450">
        <v>18</v>
      </c>
      <c r="F13" s="450">
        <v>11</v>
      </c>
      <c r="G13" s="450">
        <v>11</v>
      </c>
      <c r="H13" s="450">
        <v>24</v>
      </c>
      <c r="I13" s="450">
        <v>6</v>
      </c>
      <c r="J13" s="450">
        <v>131</v>
      </c>
      <c r="K13" s="450">
        <v>20</v>
      </c>
      <c r="L13" s="450">
        <v>7</v>
      </c>
      <c r="M13" s="450">
        <v>2</v>
      </c>
      <c r="N13" s="450">
        <v>3</v>
      </c>
      <c r="O13" s="450">
        <v>2</v>
      </c>
      <c r="P13" s="450">
        <v>3</v>
      </c>
    </row>
    <row r="14" spans="1:16" ht="20.95" customHeight="1">
      <c r="A14" s="172"/>
      <c r="B14" s="1284" t="s">
        <v>1747</v>
      </c>
      <c r="C14" s="1284"/>
      <c r="D14" s="173"/>
      <c r="E14" s="450">
        <v>15</v>
      </c>
      <c r="F14" s="450">
        <v>3</v>
      </c>
      <c r="G14" s="450">
        <v>12</v>
      </c>
      <c r="H14" s="450">
        <v>16</v>
      </c>
      <c r="I14" s="450">
        <v>4</v>
      </c>
      <c r="J14" s="450">
        <v>4</v>
      </c>
      <c r="K14" s="450">
        <v>5</v>
      </c>
      <c r="L14" s="450">
        <v>7</v>
      </c>
      <c r="M14" s="450">
        <v>6</v>
      </c>
      <c r="N14" s="450">
        <v>2</v>
      </c>
      <c r="O14" s="450">
        <v>5</v>
      </c>
      <c r="P14" s="450">
        <v>8</v>
      </c>
    </row>
    <row r="15" spans="1:16" ht="20.95" customHeight="1">
      <c r="A15" s="172"/>
      <c r="B15" s="1284" t="s">
        <v>1749</v>
      </c>
      <c r="C15" s="1284"/>
      <c r="D15" s="173"/>
      <c r="E15" s="450">
        <v>7</v>
      </c>
      <c r="F15" s="450">
        <v>3</v>
      </c>
      <c r="G15" s="450">
        <v>4</v>
      </c>
      <c r="H15" s="450">
        <v>7</v>
      </c>
      <c r="I15" s="450">
        <v>0</v>
      </c>
      <c r="J15" s="450">
        <v>0</v>
      </c>
      <c r="K15" s="450">
        <v>1</v>
      </c>
      <c r="L15" s="450">
        <v>0</v>
      </c>
      <c r="M15" s="450">
        <v>2</v>
      </c>
      <c r="N15" s="450">
        <v>3</v>
      </c>
      <c r="O15" s="450">
        <v>3</v>
      </c>
      <c r="P15" s="450">
        <v>0</v>
      </c>
    </row>
    <row r="16" spans="1:16" ht="20.95" customHeight="1">
      <c r="A16" s="172"/>
      <c r="B16" s="1284" t="s">
        <v>1753</v>
      </c>
      <c r="C16" s="1284"/>
      <c r="D16" s="173"/>
      <c r="E16" s="450">
        <v>14</v>
      </c>
      <c r="F16" s="450">
        <v>6</v>
      </c>
      <c r="G16" s="450">
        <v>11</v>
      </c>
      <c r="H16" s="450">
        <v>11</v>
      </c>
      <c r="I16" s="450">
        <v>3</v>
      </c>
      <c r="J16" s="450">
        <v>1</v>
      </c>
      <c r="K16" s="450">
        <v>5</v>
      </c>
      <c r="L16" s="450">
        <v>4</v>
      </c>
      <c r="M16" s="450">
        <v>7</v>
      </c>
      <c r="N16" s="450">
        <v>8</v>
      </c>
      <c r="O16" s="450">
        <v>10</v>
      </c>
      <c r="P16" s="450">
        <v>10</v>
      </c>
    </row>
    <row r="17" spans="1:16" ht="20.95" customHeight="1">
      <c r="A17" s="172"/>
      <c r="B17" s="1284" t="s">
        <v>1755</v>
      </c>
      <c r="C17" s="1284"/>
      <c r="D17" s="173"/>
      <c r="E17" s="450">
        <v>1</v>
      </c>
      <c r="F17" s="450">
        <v>2</v>
      </c>
      <c r="G17" s="450">
        <v>0</v>
      </c>
      <c r="H17" s="450">
        <v>1</v>
      </c>
      <c r="I17" s="450">
        <v>0</v>
      </c>
      <c r="J17" s="450">
        <v>1</v>
      </c>
      <c r="K17" s="450">
        <v>0</v>
      </c>
      <c r="L17" s="450">
        <v>2</v>
      </c>
      <c r="M17" s="450">
        <v>0</v>
      </c>
      <c r="N17" s="450">
        <v>0</v>
      </c>
      <c r="O17" s="450">
        <v>0</v>
      </c>
      <c r="P17" s="450">
        <v>0</v>
      </c>
    </row>
    <row r="18" spans="1:16" ht="20.95" customHeight="1">
      <c r="A18" s="172"/>
      <c r="B18" s="1284" t="s">
        <v>1760</v>
      </c>
      <c r="C18" s="1284"/>
      <c r="D18" s="173"/>
      <c r="E18" s="450">
        <v>8</v>
      </c>
      <c r="F18" s="450">
        <v>8</v>
      </c>
      <c r="G18" s="450">
        <v>8</v>
      </c>
      <c r="H18" s="450">
        <v>8</v>
      </c>
      <c r="I18" s="450">
        <v>0</v>
      </c>
      <c r="J18" s="450">
        <v>0</v>
      </c>
      <c r="K18" s="450">
        <v>0</v>
      </c>
      <c r="L18" s="450">
        <v>0</v>
      </c>
      <c r="M18" s="450">
        <v>0</v>
      </c>
      <c r="N18" s="450">
        <v>2</v>
      </c>
      <c r="O18" s="450">
        <v>2</v>
      </c>
      <c r="P18" s="450">
        <v>1</v>
      </c>
    </row>
    <row r="19" spans="1:16" ht="20.95" customHeight="1">
      <c r="A19" s="172"/>
      <c r="B19" s="1284" t="s">
        <v>220</v>
      </c>
      <c r="C19" s="1284"/>
      <c r="D19" s="173"/>
      <c r="E19" s="450">
        <f>SUM(E13:E18)</f>
        <v>63</v>
      </c>
      <c r="F19" s="450">
        <f>SUM(F13:F18)</f>
        <v>33</v>
      </c>
      <c r="G19" s="450">
        <f>SUM(G13:G18)</f>
        <v>46</v>
      </c>
      <c r="H19" s="450">
        <f>SUM(H13:H18)</f>
        <v>67</v>
      </c>
      <c r="I19" s="450">
        <f>SUM(I13:I18)</f>
        <v>13</v>
      </c>
      <c r="J19" s="450">
        <f>SUM(J13:J18)</f>
        <v>137</v>
      </c>
      <c r="K19" s="450">
        <f>SUM(K13:K18)</f>
        <v>31</v>
      </c>
      <c r="L19" s="450">
        <f>SUM(L13:L18)</f>
        <v>20</v>
      </c>
      <c r="M19" s="450">
        <f>SUM(M13:M18)</f>
        <v>17</v>
      </c>
      <c r="N19" s="450">
        <f>SUM(N13:N18)</f>
        <v>18</v>
      </c>
      <c r="O19" s="450">
        <f>SUM(O13:O18)</f>
        <v>22</v>
      </c>
      <c r="P19" s="450">
        <f>SUM(P13:P18)</f>
        <v>22</v>
      </c>
    </row>
    <row r="20" spans="1:16" ht="20.95" customHeight="1"/>
    <row r="21" spans="1:16" ht="20.95" customHeight="1">
      <c r="A21" s="443" t="s">
        <v>1786</v>
      </c>
    </row>
    <row r="22" spans="1:16" ht="20.95" customHeight="1">
      <c r="A22" s="443" t="s">
        <v>1787</v>
      </c>
    </row>
    <row r="23" spans="1:16" ht="20.95" customHeight="1">
      <c r="A23" s="443" t="s">
        <v>1788</v>
      </c>
    </row>
    <row r="24" spans="1:16" ht="20.95" customHeight="1">
      <c r="A24" s="443" t="s">
        <v>1789</v>
      </c>
    </row>
    <row r="25" spans="1:16" ht="20.95" customHeight="1">
      <c r="A25" s="1280" t="s">
        <v>1790</v>
      </c>
      <c r="B25" s="1280"/>
      <c r="C25" s="1280"/>
      <c r="D25" s="1280"/>
      <c r="E25" s="444" t="s">
        <v>1780</v>
      </c>
      <c r="F25" s="444" t="s">
        <v>1781</v>
      </c>
      <c r="G25" s="444" t="s">
        <v>1782</v>
      </c>
      <c r="H25" s="444" t="s">
        <v>1784</v>
      </c>
    </row>
    <row r="26" spans="1:16" ht="20.95" customHeight="1">
      <c r="A26" s="1280" t="s">
        <v>1907</v>
      </c>
      <c r="B26" s="1280"/>
      <c r="C26" s="1280"/>
      <c r="D26" s="1280"/>
      <c r="E26" s="450">
        <v>15</v>
      </c>
      <c r="F26" s="450">
        <v>15</v>
      </c>
      <c r="G26" s="450">
        <v>14</v>
      </c>
      <c r="H26" s="190">
        <v>14</v>
      </c>
    </row>
    <row r="27" spans="1:16" ht="20.95" customHeight="1">
      <c r="A27" s="1280" t="s">
        <v>1791</v>
      </c>
      <c r="B27" s="1280"/>
      <c r="C27" s="1280"/>
      <c r="D27" s="1280"/>
      <c r="E27" s="450">
        <v>51</v>
      </c>
      <c r="F27" s="450">
        <v>52</v>
      </c>
      <c r="G27" s="450">
        <v>50</v>
      </c>
      <c r="H27" s="190">
        <v>49</v>
      </c>
    </row>
  </sheetData>
  <mergeCells count="25">
    <mergeCell ref="A5:D5"/>
    <mergeCell ref="E5:F5"/>
    <mergeCell ref="G5:H5"/>
    <mergeCell ref="I5:J5"/>
    <mergeCell ref="A11:D11"/>
    <mergeCell ref="E11:H11"/>
    <mergeCell ref="I11:L11"/>
    <mergeCell ref="K5:L5"/>
    <mergeCell ref="A6:D6"/>
    <mergeCell ref="E6:F6"/>
    <mergeCell ref="G6:H6"/>
    <mergeCell ref="I6:J6"/>
    <mergeCell ref="K6:L6"/>
    <mergeCell ref="M11:P11"/>
    <mergeCell ref="A12:D12"/>
    <mergeCell ref="A25:D25"/>
    <mergeCell ref="A26:D26"/>
    <mergeCell ref="A27:D27"/>
    <mergeCell ref="B14:C14"/>
    <mergeCell ref="B15:C15"/>
    <mergeCell ref="B16:C16"/>
    <mergeCell ref="B17:C17"/>
    <mergeCell ref="B18:C18"/>
    <mergeCell ref="B19:C19"/>
    <mergeCell ref="B13:C13"/>
  </mergeCells>
  <phoneticPr fontId="5"/>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9ED4-D6A1-48B1-9040-44826DA8ECF4}">
  <sheetPr>
    <pageSetUpPr fitToPage="1"/>
  </sheetPr>
  <dimension ref="A1:L36"/>
  <sheetViews>
    <sheetView view="pageLayout" zoomScaleNormal="100" workbookViewId="0">
      <selection activeCell="L2" sqref="L2"/>
    </sheetView>
  </sheetViews>
  <sheetFormatPr defaultColWidth="9" defaultRowHeight="15.05" customHeight="1"/>
  <cols>
    <col min="1" max="1" width="4.109375" style="31" customWidth="1"/>
    <col min="2" max="2" width="14.33203125" style="31" customWidth="1"/>
    <col min="3" max="3" width="10.44140625" style="31" customWidth="1"/>
    <col min="4" max="4" width="7" style="31" customWidth="1"/>
    <col min="5" max="5" width="37.109375" style="31" customWidth="1"/>
    <col min="6" max="7" width="5.33203125" style="31" customWidth="1"/>
    <col min="8" max="8" width="20.109375" style="31" customWidth="1"/>
    <col min="9" max="9" width="10.44140625" style="31" customWidth="1"/>
    <col min="10" max="10" width="12" style="31" customWidth="1"/>
    <col min="11" max="11" width="7.33203125" style="31" customWidth="1"/>
    <col min="12" max="12" width="14" style="31" customWidth="1"/>
    <col min="13" max="16384" width="9" style="31"/>
  </cols>
  <sheetData>
    <row r="1" spans="1:12" ht="24.05" customHeight="1">
      <c r="A1" s="30" t="s">
        <v>157</v>
      </c>
      <c r="B1" s="30"/>
      <c r="L1" s="32" t="s">
        <v>1793</v>
      </c>
    </row>
    <row r="2" spans="1:12" ht="15.75" customHeight="1">
      <c r="A2" s="494" t="s">
        <v>158</v>
      </c>
      <c r="B2" s="494"/>
      <c r="C2" s="494"/>
      <c r="D2" s="495" t="s">
        <v>159</v>
      </c>
      <c r="E2" s="496"/>
      <c r="F2" s="497" t="s">
        <v>1792</v>
      </c>
      <c r="G2" s="494"/>
      <c r="H2" s="33" t="s">
        <v>160</v>
      </c>
      <c r="I2" s="33" t="s">
        <v>161</v>
      </c>
      <c r="J2" s="495" t="s">
        <v>162</v>
      </c>
      <c r="K2" s="496"/>
      <c r="L2" s="33" t="s">
        <v>163</v>
      </c>
    </row>
    <row r="3" spans="1:12" ht="15.75" customHeight="1">
      <c r="A3" s="498" t="s">
        <v>164</v>
      </c>
      <c r="B3" s="498"/>
      <c r="C3" s="498"/>
      <c r="D3" s="35" t="s">
        <v>165</v>
      </c>
      <c r="E3" s="36"/>
      <c r="F3" s="499" t="s">
        <v>166</v>
      </c>
      <c r="G3" s="500"/>
      <c r="H3" s="38" t="s">
        <v>167</v>
      </c>
      <c r="I3" s="494" t="s">
        <v>168</v>
      </c>
      <c r="J3" s="37" t="s">
        <v>169</v>
      </c>
      <c r="K3" s="39" t="s">
        <v>170</v>
      </c>
      <c r="L3" s="503" t="s">
        <v>171</v>
      </c>
    </row>
    <row r="4" spans="1:12" ht="15.75" customHeight="1">
      <c r="A4" s="498"/>
      <c r="B4" s="498"/>
      <c r="C4" s="498"/>
      <c r="D4" s="505" t="s">
        <v>172</v>
      </c>
      <c r="E4" s="506"/>
      <c r="F4" s="501"/>
      <c r="G4" s="502"/>
      <c r="H4" s="41" t="s">
        <v>173</v>
      </c>
      <c r="I4" s="494"/>
      <c r="J4" s="40" t="s">
        <v>174</v>
      </c>
      <c r="K4" s="42" t="s">
        <v>175</v>
      </c>
      <c r="L4" s="504"/>
    </row>
    <row r="5" spans="1:12" ht="15.75" customHeight="1">
      <c r="A5" s="498" t="s">
        <v>176</v>
      </c>
      <c r="B5" s="498"/>
      <c r="C5" s="498"/>
      <c r="D5" s="507" t="s">
        <v>177</v>
      </c>
      <c r="E5" s="508"/>
      <c r="F5" s="509" t="s">
        <v>178</v>
      </c>
      <c r="G5" s="510"/>
      <c r="H5" s="38" t="s">
        <v>179</v>
      </c>
      <c r="I5" s="494" t="s">
        <v>168</v>
      </c>
      <c r="J5" s="513" t="s">
        <v>174</v>
      </c>
      <c r="K5" s="514" t="s">
        <v>180</v>
      </c>
      <c r="L5" s="503" t="s">
        <v>181</v>
      </c>
    </row>
    <row r="6" spans="1:12" ht="15.75" customHeight="1">
      <c r="A6" s="498"/>
      <c r="B6" s="498"/>
      <c r="C6" s="498"/>
      <c r="D6" s="505" t="s">
        <v>182</v>
      </c>
      <c r="E6" s="506"/>
      <c r="F6" s="511"/>
      <c r="G6" s="512"/>
      <c r="H6" s="41" t="s">
        <v>173</v>
      </c>
      <c r="I6" s="494"/>
      <c r="J6" s="513"/>
      <c r="K6" s="515"/>
      <c r="L6" s="504"/>
    </row>
    <row r="7" spans="1:12" ht="15.75" customHeight="1">
      <c r="A7" s="498" t="s">
        <v>183</v>
      </c>
      <c r="B7" s="498"/>
      <c r="C7" s="498"/>
      <c r="D7" s="507" t="s">
        <v>184</v>
      </c>
      <c r="E7" s="508"/>
      <c r="F7" s="499" t="s">
        <v>185</v>
      </c>
      <c r="G7" s="500"/>
      <c r="H7" s="503" t="s">
        <v>186</v>
      </c>
      <c r="I7" s="494" t="s">
        <v>187</v>
      </c>
      <c r="J7" s="513" t="s">
        <v>174</v>
      </c>
      <c r="K7" s="514" t="s">
        <v>188</v>
      </c>
      <c r="L7" s="503" t="s">
        <v>189</v>
      </c>
    </row>
    <row r="8" spans="1:12" ht="15.75" customHeight="1">
      <c r="A8" s="498"/>
      <c r="B8" s="498"/>
      <c r="C8" s="498"/>
      <c r="D8" s="505" t="s">
        <v>172</v>
      </c>
      <c r="E8" s="506"/>
      <c r="F8" s="501"/>
      <c r="G8" s="502"/>
      <c r="H8" s="504"/>
      <c r="I8" s="494"/>
      <c r="J8" s="513"/>
      <c r="K8" s="515"/>
      <c r="L8" s="504"/>
    </row>
    <row r="9" spans="1:12" ht="15.75" customHeight="1"/>
    <row r="10" spans="1:12" ht="15.75" customHeight="1">
      <c r="C10" s="30"/>
      <c r="D10" s="30"/>
      <c r="E10" s="30"/>
      <c r="L10" s="30"/>
    </row>
    <row r="11" spans="1:12" ht="24.05" customHeight="1">
      <c r="A11" s="30" t="s">
        <v>190</v>
      </c>
      <c r="B11" s="30"/>
      <c r="C11" s="43"/>
      <c r="D11" s="43"/>
      <c r="E11" s="43"/>
      <c r="K11" s="44"/>
      <c r="L11" s="32" t="s">
        <v>191</v>
      </c>
    </row>
    <row r="12" spans="1:12" ht="15.75" customHeight="1">
      <c r="A12" s="495" t="s">
        <v>192</v>
      </c>
      <c r="B12" s="496"/>
      <c r="C12" s="33" t="s">
        <v>193</v>
      </c>
      <c r="D12" s="495" t="s">
        <v>194</v>
      </c>
      <c r="E12" s="496"/>
      <c r="G12" s="494" t="s">
        <v>192</v>
      </c>
      <c r="H12" s="494"/>
      <c r="I12" s="33" t="s">
        <v>193</v>
      </c>
      <c r="J12" s="495" t="s">
        <v>195</v>
      </c>
      <c r="K12" s="516"/>
      <c r="L12" s="496"/>
    </row>
    <row r="13" spans="1:12" ht="15.75" customHeight="1">
      <c r="A13" s="537" t="s">
        <v>196</v>
      </c>
      <c r="B13" s="538"/>
      <c r="C13" s="534">
        <v>441053</v>
      </c>
      <c r="D13" s="517" t="s">
        <v>197</v>
      </c>
      <c r="E13" s="519"/>
      <c r="G13" s="539" t="s">
        <v>198</v>
      </c>
      <c r="H13" s="503" t="s">
        <v>199</v>
      </c>
      <c r="I13" s="542">
        <v>193559</v>
      </c>
      <c r="J13" s="517" t="s">
        <v>200</v>
      </c>
      <c r="K13" s="518"/>
      <c r="L13" s="519"/>
    </row>
    <row r="14" spans="1:12" ht="15.75" customHeight="1">
      <c r="A14" s="520" t="s">
        <v>201</v>
      </c>
      <c r="B14" s="521"/>
      <c r="C14" s="536"/>
      <c r="D14" s="530"/>
      <c r="E14" s="532"/>
      <c r="G14" s="540"/>
      <c r="H14" s="533"/>
      <c r="I14" s="543"/>
      <c r="J14" s="522" t="s">
        <v>202</v>
      </c>
      <c r="K14" s="523"/>
      <c r="L14" s="524"/>
    </row>
    <row r="15" spans="1:12" ht="15.75" customHeight="1">
      <c r="A15" s="525" t="s">
        <v>203</v>
      </c>
      <c r="B15" s="45" t="s">
        <v>204</v>
      </c>
      <c r="C15" s="46">
        <v>144000</v>
      </c>
      <c r="D15" s="528" t="s">
        <v>205</v>
      </c>
      <c r="E15" s="529"/>
      <c r="G15" s="540"/>
      <c r="H15" s="504"/>
      <c r="I15" s="544"/>
      <c r="J15" s="530"/>
      <c r="K15" s="531"/>
      <c r="L15" s="532"/>
    </row>
    <row r="16" spans="1:12" ht="15.75" customHeight="1">
      <c r="A16" s="526"/>
      <c r="B16" s="503" t="s">
        <v>206</v>
      </c>
      <c r="C16" s="534">
        <v>90964</v>
      </c>
      <c r="D16" s="517" t="s">
        <v>207</v>
      </c>
      <c r="E16" s="519"/>
      <c r="G16" s="540"/>
      <c r="H16" s="503" t="s">
        <v>208</v>
      </c>
      <c r="I16" s="542">
        <v>230395</v>
      </c>
      <c r="J16" s="517" t="s">
        <v>209</v>
      </c>
      <c r="K16" s="518"/>
      <c r="L16" s="519"/>
    </row>
    <row r="17" spans="1:12" ht="15.75" customHeight="1">
      <c r="A17" s="526"/>
      <c r="B17" s="533"/>
      <c r="C17" s="535"/>
      <c r="D17" s="545" t="s">
        <v>210</v>
      </c>
      <c r="E17" s="546"/>
      <c r="G17" s="540"/>
      <c r="H17" s="533"/>
      <c r="I17" s="543"/>
      <c r="J17" s="522" t="s">
        <v>202</v>
      </c>
      <c r="K17" s="523"/>
      <c r="L17" s="524"/>
    </row>
    <row r="18" spans="1:12" ht="15.75" customHeight="1">
      <c r="A18" s="526"/>
      <c r="B18" s="533"/>
      <c r="C18" s="535"/>
      <c r="D18" s="545" t="s">
        <v>211</v>
      </c>
      <c r="E18" s="546"/>
      <c r="G18" s="540"/>
      <c r="H18" s="504"/>
      <c r="I18" s="544"/>
      <c r="J18" s="530"/>
      <c r="K18" s="531"/>
      <c r="L18" s="532"/>
    </row>
    <row r="19" spans="1:12" ht="15.75" customHeight="1">
      <c r="A19" s="526"/>
      <c r="B19" s="533"/>
      <c r="C19" s="535"/>
      <c r="D19" s="545" t="s">
        <v>212</v>
      </c>
      <c r="E19" s="546"/>
      <c r="G19" s="540"/>
      <c r="H19" s="503" t="s">
        <v>213</v>
      </c>
      <c r="I19" s="542">
        <v>28273</v>
      </c>
      <c r="J19" s="517" t="s">
        <v>214</v>
      </c>
      <c r="K19" s="518"/>
      <c r="L19" s="519"/>
    </row>
    <row r="20" spans="1:12" ht="15.75" customHeight="1">
      <c r="A20" s="526"/>
      <c r="B20" s="533"/>
      <c r="C20" s="535"/>
      <c r="D20" s="545" t="s">
        <v>215</v>
      </c>
      <c r="E20" s="546"/>
      <c r="G20" s="540"/>
      <c r="H20" s="533"/>
      <c r="I20" s="543"/>
      <c r="J20" s="522" t="s">
        <v>216</v>
      </c>
      <c r="K20" s="523"/>
      <c r="L20" s="524"/>
    </row>
    <row r="21" spans="1:12" ht="15.75" customHeight="1">
      <c r="A21" s="526"/>
      <c r="B21" s="533"/>
      <c r="C21" s="535"/>
      <c r="D21" s="545" t="s">
        <v>217</v>
      </c>
      <c r="E21" s="546"/>
      <c r="G21" s="540"/>
      <c r="H21" s="504"/>
      <c r="I21" s="544"/>
      <c r="J21" s="530" t="s">
        <v>218</v>
      </c>
      <c r="K21" s="531"/>
      <c r="L21" s="532"/>
    </row>
    <row r="22" spans="1:12" ht="15.75" customHeight="1">
      <c r="A22" s="526"/>
      <c r="B22" s="533"/>
      <c r="C22" s="535"/>
      <c r="D22" s="545" t="s">
        <v>219</v>
      </c>
      <c r="E22" s="546"/>
      <c r="G22" s="541"/>
      <c r="H22" s="33" t="s">
        <v>220</v>
      </c>
      <c r="I22" s="47">
        <f>SUM(I13:I21)</f>
        <v>452227</v>
      </c>
      <c r="J22" s="495"/>
      <c r="K22" s="516"/>
      <c r="L22" s="496"/>
    </row>
    <row r="23" spans="1:12" ht="15.75" customHeight="1">
      <c r="A23" s="526"/>
      <c r="B23" s="533"/>
      <c r="C23" s="535"/>
      <c r="D23" s="545" t="s">
        <v>221</v>
      </c>
      <c r="E23" s="546"/>
      <c r="G23" s="495" t="s">
        <v>222</v>
      </c>
      <c r="H23" s="496"/>
      <c r="I23" s="47">
        <v>0</v>
      </c>
      <c r="J23" s="495"/>
      <c r="K23" s="516"/>
      <c r="L23" s="496"/>
    </row>
    <row r="24" spans="1:12" ht="15.75" customHeight="1">
      <c r="A24" s="526"/>
      <c r="B24" s="533"/>
      <c r="C24" s="535"/>
      <c r="D24" s="545" t="s">
        <v>223</v>
      </c>
      <c r="E24" s="546"/>
      <c r="G24" s="495" t="s">
        <v>224</v>
      </c>
      <c r="H24" s="496"/>
      <c r="I24" s="47">
        <f>C13+C36+I22</f>
        <v>1213709</v>
      </c>
      <c r="J24" s="495"/>
      <c r="K24" s="516"/>
      <c r="L24" s="496"/>
    </row>
    <row r="25" spans="1:12" ht="15.75" customHeight="1">
      <c r="A25" s="526"/>
      <c r="B25" s="533"/>
      <c r="C25" s="535"/>
      <c r="D25" s="545" t="s">
        <v>225</v>
      </c>
      <c r="E25" s="546"/>
    </row>
    <row r="26" spans="1:12" ht="15.75" customHeight="1">
      <c r="A26" s="526"/>
      <c r="B26" s="504"/>
      <c r="C26" s="536"/>
      <c r="D26" s="530" t="s">
        <v>226</v>
      </c>
      <c r="E26" s="532"/>
    </row>
    <row r="27" spans="1:12" ht="15.75" customHeight="1">
      <c r="A27" s="526"/>
      <c r="B27" s="33" t="s">
        <v>227</v>
      </c>
      <c r="C27" s="48">
        <v>20438</v>
      </c>
      <c r="D27" s="528" t="s">
        <v>228</v>
      </c>
      <c r="E27" s="529"/>
    </row>
    <row r="28" spans="1:12" ht="15.75" customHeight="1">
      <c r="A28" s="526"/>
      <c r="B28" s="503" t="s">
        <v>229</v>
      </c>
      <c r="C28" s="547">
        <v>65026</v>
      </c>
      <c r="D28" s="517" t="s">
        <v>230</v>
      </c>
      <c r="E28" s="519"/>
    </row>
    <row r="29" spans="1:12" ht="15.75" customHeight="1">
      <c r="A29" s="526"/>
      <c r="B29" s="533"/>
      <c r="C29" s="548"/>
      <c r="D29" s="522" t="s">
        <v>231</v>
      </c>
      <c r="E29" s="524"/>
      <c r="G29" s="30" t="s">
        <v>232</v>
      </c>
      <c r="J29" s="30"/>
      <c r="K29" s="30"/>
    </row>
    <row r="30" spans="1:12" ht="15.75" customHeight="1">
      <c r="A30" s="526"/>
      <c r="B30" s="533"/>
      <c r="C30" s="548"/>
      <c r="D30" s="522" t="s">
        <v>233</v>
      </c>
      <c r="E30" s="524"/>
      <c r="L30" s="32" t="s">
        <v>191</v>
      </c>
    </row>
    <row r="31" spans="1:12" ht="15.75" customHeight="1">
      <c r="A31" s="526"/>
      <c r="B31" s="533"/>
      <c r="C31" s="548"/>
      <c r="D31" s="522" t="s">
        <v>234</v>
      </c>
      <c r="E31" s="524"/>
      <c r="G31" s="494" t="s">
        <v>192</v>
      </c>
      <c r="H31" s="495"/>
      <c r="I31" s="33" t="s">
        <v>193</v>
      </c>
      <c r="J31" s="496" t="s">
        <v>194</v>
      </c>
      <c r="K31" s="494"/>
      <c r="L31" s="494"/>
    </row>
    <row r="32" spans="1:12" ht="15.75" customHeight="1">
      <c r="A32" s="526"/>
      <c r="B32" s="533"/>
      <c r="C32" s="548"/>
      <c r="D32" s="522" t="s">
        <v>235</v>
      </c>
      <c r="E32" s="524"/>
      <c r="G32" s="539" t="s">
        <v>236</v>
      </c>
      <c r="H32" s="550" t="s">
        <v>237</v>
      </c>
      <c r="I32" s="542">
        <v>44345</v>
      </c>
      <c r="J32" s="517" t="s">
        <v>238</v>
      </c>
      <c r="K32" s="518"/>
      <c r="L32" s="519"/>
    </row>
    <row r="33" spans="1:12" ht="15.75" customHeight="1">
      <c r="A33" s="526"/>
      <c r="B33" s="533"/>
      <c r="C33" s="548"/>
      <c r="D33" s="522" t="s">
        <v>239</v>
      </c>
      <c r="E33" s="524"/>
      <c r="G33" s="540"/>
      <c r="H33" s="551"/>
      <c r="I33" s="544"/>
      <c r="J33" s="530" t="s">
        <v>240</v>
      </c>
      <c r="K33" s="531"/>
      <c r="L33" s="532"/>
    </row>
    <row r="34" spans="1:12" ht="15.75" customHeight="1">
      <c r="A34" s="526"/>
      <c r="B34" s="504"/>
      <c r="C34" s="549"/>
      <c r="D34" s="522" t="s">
        <v>226</v>
      </c>
      <c r="E34" s="524"/>
      <c r="G34" s="541"/>
      <c r="H34" s="34" t="s">
        <v>241</v>
      </c>
      <c r="I34" s="49">
        <v>771</v>
      </c>
      <c r="J34" s="552" t="s">
        <v>242</v>
      </c>
      <c r="K34" s="552"/>
      <c r="L34" s="552"/>
    </row>
    <row r="35" spans="1:12" ht="15.75" customHeight="1">
      <c r="A35" s="526"/>
      <c r="B35" s="33" t="s">
        <v>243</v>
      </c>
      <c r="C35" s="50">
        <v>1</v>
      </c>
      <c r="D35" s="528" t="s">
        <v>244</v>
      </c>
      <c r="E35" s="529"/>
      <c r="G35" s="495" t="s">
        <v>220</v>
      </c>
      <c r="H35" s="496"/>
      <c r="I35" s="49">
        <f>SUM(I32:I34)</f>
        <v>45116</v>
      </c>
      <c r="J35" s="495"/>
      <c r="K35" s="516"/>
      <c r="L35" s="496"/>
    </row>
    <row r="36" spans="1:12" ht="15.05" customHeight="1">
      <c r="A36" s="527"/>
      <c r="B36" s="33" t="s">
        <v>220</v>
      </c>
      <c r="C36" s="50">
        <f>SUM(C15:C35)</f>
        <v>320429</v>
      </c>
      <c r="D36" s="528"/>
      <c r="E36" s="529"/>
    </row>
  </sheetData>
  <mergeCells count="92">
    <mergeCell ref="D35:E35"/>
    <mergeCell ref="G35:H35"/>
    <mergeCell ref="J35:L35"/>
    <mergeCell ref="D36:E36"/>
    <mergeCell ref="G31:H31"/>
    <mergeCell ref="J31:L31"/>
    <mergeCell ref="D32:E32"/>
    <mergeCell ref="G32:G34"/>
    <mergeCell ref="H32:H33"/>
    <mergeCell ref="I32:I33"/>
    <mergeCell ref="J32:L32"/>
    <mergeCell ref="D33:E33"/>
    <mergeCell ref="J33:L33"/>
    <mergeCell ref="D34:E34"/>
    <mergeCell ref="J34:L34"/>
    <mergeCell ref="B28:B34"/>
    <mergeCell ref="C28:C34"/>
    <mergeCell ref="D28:E28"/>
    <mergeCell ref="D29:E29"/>
    <mergeCell ref="D30:E30"/>
    <mergeCell ref="D31:E31"/>
    <mergeCell ref="D27:E27"/>
    <mergeCell ref="J20:L20"/>
    <mergeCell ref="D21:E21"/>
    <mergeCell ref="J21:L21"/>
    <mergeCell ref="D22:E22"/>
    <mergeCell ref="J22:L22"/>
    <mergeCell ref="D23:E23"/>
    <mergeCell ref="G23:H23"/>
    <mergeCell ref="J23:L23"/>
    <mergeCell ref="D24:E24"/>
    <mergeCell ref="G24:H24"/>
    <mergeCell ref="J24:L24"/>
    <mergeCell ref="D25:E25"/>
    <mergeCell ref="D26:E26"/>
    <mergeCell ref="J16:L16"/>
    <mergeCell ref="D17:E17"/>
    <mergeCell ref="J17:L17"/>
    <mergeCell ref="D18:E18"/>
    <mergeCell ref="J18:L18"/>
    <mergeCell ref="I16:I18"/>
    <mergeCell ref="D19:E19"/>
    <mergeCell ref="H19:H21"/>
    <mergeCell ref="I19:I21"/>
    <mergeCell ref="J19:L19"/>
    <mergeCell ref="D20:E20"/>
    <mergeCell ref="J13:L13"/>
    <mergeCell ref="A14:B14"/>
    <mergeCell ref="J14:L14"/>
    <mergeCell ref="A15:A36"/>
    <mergeCell ref="D15:E15"/>
    <mergeCell ref="J15:L15"/>
    <mergeCell ref="B16:B26"/>
    <mergeCell ref="C16:C26"/>
    <mergeCell ref="D16:E16"/>
    <mergeCell ref="H16:H18"/>
    <mergeCell ref="A13:B13"/>
    <mergeCell ref="C13:C14"/>
    <mergeCell ref="D13:E14"/>
    <mergeCell ref="G13:G22"/>
    <mergeCell ref="H13:H15"/>
    <mergeCell ref="I13:I15"/>
    <mergeCell ref="K7:K8"/>
    <mergeCell ref="L7:L8"/>
    <mergeCell ref="D8:E8"/>
    <mergeCell ref="A12:B12"/>
    <mergeCell ref="D12:E12"/>
    <mergeCell ref="G12:H12"/>
    <mergeCell ref="J12:L12"/>
    <mergeCell ref="A7:C8"/>
    <mergeCell ref="D7:E7"/>
    <mergeCell ref="F7:G8"/>
    <mergeCell ref="H7:H8"/>
    <mergeCell ref="I7:I8"/>
    <mergeCell ref="J7:J8"/>
    <mergeCell ref="L3:L4"/>
    <mergeCell ref="D4:E4"/>
    <mergeCell ref="A5:C6"/>
    <mergeCell ref="D5:E5"/>
    <mergeCell ref="F5:G6"/>
    <mergeCell ref="I5:I6"/>
    <mergeCell ref="J5:J6"/>
    <mergeCell ref="K5:K6"/>
    <mergeCell ref="L5:L6"/>
    <mergeCell ref="D6:E6"/>
    <mergeCell ref="A2:C2"/>
    <mergeCell ref="D2:E2"/>
    <mergeCell ref="F2:G2"/>
    <mergeCell ref="J2:K2"/>
    <mergeCell ref="A3:C4"/>
    <mergeCell ref="F3:G4"/>
    <mergeCell ref="I3:I4"/>
  </mergeCells>
  <phoneticPr fontId="5"/>
  <pageMargins left="0.78740157480314965" right="0.39370078740157483" top="0.39370078740157483" bottom="0.39370078740157483" header="0" footer="0"/>
  <pageSetup paperSize="9" scale="92"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4425-06EA-4F9F-9B78-3045BE74337F}">
  <sheetPr>
    <pageSetUpPr fitToPage="1"/>
  </sheetPr>
  <dimension ref="A1:K28"/>
  <sheetViews>
    <sheetView view="pageLayout" zoomScaleNormal="75" workbookViewId="0">
      <selection activeCell="F5" sqref="F5"/>
    </sheetView>
  </sheetViews>
  <sheetFormatPr defaultColWidth="9" defaultRowHeight="14.4"/>
  <cols>
    <col min="1" max="1" width="16.21875" style="8" customWidth="1"/>
    <col min="2" max="2" width="10.6640625" style="20" customWidth="1"/>
    <col min="3" max="3" width="19.5546875" style="20" customWidth="1"/>
    <col min="4" max="4" width="27.6640625" style="20" customWidth="1"/>
    <col min="5" max="5" width="2.6640625" style="8" customWidth="1"/>
    <col min="6" max="6" width="16.21875" style="8" customWidth="1"/>
    <col min="7" max="7" width="10.6640625" style="20" customWidth="1"/>
    <col min="8" max="8" width="19.5546875" style="20" customWidth="1"/>
    <col min="9" max="9" width="27.6640625" style="20" customWidth="1"/>
    <col min="10" max="16384" width="9" style="8"/>
  </cols>
  <sheetData>
    <row r="1" spans="1:11" s="57" customFormat="1" ht="24.25" customHeight="1">
      <c r="A1" s="51" t="s">
        <v>245</v>
      </c>
      <c r="B1" s="52"/>
      <c r="C1" s="52"/>
      <c r="D1" s="53"/>
      <c r="E1" s="51"/>
      <c r="F1" s="8"/>
      <c r="G1" s="20"/>
      <c r="H1" s="20"/>
      <c r="I1" s="20"/>
      <c r="J1" s="51"/>
      <c r="K1" s="51"/>
    </row>
    <row r="2" spans="1:11" ht="24.25" customHeight="1">
      <c r="A2" s="54" t="s">
        <v>246</v>
      </c>
      <c r="B2" s="55" t="s">
        <v>247</v>
      </c>
      <c r="C2" s="55" t="s">
        <v>248</v>
      </c>
      <c r="D2" s="56" t="s">
        <v>249</v>
      </c>
      <c r="E2" s="58"/>
      <c r="F2" s="54" t="s">
        <v>246</v>
      </c>
      <c r="G2" s="55" t="s">
        <v>247</v>
      </c>
      <c r="H2" s="55" t="s">
        <v>248</v>
      </c>
      <c r="I2" s="56" t="s">
        <v>249</v>
      </c>
      <c r="J2" s="58"/>
      <c r="K2" s="58"/>
    </row>
    <row r="3" spans="1:11" ht="24.25" customHeight="1">
      <c r="A3" s="553" t="s">
        <v>254</v>
      </c>
      <c r="B3" s="60" t="s">
        <v>265</v>
      </c>
      <c r="C3" s="451" t="s">
        <v>252</v>
      </c>
      <c r="D3" s="452" t="s">
        <v>290</v>
      </c>
      <c r="E3" s="58"/>
      <c r="F3" s="555" t="s">
        <v>250</v>
      </c>
      <c r="G3" s="60" t="s">
        <v>251</v>
      </c>
      <c r="H3" s="61" t="s">
        <v>252</v>
      </c>
      <c r="I3" s="62" t="s">
        <v>253</v>
      </c>
      <c r="J3" s="58"/>
      <c r="K3" s="58"/>
    </row>
    <row r="4" spans="1:11" ht="24.25" customHeight="1">
      <c r="A4" s="554"/>
      <c r="B4" s="60" t="s">
        <v>255</v>
      </c>
      <c r="C4" s="61" t="s">
        <v>256</v>
      </c>
      <c r="D4" s="62" t="s">
        <v>257</v>
      </c>
      <c r="E4" s="58"/>
      <c r="F4" s="555"/>
      <c r="G4" s="60" t="s">
        <v>258</v>
      </c>
      <c r="H4" s="61" t="s">
        <v>259</v>
      </c>
      <c r="I4" s="62" t="s">
        <v>260</v>
      </c>
      <c r="J4" s="58"/>
      <c r="K4" s="58"/>
    </row>
    <row r="5" spans="1:11" ht="24.25" customHeight="1">
      <c r="A5" s="556" t="s">
        <v>261</v>
      </c>
      <c r="B5" s="60" t="s">
        <v>255</v>
      </c>
      <c r="C5" s="61" t="s">
        <v>262</v>
      </c>
      <c r="D5" s="62" t="s">
        <v>263</v>
      </c>
      <c r="E5" s="58"/>
      <c r="F5" s="59" t="s">
        <v>264</v>
      </c>
      <c r="G5" s="60" t="s">
        <v>265</v>
      </c>
      <c r="H5" s="61" t="s">
        <v>252</v>
      </c>
      <c r="I5" s="62" t="s">
        <v>266</v>
      </c>
      <c r="J5" s="58"/>
      <c r="K5" s="58"/>
    </row>
    <row r="6" spans="1:11" ht="24.25" customHeight="1">
      <c r="A6" s="557"/>
      <c r="B6" s="60" t="s">
        <v>267</v>
      </c>
      <c r="C6" s="61" t="s">
        <v>268</v>
      </c>
      <c r="D6" s="62" t="s">
        <v>269</v>
      </c>
      <c r="E6" s="58"/>
      <c r="F6" s="59" t="s">
        <v>270</v>
      </c>
      <c r="G6" s="60" t="s">
        <v>265</v>
      </c>
      <c r="H6" s="61" t="s">
        <v>252</v>
      </c>
      <c r="I6" s="62" t="s">
        <v>271</v>
      </c>
      <c r="J6" s="58"/>
      <c r="K6" s="58"/>
    </row>
    <row r="7" spans="1:11" ht="24.25" customHeight="1">
      <c r="A7" s="558"/>
      <c r="B7" s="60" t="s">
        <v>272</v>
      </c>
      <c r="C7" s="61" t="s">
        <v>273</v>
      </c>
      <c r="D7" s="62" t="s">
        <v>257</v>
      </c>
      <c r="E7" s="58"/>
      <c r="F7" s="555" t="s">
        <v>274</v>
      </c>
      <c r="G7" s="60" t="s">
        <v>275</v>
      </c>
      <c r="H7" s="61" t="s">
        <v>252</v>
      </c>
      <c r="I7" s="62" t="s">
        <v>276</v>
      </c>
      <c r="J7" s="58"/>
      <c r="K7" s="58"/>
    </row>
    <row r="8" spans="1:11" ht="24.25" customHeight="1">
      <c r="A8" s="555" t="s">
        <v>277</v>
      </c>
      <c r="B8" s="60" t="s">
        <v>278</v>
      </c>
      <c r="C8" s="61" t="s">
        <v>262</v>
      </c>
      <c r="D8" s="62" t="s">
        <v>279</v>
      </c>
      <c r="E8" s="58"/>
      <c r="F8" s="555"/>
      <c r="G8" s="60" t="s">
        <v>280</v>
      </c>
      <c r="H8" s="61" t="s">
        <v>259</v>
      </c>
      <c r="I8" s="62" t="s">
        <v>281</v>
      </c>
      <c r="J8" s="58"/>
      <c r="K8" s="58"/>
    </row>
    <row r="9" spans="1:11" ht="24.25" customHeight="1">
      <c r="A9" s="555"/>
      <c r="B9" s="60" t="s">
        <v>282</v>
      </c>
      <c r="C9" s="61" t="s">
        <v>259</v>
      </c>
      <c r="D9" s="62" t="s">
        <v>283</v>
      </c>
      <c r="E9" s="58"/>
      <c r="F9" s="555"/>
      <c r="G9" s="60" t="s">
        <v>284</v>
      </c>
      <c r="H9" s="61" t="s">
        <v>285</v>
      </c>
      <c r="I9" s="62" t="s">
        <v>286</v>
      </c>
      <c r="J9" s="58"/>
      <c r="K9" s="58"/>
    </row>
    <row r="10" spans="1:11" ht="24.25" customHeight="1">
      <c r="A10" s="59" t="s">
        <v>287</v>
      </c>
      <c r="B10" s="60" t="s">
        <v>288</v>
      </c>
      <c r="C10" s="61" t="s">
        <v>256</v>
      </c>
      <c r="D10" s="62" t="s">
        <v>257</v>
      </c>
      <c r="E10" s="58"/>
      <c r="F10" s="559" t="s">
        <v>1802</v>
      </c>
      <c r="G10" s="60" t="s">
        <v>289</v>
      </c>
      <c r="H10" s="61" t="s">
        <v>252</v>
      </c>
      <c r="I10" s="62" t="s">
        <v>290</v>
      </c>
      <c r="J10" s="58"/>
      <c r="K10" s="58"/>
    </row>
    <row r="11" spans="1:11" ht="24.25" customHeight="1">
      <c r="A11" s="555" t="s">
        <v>291</v>
      </c>
      <c r="B11" s="60" t="s">
        <v>292</v>
      </c>
      <c r="C11" s="61" t="s">
        <v>293</v>
      </c>
      <c r="D11" s="62" t="s">
        <v>294</v>
      </c>
      <c r="E11" s="58"/>
      <c r="F11" s="561"/>
      <c r="G11" s="60" t="s">
        <v>295</v>
      </c>
      <c r="H11" s="61" t="s">
        <v>296</v>
      </c>
      <c r="I11" s="62" t="s">
        <v>297</v>
      </c>
      <c r="J11" s="58"/>
      <c r="K11" s="58"/>
    </row>
    <row r="12" spans="1:11" ht="24.25" customHeight="1">
      <c r="A12" s="555"/>
      <c r="B12" s="60" t="s">
        <v>298</v>
      </c>
      <c r="C12" s="61" t="s">
        <v>293</v>
      </c>
      <c r="D12" s="62" t="s">
        <v>299</v>
      </c>
      <c r="E12" s="58"/>
      <c r="F12" s="561"/>
      <c r="G12" s="60" t="s">
        <v>300</v>
      </c>
      <c r="H12" s="61" t="s">
        <v>259</v>
      </c>
      <c r="I12" s="62" t="s">
        <v>301</v>
      </c>
      <c r="J12" s="58"/>
      <c r="K12" s="58"/>
    </row>
    <row r="13" spans="1:11" ht="24.25" customHeight="1">
      <c r="A13" s="555"/>
      <c r="B13" s="60" t="s">
        <v>1803</v>
      </c>
      <c r="C13" s="61" t="s">
        <v>1804</v>
      </c>
      <c r="D13" s="62" t="s">
        <v>1805</v>
      </c>
      <c r="E13" s="58"/>
      <c r="F13" s="561"/>
      <c r="G13" s="60" t="s">
        <v>302</v>
      </c>
      <c r="H13" s="61" t="s">
        <v>303</v>
      </c>
      <c r="I13" s="62" t="s">
        <v>304</v>
      </c>
      <c r="J13" s="58"/>
      <c r="K13" s="58"/>
    </row>
    <row r="14" spans="1:11" ht="24.25" customHeight="1">
      <c r="A14" s="555"/>
      <c r="B14" s="60" t="s">
        <v>292</v>
      </c>
      <c r="C14" s="61" t="s">
        <v>256</v>
      </c>
      <c r="D14" s="62" t="s">
        <v>257</v>
      </c>
      <c r="E14" s="58"/>
      <c r="F14" s="560"/>
      <c r="G14" s="60" t="s">
        <v>308</v>
      </c>
      <c r="H14" s="61" t="s">
        <v>273</v>
      </c>
      <c r="I14" s="62" t="s">
        <v>257</v>
      </c>
      <c r="J14" s="58"/>
      <c r="K14" s="58"/>
    </row>
    <row r="15" spans="1:11" ht="24.25" customHeight="1">
      <c r="A15" s="59" t="s">
        <v>305</v>
      </c>
      <c r="B15" s="60" t="s">
        <v>306</v>
      </c>
      <c r="C15" s="61" t="s">
        <v>303</v>
      </c>
      <c r="D15" s="62" t="s">
        <v>307</v>
      </c>
      <c r="E15" s="58"/>
      <c r="F15" s="59" t="s">
        <v>312</v>
      </c>
      <c r="G15" s="60" t="s">
        <v>313</v>
      </c>
      <c r="H15" s="61" t="s">
        <v>285</v>
      </c>
      <c r="I15" s="62" t="s">
        <v>314</v>
      </c>
      <c r="J15" s="58"/>
      <c r="K15" s="58"/>
    </row>
    <row r="16" spans="1:11" ht="24.25" customHeight="1">
      <c r="A16" s="555" t="s">
        <v>309</v>
      </c>
      <c r="B16" s="60" t="s">
        <v>310</v>
      </c>
      <c r="C16" s="61" t="s">
        <v>303</v>
      </c>
      <c r="D16" s="62" t="s">
        <v>311</v>
      </c>
      <c r="E16" s="58"/>
      <c r="F16" s="59" t="s">
        <v>317</v>
      </c>
      <c r="G16" s="60" t="s">
        <v>318</v>
      </c>
      <c r="H16" s="61" t="s">
        <v>285</v>
      </c>
      <c r="I16" s="62" t="s">
        <v>319</v>
      </c>
      <c r="J16" s="58"/>
      <c r="K16" s="58"/>
    </row>
    <row r="17" spans="1:11" ht="24.25" customHeight="1">
      <c r="A17" s="555"/>
      <c r="B17" s="60" t="s">
        <v>315</v>
      </c>
      <c r="C17" s="61" t="s">
        <v>256</v>
      </c>
      <c r="D17" s="62" t="s">
        <v>316</v>
      </c>
      <c r="E17" s="58"/>
      <c r="F17" s="555" t="s">
        <v>321</v>
      </c>
      <c r="G17" s="60" t="s">
        <v>322</v>
      </c>
      <c r="H17" s="61" t="s">
        <v>285</v>
      </c>
      <c r="I17" s="62" t="s">
        <v>323</v>
      </c>
      <c r="J17" s="58"/>
      <c r="K17" s="58"/>
    </row>
    <row r="18" spans="1:11" ht="24.25" customHeight="1">
      <c r="A18" s="555"/>
      <c r="B18" s="60" t="s">
        <v>284</v>
      </c>
      <c r="C18" s="61" t="s">
        <v>285</v>
      </c>
      <c r="D18" s="62" t="s">
        <v>320</v>
      </c>
      <c r="E18" s="58"/>
      <c r="F18" s="555"/>
      <c r="G18" s="60" t="s">
        <v>325</v>
      </c>
      <c r="H18" s="61" t="s">
        <v>303</v>
      </c>
      <c r="I18" s="62" t="s">
        <v>326</v>
      </c>
      <c r="J18" s="58"/>
      <c r="K18" s="58"/>
    </row>
    <row r="19" spans="1:11" ht="24.25" customHeight="1">
      <c r="A19" s="555"/>
      <c r="B19" s="60" t="s">
        <v>324</v>
      </c>
      <c r="C19" s="61" t="s">
        <v>252</v>
      </c>
      <c r="D19" s="62" t="s">
        <v>271</v>
      </c>
      <c r="E19" s="58"/>
      <c r="F19" s="63" t="s">
        <v>329</v>
      </c>
      <c r="G19" s="60" t="s">
        <v>265</v>
      </c>
      <c r="H19" s="61" t="s">
        <v>252</v>
      </c>
      <c r="I19" s="62" t="s">
        <v>330</v>
      </c>
      <c r="J19" s="58"/>
      <c r="K19" s="58"/>
    </row>
    <row r="20" spans="1:11" ht="24.25" customHeight="1">
      <c r="A20" s="555" t="s">
        <v>327</v>
      </c>
      <c r="B20" s="60" t="s">
        <v>265</v>
      </c>
      <c r="C20" s="61" t="s">
        <v>252</v>
      </c>
      <c r="D20" s="62" t="s">
        <v>328</v>
      </c>
      <c r="E20" s="58"/>
      <c r="F20" s="59" t="s">
        <v>333</v>
      </c>
      <c r="G20" s="60" t="s">
        <v>334</v>
      </c>
      <c r="H20" s="61" t="s">
        <v>285</v>
      </c>
      <c r="I20" s="62" t="s">
        <v>335</v>
      </c>
      <c r="J20" s="58"/>
      <c r="K20" s="58"/>
    </row>
    <row r="21" spans="1:11" ht="24.25" customHeight="1">
      <c r="A21" s="555"/>
      <c r="B21" s="60" t="s">
        <v>331</v>
      </c>
      <c r="C21" s="61" t="s">
        <v>285</v>
      </c>
      <c r="D21" s="62" t="s">
        <v>332</v>
      </c>
      <c r="E21" s="58"/>
      <c r="F21" s="559" t="s">
        <v>337</v>
      </c>
      <c r="G21" s="60" t="s">
        <v>324</v>
      </c>
      <c r="H21" s="61" t="s">
        <v>252</v>
      </c>
      <c r="I21" s="62" t="s">
        <v>281</v>
      </c>
      <c r="J21" s="58"/>
      <c r="K21" s="58"/>
    </row>
    <row r="22" spans="1:11" ht="24.25" customHeight="1">
      <c r="A22" s="555"/>
      <c r="B22" s="60" t="s">
        <v>334</v>
      </c>
      <c r="C22" s="61" t="s">
        <v>336</v>
      </c>
      <c r="D22" s="62" t="s">
        <v>304</v>
      </c>
      <c r="E22" s="58"/>
      <c r="F22" s="560"/>
      <c r="G22" s="60" t="s">
        <v>1806</v>
      </c>
      <c r="H22" s="61" t="s">
        <v>285</v>
      </c>
      <c r="I22" s="453" t="s">
        <v>1807</v>
      </c>
      <c r="J22" s="58"/>
      <c r="K22" s="58"/>
    </row>
    <row r="23" spans="1:11" ht="24.25" customHeight="1">
      <c r="A23" s="555" t="s">
        <v>338</v>
      </c>
      <c r="B23" s="60" t="s">
        <v>310</v>
      </c>
      <c r="C23" s="61" t="s">
        <v>252</v>
      </c>
      <c r="D23" s="62" t="s">
        <v>339</v>
      </c>
      <c r="E23" s="58"/>
      <c r="F23" s="59" t="s">
        <v>340</v>
      </c>
      <c r="G23" s="60" t="s">
        <v>1808</v>
      </c>
      <c r="H23" s="61" t="s">
        <v>341</v>
      </c>
      <c r="I23" s="62" t="s">
        <v>342</v>
      </c>
      <c r="J23" s="58"/>
      <c r="K23" s="58"/>
    </row>
    <row r="24" spans="1:11" ht="24.25" customHeight="1">
      <c r="A24" s="555"/>
      <c r="B24" s="60" t="s">
        <v>343</v>
      </c>
      <c r="C24" s="61" t="s">
        <v>259</v>
      </c>
      <c r="D24" s="62" t="s">
        <v>260</v>
      </c>
      <c r="E24" s="58"/>
      <c r="F24" s="59" t="s">
        <v>344</v>
      </c>
      <c r="G24" s="60" t="s">
        <v>313</v>
      </c>
      <c r="H24" s="61" t="s">
        <v>285</v>
      </c>
      <c r="I24" s="62" t="s">
        <v>345</v>
      </c>
      <c r="J24" s="58"/>
      <c r="K24" s="58"/>
    </row>
    <row r="25" spans="1:11" ht="24.9" customHeight="1">
      <c r="A25" s="555"/>
      <c r="B25" s="60" t="s">
        <v>346</v>
      </c>
      <c r="C25" s="61" t="s">
        <v>285</v>
      </c>
      <c r="D25" s="62" t="s">
        <v>347</v>
      </c>
      <c r="E25" s="58"/>
      <c r="F25" s="59" t="s">
        <v>348</v>
      </c>
      <c r="G25" s="60" t="s">
        <v>349</v>
      </c>
      <c r="H25" s="61" t="s">
        <v>341</v>
      </c>
      <c r="I25" s="62" t="s">
        <v>350</v>
      </c>
      <c r="J25" s="58"/>
      <c r="K25" s="58"/>
    </row>
    <row r="26" spans="1:11" ht="31.75" customHeight="1">
      <c r="A26" s="64" t="s">
        <v>351</v>
      </c>
      <c r="B26" s="65" t="s">
        <v>352</v>
      </c>
      <c r="C26" s="66" t="s">
        <v>252</v>
      </c>
      <c r="D26" s="67" t="s">
        <v>353</v>
      </c>
      <c r="E26" s="58"/>
      <c r="F26" s="64" t="s">
        <v>354</v>
      </c>
      <c r="G26" s="65" t="s">
        <v>349</v>
      </c>
      <c r="H26" s="66" t="s">
        <v>355</v>
      </c>
      <c r="I26" s="67" t="s">
        <v>257</v>
      </c>
      <c r="J26" s="58"/>
      <c r="K26" s="58"/>
    </row>
    <row r="27" spans="1:11" ht="24.9" customHeight="1">
      <c r="A27" s="58"/>
      <c r="B27" s="68"/>
      <c r="C27" s="68"/>
      <c r="D27" s="68"/>
      <c r="E27" s="58"/>
      <c r="F27" s="58"/>
      <c r="G27" s="68"/>
      <c r="H27" s="68"/>
      <c r="I27" s="68"/>
    </row>
    <row r="28" spans="1:11" ht="24.9" customHeight="1">
      <c r="J28" s="58"/>
      <c r="K28" s="58"/>
    </row>
  </sheetData>
  <sheetProtection selectLockedCells="1" selectUnlockedCells="1"/>
  <mergeCells count="12">
    <mergeCell ref="A23:A25"/>
    <mergeCell ref="A11:A14"/>
    <mergeCell ref="A16:A19"/>
    <mergeCell ref="F17:F18"/>
    <mergeCell ref="A20:A22"/>
    <mergeCell ref="F21:F22"/>
    <mergeCell ref="F10:F14"/>
    <mergeCell ref="A3:A4"/>
    <mergeCell ref="F3:F4"/>
    <mergeCell ref="A5:A7"/>
    <mergeCell ref="F7:F9"/>
    <mergeCell ref="A8:A9"/>
  </mergeCells>
  <phoneticPr fontId="5"/>
  <pageMargins left="0.78740157480314965" right="0.39370078740157483" top="0.39370078740157483" bottom="0.39370078740157483" header="0" footer="0"/>
  <pageSetup paperSize="9" scale="90"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F408-0E6B-431D-94EA-519F48B50827}">
  <sheetPr>
    <pageSetUpPr fitToPage="1"/>
  </sheetPr>
  <dimension ref="A1:P28"/>
  <sheetViews>
    <sheetView view="pageLayout" zoomScaleNormal="100" workbookViewId="0">
      <selection activeCell="F11" sqref="F11"/>
    </sheetView>
  </sheetViews>
  <sheetFormatPr defaultColWidth="9" defaultRowHeight="14.4"/>
  <cols>
    <col min="1" max="1" width="25.88671875" style="8" customWidth="1"/>
    <col min="2" max="2" width="10.33203125" style="8" customWidth="1"/>
    <col min="3" max="3" width="8.109375" style="8" customWidth="1"/>
    <col min="4" max="4" width="8.6640625" style="8" customWidth="1"/>
    <col min="5" max="14" width="8.109375" style="8" customWidth="1"/>
    <col min="15" max="16" width="9.109375" style="8" customWidth="1"/>
    <col min="17" max="25" width="8.109375" style="8" customWidth="1"/>
    <col min="26" max="16384" width="9" style="8"/>
  </cols>
  <sheetData>
    <row r="1" spans="1:16" s="57" customFormat="1" ht="20.95" customHeight="1">
      <c r="A1" s="565" t="s">
        <v>356</v>
      </c>
      <c r="B1" s="565"/>
      <c r="C1" s="565"/>
      <c r="D1" s="565"/>
      <c r="E1" s="572" t="s">
        <v>357</v>
      </c>
      <c r="F1" s="572"/>
      <c r="G1" s="572"/>
      <c r="H1" s="572"/>
      <c r="I1" s="572"/>
      <c r="J1" s="572"/>
      <c r="K1" s="572"/>
      <c r="L1" s="572"/>
      <c r="M1" s="572"/>
      <c r="N1" s="564" t="s">
        <v>358</v>
      </c>
      <c r="O1" s="564"/>
      <c r="P1" s="564"/>
    </row>
    <row r="2" spans="1:16" ht="20.3" customHeight="1">
      <c r="A2" s="567" t="s">
        <v>359</v>
      </c>
      <c r="B2" s="568" t="s">
        <v>360</v>
      </c>
      <c r="C2" s="573" t="s">
        <v>361</v>
      </c>
      <c r="D2" s="568" t="s">
        <v>362</v>
      </c>
      <c r="E2" s="568" t="s">
        <v>363</v>
      </c>
      <c r="F2" s="568"/>
      <c r="G2" s="568"/>
      <c r="H2" s="568"/>
      <c r="I2" s="568"/>
      <c r="J2" s="568"/>
      <c r="K2" s="568"/>
      <c r="L2" s="568"/>
      <c r="M2" s="568"/>
      <c r="N2" s="568"/>
      <c r="O2" s="568" t="s">
        <v>256</v>
      </c>
      <c r="P2" s="569" t="s">
        <v>364</v>
      </c>
    </row>
    <row r="3" spans="1:16" ht="40.75" customHeight="1">
      <c r="A3" s="567"/>
      <c r="B3" s="568"/>
      <c r="C3" s="568"/>
      <c r="D3" s="568"/>
      <c r="E3" s="60" t="s">
        <v>365</v>
      </c>
      <c r="F3" s="60" t="s">
        <v>366</v>
      </c>
      <c r="G3" s="60" t="s">
        <v>367</v>
      </c>
      <c r="H3" s="60" t="s">
        <v>368</v>
      </c>
      <c r="I3" s="60" t="s">
        <v>369</v>
      </c>
      <c r="J3" s="60" t="s">
        <v>370</v>
      </c>
      <c r="K3" s="60" t="s">
        <v>371</v>
      </c>
      <c r="L3" s="60" t="s">
        <v>290</v>
      </c>
      <c r="M3" s="69" t="s">
        <v>372</v>
      </c>
      <c r="N3" s="60" t="s">
        <v>373</v>
      </c>
      <c r="O3" s="568"/>
      <c r="P3" s="569"/>
    </row>
    <row r="4" spans="1:16" ht="21.95" customHeight="1">
      <c r="A4" s="70" t="s">
        <v>374</v>
      </c>
      <c r="B4" s="71">
        <f>SUM(C4:P4)</f>
        <v>416</v>
      </c>
      <c r="C4" s="71">
        <v>16</v>
      </c>
      <c r="D4" s="71" t="s">
        <v>375</v>
      </c>
      <c r="E4" s="71">
        <v>146</v>
      </c>
      <c r="F4" s="71">
        <v>125</v>
      </c>
      <c r="G4" s="71">
        <v>74</v>
      </c>
      <c r="H4" s="71">
        <v>20</v>
      </c>
      <c r="I4" s="71">
        <v>23</v>
      </c>
      <c r="J4" s="71">
        <v>1</v>
      </c>
      <c r="K4" s="71" t="s">
        <v>375</v>
      </c>
      <c r="L4" s="71" t="s">
        <v>375</v>
      </c>
      <c r="M4" s="71">
        <v>4</v>
      </c>
      <c r="N4" s="71" t="s">
        <v>375</v>
      </c>
      <c r="O4" s="71">
        <v>5</v>
      </c>
      <c r="P4" s="72">
        <v>2</v>
      </c>
    </row>
    <row r="5" spans="1:16" ht="21.95" customHeight="1">
      <c r="A5" s="70" t="s">
        <v>376</v>
      </c>
      <c r="B5" s="71">
        <f t="shared" ref="B5:B12" si="0">SUM(C5:P5)</f>
        <v>45</v>
      </c>
      <c r="C5" s="71">
        <v>16</v>
      </c>
      <c r="D5" s="71" t="s">
        <v>375</v>
      </c>
      <c r="E5" s="71">
        <v>6</v>
      </c>
      <c r="F5" s="71">
        <v>13</v>
      </c>
      <c r="G5" s="71">
        <v>6</v>
      </c>
      <c r="H5" s="71">
        <v>1</v>
      </c>
      <c r="I5" s="71">
        <v>3</v>
      </c>
      <c r="J5" s="71" t="s">
        <v>375</v>
      </c>
      <c r="K5" s="71" t="s">
        <v>375</v>
      </c>
      <c r="L5" s="71" t="s">
        <v>375</v>
      </c>
      <c r="M5" s="71" t="s">
        <v>375</v>
      </c>
      <c r="N5" s="71" t="s">
        <v>375</v>
      </c>
      <c r="O5" s="71" t="s">
        <v>375</v>
      </c>
      <c r="P5" s="72" t="s">
        <v>375</v>
      </c>
    </row>
    <row r="6" spans="1:16" ht="21.95" customHeight="1">
      <c r="A6" s="70" t="s">
        <v>377</v>
      </c>
      <c r="B6" s="71">
        <f t="shared" si="0"/>
        <v>69</v>
      </c>
      <c r="C6" s="71" t="s">
        <v>375</v>
      </c>
      <c r="D6" s="71" t="s">
        <v>375</v>
      </c>
      <c r="E6" s="71">
        <v>12</v>
      </c>
      <c r="F6" s="71">
        <v>29</v>
      </c>
      <c r="G6" s="71">
        <v>21</v>
      </c>
      <c r="H6" s="71">
        <v>3</v>
      </c>
      <c r="I6" s="71">
        <v>2</v>
      </c>
      <c r="J6" s="71" t="s">
        <v>375</v>
      </c>
      <c r="K6" s="71" t="s">
        <v>375</v>
      </c>
      <c r="L6" s="71" t="s">
        <v>375</v>
      </c>
      <c r="M6" s="71">
        <v>2</v>
      </c>
      <c r="N6" s="71" t="s">
        <v>375</v>
      </c>
      <c r="O6" s="71" t="s">
        <v>375</v>
      </c>
      <c r="P6" s="72" t="s">
        <v>375</v>
      </c>
    </row>
    <row r="7" spans="1:16" ht="21.95" customHeight="1">
      <c r="A7" s="70" t="s">
        <v>378</v>
      </c>
      <c r="B7" s="71">
        <f t="shared" si="0"/>
        <v>76</v>
      </c>
      <c r="C7" s="71" t="s">
        <v>375</v>
      </c>
      <c r="D7" s="71" t="s">
        <v>375</v>
      </c>
      <c r="E7" s="71">
        <v>16</v>
      </c>
      <c r="F7" s="71">
        <v>25</v>
      </c>
      <c r="G7" s="71">
        <v>26</v>
      </c>
      <c r="H7" s="71">
        <v>7</v>
      </c>
      <c r="I7" s="71" t="s">
        <v>375</v>
      </c>
      <c r="J7" s="71">
        <v>1</v>
      </c>
      <c r="K7" s="71" t="s">
        <v>375</v>
      </c>
      <c r="L7" s="71" t="s">
        <v>375</v>
      </c>
      <c r="M7" s="71" t="s">
        <v>375</v>
      </c>
      <c r="N7" s="71" t="s">
        <v>375</v>
      </c>
      <c r="O7" s="71">
        <v>1</v>
      </c>
      <c r="P7" s="72" t="s">
        <v>375</v>
      </c>
    </row>
    <row r="8" spans="1:16" ht="21.95" customHeight="1">
      <c r="A8" s="70" t="s">
        <v>379</v>
      </c>
      <c r="B8" s="71">
        <f t="shared" si="0"/>
        <v>50</v>
      </c>
      <c r="C8" s="71" t="s">
        <v>375</v>
      </c>
      <c r="D8" s="71" t="s">
        <v>375</v>
      </c>
      <c r="E8" s="71">
        <v>28</v>
      </c>
      <c r="F8" s="71">
        <v>17</v>
      </c>
      <c r="G8" s="71">
        <v>4</v>
      </c>
      <c r="H8" s="71" t="s">
        <v>375</v>
      </c>
      <c r="I8" s="71" t="s">
        <v>375</v>
      </c>
      <c r="J8" s="71" t="s">
        <v>375</v>
      </c>
      <c r="K8" s="71" t="s">
        <v>375</v>
      </c>
      <c r="L8" s="71" t="s">
        <v>375</v>
      </c>
      <c r="M8" s="71">
        <v>1</v>
      </c>
      <c r="N8" s="71" t="s">
        <v>375</v>
      </c>
      <c r="O8" s="71" t="s">
        <v>375</v>
      </c>
      <c r="P8" s="72" t="s">
        <v>375</v>
      </c>
    </row>
    <row r="9" spans="1:16" ht="21.95" customHeight="1">
      <c r="A9" s="70" t="s">
        <v>380</v>
      </c>
      <c r="B9" s="71">
        <f t="shared" si="0"/>
        <v>26</v>
      </c>
      <c r="C9" s="71" t="s">
        <v>375</v>
      </c>
      <c r="D9" s="71" t="s">
        <v>375</v>
      </c>
      <c r="E9" s="71">
        <v>12</v>
      </c>
      <c r="F9" s="71">
        <v>4</v>
      </c>
      <c r="G9" s="71">
        <v>1</v>
      </c>
      <c r="H9" s="71">
        <v>4</v>
      </c>
      <c r="I9" s="71">
        <v>4</v>
      </c>
      <c r="J9" s="71" t="s">
        <v>375</v>
      </c>
      <c r="K9" s="71" t="s">
        <v>375</v>
      </c>
      <c r="L9" s="71" t="s">
        <v>375</v>
      </c>
      <c r="M9" s="71" t="s">
        <v>375</v>
      </c>
      <c r="N9" s="71" t="s">
        <v>375</v>
      </c>
      <c r="O9" s="71">
        <v>1</v>
      </c>
      <c r="P9" s="72" t="s">
        <v>375</v>
      </c>
    </row>
    <row r="10" spans="1:16" ht="21.95" customHeight="1">
      <c r="A10" s="70" t="s">
        <v>381</v>
      </c>
      <c r="B10" s="71">
        <f t="shared" si="0"/>
        <v>47</v>
      </c>
      <c r="C10" s="71" t="s">
        <v>375</v>
      </c>
      <c r="D10" s="71" t="s">
        <v>375</v>
      </c>
      <c r="E10" s="71">
        <v>19</v>
      </c>
      <c r="F10" s="71">
        <v>16</v>
      </c>
      <c r="G10" s="71">
        <v>6</v>
      </c>
      <c r="H10" s="71">
        <v>1</v>
      </c>
      <c r="I10" s="71">
        <v>2</v>
      </c>
      <c r="J10" s="71" t="s">
        <v>375</v>
      </c>
      <c r="K10" s="71" t="s">
        <v>375</v>
      </c>
      <c r="L10" s="71" t="s">
        <v>375</v>
      </c>
      <c r="M10" s="71">
        <v>1</v>
      </c>
      <c r="N10" s="71" t="s">
        <v>375</v>
      </c>
      <c r="O10" s="71">
        <v>1</v>
      </c>
      <c r="P10" s="72">
        <v>1</v>
      </c>
    </row>
    <row r="11" spans="1:16" ht="21.95" customHeight="1">
      <c r="A11" s="70" t="s">
        <v>382</v>
      </c>
      <c r="B11" s="71">
        <f t="shared" si="0"/>
        <v>38</v>
      </c>
      <c r="C11" s="71" t="s">
        <v>375</v>
      </c>
      <c r="D11" s="71" t="s">
        <v>375</v>
      </c>
      <c r="E11" s="71">
        <v>21</v>
      </c>
      <c r="F11" s="71">
        <v>15</v>
      </c>
      <c r="G11" s="71">
        <v>1</v>
      </c>
      <c r="H11" s="71" t="s">
        <v>375</v>
      </c>
      <c r="I11" s="71" t="s">
        <v>375</v>
      </c>
      <c r="J11" s="71" t="s">
        <v>375</v>
      </c>
      <c r="K11" s="71" t="s">
        <v>375</v>
      </c>
      <c r="L11" s="71" t="s">
        <v>375</v>
      </c>
      <c r="M11" s="71" t="s">
        <v>375</v>
      </c>
      <c r="N11" s="71" t="s">
        <v>375</v>
      </c>
      <c r="O11" s="71" t="s">
        <v>375</v>
      </c>
      <c r="P11" s="72">
        <v>1</v>
      </c>
    </row>
    <row r="12" spans="1:16" ht="21.95" customHeight="1">
      <c r="A12" s="73" t="s">
        <v>383</v>
      </c>
      <c r="B12" s="74">
        <f t="shared" si="0"/>
        <v>65</v>
      </c>
      <c r="C12" s="74" t="s">
        <v>375</v>
      </c>
      <c r="D12" s="74" t="s">
        <v>375</v>
      </c>
      <c r="E12" s="74">
        <v>32</v>
      </c>
      <c r="F12" s="74">
        <v>6</v>
      </c>
      <c r="G12" s="74">
        <v>9</v>
      </c>
      <c r="H12" s="74">
        <v>4</v>
      </c>
      <c r="I12" s="74">
        <v>12</v>
      </c>
      <c r="J12" s="74" t="s">
        <v>375</v>
      </c>
      <c r="K12" s="74" t="s">
        <v>375</v>
      </c>
      <c r="L12" s="74" t="s">
        <v>375</v>
      </c>
      <c r="M12" s="74" t="s">
        <v>375</v>
      </c>
      <c r="N12" s="74" t="s">
        <v>375</v>
      </c>
      <c r="O12" s="74">
        <v>2</v>
      </c>
      <c r="P12" s="75" t="s">
        <v>375</v>
      </c>
    </row>
    <row r="13" spans="1:16" ht="20.95" customHeight="1">
      <c r="A13" s="58"/>
      <c r="B13" s="58"/>
      <c r="C13" s="58"/>
      <c r="D13" s="58"/>
      <c r="E13" s="58"/>
      <c r="F13" s="58"/>
      <c r="G13" s="58"/>
      <c r="H13" s="58"/>
      <c r="I13" s="58"/>
      <c r="J13" s="58"/>
      <c r="K13" s="58"/>
      <c r="L13" s="564" t="s">
        <v>384</v>
      </c>
      <c r="M13" s="564"/>
      <c r="N13" s="564"/>
      <c r="O13" s="564"/>
      <c r="P13" s="564"/>
    </row>
    <row r="14" spans="1:16" ht="15.05" customHeight="1">
      <c r="A14" s="58"/>
      <c r="B14" s="58"/>
      <c r="C14" s="58"/>
      <c r="D14" s="58"/>
      <c r="E14" s="58"/>
      <c r="F14" s="58"/>
      <c r="G14" s="58"/>
      <c r="H14" s="58"/>
      <c r="I14" s="58"/>
      <c r="J14" s="58"/>
      <c r="K14" s="58"/>
      <c r="L14" s="58"/>
      <c r="M14" s="58"/>
      <c r="N14" s="58"/>
      <c r="O14" s="58"/>
      <c r="P14" s="58"/>
    </row>
    <row r="15" spans="1:16" ht="20.95" customHeight="1">
      <c r="A15" s="565" t="s">
        <v>385</v>
      </c>
      <c r="B15" s="565"/>
      <c r="C15" s="565"/>
      <c r="D15" s="58"/>
      <c r="E15" s="58"/>
      <c r="F15" s="58"/>
      <c r="G15" s="566" t="s">
        <v>384</v>
      </c>
      <c r="H15" s="566"/>
      <c r="I15" s="566"/>
      <c r="J15" s="58"/>
      <c r="K15" s="58"/>
      <c r="L15" s="58"/>
      <c r="M15" s="58"/>
      <c r="N15" s="58"/>
      <c r="O15" s="58"/>
      <c r="P15" s="58"/>
    </row>
    <row r="16" spans="1:16" ht="20.95" customHeight="1">
      <c r="A16" s="567" t="s">
        <v>386</v>
      </c>
      <c r="B16" s="568" t="s">
        <v>387</v>
      </c>
      <c r="C16" s="568"/>
      <c r="D16" s="569" t="s">
        <v>388</v>
      </c>
      <c r="E16" s="569"/>
      <c r="F16" s="569"/>
      <c r="G16" s="569"/>
      <c r="H16" s="569"/>
      <c r="I16" s="569"/>
      <c r="J16" s="58"/>
      <c r="K16" s="58"/>
      <c r="L16" s="58"/>
      <c r="M16" s="58"/>
      <c r="N16" s="58"/>
      <c r="O16" s="58"/>
      <c r="P16" s="58"/>
    </row>
    <row r="17" spans="1:16" ht="23.25" customHeight="1">
      <c r="A17" s="567"/>
      <c r="B17" s="568"/>
      <c r="C17" s="568"/>
      <c r="D17" s="570" t="s">
        <v>389</v>
      </c>
      <c r="E17" s="570"/>
      <c r="F17" s="570"/>
      <c r="G17" s="570"/>
      <c r="H17" s="570"/>
      <c r="I17" s="571" t="s">
        <v>390</v>
      </c>
      <c r="J17" s="58"/>
      <c r="K17" s="58"/>
      <c r="L17" s="58"/>
      <c r="M17" s="58"/>
      <c r="N17" s="58"/>
      <c r="O17" s="58"/>
      <c r="P17" s="58"/>
    </row>
    <row r="18" spans="1:16" ht="27" customHeight="1">
      <c r="A18" s="567"/>
      <c r="B18" s="568"/>
      <c r="C18" s="568"/>
      <c r="D18" s="69" t="s">
        <v>391</v>
      </c>
      <c r="E18" s="69" t="s">
        <v>392</v>
      </c>
      <c r="F18" s="69" t="s">
        <v>393</v>
      </c>
      <c r="G18" s="69" t="s">
        <v>394</v>
      </c>
      <c r="H18" s="69" t="s">
        <v>395</v>
      </c>
      <c r="I18" s="571"/>
      <c r="J18" s="58"/>
      <c r="K18" s="58"/>
      <c r="L18" s="58"/>
      <c r="M18" s="58"/>
      <c r="N18" s="58"/>
      <c r="O18" s="58"/>
      <c r="P18" s="58"/>
    </row>
    <row r="19" spans="1:16" ht="42.75" customHeight="1">
      <c r="A19" s="76" t="s">
        <v>396</v>
      </c>
      <c r="B19" s="562">
        <f>SUM(D19,I19)</f>
        <v>600</v>
      </c>
      <c r="C19" s="562"/>
      <c r="D19" s="77">
        <f>SUM(E19,F19,G19,H19)</f>
        <v>563</v>
      </c>
      <c r="E19" s="77">
        <v>15</v>
      </c>
      <c r="F19" s="77">
        <v>52</v>
      </c>
      <c r="G19" s="77">
        <v>120</v>
      </c>
      <c r="H19" s="77">
        <v>376</v>
      </c>
      <c r="I19" s="78">
        <v>37</v>
      </c>
      <c r="J19" s="58"/>
      <c r="K19" s="58"/>
      <c r="L19" s="58"/>
      <c r="M19" s="58"/>
      <c r="N19" s="58"/>
      <c r="O19" s="58"/>
      <c r="P19" s="58"/>
    </row>
    <row r="20" spans="1:16" ht="20.95" customHeight="1">
      <c r="A20" s="79" t="s">
        <v>397</v>
      </c>
      <c r="B20" s="58"/>
      <c r="C20" s="58"/>
      <c r="D20" s="58"/>
      <c r="E20" s="58"/>
      <c r="F20" s="58"/>
      <c r="G20" s="58"/>
      <c r="H20" s="563" t="s">
        <v>398</v>
      </c>
      <c r="I20" s="563"/>
      <c r="J20" s="58"/>
      <c r="K20" s="58"/>
      <c r="L20" s="58"/>
      <c r="M20" s="58"/>
      <c r="N20" s="58"/>
      <c r="O20" s="58"/>
      <c r="P20" s="58"/>
    </row>
    <row r="21" spans="1:16" ht="20.95" customHeight="1">
      <c r="A21" s="58"/>
      <c r="B21" s="58"/>
      <c r="C21" s="58"/>
      <c r="D21" s="58"/>
      <c r="E21" s="58"/>
      <c r="F21" s="58"/>
      <c r="G21" s="58"/>
    </row>
    <row r="22" spans="1:16" ht="20.95" customHeight="1"/>
    <row r="23" spans="1:16" ht="20.95" customHeight="1"/>
    <row r="24" spans="1:16" ht="20.95" customHeight="1"/>
    <row r="25" spans="1:16" ht="20.95" customHeight="1"/>
    <row r="26" spans="1:16" ht="20.95" customHeight="1"/>
    <row r="27" spans="1:16" ht="20.95" customHeight="1"/>
    <row r="28" spans="1:16" ht="20.95" customHeight="1"/>
  </sheetData>
  <sheetProtection selectLockedCells="1" selectUnlockedCells="1"/>
  <mergeCells count="20">
    <mergeCell ref="A1:D1"/>
    <mergeCell ref="E1:M1"/>
    <mergeCell ref="N1:P1"/>
    <mergeCell ref="A2:A3"/>
    <mergeCell ref="B2:B3"/>
    <mergeCell ref="C2:C3"/>
    <mergeCell ref="D2:D3"/>
    <mergeCell ref="E2:N2"/>
    <mergeCell ref="O2:O3"/>
    <mergeCell ref="P2:P3"/>
    <mergeCell ref="B19:C19"/>
    <mergeCell ref="H20:I20"/>
    <mergeCell ref="L13:P13"/>
    <mergeCell ref="A15:C15"/>
    <mergeCell ref="G15:I15"/>
    <mergeCell ref="A16:A18"/>
    <mergeCell ref="B16:C18"/>
    <mergeCell ref="D16:I16"/>
    <mergeCell ref="D17:H17"/>
    <mergeCell ref="I17:I18"/>
  </mergeCells>
  <phoneticPr fontId="5"/>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EA6E-4AD7-4465-94B5-E6ADFF1935C8}">
  <sheetPr>
    <pageSetUpPr fitToPage="1"/>
  </sheetPr>
  <dimension ref="A1:V28"/>
  <sheetViews>
    <sheetView view="pageLayout" zoomScaleNormal="71" workbookViewId="0">
      <selection activeCell="E12" sqref="E12"/>
    </sheetView>
  </sheetViews>
  <sheetFormatPr defaultColWidth="9" defaultRowHeight="14.4"/>
  <cols>
    <col min="1" max="1" width="2.6640625" style="58" customWidth="1"/>
    <col min="2" max="2" width="2.21875" style="58" customWidth="1"/>
    <col min="3" max="3" width="7.6640625" style="58" customWidth="1"/>
    <col min="4" max="7" width="8.88671875" style="58" customWidth="1"/>
    <col min="8" max="8" width="9.44140625" style="58" customWidth="1"/>
    <col min="9" max="15" width="8.88671875" style="58" customWidth="1"/>
    <col min="16" max="17" width="9.44140625" style="58" customWidth="1"/>
    <col min="18" max="19" width="8.88671875" style="58" customWidth="1"/>
    <col min="20" max="16384" width="9" style="58"/>
  </cols>
  <sheetData>
    <row r="1" spans="1:22" ht="20.95" customHeight="1">
      <c r="A1" s="582" t="s">
        <v>399</v>
      </c>
      <c r="B1" s="582"/>
      <c r="C1" s="582"/>
      <c r="D1" s="582"/>
      <c r="E1" s="582"/>
      <c r="F1" s="8"/>
      <c r="G1" s="8"/>
      <c r="H1" s="8"/>
      <c r="I1" s="8"/>
      <c r="J1" s="8"/>
      <c r="K1" s="8"/>
      <c r="L1" s="8"/>
      <c r="M1" s="8"/>
      <c r="N1" s="8"/>
      <c r="O1" s="8"/>
      <c r="P1" s="8"/>
      <c r="Q1" s="8"/>
      <c r="R1" s="8"/>
      <c r="S1" s="8"/>
      <c r="T1" s="8"/>
      <c r="U1" s="8"/>
      <c r="V1" s="8"/>
    </row>
    <row r="2" spans="1:22" ht="20.149999999999999" customHeight="1">
      <c r="A2" s="8" t="s">
        <v>400</v>
      </c>
      <c r="B2" s="8"/>
      <c r="C2" s="8"/>
      <c r="D2" s="8"/>
      <c r="E2" s="8"/>
      <c r="F2" s="8"/>
      <c r="G2" s="8"/>
      <c r="H2" s="8"/>
      <c r="I2" s="8"/>
      <c r="J2" s="8"/>
      <c r="K2" s="8"/>
      <c r="L2" s="8"/>
      <c r="M2" s="8"/>
      <c r="N2" s="8"/>
      <c r="O2" s="8"/>
      <c r="P2" s="8"/>
      <c r="Q2" s="8"/>
      <c r="R2" s="8"/>
      <c r="S2" s="8"/>
      <c r="T2" s="8"/>
      <c r="U2" s="8"/>
    </row>
    <row r="3" spans="1:22" ht="20.149999999999999" customHeight="1">
      <c r="A3" s="477" t="s">
        <v>401</v>
      </c>
      <c r="B3" s="477"/>
      <c r="C3" s="477"/>
      <c r="D3" s="477"/>
      <c r="E3" s="477"/>
      <c r="F3" s="477"/>
      <c r="G3" s="477"/>
      <c r="H3" s="477"/>
      <c r="I3" s="477"/>
      <c r="J3" s="477"/>
      <c r="K3" s="477"/>
      <c r="L3" s="477"/>
      <c r="M3" s="477"/>
      <c r="N3" s="477"/>
      <c r="O3" s="477"/>
      <c r="P3" s="477"/>
      <c r="Q3" s="477"/>
      <c r="R3" s="477"/>
      <c r="S3" s="477"/>
      <c r="T3" s="8"/>
      <c r="U3" s="8"/>
    </row>
    <row r="4" spans="1:22" ht="20.149999999999999" customHeight="1">
      <c r="A4" s="477" t="s">
        <v>402</v>
      </c>
      <c r="B4" s="477"/>
      <c r="C4" s="477"/>
      <c r="D4" s="477"/>
      <c r="E4" s="477"/>
      <c r="F4" s="477"/>
      <c r="G4" s="477"/>
      <c r="H4" s="477"/>
      <c r="I4" s="477"/>
      <c r="J4" s="477"/>
      <c r="K4" s="477"/>
      <c r="L4" s="477"/>
      <c r="M4" s="477"/>
      <c r="N4" s="477"/>
      <c r="O4" s="477"/>
      <c r="P4" s="477"/>
      <c r="Q4" s="477"/>
      <c r="R4" s="477"/>
      <c r="S4" s="477"/>
      <c r="T4" s="8"/>
      <c r="U4" s="8"/>
    </row>
    <row r="5" spans="1:22" ht="20.149999999999999" customHeight="1">
      <c r="A5" s="8" t="s">
        <v>403</v>
      </c>
      <c r="B5" s="8"/>
      <c r="C5" s="8"/>
      <c r="D5" s="8"/>
      <c r="E5" s="8"/>
      <c r="F5" s="8"/>
      <c r="G5" s="8"/>
      <c r="H5" s="8"/>
      <c r="I5" s="8"/>
      <c r="J5" s="8"/>
      <c r="K5" s="8"/>
      <c r="L5" s="8"/>
      <c r="M5" s="8"/>
      <c r="N5" s="8"/>
      <c r="O5" s="8"/>
      <c r="P5" s="8"/>
      <c r="Q5" s="8"/>
      <c r="R5" s="8"/>
      <c r="S5" s="8"/>
      <c r="T5" s="8"/>
      <c r="U5" s="8"/>
    </row>
    <row r="6" spans="1:22" ht="20.149999999999999" customHeight="1">
      <c r="A6" s="477" t="s">
        <v>404</v>
      </c>
      <c r="B6" s="477"/>
      <c r="C6" s="477"/>
      <c r="D6" s="477"/>
      <c r="E6" s="477"/>
      <c r="F6" s="477"/>
      <c r="G6" s="477"/>
      <c r="H6" s="477"/>
      <c r="I6" s="477"/>
      <c r="J6" s="477"/>
      <c r="K6" s="477"/>
      <c r="L6" s="477"/>
      <c r="M6" s="477"/>
      <c r="N6" s="477"/>
      <c r="O6" s="477"/>
      <c r="P6" s="477"/>
      <c r="Q6" s="477"/>
      <c r="R6" s="477"/>
      <c r="S6" s="477"/>
      <c r="T6" s="8"/>
      <c r="U6" s="8"/>
    </row>
    <row r="7" spans="1:22" ht="20.149999999999999" customHeight="1">
      <c r="A7" s="477" t="s">
        <v>405</v>
      </c>
      <c r="B7" s="477"/>
      <c r="C7" s="477"/>
      <c r="D7" s="477"/>
      <c r="E7" s="477"/>
      <c r="F7" s="477"/>
      <c r="G7" s="477"/>
      <c r="H7" s="477"/>
      <c r="I7" s="477"/>
      <c r="J7" s="477"/>
      <c r="K7" s="477"/>
      <c r="L7" s="477"/>
      <c r="M7" s="477"/>
      <c r="N7" s="477"/>
      <c r="O7" s="477"/>
      <c r="P7" s="477"/>
      <c r="Q7" s="477"/>
      <c r="R7" s="477"/>
      <c r="S7" s="477"/>
      <c r="T7" s="8"/>
      <c r="U7" s="8"/>
    </row>
    <row r="8" spans="1:22" ht="20.149999999999999" customHeight="1">
      <c r="A8" s="477" t="s">
        <v>406</v>
      </c>
      <c r="B8" s="477"/>
      <c r="C8" s="477"/>
      <c r="D8" s="477"/>
      <c r="E8" s="477"/>
      <c r="F8" s="477"/>
      <c r="G8" s="477"/>
      <c r="H8" s="477"/>
      <c r="I8" s="477"/>
      <c r="J8" s="477"/>
      <c r="K8" s="477"/>
      <c r="L8" s="477"/>
      <c r="M8" s="477"/>
      <c r="N8" s="477"/>
      <c r="O8" s="477"/>
      <c r="P8" s="477"/>
      <c r="Q8" s="477"/>
      <c r="R8" s="477"/>
      <c r="S8" s="477"/>
      <c r="T8" s="8"/>
      <c r="U8" s="8"/>
    </row>
    <row r="9" spans="1:22" ht="20.95" customHeight="1">
      <c r="A9" s="8"/>
      <c r="B9" s="8"/>
      <c r="C9" s="8"/>
      <c r="D9" s="8"/>
      <c r="E9" s="8"/>
      <c r="F9" s="8"/>
      <c r="G9" s="8"/>
      <c r="H9" s="8"/>
      <c r="I9" s="8"/>
      <c r="J9" s="8"/>
      <c r="K9" s="8"/>
      <c r="L9" s="8"/>
      <c r="M9" s="8"/>
      <c r="N9" s="8"/>
      <c r="O9" s="8"/>
      <c r="P9" s="8"/>
      <c r="Q9" s="487" t="s">
        <v>407</v>
      </c>
      <c r="R9" s="487"/>
      <c r="S9" s="487"/>
      <c r="T9" s="8"/>
      <c r="U9" s="8"/>
      <c r="V9" s="8"/>
    </row>
    <row r="10" spans="1:22" ht="24.75" customHeight="1">
      <c r="A10" s="576" t="s">
        <v>408</v>
      </c>
      <c r="B10" s="576"/>
      <c r="C10" s="577" t="s">
        <v>409</v>
      </c>
      <c r="D10" s="578" t="s">
        <v>410</v>
      </c>
      <c r="E10" s="579"/>
      <c r="F10" s="579"/>
      <c r="G10" s="579"/>
      <c r="H10" s="579"/>
      <c r="I10" s="579"/>
      <c r="J10" s="579"/>
      <c r="K10" s="579"/>
      <c r="L10" s="579"/>
      <c r="M10" s="579"/>
      <c r="N10" s="579"/>
      <c r="O10" s="579"/>
      <c r="P10" s="579"/>
      <c r="Q10" s="580"/>
      <c r="R10" s="578" t="s">
        <v>411</v>
      </c>
      <c r="S10" s="581"/>
      <c r="T10" s="8"/>
      <c r="U10" s="8"/>
      <c r="V10" s="8"/>
    </row>
    <row r="11" spans="1:22" ht="45" customHeight="1">
      <c r="A11" s="576"/>
      <c r="B11" s="576"/>
      <c r="C11" s="577"/>
      <c r="D11" s="80" t="s">
        <v>412</v>
      </c>
      <c r="E11" s="81" t="s">
        <v>413</v>
      </c>
      <c r="F11" s="80" t="s">
        <v>414</v>
      </c>
      <c r="G11" s="80" t="s">
        <v>415</v>
      </c>
      <c r="H11" s="81" t="s">
        <v>416</v>
      </c>
      <c r="I11" s="80" t="s">
        <v>417</v>
      </c>
      <c r="J11" s="80" t="s">
        <v>418</v>
      </c>
      <c r="K11" s="80" t="s">
        <v>419</v>
      </c>
      <c r="L11" s="80" t="s">
        <v>420</v>
      </c>
      <c r="M11" s="80" t="s">
        <v>421</v>
      </c>
      <c r="N11" s="80" t="s">
        <v>422</v>
      </c>
      <c r="O11" s="81" t="s">
        <v>423</v>
      </c>
      <c r="P11" s="81" t="s">
        <v>424</v>
      </c>
      <c r="Q11" s="80" t="s">
        <v>425</v>
      </c>
      <c r="R11" s="80" t="s">
        <v>412</v>
      </c>
      <c r="S11" s="82" t="s">
        <v>426</v>
      </c>
      <c r="T11" s="8"/>
      <c r="U11" s="8"/>
      <c r="V11" s="8"/>
    </row>
    <row r="12" spans="1:22" ht="27" customHeight="1">
      <c r="A12" s="574" t="s">
        <v>427</v>
      </c>
      <c r="B12" s="574"/>
      <c r="C12" s="80" t="s">
        <v>428</v>
      </c>
      <c r="D12" s="83">
        <v>1</v>
      </c>
      <c r="E12" s="83">
        <v>10</v>
      </c>
      <c r="F12" s="83">
        <v>1</v>
      </c>
      <c r="G12" s="83"/>
      <c r="H12" s="83">
        <f>SUM(D12:G12)</f>
        <v>12</v>
      </c>
      <c r="I12" s="83"/>
      <c r="J12" s="83"/>
      <c r="K12" s="83"/>
      <c r="L12" s="83"/>
      <c r="M12" s="83"/>
      <c r="N12" s="83"/>
      <c r="O12" s="83"/>
      <c r="P12" s="83">
        <f>SUM(I12:O12)</f>
        <v>0</v>
      </c>
      <c r="Q12" s="83">
        <f t="shared" ref="Q12:Q20" si="0">SUM(H12+P12)</f>
        <v>12</v>
      </c>
      <c r="R12" s="83">
        <v>17</v>
      </c>
      <c r="S12" s="84">
        <v>16</v>
      </c>
      <c r="T12" s="8"/>
      <c r="U12" s="8"/>
      <c r="V12" s="8"/>
    </row>
    <row r="13" spans="1:22" ht="27" customHeight="1">
      <c r="A13" s="574"/>
      <c r="B13" s="574"/>
      <c r="C13" s="80" t="s">
        <v>429</v>
      </c>
      <c r="D13" s="85">
        <v>0.5</v>
      </c>
      <c r="E13" s="85">
        <v>6.66</v>
      </c>
      <c r="F13" s="85">
        <v>2.06</v>
      </c>
      <c r="G13" s="85"/>
      <c r="H13" s="85">
        <f t="shared" ref="H13:H20" si="1">SUM(D13:G13)</f>
        <v>9.2200000000000006</v>
      </c>
      <c r="I13" s="85"/>
      <c r="J13" s="85"/>
      <c r="K13" s="85"/>
      <c r="L13" s="85"/>
      <c r="M13" s="85"/>
      <c r="N13" s="85"/>
      <c r="O13" s="85"/>
      <c r="P13" s="85">
        <f t="shared" ref="P13:P20" si="2">SUM(I13:O13)</f>
        <v>0</v>
      </c>
      <c r="Q13" s="85">
        <f t="shared" si="0"/>
        <v>9.2200000000000006</v>
      </c>
      <c r="R13" s="85">
        <v>11.9</v>
      </c>
      <c r="S13" s="86">
        <v>7.63</v>
      </c>
      <c r="T13" s="8"/>
      <c r="U13" s="8"/>
      <c r="V13" s="8"/>
    </row>
    <row r="14" spans="1:22" ht="27" customHeight="1">
      <c r="A14" s="574"/>
      <c r="B14" s="574"/>
      <c r="C14" s="80" t="s">
        <v>430</v>
      </c>
      <c r="D14" s="83"/>
      <c r="E14" s="83">
        <v>300</v>
      </c>
      <c r="F14" s="83">
        <v>5</v>
      </c>
      <c r="G14" s="83"/>
      <c r="H14" s="83">
        <f t="shared" si="1"/>
        <v>305</v>
      </c>
      <c r="I14" s="83"/>
      <c r="J14" s="83"/>
      <c r="K14" s="83"/>
      <c r="L14" s="83"/>
      <c r="M14" s="83"/>
      <c r="N14" s="83"/>
      <c r="O14" s="83"/>
      <c r="P14" s="83">
        <f t="shared" si="2"/>
        <v>0</v>
      </c>
      <c r="Q14" s="83">
        <f t="shared" si="0"/>
        <v>305</v>
      </c>
      <c r="R14" s="83"/>
      <c r="S14" s="84">
        <v>480</v>
      </c>
      <c r="T14" s="8"/>
      <c r="U14" s="8"/>
      <c r="V14" s="8"/>
    </row>
    <row r="15" spans="1:22" ht="27" customHeight="1">
      <c r="A15" s="574" t="s">
        <v>431</v>
      </c>
      <c r="B15" s="574"/>
      <c r="C15" s="80" t="s">
        <v>428</v>
      </c>
      <c r="D15" s="83"/>
      <c r="E15" s="83"/>
      <c r="F15" s="83"/>
      <c r="G15" s="83">
        <v>2</v>
      </c>
      <c r="H15" s="83">
        <f t="shared" si="1"/>
        <v>2</v>
      </c>
      <c r="I15" s="83"/>
      <c r="J15" s="83">
        <v>1</v>
      </c>
      <c r="K15" s="83"/>
      <c r="L15" s="83"/>
      <c r="M15" s="83">
        <v>2</v>
      </c>
      <c r="N15" s="83">
        <v>4</v>
      </c>
      <c r="O15" s="83">
        <v>1</v>
      </c>
      <c r="P15" s="83">
        <f t="shared" si="2"/>
        <v>8</v>
      </c>
      <c r="Q15" s="83">
        <f t="shared" si="0"/>
        <v>10</v>
      </c>
      <c r="R15" s="83"/>
      <c r="S15" s="84"/>
      <c r="T15" s="8"/>
      <c r="U15" s="8"/>
      <c r="V15" s="8"/>
    </row>
    <row r="16" spans="1:22" ht="27" customHeight="1">
      <c r="A16" s="574"/>
      <c r="B16" s="574"/>
      <c r="C16" s="80" t="s">
        <v>429</v>
      </c>
      <c r="D16" s="85"/>
      <c r="E16" s="85"/>
      <c r="F16" s="85"/>
      <c r="G16" s="85">
        <v>9.8000000000000007</v>
      </c>
      <c r="H16" s="85">
        <f t="shared" si="1"/>
        <v>9.8000000000000007</v>
      </c>
      <c r="I16" s="85"/>
      <c r="J16" s="85">
        <v>14</v>
      </c>
      <c r="K16" s="85"/>
      <c r="L16" s="85"/>
      <c r="M16" s="85">
        <v>150</v>
      </c>
      <c r="N16" s="85">
        <v>570</v>
      </c>
      <c r="O16" s="85">
        <v>452</v>
      </c>
      <c r="P16" s="85">
        <f t="shared" si="2"/>
        <v>1186</v>
      </c>
      <c r="Q16" s="85">
        <f t="shared" si="0"/>
        <v>1195.8</v>
      </c>
      <c r="R16" s="85"/>
      <c r="S16" s="86"/>
      <c r="T16" s="8"/>
      <c r="U16" s="8"/>
      <c r="V16" s="8"/>
    </row>
    <row r="17" spans="1:22" ht="27" customHeight="1">
      <c r="A17" s="574"/>
      <c r="B17" s="574"/>
      <c r="C17" s="80" t="s">
        <v>430</v>
      </c>
      <c r="D17" s="83"/>
      <c r="E17" s="83"/>
      <c r="F17" s="83"/>
      <c r="G17" s="83">
        <v>542</v>
      </c>
      <c r="H17" s="83">
        <f t="shared" si="1"/>
        <v>542</v>
      </c>
      <c r="I17" s="83"/>
      <c r="J17" s="83">
        <v>150</v>
      </c>
      <c r="K17" s="83"/>
      <c r="L17" s="83"/>
      <c r="M17" s="83">
        <v>3878</v>
      </c>
      <c r="N17" s="83">
        <v>1620</v>
      </c>
      <c r="O17" s="83">
        <v>520</v>
      </c>
      <c r="P17" s="83">
        <f t="shared" si="2"/>
        <v>6168</v>
      </c>
      <c r="Q17" s="83">
        <f t="shared" si="0"/>
        <v>6710</v>
      </c>
      <c r="R17" s="83"/>
      <c r="S17" s="84"/>
      <c r="T17" s="8"/>
      <c r="U17" s="8"/>
      <c r="V17" s="8"/>
    </row>
    <row r="18" spans="1:22" ht="27" customHeight="1">
      <c r="A18" s="574" t="s">
        <v>432</v>
      </c>
      <c r="B18" s="574"/>
      <c r="C18" s="80" t="s">
        <v>428</v>
      </c>
      <c r="D18" s="83">
        <v>9</v>
      </c>
      <c r="E18" s="83">
        <v>481</v>
      </c>
      <c r="F18" s="83">
        <v>280</v>
      </c>
      <c r="G18" s="83">
        <v>66</v>
      </c>
      <c r="H18" s="83">
        <f t="shared" si="1"/>
        <v>836</v>
      </c>
      <c r="I18" s="83">
        <v>16</v>
      </c>
      <c r="J18" s="83">
        <v>25</v>
      </c>
      <c r="K18" s="83"/>
      <c r="L18" s="83"/>
      <c r="M18" s="83"/>
      <c r="N18" s="83"/>
      <c r="O18" s="83"/>
      <c r="P18" s="83">
        <f t="shared" si="2"/>
        <v>41</v>
      </c>
      <c r="Q18" s="83">
        <f t="shared" si="0"/>
        <v>877</v>
      </c>
      <c r="R18" s="83">
        <v>6</v>
      </c>
      <c r="S18" s="84">
        <v>32</v>
      </c>
      <c r="T18" s="8"/>
      <c r="U18" s="8"/>
      <c r="V18" s="8"/>
    </row>
    <row r="19" spans="1:22" ht="27" customHeight="1">
      <c r="A19" s="574"/>
      <c r="B19" s="574"/>
      <c r="C19" s="80" t="s">
        <v>429</v>
      </c>
      <c r="D19" s="85">
        <v>4.5</v>
      </c>
      <c r="E19" s="85">
        <v>280.37</v>
      </c>
      <c r="F19" s="85">
        <v>603.48</v>
      </c>
      <c r="G19" s="85">
        <v>299.85000000000002</v>
      </c>
      <c r="H19" s="85">
        <f t="shared" si="1"/>
        <v>1188.2</v>
      </c>
      <c r="I19" s="85">
        <v>141.68</v>
      </c>
      <c r="J19" s="85">
        <v>370.75</v>
      </c>
      <c r="K19" s="85"/>
      <c r="L19" s="85"/>
      <c r="M19" s="85"/>
      <c r="N19" s="85"/>
      <c r="O19" s="85"/>
      <c r="P19" s="85">
        <f t="shared" si="2"/>
        <v>512.43000000000006</v>
      </c>
      <c r="Q19" s="85">
        <f t="shared" si="0"/>
        <v>1700.63</v>
      </c>
      <c r="R19" s="85">
        <v>4.2</v>
      </c>
      <c r="S19" s="86">
        <v>27.4</v>
      </c>
      <c r="T19" s="8"/>
      <c r="U19" s="8"/>
      <c r="V19" s="8"/>
    </row>
    <row r="20" spans="1:22" ht="27" customHeight="1">
      <c r="A20" s="574"/>
      <c r="B20" s="574"/>
      <c r="C20" s="80" t="s">
        <v>430</v>
      </c>
      <c r="D20" s="87"/>
      <c r="E20" s="87">
        <v>13991</v>
      </c>
      <c r="F20" s="88">
        <v>14866</v>
      </c>
      <c r="G20" s="87">
        <v>9977</v>
      </c>
      <c r="H20" s="87">
        <f t="shared" si="1"/>
        <v>38834</v>
      </c>
      <c r="I20" s="87">
        <v>4042</v>
      </c>
      <c r="J20" s="87">
        <v>6801</v>
      </c>
      <c r="K20" s="87"/>
      <c r="L20" s="87"/>
      <c r="M20" s="87"/>
      <c r="N20" s="87"/>
      <c r="O20" s="87"/>
      <c r="P20" s="87">
        <f t="shared" si="2"/>
        <v>10843</v>
      </c>
      <c r="Q20" s="83">
        <f t="shared" si="0"/>
        <v>49677</v>
      </c>
      <c r="R20" s="83"/>
      <c r="S20" s="84">
        <v>938</v>
      </c>
      <c r="T20" s="8"/>
      <c r="U20" s="8"/>
      <c r="V20" s="8"/>
    </row>
    <row r="21" spans="1:22" ht="27" customHeight="1">
      <c r="A21" s="575" t="s">
        <v>425</v>
      </c>
      <c r="B21" s="575"/>
      <c r="C21" s="80" t="s">
        <v>428</v>
      </c>
      <c r="D21" s="89">
        <f t="shared" ref="D21:S21" si="3">SUM(D12+D15+D18)</f>
        <v>10</v>
      </c>
      <c r="E21" s="89">
        <f>SUM(E12+E15+E18)</f>
        <v>491</v>
      </c>
      <c r="F21" s="89">
        <f t="shared" si="3"/>
        <v>281</v>
      </c>
      <c r="G21" s="89">
        <f t="shared" si="3"/>
        <v>68</v>
      </c>
      <c r="H21" s="89">
        <f t="shared" si="3"/>
        <v>850</v>
      </c>
      <c r="I21" s="89">
        <f t="shared" si="3"/>
        <v>16</v>
      </c>
      <c r="J21" s="89">
        <f t="shared" si="3"/>
        <v>26</v>
      </c>
      <c r="K21" s="89">
        <f t="shared" si="3"/>
        <v>0</v>
      </c>
      <c r="L21" s="89">
        <f t="shared" si="3"/>
        <v>0</v>
      </c>
      <c r="M21" s="89">
        <f t="shared" si="3"/>
        <v>2</v>
      </c>
      <c r="N21" s="89">
        <f t="shared" si="3"/>
        <v>4</v>
      </c>
      <c r="O21" s="89">
        <f t="shared" si="3"/>
        <v>1</v>
      </c>
      <c r="P21" s="89">
        <f t="shared" si="3"/>
        <v>49</v>
      </c>
      <c r="Q21" s="89">
        <f t="shared" si="3"/>
        <v>899</v>
      </c>
      <c r="R21" s="89">
        <f t="shared" si="3"/>
        <v>23</v>
      </c>
      <c r="S21" s="90">
        <f t="shared" si="3"/>
        <v>48</v>
      </c>
      <c r="T21" s="8"/>
      <c r="U21" s="8"/>
      <c r="V21" s="8"/>
    </row>
    <row r="22" spans="1:22" ht="27" customHeight="1">
      <c r="A22" s="575"/>
      <c r="B22" s="575"/>
      <c r="C22" s="80" t="s">
        <v>429</v>
      </c>
      <c r="D22" s="85">
        <f t="shared" ref="D22:S23" si="4">SUM(D13+D16+D19)</f>
        <v>5</v>
      </c>
      <c r="E22" s="85">
        <f>SUM(E13+E16+E19)</f>
        <v>287.03000000000003</v>
      </c>
      <c r="F22" s="85">
        <f t="shared" si="4"/>
        <v>605.54</v>
      </c>
      <c r="G22" s="85">
        <f t="shared" si="4"/>
        <v>309.65000000000003</v>
      </c>
      <c r="H22" s="85">
        <f t="shared" si="4"/>
        <v>1207.22</v>
      </c>
      <c r="I22" s="85">
        <f t="shared" si="4"/>
        <v>141.68</v>
      </c>
      <c r="J22" s="85">
        <f t="shared" si="4"/>
        <v>384.75</v>
      </c>
      <c r="K22" s="85">
        <f t="shared" si="4"/>
        <v>0</v>
      </c>
      <c r="L22" s="85">
        <f t="shared" si="4"/>
        <v>0</v>
      </c>
      <c r="M22" s="85">
        <f t="shared" si="4"/>
        <v>150</v>
      </c>
      <c r="N22" s="85">
        <f t="shared" si="4"/>
        <v>570</v>
      </c>
      <c r="O22" s="85">
        <f t="shared" si="4"/>
        <v>452</v>
      </c>
      <c r="P22" s="85">
        <f t="shared" si="4"/>
        <v>1698.43</v>
      </c>
      <c r="Q22" s="85">
        <f t="shared" si="4"/>
        <v>2905.65</v>
      </c>
      <c r="R22" s="85">
        <f t="shared" si="4"/>
        <v>16.100000000000001</v>
      </c>
      <c r="S22" s="86">
        <f t="shared" si="4"/>
        <v>35.03</v>
      </c>
      <c r="T22" s="8"/>
      <c r="U22" s="8"/>
      <c r="V22" s="8"/>
    </row>
    <row r="23" spans="1:22" ht="27" customHeight="1">
      <c r="A23" s="575"/>
      <c r="B23" s="575"/>
      <c r="C23" s="91" t="s">
        <v>430</v>
      </c>
      <c r="D23" s="92">
        <f t="shared" si="4"/>
        <v>0</v>
      </c>
      <c r="E23" s="92">
        <f>SUM(E14+E17+E20)</f>
        <v>14291</v>
      </c>
      <c r="F23" s="92">
        <f t="shared" si="4"/>
        <v>14871</v>
      </c>
      <c r="G23" s="92">
        <f t="shared" si="4"/>
        <v>10519</v>
      </c>
      <c r="H23" s="92">
        <f t="shared" si="4"/>
        <v>39681</v>
      </c>
      <c r="I23" s="92">
        <f t="shared" si="4"/>
        <v>4042</v>
      </c>
      <c r="J23" s="92">
        <f t="shared" si="4"/>
        <v>6951</v>
      </c>
      <c r="K23" s="92">
        <f t="shared" si="4"/>
        <v>0</v>
      </c>
      <c r="L23" s="92">
        <f t="shared" si="4"/>
        <v>0</v>
      </c>
      <c r="M23" s="92">
        <f t="shared" si="4"/>
        <v>3878</v>
      </c>
      <c r="N23" s="92">
        <f t="shared" si="4"/>
        <v>1620</v>
      </c>
      <c r="O23" s="92">
        <f t="shared" si="4"/>
        <v>520</v>
      </c>
      <c r="P23" s="92">
        <f t="shared" si="4"/>
        <v>17011</v>
      </c>
      <c r="Q23" s="92">
        <f t="shared" si="4"/>
        <v>56692</v>
      </c>
      <c r="R23" s="92">
        <f t="shared" si="4"/>
        <v>0</v>
      </c>
      <c r="S23" s="93">
        <f t="shared" si="4"/>
        <v>1418</v>
      </c>
      <c r="T23" s="8"/>
      <c r="U23" s="8"/>
      <c r="V23" s="8"/>
    </row>
    <row r="24" spans="1:22">
      <c r="A24" s="8"/>
      <c r="B24" s="8"/>
      <c r="C24" s="8"/>
      <c r="D24" s="8"/>
      <c r="E24" s="8"/>
      <c r="F24" s="8"/>
      <c r="G24" s="8"/>
      <c r="H24" s="8"/>
      <c r="I24" s="8"/>
      <c r="J24" s="8"/>
      <c r="K24" s="8"/>
      <c r="L24" s="8"/>
      <c r="M24" s="8"/>
      <c r="N24" s="8"/>
      <c r="O24" s="8"/>
      <c r="P24" s="8"/>
      <c r="Q24" s="8"/>
      <c r="R24" s="8"/>
      <c r="S24" s="8"/>
      <c r="T24" s="8"/>
      <c r="U24" s="8"/>
      <c r="V24" s="8"/>
    </row>
    <row r="25" spans="1:22">
      <c r="A25" s="8"/>
      <c r="B25" s="8"/>
      <c r="C25" s="8"/>
      <c r="D25" s="8"/>
      <c r="E25" s="8"/>
      <c r="F25" s="8"/>
      <c r="G25" s="8"/>
      <c r="H25" s="8"/>
      <c r="I25" s="8"/>
      <c r="J25" s="8"/>
      <c r="K25" s="8"/>
      <c r="L25" s="8"/>
      <c r="M25" s="8"/>
      <c r="N25" s="8"/>
      <c r="O25" s="8"/>
      <c r="P25" s="8"/>
      <c r="Q25" s="8"/>
      <c r="R25" s="8"/>
      <c r="S25" s="10"/>
      <c r="T25" s="8"/>
      <c r="U25" s="8"/>
      <c r="V25" s="8"/>
    </row>
    <row r="26" spans="1:22">
      <c r="A26" s="8"/>
      <c r="B26" s="8"/>
      <c r="C26" s="8"/>
      <c r="D26" s="8"/>
      <c r="E26" s="8"/>
      <c r="F26" s="8"/>
      <c r="G26" s="8"/>
      <c r="H26" s="8"/>
      <c r="I26" s="8"/>
      <c r="J26" s="8"/>
      <c r="K26" s="8"/>
      <c r="L26" s="8"/>
      <c r="M26" s="8"/>
      <c r="N26" s="8"/>
      <c r="O26" s="8"/>
      <c r="P26" s="8"/>
      <c r="Q26" s="8"/>
      <c r="R26" s="8"/>
      <c r="S26" s="8"/>
      <c r="T26" s="8"/>
      <c r="U26" s="8"/>
      <c r="V26" s="8"/>
    </row>
    <row r="27" spans="1:22">
      <c r="A27" s="8"/>
      <c r="B27" s="8"/>
      <c r="C27" s="94"/>
      <c r="D27" s="94"/>
      <c r="E27" s="94"/>
      <c r="F27" s="94"/>
      <c r="G27" s="94"/>
      <c r="H27" s="94"/>
      <c r="I27" s="94"/>
      <c r="J27" s="94"/>
      <c r="K27" s="94"/>
      <c r="L27" s="94"/>
      <c r="M27" s="94"/>
      <c r="N27" s="94"/>
      <c r="O27" s="94"/>
      <c r="P27" s="94"/>
      <c r="Q27" s="94"/>
      <c r="R27" s="94"/>
      <c r="S27" s="94"/>
      <c r="T27" s="8"/>
      <c r="U27" s="8"/>
      <c r="V27" s="8"/>
    </row>
    <row r="28" spans="1:22">
      <c r="A28" s="8"/>
      <c r="B28" s="8"/>
      <c r="C28" s="8"/>
      <c r="D28" s="8"/>
      <c r="E28" s="8"/>
      <c r="F28" s="8"/>
      <c r="G28" s="8"/>
      <c r="H28" s="8"/>
      <c r="I28" s="8"/>
      <c r="J28" s="8"/>
      <c r="K28" s="8"/>
      <c r="L28" s="8"/>
      <c r="M28" s="8"/>
      <c r="N28" s="8"/>
      <c r="O28" s="8"/>
      <c r="P28" s="8"/>
      <c r="Q28" s="8"/>
      <c r="R28" s="8"/>
      <c r="S28" s="8"/>
      <c r="T28" s="8"/>
      <c r="U28" s="8"/>
      <c r="V28" s="8"/>
    </row>
  </sheetData>
  <sheetProtection selectLockedCells="1" selectUnlockedCells="1"/>
  <mergeCells count="15">
    <mergeCell ref="A8:S8"/>
    <mergeCell ref="A1:E1"/>
    <mergeCell ref="A3:S3"/>
    <mergeCell ref="A4:S4"/>
    <mergeCell ref="A6:S6"/>
    <mergeCell ref="A7:S7"/>
    <mergeCell ref="A15:B17"/>
    <mergeCell ref="A18:B20"/>
    <mergeCell ref="A21:B23"/>
    <mergeCell ref="Q9:S9"/>
    <mergeCell ref="A10:B11"/>
    <mergeCell ref="C10:C11"/>
    <mergeCell ref="D10:Q10"/>
    <mergeCell ref="R10:S10"/>
    <mergeCell ref="A12:B14"/>
  </mergeCells>
  <phoneticPr fontId="5"/>
  <pageMargins left="0.78740157480314965" right="0.39370078740157483" top="0.39370078740157483" bottom="0.39370078740157483" header="0" footer="0"/>
  <pageSetup paperSize="9" scale="86"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ED7D-6E05-45BF-AA61-6D7828FC6ABE}">
  <sheetPr>
    <pageSetUpPr fitToPage="1"/>
  </sheetPr>
  <dimension ref="A1:Q25"/>
  <sheetViews>
    <sheetView view="pageLayout" topLeftCell="A7" zoomScaleNormal="100" workbookViewId="0">
      <selection activeCell="A2" sqref="A2:Q6"/>
    </sheetView>
  </sheetViews>
  <sheetFormatPr defaultColWidth="9" defaultRowHeight="14.4"/>
  <cols>
    <col min="1" max="1" width="3.109375" style="95" customWidth="1"/>
    <col min="2" max="2" width="18" style="58" customWidth="1"/>
    <col min="3" max="14" width="9.21875" style="58" customWidth="1"/>
    <col min="15" max="16" width="9.44140625" style="58" customWidth="1"/>
    <col min="17" max="17" width="9.21875" style="58" customWidth="1"/>
    <col min="18" max="16384" width="9" style="58"/>
  </cols>
  <sheetData>
    <row r="1" spans="1:17" s="51" customFormat="1" ht="20.95" customHeight="1">
      <c r="A1" s="583" t="s">
        <v>433</v>
      </c>
      <c r="B1" s="583"/>
      <c r="C1" s="583"/>
      <c r="D1" s="57"/>
      <c r="E1" s="57"/>
      <c r="F1" s="57"/>
      <c r="G1" s="57"/>
      <c r="H1" s="57"/>
      <c r="I1" s="57"/>
      <c r="J1" s="57"/>
      <c r="K1" s="57"/>
      <c r="L1" s="57"/>
      <c r="M1" s="57"/>
      <c r="N1" s="57"/>
      <c r="O1" s="57"/>
      <c r="P1" s="57"/>
      <c r="Q1" s="57"/>
    </row>
    <row r="2" spans="1:17" ht="17.2" customHeight="1">
      <c r="A2" s="584" t="s">
        <v>540</v>
      </c>
      <c r="B2" s="584"/>
      <c r="C2" s="584"/>
      <c r="D2" s="584"/>
      <c r="E2" s="584"/>
      <c r="F2" s="584"/>
      <c r="G2" s="584"/>
      <c r="H2" s="584"/>
      <c r="I2" s="584"/>
      <c r="J2" s="584"/>
      <c r="K2" s="584"/>
      <c r="L2" s="584"/>
      <c r="M2" s="584"/>
      <c r="N2" s="584"/>
      <c r="O2" s="584"/>
      <c r="P2" s="584"/>
      <c r="Q2" s="584"/>
    </row>
    <row r="3" spans="1:17" s="51" customFormat="1" ht="20.95" customHeight="1">
      <c r="A3" s="584" t="s">
        <v>434</v>
      </c>
      <c r="B3" s="584"/>
      <c r="C3" s="584"/>
      <c r="D3" s="584"/>
      <c r="E3" s="584"/>
      <c r="F3" s="584"/>
      <c r="G3" s="584"/>
      <c r="H3" s="584"/>
      <c r="I3" s="584"/>
      <c r="J3" s="584"/>
      <c r="K3" s="584"/>
      <c r="L3" s="584"/>
      <c r="M3" s="584"/>
      <c r="N3" s="584"/>
      <c r="O3" s="584"/>
      <c r="P3" s="584"/>
      <c r="Q3" s="584"/>
    </row>
    <row r="4" spans="1:17" ht="24.05" customHeight="1">
      <c r="A4" s="8" t="s">
        <v>435</v>
      </c>
      <c r="B4" s="8"/>
      <c r="C4" s="8"/>
      <c r="D4" s="8"/>
      <c r="E4" s="8"/>
      <c r="F4" s="8"/>
      <c r="G4" s="8"/>
      <c r="H4" s="8"/>
      <c r="I4" s="8"/>
      <c r="J4" s="8"/>
      <c r="K4" s="8"/>
      <c r="L4" s="8"/>
      <c r="M4" s="8"/>
      <c r="N4" s="8"/>
      <c r="O4" s="8"/>
      <c r="P4" s="8"/>
      <c r="Q4" s="8"/>
    </row>
    <row r="5" spans="1:17" ht="24.05" customHeight="1">
      <c r="A5" s="113" t="s">
        <v>541</v>
      </c>
      <c r="B5" s="8"/>
      <c r="C5" s="8"/>
      <c r="D5" s="8"/>
      <c r="E5" s="8"/>
      <c r="F5" s="8"/>
      <c r="G5" s="8"/>
      <c r="H5" s="8"/>
      <c r="I5" s="8"/>
      <c r="J5" s="8"/>
      <c r="K5" s="8"/>
      <c r="L5" s="8"/>
      <c r="M5" s="8"/>
      <c r="N5" s="8"/>
      <c r="O5" s="8"/>
      <c r="P5" s="8"/>
      <c r="Q5" s="8"/>
    </row>
    <row r="6" spans="1:17" ht="24.05" customHeight="1">
      <c r="A6" s="8" t="s">
        <v>542</v>
      </c>
      <c r="B6" s="8"/>
      <c r="C6" s="8"/>
      <c r="D6" s="8"/>
      <c r="E6" s="8"/>
      <c r="F6" s="8"/>
      <c r="G6" s="8"/>
      <c r="H6" s="8"/>
      <c r="I6" s="8"/>
      <c r="J6" s="8"/>
      <c r="K6" s="8"/>
      <c r="L6" s="8"/>
      <c r="M6" s="8"/>
      <c r="N6" s="8"/>
      <c r="O6" s="8"/>
      <c r="P6" s="8"/>
      <c r="Q6" s="8"/>
    </row>
    <row r="7" spans="1:17" ht="19.5" customHeight="1">
      <c r="O7" s="487" t="s">
        <v>436</v>
      </c>
      <c r="P7" s="487"/>
      <c r="Q7" s="487"/>
    </row>
    <row r="8" spans="1:17" s="68" customFormat="1" ht="29.95" customHeight="1">
      <c r="A8" s="585" t="s">
        <v>437</v>
      </c>
      <c r="B8" s="585"/>
      <c r="C8" s="96" t="s">
        <v>438</v>
      </c>
      <c r="D8" s="96" t="s">
        <v>439</v>
      </c>
      <c r="E8" s="96" t="s">
        <v>440</v>
      </c>
      <c r="F8" s="96" t="s">
        <v>441</v>
      </c>
      <c r="G8" s="96" t="s">
        <v>442</v>
      </c>
      <c r="H8" s="96" t="s">
        <v>443</v>
      </c>
      <c r="I8" s="96" t="s">
        <v>444</v>
      </c>
      <c r="J8" s="96" t="s">
        <v>445</v>
      </c>
      <c r="K8" s="96" t="s">
        <v>446</v>
      </c>
      <c r="L8" s="96" t="s">
        <v>447</v>
      </c>
      <c r="M8" s="96" t="s">
        <v>448</v>
      </c>
      <c r="N8" s="96" t="s">
        <v>449</v>
      </c>
      <c r="O8" s="96" t="s">
        <v>450</v>
      </c>
      <c r="P8" s="96" t="s">
        <v>451</v>
      </c>
      <c r="Q8" s="96" t="s">
        <v>452</v>
      </c>
    </row>
    <row r="9" spans="1:17" ht="26.2" customHeight="1">
      <c r="A9" s="97" t="s">
        <v>453</v>
      </c>
      <c r="B9" s="98" t="s">
        <v>287</v>
      </c>
      <c r="C9" s="99">
        <v>0</v>
      </c>
      <c r="D9" s="100">
        <v>0</v>
      </c>
      <c r="E9" s="100">
        <v>4</v>
      </c>
      <c r="F9" s="99">
        <v>3</v>
      </c>
      <c r="G9" s="99">
        <v>0</v>
      </c>
      <c r="H9" s="99">
        <v>0</v>
      </c>
      <c r="I9" s="99">
        <v>0</v>
      </c>
      <c r="J9" s="99">
        <v>0</v>
      </c>
      <c r="K9" s="99">
        <v>270</v>
      </c>
      <c r="L9" s="99">
        <v>23163</v>
      </c>
      <c r="M9" s="99">
        <v>164795</v>
      </c>
      <c r="N9" s="99">
        <v>37048</v>
      </c>
      <c r="O9" s="99">
        <v>225283</v>
      </c>
      <c r="P9" s="99">
        <v>289774</v>
      </c>
      <c r="Q9" s="101">
        <f t="shared" ref="Q9:Q25" si="0">O9/P9</f>
        <v>0.77744380103114841</v>
      </c>
    </row>
    <row r="10" spans="1:17" ht="26.2" customHeight="1">
      <c r="A10" s="97" t="s">
        <v>454</v>
      </c>
      <c r="B10" s="98" t="s">
        <v>291</v>
      </c>
      <c r="C10" s="99">
        <v>9</v>
      </c>
      <c r="D10" s="100">
        <v>93</v>
      </c>
      <c r="E10" s="100">
        <v>874</v>
      </c>
      <c r="F10" s="99">
        <v>1929</v>
      </c>
      <c r="G10" s="99">
        <v>11243</v>
      </c>
      <c r="H10" s="99">
        <v>15614</v>
      </c>
      <c r="I10" s="99">
        <v>30813</v>
      </c>
      <c r="J10" s="99">
        <v>0</v>
      </c>
      <c r="K10" s="99">
        <v>0</v>
      </c>
      <c r="L10" s="99">
        <v>0</v>
      </c>
      <c r="M10" s="99">
        <v>0</v>
      </c>
      <c r="N10" s="99">
        <v>2</v>
      </c>
      <c r="O10" s="99">
        <v>60577</v>
      </c>
      <c r="P10" s="99">
        <v>4160</v>
      </c>
      <c r="Q10" s="101">
        <f t="shared" si="0"/>
        <v>14.561778846153846</v>
      </c>
    </row>
    <row r="11" spans="1:17" ht="26.2" customHeight="1">
      <c r="A11" s="97" t="s">
        <v>455</v>
      </c>
      <c r="B11" s="98" t="s">
        <v>456</v>
      </c>
      <c r="C11" s="99">
        <v>10880</v>
      </c>
      <c r="D11" s="100">
        <v>5152</v>
      </c>
      <c r="E11" s="100">
        <v>11665</v>
      </c>
      <c r="F11" s="99">
        <v>19075</v>
      </c>
      <c r="G11" s="99">
        <v>75905</v>
      </c>
      <c r="H11" s="99">
        <v>57040</v>
      </c>
      <c r="I11" s="99">
        <v>40266</v>
      </c>
      <c r="J11" s="99">
        <v>31838</v>
      </c>
      <c r="K11" s="99">
        <v>29471</v>
      </c>
      <c r="L11" s="99">
        <v>37392</v>
      </c>
      <c r="M11" s="99">
        <v>44082</v>
      </c>
      <c r="N11" s="99">
        <v>42094</v>
      </c>
      <c r="O11" s="99">
        <v>404860</v>
      </c>
      <c r="P11" s="99">
        <v>359257</v>
      </c>
      <c r="Q11" s="101">
        <f t="shared" si="0"/>
        <v>1.1269369838305168</v>
      </c>
    </row>
    <row r="12" spans="1:17" ht="26.2" customHeight="1">
      <c r="A12" s="97" t="s">
        <v>457</v>
      </c>
      <c r="B12" s="98" t="s">
        <v>458</v>
      </c>
      <c r="C12" s="99">
        <v>273</v>
      </c>
      <c r="D12" s="100">
        <v>3787</v>
      </c>
      <c r="E12" s="100">
        <v>3793</v>
      </c>
      <c r="F12" s="99">
        <v>3228</v>
      </c>
      <c r="G12" s="99">
        <v>1868</v>
      </c>
      <c r="H12" s="99">
        <v>6609</v>
      </c>
      <c r="I12" s="99">
        <v>537</v>
      </c>
      <c r="J12" s="99">
        <v>40</v>
      </c>
      <c r="K12" s="99">
        <v>6928</v>
      </c>
      <c r="L12" s="99">
        <v>2840</v>
      </c>
      <c r="M12" s="99">
        <v>4662</v>
      </c>
      <c r="N12" s="99">
        <v>2368</v>
      </c>
      <c r="O12" s="99">
        <v>36933</v>
      </c>
      <c r="P12" s="99">
        <v>35943</v>
      </c>
      <c r="Q12" s="101">
        <f t="shared" si="0"/>
        <v>1.0275436107169684</v>
      </c>
    </row>
    <row r="13" spans="1:17" ht="26.2" customHeight="1">
      <c r="A13" s="97" t="s">
        <v>459</v>
      </c>
      <c r="B13" s="98" t="s">
        <v>460</v>
      </c>
      <c r="C13" s="99">
        <v>7361</v>
      </c>
      <c r="D13" s="100">
        <v>11679</v>
      </c>
      <c r="E13" s="100">
        <v>13582</v>
      </c>
      <c r="F13" s="99">
        <v>18911</v>
      </c>
      <c r="G13" s="99">
        <v>23263</v>
      </c>
      <c r="H13" s="99">
        <v>22745</v>
      </c>
      <c r="I13" s="99">
        <v>3393</v>
      </c>
      <c r="J13" s="99">
        <v>2148</v>
      </c>
      <c r="K13" s="99">
        <v>28273</v>
      </c>
      <c r="L13" s="99">
        <v>17545</v>
      </c>
      <c r="M13" s="99">
        <v>10461</v>
      </c>
      <c r="N13" s="99">
        <v>6583</v>
      </c>
      <c r="O13" s="99">
        <v>165944</v>
      </c>
      <c r="P13" s="99">
        <v>200980</v>
      </c>
      <c r="Q13" s="101">
        <f t="shared" si="0"/>
        <v>0.82567419643745643</v>
      </c>
    </row>
    <row r="14" spans="1:17" ht="26.2" customHeight="1">
      <c r="A14" s="97" t="s">
        <v>461</v>
      </c>
      <c r="B14" s="98" t="s">
        <v>462</v>
      </c>
      <c r="C14" s="99">
        <v>2450</v>
      </c>
      <c r="D14" s="100">
        <v>2774</v>
      </c>
      <c r="E14" s="100">
        <v>4435</v>
      </c>
      <c r="F14" s="99">
        <v>7303</v>
      </c>
      <c r="G14" s="99">
        <v>16923</v>
      </c>
      <c r="H14" s="99">
        <v>14640</v>
      </c>
      <c r="I14" s="99">
        <v>2062</v>
      </c>
      <c r="J14" s="99">
        <v>805</v>
      </c>
      <c r="K14" s="99">
        <v>4545</v>
      </c>
      <c r="L14" s="99">
        <v>7173</v>
      </c>
      <c r="M14" s="99">
        <v>5581</v>
      </c>
      <c r="N14" s="99">
        <v>4236</v>
      </c>
      <c r="O14" s="99">
        <v>72927</v>
      </c>
      <c r="P14" s="99">
        <v>76053</v>
      </c>
      <c r="Q14" s="101">
        <f t="shared" si="0"/>
        <v>0.95889708492761627</v>
      </c>
    </row>
    <row r="15" spans="1:17" ht="26.2" customHeight="1">
      <c r="A15" s="97" t="s">
        <v>463</v>
      </c>
      <c r="B15" s="98" t="s">
        <v>464</v>
      </c>
      <c r="C15" s="99">
        <v>97</v>
      </c>
      <c r="D15" s="100">
        <v>317</v>
      </c>
      <c r="E15" s="100">
        <v>505</v>
      </c>
      <c r="F15" s="99">
        <v>50</v>
      </c>
      <c r="G15" s="99">
        <v>175</v>
      </c>
      <c r="H15" s="99">
        <v>3088</v>
      </c>
      <c r="I15" s="99">
        <v>0</v>
      </c>
      <c r="J15" s="99">
        <v>2</v>
      </c>
      <c r="K15" s="99">
        <v>110</v>
      </c>
      <c r="L15" s="99">
        <v>382</v>
      </c>
      <c r="M15" s="99">
        <v>120</v>
      </c>
      <c r="N15" s="99">
        <v>28</v>
      </c>
      <c r="O15" s="99">
        <v>4874</v>
      </c>
      <c r="P15" s="99">
        <v>4510</v>
      </c>
      <c r="Q15" s="101">
        <f t="shared" si="0"/>
        <v>1.080709534368071</v>
      </c>
    </row>
    <row r="16" spans="1:17" ht="26.2" customHeight="1">
      <c r="A16" s="97" t="s">
        <v>465</v>
      </c>
      <c r="B16" s="98" t="s">
        <v>466</v>
      </c>
      <c r="C16" s="99">
        <v>95575</v>
      </c>
      <c r="D16" s="100">
        <v>159517</v>
      </c>
      <c r="E16" s="100">
        <v>10487</v>
      </c>
      <c r="F16" s="99">
        <v>2234</v>
      </c>
      <c r="G16" s="99">
        <v>4001</v>
      </c>
      <c r="H16" s="99">
        <v>2610</v>
      </c>
      <c r="I16" s="99">
        <v>820</v>
      </c>
      <c r="J16" s="99">
        <v>462</v>
      </c>
      <c r="K16" s="99">
        <v>9356</v>
      </c>
      <c r="L16" s="99">
        <v>42107</v>
      </c>
      <c r="M16" s="99">
        <v>38345</v>
      </c>
      <c r="N16" s="99">
        <v>28767</v>
      </c>
      <c r="O16" s="99">
        <v>394281</v>
      </c>
      <c r="P16" s="99">
        <v>415711</v>
      </c>
      <c r="Q16" s="101">
        <f t="shared" si="0"/>
        <v>0.94844976437958106</v>
      </c>
    </row>
    <row r="17" spans="1:17" ht="26.2" customHeight="1">
      <c r="A17" s="97" t="s">
        <v>467</v>
      </c>
      <c r="B17" s="98" t="s">
        <v>351</v>
      </c>
      <c r="C17" s="99">
        <v>18542</v>
      </c>
      <c r="D17" s="100">
        <v>33191</v>
      </c>
      <c r="E17" s="100">
        <v>2655</v>
      </c>
      <c r="F17" s="99">
        <v>230</v>
      </c>
      <c r="G17" s="99">
        <v>2182</v>
      </c>
      <c r="H17" s="99">
        <v>3420</v>
      </c>
      <c r="I17" s="99">
        <v>0</v>
      </c>
      <c r="J17" s="99">
        <v>391</v>
      </c>
      <c r="K17" s="99">
        <v>21541</v>
      </c>
      <c r="L17" s="99">
        <v>60611</v>
      </c>
      <c r="M17" s="99">
        <v>8410</v>
      </c>
      <c r="N17" s="99">
        <v>3580</v>
      </c>
      <c r="O17" s="99">
        <v>154753</v>
      </c>
      <c r="P17" s="99">
        <v>206102</v>
      </c>
      <c r="Q17" s="101">
        <f t="shared" si="0"/>
        <v>0.75085637208760714</v>
      </c>
    </row>
    <row r="18" spans="1:17" ht="26.2" customHeight="1">
      <c r="A18" s="97" t="s">
        <v>468</v>
      </c>
      <c r="B18" s="98" t="s">
        <v>250</v>
      </c>
      <c r="C18" s="99">
        <v>1102</v>
      </c>
      <c r="D18" s="100">
        <v>1552</v>
      </c>
      <c r="E18" s="100">
        <v>274</v>
      </c>
      <c r="F18" s="99">
        <v>3503</v>
      </c>
      <c r="G18" s="99">
        <v>4625</v>
      </c>
      <c r="H18" s="99">
        <v>104710</v>
      </c>
      <c r="I18" s="99">
        <v>9503</v>
      </c>
      <c r="J18" s="99">
        <v>89</v>
      </c>
      <c r="K18" s="99">
        <v>123515</v>
      </c>
      <c r="L18" s="99">
        <v>6013</v>
      </c>
      <c r="M18" s="99">
        <v>4051</v>
      </c>
      <c r="N18" s="99">
        <v>1691</v>
      </c>
      <c r="O18" s="99">
        <v>260628</v>
      </c>
      <c r="P18" s="99">
        <v>222753</v>
      </c>
      <c r="Q18" s="101">
        <f t="shared" si="0"/>
        <v>1.1700313800487536</v>
      </c>
    </row>
    <row r="19" spans="1:17" ht="26.2" customHeight="1">
      <c r="A19" s="97" t="s">
        <v>469</v>
      </c>
      <c r="B19" s="98" t="s">
        <v>470</v>
      </c>
      <c r="C19" s="99">
        <v>6883</v>
      </c>
      <c r="D19" s="100">
        <v>16876</v>
      </c>
      <c r="E19" s="100">
        <v>7489</v>
      </c>
      <c r="F19" s="99">
        <v>4410</v>
      </c>
      <c r="G19" s="99">
        <v>57</v>
      </c>
      <c r="H19" s="99">
        <v>44</v>
      </c>
      <c r="I19" s="99">
        <v>0</v>
      </c>
      <c r="J19" s="99">
        <v>0</v>
      </c>
      <c r="K19" s="99">
        <v>5</v>
      </c>
      <c r="L19" s="99">
        <v>6</v>
      </c>
      <c r="M19" s="99">
        <v>27</v>
      </c>
      <c r="N19" s="99">
        <v>340</v>
      </c>
      <c r="O19" s="99">
        <v>36137</v>
      </c>
      <c r="P19" s="99">
        <v>23372</v>
      </c>
      <c r="Q19" s="101">
        <f t="shared" si="0"/>
        <v>1.5461663529009071</v>
      </c>
    </row>
    <row r="20" spans="1:17" ht="26.2" customHeight="1">
      <c r="A20" s="97" t="s">
        <v>471</v>
      </c>
      <c r="B20" s="98" t="s">
        <v>264</v>
      </c>
      <c r="C20" s="99">
        <v>16180</v>
      </c>
      <c r="D20" s="100">
        <v>102059</v>
      </c>
      <c r="E20" s="100">
        <v>65014</v>
      </c>
      <c r="F20" s="99">
        <v>56538</v>
      </c>
      <c r="G20" s="99">
        <v>47219</v>
      </c>
      <c r="H20" s="99">
        <v>24806</v>
      </c>
      <c r="I20" s="99">
        <v>0</v>
      </c>
      <c r="J20" s="99">
        <v>0</v>
      </c>
      <c r="K20" s="99">
        <v>231</v>
      </c>
      <c r="L20" s="99">
        <v>7485</v>
      </c>
      <c r="M20" s="99">
        <v>28986</v>
      </c>
      <c r="N20" s="99">
        <v>61532</v>
      </c>
      <c r="O20" s="99">
        <v>410050</v>
      </c>
      <c r="P20" s="99">
        <v>445601</v>
      </c>
      <c r="Q20" s="101">
        <f t="shared" si="0"/>
        <v>0.92021786306583697</v>
      </c>
    </row>
    <row r="21" spans="1:17" ht="26.2" customHeight="1">
      <c r="A21" s="97" t="s">
        <v>472</v>
      </c>
      <c r="B21" s="98" t="s">
        <v>270</v>
      </c>
      <c r="C21" s="99">
        <v>7616</v>
      </c>
      <c r="D21" s="100">
        <v>7775</v>
      </c>
      <c r="E21" s="100">
        <v>6919</v>
      </c>
      <c r="F21" s="99">
        <v>10809</v>
      </c>
      <c r="G21" s="99">
        <v>7428</v>
      </c>
      <c r="H21" s="99">
        <v>3530</v>
      </c>
      <c r="I21" s="99">
        <v>61</v>
      </c>
      <c r="J21" s="99">
        <v>5</v>
      </c>
      <c r="K21" s="99">
        <v>7879</v>
      </c>
      <c r="L21" s="99">
        <v>9886</v>
      </c>
      <c r="M21" s="99">
        <v>11612</v>
      </c>
      <c r="N21" s="99">
        <v>7941</v>
      </c>
      <c r="O21" s="99">
        <v>81461</v>
      </c>
      <c r="P21" s="99">
        <v>97722</v>
      </c>
      <c r="Q21" s="101">
        <f t="shared" si="0"/>
        <v>0.83359939419987306</v>
      </c>
    </row>
    <row r="22" spans="1:17" ht="26.2" customHeight="1">
      <c r="A22" s="97" t="s">
        <v>473</v>
      </c>
      <c r="B22" s="98" t="s">
        <v>474</v>
      </c>
      <c r="C22" s="99">
        <v>0</v>
      </c>
      <c r="D22" s="100">
        <v>0</v>
      </c>
      <c r="E22" s="100">
        <v>69</v>
      </c>
      <c r="F22" s="99">
        <v>132</v>
      </c>
      <c r="G22" s="99">
        <v>123</v>
      </c>
      <c r="H22" s="99">
        <v>135</v>
      </c>
      <c r="I22" s="99">
        <v>1</v>
      </c>
      <c r="J22" s="99">
        <v>0</v>
      </c>
      <c r="K22" s="99">
        <v>0</v>
      </c>
      <c r="L22" s="99">
        <v>0</v>
      </c>
      <c r="M22" s="99">
        <v>4</v>
      </c>
      <c r="N22" s="99">
        <v>0</v>
      </c>
      <c r="O22" s="99">
        <v>464</v>
      </c>
      <c r="P22" s="99">
        <v>674</v>
      </c>
      <c r="Q22" s="101">
        <f t="shared" si="0"/>
        <v>0.68842729970326411</v>
      </c>
    </row>
    <row r="23" spans="1:17" ht="26.2" customHeight="1">
      <c r="A23" s="97" t="s">
        <v>475</v>
      </c>
      <c r="B23" s="98" t="s">
        <v>261</v>
      </c>
      <c r="C23" s="99">
        <v>428</v>
      </c>
      <c r="D23" s="100">
        <v>1016</v>
      </c>
      <c r="E23" s="100">
        <v>1996</v>
      </c>
      <c r="F23" s="99">
        <v>1336</v>
      </c>
      <c r="G23" s="99">
        <v>71518</v>
      </c>
      <c r="H23" s="99">
        <v>41787</v>
      </c>
      <c r="I23" s="99">
        <v>10597</v>
      </c>
      <c r="J23" s="99">
        <v>1499</v>
      </c>
      <c r="K23" s="99">
        <v>5718</v>
      </c>
      <c r="L23" s="99">
        <v>23356</v>
      </c>
      <c r="M23" s="99">
        <v>40376</v>
      </c>
      <c r="N23" s="99">
        <v>10871</v>
      </c>
      <c r="O23" s="99">
        <v>210498</v>
      </c>
      <c r="P23" s="99">
        <v>246619</v>
      </c>
      <c r="Q23" s="101">
        <f t="shared" si="0"/>
        <v>0.85353521018250822</v>
      </c>
    </row>
    <row r="24" spans="1:17" ht="26.2" customHeight="1">
      <c r="A24" s="97" t="s">
        <v>476</v>
      </c>
      <c r="B24" s="98" t="s">
        <v>477</v>
      </c>
      <c r="C24" s="99">
        <v>1216</v>
      </c>
      <c r="D24" s="100">
        <v>5362</v>
      </c>
      <c r="E24" s="100">
        <v>7689</v>
      </c>
      <c r="F24" s="99">
        <v>19096</v>
      </c>
      <c r="G24" s="99">
        <v>10091</v>
      </c>
      <c r="H24" s="99">
        <v>10585</v>
      </c>
      <c r="I24" s="99">
        <v>4006</v>
      </c>
      <c r="J24" s="99">
        <v>1743</v>
      </c>
      <c r="K24" s="99">
        <v>7302</v>
      </c>
      <c r="L24" s="99">
        <v>7320</v>
      </c>
      <c r="M24" s="99">
        <v>2561</v>
      </c>
      <c r="N24" s="99">
        <v>2982</v>
      </c>
      <c r="O24" s="99">
        <v>79953</v>
      </c>
      <c r="P24" s="99">
        <v>107203</v>
      </c>
      <c r="Q24" s="101">
        <f t="shared" si="0"/>
        <v>0.74580935235021406</v>
      </c>
    </row>
    <row r="25" spans="1:17" ht="26.2" customHeight="1">
      <c r="A25" s="97" t="s">
        <v>478</v>
      </c>
      <c r="B25" s="98" t="s">
        <v>317</v>
      </c>
      <c r="C25" s="99">
        <v>1</v>
      </c>
      <c r="D25" s="100">
        <v>12</v>
      </c>
      <c r="E25" s="100">
        <v>2</v>
      </c>
      <c r="F25" s="99">
        <v>18</v>
      </c>
      <c r="G25" s="99">
        <v>116</v>
      </c>
      <c r="H25" s="99">
        <v>983</v>
      </c>
      <c r="I25" s="99">
        <v>1572</v>
      </c>
      <c r="J25" s="99">
        <v>1226</v>
      </c>
      <c r="K25" s="99">
        <v>819</v>
      </c>
      <c r="L25" s="99">
        <v>257</v>
      </c>
      <c r="M25" s="99">
        <v>143</v>
      </c>
      <c r="N25" s="99">
        <v>5</v>
      </c>
      <c r="O25" s="99">
        <v>5154</v>
      </c>
      <c r="P25" s="99">
        <v>6615</v>
      </c>
      <c r="Q25" s="101">
        <f t="shared" si="0"/>
        <v>0.77913832199546484</v>
      </c>
    </row>
  </sheetData>
  <sheetProtection selectLockedCells="1" selectUnlockedCells="1"/>
  <mergeCells count="5">
    <mergeCell ref="A1:C1"/>
    <mergeCell ref="A2:Q2"/>
    <mergeCell ref="A3:Q3"/>
    <mergeCell ref="O7:Q7"/>
    <mergeCell ref="A8:B8"/>
  </mergeCells>
  <phoneticPr fontId="5"/>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5</vt:i4>
      </vt:variant>
    </vt:vector>
  </HeadingPairs>
  <TitlesOfParts>
    <vt:vector size="45"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'P14'!Print_Area</vt:lpstr>
      <vt:lpstr>'P24'!Print_Area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2025-08-01T04:46:15Z</dcterms:modified>
</cp:coreProperties>
</file>