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_{E8F83941-F7E6-4EAD-93A4-E1F6FA4AD770}" xr6:coauthVersionLast="47" xr6:coauthVersionMax="47" xr10:uidLastSave="{00000000-0000-0000-0000-000000000000}"/>
  <bookViews>
    <workbookView xWindow="-118" yWindow="-118" windowWidth="33749" windowHeight="18471" tabRatio="713" xr2:uid="{00000000-000D-0000-FFFF-FFFF00000000}"/>
  </bookViews>
  <sheets>
    <sheet name="表紙" sheetId="120" r:id="rId1"/>
    <sheet name="目次" sheetId="121" r:id="rId2"/>
    <sheet name="P1" sheetId="122" r:id="rId3"/>
    <sheet name="P2" sheetId="123" r:id="rId4"/>
    <sheet name="P3" sheetId="124" r:id="rId5"/>
    <sheet name="P4" sheetId="125" r:id="rId6"/>
    <sheet name="P5" sheetId="126" r:id="rId7"/>
    <sheet name="P6" sheetId="127" r:id="rId8"/>
    <sheet name="P7" sheetId="129" r:id="rId9"/>
    <sheet name="P8" sheetId="128" r:id="rId10"/>
    <sheet name="P9" sheetId="132" r:id="rId11"/>
    <sheet name="P10" sheetId="133" r:id="rId12"/>
    <sheet name="P11" sheetId="134" r:id="rId13"/>
    <sheet name="P12" sheetId="135" r:id="rId14"/>
    <sheet name="P13" sheetId="136" r:id="rId15"/>
    <sheet name="P14" sheetId="138" r:id="rId16"/>
    <sheet name="P15" sheetId="139" r:id="rId17"/>
    <sheet name="P16" sheetId="140" r:id="rId18"/>
    <sheet name="P17" sheetId="141" r:id="rId19"/>
    <sheet name="P18" sheetId="142" r:id="rId20"/>
    <sheet name="P19" sheetId="143" r:id="rId21"/>
    <sheet name="P20" sheetId="144" r:id="rId22"/>
    <sheet name="P21" sheetId="146" r:id="rId23"/>
    <sheet name="P22" sheetId="147" r:id="rId24"/>
    <sheet name="P23" sheetId="148" r:id="rId25"/>
    <sheet name="P24" sheetId="149" r:id="rId26"/>
    <sheet name="P25" sheetId="150" r:id="rId27"/>
    <sheet name="P26" sheetId="151" r:id="rId28"/>
    <sheet name="P27" sheetId="152" r:id="rId29"/>
    <sheet name="P28" sheetId="153" r:id="rId30"/>
    <sheet name="P29" sheetId="154" r:id="rId31"/>
    <sheet name="P30" sheetId="155" r:id="rId32"/>
    <sheet name="P31" sheetId="156" r:id="rId33"/>
    <sheet name="P32" sheetId="157" r:id="rId34"/>
    <sheet name="P33" sheetId="158" r:id="rId35"/>
    <sheet name="P34" sheetId="159" r:id="rId36"/>
    <sheet name="P35" sheetId="160" r:id="rId37"/>
    <sheet name="P36" sheetId="161" r:id="rId38"/>
    <sheet name="P37" sheetId="162" r:id="rId39"/>
    <sheet name="P38" sheetId="163" r:id="rId40"/>
    <sheet name="P39" sheetId="164" r:id="rId41"/>
  </sheets>
  <definedNames>
    <definedName name="_xlnm._FilterDatabase" localSheetId="17" hidden="1">'P16'!$A$2:$V$41</definedName>
    <definedName name="a" localSheetId="11">#REF!</definedName>
    <definedName name="a" localSheetId="12">#REF!</definedName>
    <definedName name="a" localSheetId="13">#REF!</definedName>
    <definedName name="a" localSheetId="14">#REF!</definedName>
    <definedName name="a" localSheetId="15">#REF!</definedName>
    <definedName name="a" localSheetId="3">"$#REF!.$#REF!$#REF!"</definedName>
    <definedName name="a" localSheetId="7">#REF!</definedName>
    <definedName name="a" localSheetId="8">#REF!</definedName>
    <definedName name="a" localSheetId="9">#REF!</definedName>
    <definedName name="a" localSheetId="10">#REF!</definedName>
    <definedName name="a">#REF!</definedName>
    <definedName name="Excel_BuiltIn__FilterDatabase_1">"$#REF!.$C$3:$V$42"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24" l="1"/>
  <c r="I24" i="124" s="1"/>
  <c r="I22" i="124"/>
  <c r="N19" i="164"/>
  <c r="M19" i="164"/>
  <c r="L19" i="164"/>
  <c r="K19" i="164"/>
  <c r="J19" i="164"/>
  <c r="I19" i="164"/>
  <c r="H19" i="164"/>
  <c r="G19" i="164"/>
  <c r="F19" i="164"/>
  <c r="E19" i="164"/>
  <c r="D19" i="164"/>
  <c r="C19" i="164"/>
  <c r="J27" i="160"/>
  <c r="S26" i="160"/>
  <c r="O24" i="160"/>
  <c r="O27" i="160" s="1"/>
  <c r="M24" i="160"/>
  <c r="S23" i="160"/>
  <c r="M23" i="160"/>
  <c r="M27" i="160" s="1"/>
  <c r="S22" i="160"/>
  <c r="O22" i="160"/>
  <c r="S19" i="160"/>
  <c r="S18" i="160"/>
  <c r="M15" i="160"/>
  <c r="J15" i="160"/>
  <c r="D14" i="160"/>
  <c r="G14" i="160" s="1"/>
  <c r="G13" i="160"/>
  <c r="G11" i="160"/>
  <c r="G10" i="160"/>
  <c r="P9" i="160"/>
  <c r="S9" i="160" s="1"/>
  <c r="D9" i="160"/>
  <c r="G9" i="160" s="1"/>
  <c r="G6" i="160"/>
  <c r="S5" i="160"/>
  <c r="G5" i="160"/>
  <c r="BE20" i="159"/>
  <c r="BB20" i="159"/>
  <c r="AV20" i="159"/>
  <c r="AS20" i="159"/>
  <c r="AJ20" i="159"/>
  <c r="AE20" i="159"/>
  <c r="X20" i="159"/>
  <c r="S20" i="159"/>
  <c r="N20" i="159"/>
  <c r="Q41" i="158"/>
  <c r="L41" i="158"/>
  <c r="I41" i="158"/>
  <c r="BB40" i="158"/>
  <c r="AX40" i="158"/>
  <c r="AP40" i="158"/>
  <c r="AL40" i="158"/>
  <c r="AJ40" i="158"/>
  <c r="AD40" i="158"/>
  <c r="BD39" i="158"/>
  <c r="BD40" i="158" s="1"/>
  <c r="BB39" i="158"/>
  <c r="AX39" i="158"/>
  <c r="AV39" i="158"/>
  <c r="AV40" i="158" s="1"/>
  <c r="AR39" i="158"/>
  <c r="AR40" i="158" s="1"/>
  <c r="AP39" i="158"/>
  <c r="AL39" i="158"/>
  <c r="AJ39" i="158"/>
  <c r="AF39" i="158"/>
  <c r="AF40" i="158" s="1"/>
  <c r="AD39" i="158"/>
  <c r="G24" i="157"/>
  <c r="G18" i="157"/>
  <c r="G16" i="157"/>
  <c r="G12" i="157"/>
  <c r="G10" i="157"/>
  <c r="BY27" i="155"/>
  <c r="BO27" i="155"/>
  <c r="BJ27" i="155"/>
  <c r="BT26" i="155"/>
  <c r="BT25" i="155"/>
  <c r="BT24" i="155"/>
  <c r="BT23" i="155"/>
  <c r="BT22" i="155"/>
  <c r="BT27" i="155" s="1"/>
  <c r="BT21" i="155"/>
  <c r="BT20" i="155"/>
  <c r="BT19" i="155"/>
  <c r="AH7" i="155"/>
  <c r="M7" i="152"/>
  <c r="M6" i="152"/>
  <c r="K19" i="151"/>
  <c r="J9" i="151"/>
  <c r="O30" i="149"/>
  <c r="N30" i="149"/>
  <c r="M30" i="149"/>
  <c r="L30" i="149"/>
  <c r="J30" i="149"/>
  <c r="I30" i="149"/>
  <c r="H30" i="149"/>
  <c r="F30" i="149"/>
  <c r="G30" i="149" s="1"/>
  <c r="E30" i="149"/>
  <c r="O25" i="149"/>
  <c r="L25" i="149"/>
  <c r="J25" i="149"/>
  <c r="I25" i="149"/>
  <c r="H25" i="149"/>
  <c r="G25" i="149"/>
  <c r="F25" i="149"/>
  <c r="E25" i="149"/>
  <c r="O14" i="149"/>
  <c r="L14" i="149"/>
  <c r="J14" i="149"/>
  <c r="I14" i="149"/>
  <c r="H14" i="149"/>
  <c r="F14" i="149"/>
  <c r="E14" i="149"/>
  <c r="AI33" i="148"/>
  <c r="AD33" i="148"/>
  <c r="AI30" i="148"/>
  <c r="AD30" i="148"/>
  <c r="AI27" i="148"/>
  <c r="AD27" i="148"/>
  <c r="AI24" i="148"/>
  <c r="AD24" i="148"/>
  <c r="AI21" i="148"/>
  <c r="AD21" i="148"/>
  <c r="AI18" i="148"/>
  <c r="AD18" i="148"/>
  <c r="AI15" i="148"/>
  <c r="AD15" i="148"/>
  <c r="AI12" i="148"/>
  <c r="AD12" i="148"/>
  <c r="AK15" i="143"/>
  <c r="AG15" i="143"/>
  <c r="AC15" i="143"/>
  <c r="Y15" i="143"/>
  <c r="U15" i="143"/>
  <c r="Q15" i="143"/>
  <c r="M15" i="143"/>
  <c r="I15" i="143"/>
  <c r="AO14" i="143"/>
  <c r="AO13" i="143"/>
  <c r="AO12" i="143"/>
  <c r="AO15" i="143" s="1"/>
  <c r="O35" i="141"/>
  <c r="N35" i="141"/>
  <c r="M35" i="141"/>
  <c r="L35" i="141"/>
  <c r="K35" i="141"/>
  <c r="J35" i="141"/>
  <c r="I35" i="141"/>
  <c r="H35" i="141"/>
  <c r="P34" i="141"/>
  <c r="P33" i="141"/>
  <c r="P32" i="141"/>
  <c r="P31" i="141"/>
  <c r="P30" i="141"/>
  <c r="P29" i="141"/>
  <c r="P28" i="141"/>
  <c r="P27" i="141"/>
  <c r="P26" i="141"/>
  <c r="P25" i="141"/>
  <c r="P24" i="141"/>
  <c r="P23" i="141"/>
  <c r="P22" i="141"/>
  <c r="P21" i="141"/>
  <c r="P20" i="141"/>
  <c r="P19" i="141"/>
  <c r="P18" i="141"/>
  <c r="P17" i="141"/>
  <c r="P16" i="141"/>
  <c r="P35" i="141" s="1"/>
  <c r="U41" i="140"/>
  <c r="T41" i="140"/>
  <c r="R41" i="140"/>
  <c r="P41" i="140"/>
  <c r="K41" i="140"/>
  <c r="I41" i="140"/>
  <c r="H41" i="140"/>
  <c r="G41" i="140"/>
  <c r="F41" i="140"/>
  <c r="D41" i="140"/>
  <c r="S40" i="140"/>
  <c r="V40" i="140" s="1"/>
  <c r="S39" i="140"/>
  <c r="V39" i="140" s="1"/>
  <c r="S38" i="140"/>
  <c r="V38" i="140" s="1"/>
  <c r="S37" i="140"/>
  <c r="V37" i="140" s="1"/>
  <c r="S36" i="140"/>
  <c r="V36" i="140" s="1"/>
  <c r="V35" i="140"/>
  <c r="S35" i="140"/>
  <c r="S34" i="140"/>
  <c r="V34" i="140" s="1"/>
  <c r="S33" i="140"/>
  <c r="V33" i="140" s="1"/>
  <c r="S32" i="140"/>
  <c r="V32" i="140" s="1"/>
  <c r="S31" i="140"/>
  <c r="V31" i="140" s="1"/>
  <c r="S30" i="140"/>
  <c r="V30" i="140" s="1"/>
  <c r="U29" i="140"/>
  <c r="T29" i="140"/>
  <c r="R29" i="140"/>
  <c r="Q29" i="140"/>
  <c r="Q41" i="140" s="1"/>
  <c r="P29" i="140"/>
  <c r="O29" i="140"/>
  <c r="O41" i="140" s="1"/>
  <c r="N29" i="140"/>
  <c r="N41" i="140" s="1"/>
  <c r="M29" i="140"/>
  <c r="M41" i="140" s="1"/>
  <c r="L29" i="140"/>
  <c r="L41" i="140" s="1"/>
  <c r="K29" i="140"/>
  <c r="J29" i="140"/>
  <c r="J41" i="140" s="1"/>
  <c r="I29" i="140"/>
  <c r="H29" i="140"/>
  <c r="G29" i="140"/>
  <c r="F29" i="140"/>
  <c r="E29" i="140"/>
  <c r="E41" i="140" s="1"/>
  <c r="D29" i="140"/>
  <c r="C29" i="140"/>
  <c r="C41" i="140" s="1"/>
  <c r="S28" i="140"/>
  <c r="V28" i="140" s="1"/>
  <c r="S27" i="140"/>
  <c r="V27" i="140" s="1"/>
  <c r="V26" i="140"/>
  <c r="S26" i="140"/>
  <c r="S25" i="140"/>
  <c r="V25" i="140" s="1"/>
  <c r="S24" i="140"/>
  <c r="V24" i="140" s="1"/>
  <c r="S23" i="140"/>
  <c r="V23" i="140" s="1"/>
  <c r="S22" i="140"/>
  <c r="V22" i="140" s="1"/>
  <c r="S21" i="140"/>
  <c r="V21" i="140" s="1"/>
  <c r="V20" i="140"/>
  <c r="S20" i="140"/>
  <c r="S19" i="140"/>
  <c r="V19" i="140" s="1"/>
  <c r="S18" i="140"/>
  <c r="V18" i="140" s="1"/>
  <c r="S17" i="140"/>
  <c r="V17" i="140" s="1"/>
  <c r="S16" i="140"/>
  <c r="V16" i="140" s="1"/>
  <c r="S15" i="140"/>
  <c r="V15" i="140" s="1"/>
  <c r="V14" i="140"/>
  <c r="S14" i="140"/>
  <c r="S13" i="140"/>
  <c r="V13" i="140" s="1"/>
  <c r="S12" i="140"/>
  <c r="V12" i="140" s="1"/>
  <c r="S11" i="140"/>
  <c r="V11" i="140" s="1"/>
  <c r="S10" i="140"/>
  <c r="V10" i="140" s="1"/>
  <c r="S9" i="140"/>
  <c r="V9" i="140" s="1"/>
  <c r="V8" i="140"/>
  <c r="S8" i="140"/>
  <c r="S7" i="140"/>
  <c r="V7" i="140" s="1"/>
  <c r="S6" i="140"/>
  <c r="V6" i="140" s="1"/>
  <c r="S5" i="140"/>
  <c r="V5" i="140" s="1"/>
  <c r="S4" i="140"/>
  <c r="S29" i="140" s="1"/>
  <c r="S41" i="140" s="1"/>
  <c r="S3" i="140"/>
  <c r="V3" i="140" s="1"/>
  <c r="Q42" i="139"/>
  <c r="O42" i="139"/>
  <c r="N42" i="139"/>
  <c r="M42" i="139"/>
  <c r="L42" i="139"/>
  <c r="J42" i="139"/>
  <c r="G42" i="139"/>
  <c r="E42" i="139"/>
  <c r="C42" i="139"/>
  <c r="S41" i="139"/>
  <c r="V41" i="139" s="1"/>
  <c r="S40" i="139"/>
  <c r="V40" i="139" s="1"/>
  <c r="V39" i="139"/>
  <c r="S39" i="139"/>
  <c r="S38" i="139"/>
  <c r="V38" i="139" s="1"/>
  <c r="S37" i="139"/>
  <c r="V37" i="139" s="1"/>
  <c r="S36" i="139"/>
  <c r="V36" i="139" s="1"/>
  <c r="S35" i="139"/>
  <c r="V35" i="139" s="1"/>
  <c r="S34" i="139"/>
  <c r="V34" i="139" s="1"/>
  <c r="V33" i="139"/>
  <c r="S33" i="139"/>
  <c r="S32" i="139"/>
  <c r="V32" i="139" s="1"/>
  <c r="S31" i="139"/>
  <c r="V31" i="139" s="1"/>
  <c r="U30" i="139"/>
  <c r="U42" i="139" s="1"/>
  <c r="T30" i="139"/>
  <c r="T42" i="139" s="1"/>
  <c r="R30" i="139"/>
  <c r="R42" i="139" s="1"/>
  <c r="Q30" i="139"/>
  <c r="P30" i="139"/>
  <c r="P42" i="139" s="1"/>
  <c r="O30" i="139"/>
  <c r="N30" i="139"/>
  <c r="M30" i="139"/>
  <c r="L30" i="139"/>
  <c r="K30" i="139"/>
  <c r="K42" i="139" s="1"/>
  <c r="J30" i="139"/>
  <c r="I30" i="139"/>
  <c r="I42" i="139" s="1"/>
  <c r="H30" i="139"/>
  <c r="H42" i="139" s="1"/>
  <c r="G30" i="139"/>
  <c r="S30" i="139" s="1"/>
  <c r="V30" i="139" s="1"/>
  <c r="F30" i="139"/>
  <c r="F42" i="139" s="1"/>
  <c r="E30" i="139"/>
  <c r="D30" i="139"/>
  <c r="D42" i="139" s="1"/>
  <c r="C30" i="139"/>
  <c r="S29" i="139"/>
  <c r="V29" i="139" s="1"/>
  <c r="S28" i="139"/>
  <c r="V28" i="139" s="1"/>
  <c r="S27" i="139"/>
  <c r="V27" i="139" s="1"/>
  <c r="S26" i="139"/>
  <c r="V26" i="139" s="1"/>
  <c r="S25" i="139"/>
  <c r="V25" i="139" s="1"/>
  <c r="V24" i="139"/>
  <c r="S24" i="139"/>
  <c r="S23" i="139"/>
  <c r="V23" i="139" s="1"/>
  <c r="S22" i="139"/>
  <c r="V22" i="139" s="1"/>
  <c r="S21" i="139"/>
  <c r="V21" i="139" s="1"/>
  <c r="S20" i="139"/>
  <c r="V20" i="139" s="1"/>
  <c r="S19" i="139"/>
  <c r="V19" i="139" s="1"/>
  <c r="V18" i="139"/>
  <c r="S18" i="139"/>
  <c r="S17" i="139"/>
  <c r="V17" i="139" s="1"/>
  <c r="S16" i="139"/>
  <c r="V16" i="139" s="1"/>
  <c r="S15" i="139"/>
  <c r="V15" i="139" s="1"/>
  <c r="S14" i="139"/>
  <c r="V14" i="139" s="1"/>
  <c r="S13" i="139"/>
  <c r="V13" i="139" s="1"/>
  <c r="V12" i="139"/>
  <c r="S12" i="139"/>
  <c r="S11" i="139"/>
  <c r="V11" i="139" s="1"/>
  <c r="S10" i="139"/>
  <c r="V10" i="139" s="1"/>
  <c r="S9" i="139"/>
  <c r="V9" i="139" s="1"/>
  <c r="S8" i="139"/>
  <c r="V8" i="139" s="1"/>
  <c r="S7" i="139"/>
  <c r="V7" i="139" s="1"/>
  <c r="V6" i="139"/>
  <c r="S6" i="139"/>
  <c r="S5" i="139"/>
  <c r="V5" i="139" s="1"/>
  <c r="S4" i="139"/>
  <c r="V4" i="139" s="1"/>
  <c r="J17" i="138"/>
  <c r="K16" i="138"/>
  <c r="I16" i="138"/>
  <c r="H16" i="138"/>
  <c r="G16" i="138"/>
  <c r="F16" i="138"/>
  <c r="E16" i="138"/>
  <c r="D16" i="138"/>
  <c r="C16" i="138"/>
  <c r="B16" i="138"/>
  <c r="L15" i="138"/>
  <c r="J15" i="138"/>
  <c r="J14" i="138"/>
  <c r="L14" i="138" s="1"/>
  <c r="L13" i="138"/>
  <c r="J13" i="138"/>
  <c r="J12" i="138"/>
  <c r="L12" i="138" s="1"/>
  <c r="L11" i="138"/>
  <c r="J11" i="138"/>
  <c r="L10" i="138"/>
  <c r="J10" i="138"/>
  <c r="L9" i="138"/>
  <c r="J9" i="138"/>
  <c r="J8" i="138"/>
  <c r="L8" i="138" s="1"/>
  <c r="L7" i="138"/>
  <c r="J7" i="138"/>
  <c r="J6" i="138"/>
  <c r="L6" i="138" s="1"/>
  <c r="L5" i="138"/>
  <c r="J5" i="138"/>
  <c r="L4" i="138"/>
  <c r="J4" i="138"/>
  <c r="J17" i="136"/>
  <c r="K16" i="136"/>
  <c r="I16" i="136"/>
  <c r="H16" i="136"/>
  <c r="G16" i="136"/>
  <c r="F16" i="136"/>
  <c r="E16" i="136"/>
  <c r="D16" i="136"/>
  <c r="C16" i="136"/>
  <c r="B16" i="136"/>
  <c r="L15" i="136"/>
  <c r="J15" i="136"/>
  <c r="J14" i="136"/>
  <c r="L14" i="136" s="1"/>
  <c r="L13" i="136"/>
  <c r="J13" i="136"/>
  <c r="J12" i="136"/>
  <c r="L12" i="136" s="1"/>
  <c r="L11" i="136"/>
  <c r="J11" i="136"/>
  <c r="L10" i="136"/>
  <c r="J10" i="136"/>
  <c r="L9" i="136"/>
  <c r="J9" i="136"/>
  <c r="J8" i="136"/>
  <c r="L8" i="136" s="1"/>
  <c r="L7" i="136"/>
  <c r="J7" i="136"/>
  <c r="J6" i="136"/>
  <c r="L6" i="136" s="1"/>
  <c r="L5" i="136"/>
  <c r="J5" i="136"/>
  <c r="L4" i="136"/>
  <c r="J4" i="136"/>
  <c r="O22" i="135"/>
  <c r="P21" i="135"/>
  <c r="N21" i="135"/>
  <c r="M21" i="135"/>
  <c r="L21" i="135"/>
  <c r="K21" i="135"/>
  <c r="J21" i="135"/>
  <c r="I21" i="135"/>
  <c r="H21" i="135"/>
  <c r="G21" i="135"/>
  <c r="F21" i="135"/>
  <c r="E21" i="135"/>
  <c r="D21" i="135"/>
  <c r="C21" i="135"/>
  <c r="O21" i="135" s="1"/>
  <c r="Q21" i="135" s="1"/>
  <c r="Q20" i="135"/>
  <c r="O20" i="135"/>
  <c r="O19" i="135"/>
  <c r="Q19" i="135" s="1"/>
  <c r="Q18" i="135"/>
  <c r="O18" i="135"/>
  <c r="Q17" i="135"/>
  <c r="O17" i="135"/>
  <c r="Q16" i="135"/>
  <c r="O16" i="135"/>
  <c r="O15" i="135"/>
  <c r="Q15" i="135" s="1"/>
  <c r="Q14" i="135"/>
  <c r="O14" i="135"/>
  <c r="O13" i="135"/>
  <c r="Q13" i="135" s="1"/>
  <c r="Q12" i="135"/>
  <c r="O12" i="135"/>
  <c r="Q11" i="135"/>
  <c r="O11" i="135"/>
  <c r="Q10" i="135"/>
  <c r="O10" i="135"/>
  <c r="O9" i="135"/>
  <c r="Q9" i="135" s="1"/>
  <c r="Q8" i="135"/>
  <c r="O8" i="135"/>
  <c r="O7" i="135"/>
  <c r="Q7" i="135" s="1"/>
  <c r="Q6" i="135"/>
  <c r="O6" i="135"/>
  <c r="O22" i="134"/>
  <c r="P21" i="134"/>
  <c r="N21" i="134"/>
  <c r="M21" i="134"/>
  <c r="L21" i="134"/>
  <c r="K21" i="134"/>
  <c r="J21" i="134"/>
  <c r="I21" i="134"/>
  <c r="H21" i="134"/>
  <c r="G21" i="134"/>
  <c r="F21" i="134"/>
  <c r="E21" i="134"/>
  <c r="D21" i="134"/>
  <c r="C21" i="134"/>
  <c r="O21" i="134" s="1"/>
  <c r="Q21" i="134" s="1"/>
  <c r="O20" i="134"/>
  <c r="Q20" i="134" s="1"/>
  <c r="Q19" i="134"/>
  <c r="O19" i="134"/>
  <c r="O18" i="134"/>
  <c r="Q18" i="134" s="1"/>
  <c r="Q17" i="134"/>
  <c r="O17" i="134"/>
  <c r="Q16" i="134"/>
  <c r="O16" i="134"/>
  <c r="Q15" i="134"/>
  <c r="O15" i="134"/>
  <c r="O14" i="134"/>
  <c r="Q14" i="134" s="1"/>
  <c r="Q13" i="134"/>
  <c r="O13" i="134"/>
  <c r="O12" i="134"/>
  <c r="Q12" i="134" s="1"/>
  <c r="Q11" i="134"/>
  <c r="O11" i="134"/>
  <c r="Q10" i="134"/>
  <c r="O10" i="134"/>
  <c r="Q9" i="134"/>
  <c r="O9" i="134"/>
  <c r="O8" i="134"/>
  <c r="Q8" i="134" s="1"/>
  <c r="Q7" i="134"/>
  <c r="O7" i="134"/>
  <c r="O6" i="134"/>
  <c r="Q6" i="134" s="1"/>
  <c r="O27" i="133"/>
  <c r="Q26" i="133"/>
  <c r="Q25" i="133"/>
  <c r="O25" i="133"/>
  <c r="Q24" i="133"/>
  <c r="O24" i="133"/>
  <c r="O23" i="133"/>
  <c r="Q23" i="133" s="1"/>
  <c r="Q22" i="133"/>
  <c r="O22" i="133"/>
  <c r="O21" i="133"/>
  <c r="Q21" i="133" s="1"/>
  <c r="Q20" i="133"/>
  <c r="O20" i="133"/>
  <c r="Q19" i="133"/>
  <c r="O19" i="133"/>
  <c r="Q18" i="133"/>
  <c r="O18" i="133"/>
  <c r="O17" i="133"/>
  <c r="Q17" i="133" s="1"/>
  <c r="Q16" i="133"/>
  <c r="O16" i="133"/>
  <c r="O15" i="133"/>
  <c r="Q15" i="133" s="1"/>
  <c r="Q14" i="133"/>
  <c r="O14" i="133"/>
  <c r="Q13" i="133"/>
  <c r="O13" i="133"/>
  <c r="Q12" i="133"/>
  <c r="O12" i="133"/>
  <c r="O11" i="133"/>
  <c r="Q11" i="133" s="1"/>
  <c r="Q10" i="133"/>
  <c r="O10" i="133"/>
  <c r="O9" i="133"/>
  <c r="Q9" i="133" s="1"/>
  <c r="Q8" i="133"/>
  <c r="O8" i="133"/>
  <c r="Q7" i="133"/>
  <c r="O7" i="133"/>
  <c r="Q6" i="133"/>
  <c r="O6" i="133"/>
  <c r="O5" i="133"/>
  <c r="Q5" i="133" s="1"/>
  <c r="Q4" i="133"/>
  <c r="O4" i="133"/>
  <c r="O3" i="133"/>
  <c r="Q3" i="133" s="1"/>
  <c r="Q24" i="132"/>
  <c r="O24" i="132"/>
  <c r="Q23" i="132"/>
  <c r="O23" i="132"/>
  <c r="Q22" i="132"/>
  <c r="O22" i="132"/>
  <c r="O21" i="132"/>
  <c r="Q21" i="132" s="1"/>
  <c r="Q20" i="132"/>
  <c r="O20" i="132"/>
  <c r="O19" i="132"/>
  <c r="Q19" i="132" s="1"/>
  <c r="Q18" i="132"/>
  <c r="O18" i="132"/>
  <c r="Q17" i="132"/>
  <c r="O17" i="132"/>
  <c r="Q16" i="132"/>
  <c r="O16" i="132"/>
  <c r="O15" i="132"/>
  <c r="Q15" i="132" s="1"/>
  <c r="Q14" i="132"/>
  <c r="O14" i="132"/>
  <c r="O13" i="132"/>
  <c r="Q13" i="132" s="1"/>
  <c r="Q12" i="132"/>
  <c r="O12" i="132"/>
  <c r="Q11" i="132"/>
  <c r="O11" i="132"/>
  <c r="Q10" i="132"/>
  <c r="O10" i="132"/>
  <c r="O9" i="132"/>
  <c r="Q9" i="132" s="1"/>
  <c r="Q8" i="132"/>
  <c r="O8" i="132"/>
  <c r="O27" i="128"/>
  <c r="Q26" i="128"/>
  <c r="Q25" i="128"/>
  <c r="O25" i="128"/>
  <c r="Q24" i="128"/>
  <c r="O24" i="128"/>
  <c r="Q23" i="128"/>
  <c r="O23" i="128"/>
  <c r="O22" i="128"/>
  <c r="Q22" i="128" s="1"/>
  <c r="Q21" i="128"/>
  <c r="O21" i="128"/>
  <c r="O20" i="128"/>
  <c r="Q20" i="128" s="1"/>
  <c r="Q19" i="128"/>
  <c r="O19" i="128"/>
  <c r="Q18" i="128"/>
  <c r="O18" i="128"/>
  <c r="Q17" i="128"/>
  <c r="O17" i="128"/>
  <c r="O16" i="128"/>
  <c r="Q16" i="128" s="1"/>
  <c r="Q15" i="128"/>
  <c r="O15" i="128"/>
  <c r="O14" i="128"/>
  <c r="Q14" i="128" s="1"/>
  <c r="Q13" i="128"/>
  <c r="O13" i="128"/>
  <c r="Q12" i="128"/>
  <c r="O12" i="128"/>
  <c r="Q11" i="128"/>
  <c r="O11" i="128"/>
  <c r="O10" i="128"/>
  <c r="Q10" i="128" s="1"/>
  <c r="Q9" i="128"/>
  <c r="O9" i="128"/>
  <c r="O8" i="128"/>
  <c r="Q8" i="128" s="1"/>
  <c r="Q7" i="128"/>
  <c r="O7" i="128"/>
  <c r="Q6" i="128"/>
  <c r="O6" i="128"/>
  <c r="Q5" i="128"/>
  <c r="O5" i="128"/>
  <c r="O4" i="128"/>
  <c r="Q4" i="128" s="1"/>
  <c r="Q3" i="128"/>
  <c r="O3" i="128"/>
  <c r="O25" i="129"/>
  <c r="Q25" i="129" s="1"/>
  <c r="Q24" i="129"/>
  <c r="O24" i="129"/>
  <c r="Q23" i="129"/>
  <c r="O23" i="129"/>
  <c r="Q22" i="129"/>
  <c r="O22" i="129"/>
  <c r="O21" i="129"/>
  <c r="Q21" i="129" s="1"/>
  <c r="Q20" i="129"/>
  <c r="O20" i="129"/>
  <c r="O19" i="129"/>
  <c r="Q19" i="129" s="1"/>
  <c r="Q18" i="129"/>
  <c r="O18" i="129"/>
  <c r="Q17" i="129"/>
  <c r="O17" i="129"/>
  <c r="Q16" i="129"/>
  <c r="O16" i="129"/>
  <c r="O15" i="129"/>
  <c r="Q15" i="129" s="1"/>
  <c r="Q14" i="129"/>
  <c r="O14" i="129"/>
  <c r="O13" i="129"/>
  <c r="Q13" i="129" s="1"/>
  <c r="Q12" i="129"/>
  <c r="O12" i="129"/>
  <c r="Q11" i="129"/>
  <c r="O11" i="129"/>
  <c r="Q10" i="129"/>
  <c r="O10" i="129"/>
  <c r="O9" i="129"/>
  <c r="Q9" i="129" s="1"/>
  <c r="S42" i="139" l="1"/>
  <c r="V42" i="139"/>
  <c r="J16" i="136"/>
  <c r="L16" i="136" s="1"/>
  <c r="J16" i="138"/>
  <c r="V4" i="140"/>
  <c r="V29" i="140" s="1"/>
  <c r="V41" i="140" s="1"/>
  <c r="S24" i="160"/>
  <c r="S27" i="160" s="1"/>
  <c r="J28" i="160"/>
  <c r="M28" i="160" s="1"/>
  <c r="T15" i="160"/>
  <c r="N15" i="160"/>
  <c r="H15" i="160"/>
  <c r="N14" i="160"/>
  <c r="D15" i="160"/>
  <c r="P15" i="160"/>
  <c r="S28" i="160" l="1"/>
  <c r="O28" i="160"/>
  <c r="G15" i="160"/>
  <c r="S15" i="160"/>
  <c r="O4" i="157"/>
  <c r="CP7" i="155"/>
  <c r="G29" i="149" l="1"/>
  <c r="G28" i="149"/>
  <c r="G27" i="149"/>
  <c r="G26" i="149"/>
  <c r="G24" i="149"/>
  <c r="G23" i="149"/>
  <c r="G22" i="149"/>
  <c r="G21" i="149"/>
  <c r="G20" i="149"/>
  <c r="G19" i="149"/>
  <c r="G18" i="149"/>
  <c r="G17" i="149"/>
  <c r="G16" i="149"/>
  <c r="G15" i="149"/>
  <c r="G14" i="149"/>
  <c r="G13" i="149"/>
  <c r="G12" i="149"/>
  <c r="M11" i="149"/>
  <c r="G11" i="149"/>
  <c r="M10" i="149"/>
  <c r="G10" i="149"/>
  <c r="I18" i="138" l="1"/>
  <c r="H18" i="138"/>
  <c r="G18" i="138"/>
  <c r="F18" i="138"/>
  <c r="E18" i="138"/>
  <c r="D18" i="138"/>
  <c r="C18" i="138"/>
  <c r="B18" i="138"/>
  <c r="J18" i="138" l="1"/>
  <c r="L16" i="138"/>
  <c r="H18" i="136" l="1"/>
  <c r="I18" i="136"/>
  <c r="G18" i="136"/>
  <c r="F18" i="136"/>
  <c r="E18" i="136"/>
  <c r="D18" i="136"/>
  <c r="C18" i="136"/>
  <c r="B18" i="136"/>
  <c r="J18" i="136" l="1"/>
  <c r="F23" i="135" l="1"/>
  <c r="D23" i="135"/>
  <c r="N23" i="135"/>
  <c r="M23" i="135"/>
  <c r="L23" i="135"/>
  <c r="K23" i="135"/>
  <c r="J23" i="135"/>
  <c r="I23" i="135"/>
  <c r="H23" i="135"/>
  <c r="G23" i="135"/>
  <c r="E23" i="135"/>
  <c r="C23" i="135"/>
  <c r="O23" i="135" l="1"/>
  <c r="F23" i="134"/>
  <c r="D23" i="134"/>
  <c r="N23" i="134"/>
  <c r="M23" i="134"/>
  <c r="L23" i="134"/>
  <c r="K23" i="134"/>
  <c r="J23" i="134"/>
  <c r="I23" i="134"/>
  <c r="H23" i="134"/>
  <c r="G23" i="134"/>
  <c r="E23" i="134"/>
  <c r="C23" i="134"/>
  <c r="O23" i="134" l="1"/>
  <c r="N28" i="133" l="1"/>
  <c r="M28" i="133"/>
  <c r="L28" i="133"/>
  <c r="K28" i="133"/>
  <c r="J28" i="133"/>
  <c r="I28" i="133"/>
  <c r="H28" i="133"/>
  <c r="G28" i="133"/>
  <c r="F28" i="133"/>
  <c r="E28" i="133"/>
  <c r="D28" i="133"/>
  <c r="C28" i="133"/>
  <c r="O28" i="133" l="1"/>
  <c r="N28" i="128" l="1"/>
  <c r="M28" i="128"/>
  <c r="L28" i="128"/>
  <c r="K28" i="128"/>
  <c r="J28" i="128"/>
  <c r="I28" i="128"/>
  <c r="H28" i="128"/>
  <c r="G28" i="128"/>
  <c r="F28" i="128"/>
  <c r="E28" i="128"/>
  <c r="D28" i="128"/>
  <c r="C28" i="128"/>
  <c r="O28" i="1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C54E0E87-13FA-4222-AE9E-20D010F21A75}">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20" authorId="0" shapeId="0" xr:uid="{ABCD3264-66AC-4657-97EF-E8482A3D4E3A}">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E4F916-09BD-4B43-B611-3CFA33EF9418}">
      <text>
        <r>
          <rPr>
            <sz val="9"/>
            <color indexed="81"/>
            <rFont val="ＭＳ Ｐゴシック"/>
            <family val="3"/>
            <charset val="128"/>
          </rPr>
          <t xml:space="preserve">山形県が許可
</t>
        </r>
      </text>
    </comment>
    <comment ref="AU3" authorId="0" shapeId="0" xr:uid="{26190E2C-0BCA-4F0C-B8D0-B9C9F0340A08}">
      <text>
        <r>
          <rPr>
            <sz val="9"/>
            <color indexed="81"/>
            <rFont val="ＭＳ Ｐゴシック"/>
            <family val="3"/>
            <charset val="128"/>
          </rPr>
          <t xml:space="preserve">新潟県が許可
</t>
        </r>
      </text>
    </comment>
  </commentList>
</comments>
</file>

<file path=xl/sharedStrings.xml><?xml version="1.0" encoding="utf-8"?>
<sst xmlns="http://schemas.openxmlformats.org/spreadsheetml/2006/main" count="3522" uniqueCount="2043">
  <si>
    <t>令和２年度</t>
    <rPh sb="0" eb="2">
      <t>レイワ</t>
    </rPh>
    <rPh sb="3" eb="5">
      <t>ネンド</t>
    </rPh>
    <rPh sb="4" eb="5">
      <t>ガンネン</t>
    </rPh>
    <phoneticPr fontId="2"/>
  </si>
  <si>
    <t>山　形　県　の　水　産</t>
    <rPh sb="0" eb="1">
      <t>ヤマ</t>
    </rPh>
    <rPh sb="2" eb="3">
      <t>カタチ</t>
    </rPh>
    <rPh sb="4" eb="5">
      <t>ケン</t>
    </rPh>
    <rPh sb="8" eb="9">
      <t>ミズ</t>
    </rPh>
    <rPh sb="10" eb="11">
      <t>サン</t>
    </rPh>
    <phoneticPr fontId="2"/>
  </si>
  <si>
    <t>令和３年８月</t>
    <rPh sb="0" eb="2">
      <t>レイワ</t>
    </rPh>
    <rPh sb="3" eb="4">
      <t>ネン</t>
    </rPh>
    <rPh sb="5" eb="6">
      <t>ガツ</t>
    </rPh>
    <phoneticPr fontId="2"/>
  </si>
  <si>
    <t>山　　形　　県</t>
    <rPh sb="0" eb="1">
      <t>ヤマ</t>
    </rPh>
    <rPh sb="3" eb="4">
      <t>カタチ</t>
    </rPh>
    <rPh sb="6" eb="7">
      <t>ケン</t>
    </rPh>
    <phoneticPr fontId="2"/>
  </si>
  <si>
    <r>
      <rPr>
        <sz val="16"/>
        <color theme="1"/>
        <rFont val="ＭＳ 明朝"/>
        <family val="1"/>
        <charset val="128"/>
      </rPr>
      <t>目　　　　　　次　</t>
    </r>
    <rPh sb="0" eb="1">
      <t>メ</t>
    </rPh>
    <rPh sb="7" eb="8">
      <t>ツギ</t>
    </rPh>
    <phoneticPr fontId="2"/>
  </si>
  <si>
    <r>
      <t xml:space="preserve">1 </t>
    </r>
    <r>
      <rPr>
        <sz val="10"/>
        <color theme="1"/>
        <rFont val="ＭＳ 明朝"/>
        <family val="1"/>
        <charset val="128"/>
      </rPr>
      <t>山形県沖合漁場概要図･･･････････････････････････････</t>
    </r>
    <phoneticPr fontId="2"/>
  </si>
  <si>
    <r>
      <t xml:space="preserve">2 </t>
    </r>
    <r>
      <rPr>
        <sz val="10"/>
        <color theme="1"/>
        <rFont val="ＭＳ 明朝"/>
        <family val="1"/>
        <charset val="128"/>
      </rPr>
      <t>水産行政･研究組織機構･････････････････････････</t>
    </r>
    <phoneticPr fontId="2"/>
  </si>
  <si>
    <r>
      <t xml:space="preserve">18 </t>
    </r>
    <r>
      <rPr>
        <sz val="10"/>
        <color theme="1"/>
        <rFont val="ＭＳ 明朝"/>
        <family val="1"/>
        <charset val="128"/>
      </rPr>
      <t>水産金融</t>
    </r>
    <phoneticPr fontId="2"/>
  </si>
  <si>
    <r>
      <t xml:space="preserve">3 </t>
    </r>
    <r>
      <rPr>
        <sz val="10"/>
        <color theme="1"/>
        <rFont val="ＭＳ 明朝"/>
        <family val="1"/>
        <charset val="128"/>
      </rPr>
      <t>委員会･附属機関等･･･････････････････････････</t>
    </r>
    <phoneticPr fontId="2"/>
  </si>
  <si>
    <r>
      <t xml:space="preserve">13 </t>
    </r>
    <r>
      <rPr>
        <sz val="10"/>
        <color theme="1"/>
        <rFont val="ＭＳ 明朝"/>
        <family val="1"/>
        <charset val="128"/>
      </rPr>
      <t>水産基盤整備事業</t>
    </r>
    <phoneticPr fontId="2"/>
  </si>
  <si>
    <r>
      <t xml:space="preserve">5 </t>
    </r>
    <r>
      <rPr>
        <sz val="10"/>
        <color theme="1"/>
        <rFont val="ＭＳ 明朝"/>
        <family val="1"/>
        <charset val="128"/>
      </rPr>
      <t>主要魚種の漁期･漁場･･･････････････････････････</t>
    </r>
    <phoneticPr fontId="2"/>
  </si>
  <si>
    <r>
      <t xml:space="preserve">14 </t>
    </r>
    <r>
      <rPr>
        <sz val="10"/>
        <color theme="1"/>
        <rFont val="ＭＳ 明朝"/>
        <family val="1"/>
        <charset val="128"/>
      </rPr>
      <t>増養殖事業</t>
    </r>
    <phoneticPr fontId="2"/>
  </si>
  <si>
    <r>
      <t xml:space="preserve">6 </t>
    </r>
    <r>
      <rPr>
        <sz val="10"/>
        <color theme="1"/>
        <rFont val="ＭＳ 明朝"/>
        <family val="1"/>
        <charset val="128"/>
      </rPr>
      <t>漁業経営体数････････････････････････････････････</t>
    </r>
    <phoneticPr fontId="2"/>
  </si>
  <si>
    <r>
      <t xml:space="preserve">19 </t>
    </r>
    <r>
      <rPr>
        <sz val="10"/>
        <color theme="1"/>
        <rFont val="ＭＳ 明朝"/>
        <family val="1"/>
        <charset val="128"/>
      </rPr>
      <t>漁港､港湾</t>
    </r>
    <phoneticPr fontId="2"/>
  </si>
  <si>
    <r>
      <t xml:space="preserve">7 </t>
    </r>
    <r>
      <rPr>
        <sz val="10"/>
        <color theme="1"/>
        <rFont val="ＭＳ 明朝"/>
        <family val="1"/>
        <charset val="128"/>
      </rPr>
      <t>海面漁業就業者数･････････････････････････････････</t>
    </r>
    <phoneticPr fontId="2"/>
  </si>
  <si>
    <r>
      <t xml:space="preserve">8 </t>
    </r>
    <r>
      <rPr>
        <sz val="10"/>
        <color theme="1"/>
        <rFont val="ＭＳ 明朝"/>
        <family val="1"/>
        <charset val="128"/>
      </rPr>
      <t>漁船勢力･････････････････････････････････････</t>
    </r>
    <phoneticPr fontId="2"/>
  </si>
  <si>
    <t>38~39</t>
  </si>
  <si>
    <r>
      <t xml:space="preserve">9 </t>
    </r>
    <r>
      <rPr>
        <sz val="10"/>
        <color theme="1"/>
        <rFont val="ＭＳ 明朝"/>
        <family val="1"/>
        <charset val="128"/>
      </rPr>
      <t>生産高</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</si>
  <si>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2"/>
  </si>
  <si>
    <t>7~ 8</t>
  </si>
  <si>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2"/>
  </si>
  <si>
    <t>9~10</t>
  </si>
  <si>
    <r>
      <t xml:space="preserve">15 </t>
    </r>
    <r>
      <rPr>
        <sz val="10"/>
        <color theme="1"/>
        <rFont val="ＭＳ 明朝"/>
        <family val="1"/>
        <charset val="128"/>
      </rPr>
      <t>漁業後継者育成</t>
    </r>
    <phoneticPr fontId="2"/>
  </si>
  <si>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2"/>
  </si>
  <si>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2"/>
  </si>
  <si>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2"/>
  </si>
  <si>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2"/>
  </si>
  <si>
    <r>
      <t xml:space="preserve">16 </t>
    </r>
    <r>
      <rPr>
        <sz val="10"/>
        <color theme="1"/>
        <rFont val="ＭＳ 明朝"/>
        <family val="1"/>
        <charset val="128"/>
      </rPr>
      <t>魚食普及･流通対策</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</si>
  <si>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</si>
  <si>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2"/>
  </si>
  <si>
    <r>
      <t xml:space="preserve">10 </t>
    </r>
    <r>
      <rPr>
        <sz val="10"/>
        <color theme="1"/>
        <rFont val="ＭＳ 明朝"/>
        <family val="1"/>
        <charset val="128"/>
      </rPr>
      <t>免許･許可漁業</t>
    </r>
    <phoneticPr fontId="2"/>
  </si>
  <si>
    <r>
      <t xml:space="preserve">17 </t>
    </r>
    <r>
      <rPr>
        <sz val="10"/>
        <color theme="1"/>
        <rFont val="ＭＳ 明朝"/>
        <family val="1"/>
        <charset val="128"/>
      </rPr>
      <t>水産業団体</t>
    </r>
    <phoneticPr fontId="2"/>
  </si>
  <si>
    <r>
      <t xml:space="preserve">12 </t>
    </r>
    <r>
      <rPr>
        <sz val="10"/>
        <color theme="1"/>
        <rFont val="ＭＳ 明朝"/>
        <family val="1"/>
        <charset val="128"/>
      </rPr>
      <t>漁業無線</t>
    </r>
    <phoneticPr fontId="2"/>
  </si>
  <si>
    <r>
      <rPr>
        <sz val="12"/>
        <rFont val="ＭＳ 明朝"/>
        <family val="1"/>
        <charset val="128"/>
      </rPr>
      <t>２</t>
    </r>
    <r>
      <rPr>
        <sz val="12"/>
        <rFont val="Century"/>
        <family val="1"/>
      </rPr>
      <t xml:space="preserve">  </t>
    </r>
    <r>
      <rPr>
        <sz val="12"/>
        <rFont val="ＭＳ 明朝"/>
        <family val="1"/>
        <charset val="128"/>
      </rPr>
      <t>水産行政・研究組織機構</t>
    </r>
    <phoneticPr fontId="14"/>
  </si>
  <si>
    <r>
      <rPr>
        <sz val="10"/>
        <rFont val="ＭＳ 明朝"/>
        <family val="1"/>
        <charset val="128"/>
      </rPr>
      <t>県庁農林水産部</t>
    </r>
  </si>
  <si>
    <r>
      <rPr>
        <sz val="10"/>
        <rFont val="ＭＳ 明朝"/>
        <family val="1"/>
        <charset val="128"/>
      </rPr>
      <t>農政企画課</t>
    </r>
  </si>
  <si>
    <t xml:space="preserve"> 023-630</t>
  </si>
  <si>
    <r>
      <rPr>
        <sz val="10"/>
        <rFont val="ＭＳ 明朝"/>
        <family val="1"/>
        <charset val="128"/>
      </rPr>
      <t>･団体検査指導室</t>
    </r>
    <rPh sb="1" eb="3">
      <t>ダンタイ</t>
    </rPh>
    <rPh sb="3" eb="5">
      <t>ケンサ</t>
    </rPh>
    <rPh sb="5" eb="7">
      <t>シドウ</t>
    </rPh>
    <rPh sb="7" eb="8">
      <t>シツ</t>
    </rPh>
    <phoneticPr fontId="14"/>
  </si>
  <si>
    <r>
      <rPr>
        <sz val="10"/>
        <rFont val="ＭＳ 明朝"/>
        <family val="1"/>
        <charset val="128"/>
      </rPr>
      <t>団体検査指導室長</t>
    </r>
    <rPh sb="0" eb="2">
      <t>ダンタイ</t>
    </rPh>
    <rPh sb="2" eb="4">
      <t>ケンサ</t>
    </rPh>
    <rPh sb="4" eb="6">
      <t>シドウ</t>
    </rPh>
    <rPh sb="6" eb="8">
      <t>シツチョウ</t>
    </rPh>
    <phoneticPr fontId="14"/>
  </si>
  <si>
    <r>
      <rPr>
        <sz val="10"/>
        <rFont val="ＭＳ 明朝"/>
        <family val="1"/>
        <charset val="128"/>
      </rPr>
      <t>団体検査担当</t>
    </r>
    <rPh sb="0" eb="2">
      <t>ダンタイ</t>
    </rPh>
    <rPh sb="2" eb="4">
      <t>ケンサ</t>
    </rPh>
    <rPh sb="4" eb="6">
      <t>タントウ</t>
    </rPh>
    <phoneticPr fontId="14"/>
  </si>
  <si>
    <r>
      <rPr>
        <sz val="10"/>
        <rFont val="ＭＳ 明朝"/>
        <family val="1"/>
        <charset val="128"/>
      </rPr>
      <t>山形県漁協の常例検査</t>
    </r>
    <phoneticPr fontId="14"/>
  </si>
  <si>
    <r>
      <rPr>
        <sz val="10"/>
        <rFont val="ＭＳ 明朝"/>
        <family val="1"/>
        <charset val="128"/>
      </rPr>
      <t>室長補佐</t>
    </r>
  </si>
  <si>
    <r>
      <rPr>
        <sz val="10"/>
        <rFont val="ＭＳ 明朝"/>
        <family val="1"/>
        <charset val="128"/>
      </rPr>
      <t>農業経営・所得向上推進課</t>
    </r>
    <rPh sb="0" eb="2">
      <t>ノウギョウ</t>
    </rPh>
    <rPh sb="2" eb="4">
      <t>ケイエイ</t>
    </rPh>
    <rPh sb="5" eb="7">
      <t>ショトク</t>
    </rPh>
    <rPh sb="7" eb="9">
      <t>コウジョウ</t>
    </rPh>
    <rPh sb="9" eb="11">
      <t>スイシン</t>
    </rPh>
    <rPh sb="11" eb="12">
      <t>カ</t>
    </rPh>
    <phoneticPr fontId="14"/>
  </si>
  <si>
    <r>
      <rPr>
        <sz val="10"/>
        <rFont val="ＭＳ 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14"/>
  </si>
  <si>
    <r>
      <t xml:space="preserve">  </t>
    </r>
    <r>
      <rPr>
        <sz val="10"/>
        <rFont val="ＭＳ 明朝"/>
        <family val="1"/>
        <charset val="128"/>
      </rPr>
      <t>金融担当</t>
    </r>
    <rPh sb="2" eb="4">
      <t>キンユウ</t>
    </rPh>
    <rPh sb="4" eb="6">
      <t>タントウ</t>
    </rPh>
    <phoneticPr fontId="14"/>
  </si>
  <si>
    <r>
      <rPr>
        <sz val="10"/>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4"/>
  </si>
  <si>
    <r>
      <rPr>
        <sz val="10"/>
        <rFont val="ＭＳ 明朝"/>
        <family val="1"/>
        <charset val="128"/>
      </rPr>
      <t>課長補佐</t>
    </r>
    <rPh sb="0" eb="2">
      <t>カチョウ</t>
    </rPh>
    <rPh sb="2" eb="4">
      <t>ホサ</t>
    </rPh>
    <phoneticPr fontId="14"/>
  </si>
  <si>
    <t>Fax</t>
  </si>
  <si>
    <t xml:space="preserve"> 023-630-3096</t>
  </si>
  <si>
    <r>
      <rPr>
        <sz val="10"/>
        <rFont val="ＭＳ 明朝"/>
        <family val="1"/>
        <charset val="128"/>
      </rPr>
      <t>水産振興課</t>
    </r>
    <rPh sb="0" eb="2">
      <t>スイサン</t>
    </rPh>
    <rPh sb="2" eb="5">
      <t>シンコウカ</t>
    </rPh>
    <phoneticPr fontId="14"/>
  </si>
  <si>
    <r>
      <rPr>
        <sz val="10"/>
        <rFont val="ＭＳ 明朝"/>
        <family val="1"/>
        <charset val="128"/>
      </rPr>
      <t>水産振興課長</t>
    </r>
    <rPh sb="0" eb="2">
      <t>スイサン</t>
    </rPh>
    <rPh sb="2" eb="4">
      <t>シンコウ</t>
    </rPh>
    <rPh sb="4" eb="6">
      <t>カチョウ</t>
    </rPh>
    <phoneticPr fontId="14"/>
  </si>
  <si>
    <r>
      <rPr>
        <sz val="10"/>
        <rFont val="ＭＳ 明朝"/>
        <family val="1"/>
        <charset val="128"/>
      </rPr>
      <t>漁業調整､水産団体の許認可</t>
    </r>
  </si>
  <si>
    <r>
      <rPr>
        <sz val="10"/>
        <rFont val="ＭＳ 明朝"/>
        <family val="1"/>
        <charset val="128"/>
      </rPr>
      <t>　</t>
    </r>
    <phoneticPr fontId="14"/>
  </si>
  <si>
    <r>
      <rPr>
        <sz val="10"/>
        <rFont val="ＭＳ 明朝"/>
        <family val="1"/>
        <charset val="128"/>
      </rPr>
      <t>水産業成長産業化主幹</t>
    </r>
    <rPh sb="0" eb="3">
      <t>スイサンギョウ</t>
    </rPh>
    <rPh sb="3" eb="5">
      <t>セイチョウ</t>
    </rPh>
    <rPh sb="5" eb="8">
      <t>サンギョウカ</t>
    </rPh>
    <rPh sb="8" eb="10">
      <t>シュカン</t>
    </rPh>
    <phoneticPr fontId="14"/>
  </si>
  <si>
    <r>
      <rPr>
        <sz val="10"/>
        <rFont val="ＭＳ 明朝"/>
        <family val="1"/>
        <charset val="128"/>
      </rPr>
      <t>海面漁業振興対策、加工・流通対策</t>
    </r>
    <rPh sb="0" eb="2">
      <t>カイメン</t>
    </rPh>
    <rPh sb="9" eb="11">
      <t>カコウ</t>
    </rPh>
    <rPh sb="12" eb="14">
      <t>リュウツウ</t>
    </rPh>
    <rPh sb="14" eb="16">
      <t>タイサク</t>
    </rPh>
    <phoneticPr fontId="14"/>
  </si>
  <si>
    <t xml:space="preserve"> 023-630-2558</t>
    <phoneticPr fontId="14"/>
  </si>
  <si>
    <r>
      <rPr>
        <sz val="10"/>
        <rFont val="ＭＳ 明朝"/>
        <family val="1"/>
        <charset val="128"/>
      </rPr>
      <t>内水面漁業振興対策､さけ･ます増殖対策</t>
    </r>
  </si>
  <si>
    <r>
      <rPr>
        <sz val="10"/>
        <rFont val="ＭＳ 明朝"/>
        <family val="1"/>
        <charset val="128"/>
      </rPr>
      <t>魚類防疫対策</t>
    </r>
  </si>
  <si>
    <t xml:space="preserve"> 023-630-3257</t>
    <phoneticPr fontId="14"/>
  </si>
  <si>
    <r>
      <rPr>
        <sz val="10"/>
        <rFont val="ＭＳ 明朝"/>
        <family val="1"/>
        <charset val="128"/>
      </rPr>
      <t>漁業共済組合の指導</t>
    </r>
    <rPh sb="0" eb="2">
      <t>ギョギョウ</t>
    </rPh>
    <rPh sb="2" eb="4">
      <t>キョウサイ</t>
    </rPh>
    <rPh sb="4" eb="6">
      <t>クミアイ</t>
    </rPh>
    <rPh sb="7" eb="9">
      <t>シドウ</t>
    </rPh>
    <phoneticPr fontId="14"/>
  </si>
  <si>
    <r>
      <rPr>
        <sz val="10"/>
        <rFont val="ＭＳ 明朝"/>
        <family val="1"/>
        <charset val="128"/>
      </rPr>
      <t>漁港･漁場･海岸の整備管理</t>
    </r>
    <phoneticPr fontId="14"/>
  </si>
  <si>
    <r>
      <rPr>
        <sz val="10"/>
        <rFont val="ＭＳ 明朝"/>
        <family val="1"/>
        <charset val="128"/>
      </rPr>
      <t>人事､予算､決算､財産､物品</t>
    </r>
    <phoneticPr fontId="14"/>
  </si>
  <si>
    <r>
      <rPr>
        <sz val="10"/>
        <rFont val="ＭＳ 明朝"/>
        <family val="1"/>
        <charset val="128"/>
      </rPr>
      <t>水産業協同組合･団体指導､水産金融､常例検査､漁港施設･漁港海岸施設の管理､国有海浜地処理</t>
    </r>
  </si>
  <si>
    <r>
      <rPr>
        <sz val="10"/>
        <rFont val="ＭＳ 明朝"/>
        <family val="1"/>
        <charset val="128"/>
      </rPr>
      <t>庄内総合支庁産業経済部</t>
    </r>
    <rPh sb="6" eb="8">
      <t>サンギョウ</t>
    </rPh>
    <rPh sb="8" eb="10">
      <t>ケイザイ</t>
    </rPh>
    <rPh sb="10" eb="11">
      <t>ブ</t>
    </rPh>
    <phoneticPr fontId="14"/>
  </si>
  <si>
    <r>
      <rPr>
        <sz val="10"/>
        <rFont val="ＭＳ 明朝"/>
        <family val="1"/>
        <charset val="128"/>
      </rPr>
      <t>振興普及担当</t>
    </r>
  </si>
  <si>
    <r>
      <rPr>
        <sz val="10"/>
        <rFont val="ＭＳ 明朝"/>
        <family val="1"/>
        <charset val="128"/>
      </rPr>
      <t>水産振興策実施､水産業技術普及指導､漁業生産担い手育成､栽培漁業推進指導､流通･魚価対策</t>
    </r>
    <phoneticPr fontId="14"/>
  </si>
  <si>
    <r>
      <rPr>
        <sz val="10"/>
        <rFont val="ＭＳ 明朝"/>
        <family val="1"/>
        <charset val="128"/>
      </rPr>
      <t>水産振興課</t>
    </r>
    <rPh sb="0" eb="1">
      <t>ミズ</t>
    </rPh>
    <rPh sb="2" eb="4">
      <t>シンコウ</t>
    </rPh>
    <phoneticPr fontId="14"/>
  </si>
  <si>
    <r>
      <rPr>
        <sz val="10"/>
        <rFont val="ＭＳ 明朝"/>
        <family val="1"/>
        <charset val="128"/>
      </rPr>
      <t>課長</t>
    </r>
    <rPh sb="0" eb="2">
      <t>カチョウ</t>
    </rPh>
    <phoneticPr fontId="14"/>
  </si>
  <si>
    <r>
      <rPr>
        <sz val="10"/>
        <rFont val="ＭＳ 明朝"/>
        <family val="1"/>
        <charset val="128"/>
      </rPr>
      <t>都市漁村交流</t>
    </r>
    <phoneticPr fontId="14"/>
  </si>
  <si>
    <r>
      <rPr>
        <sz val="10"/>
        <rFont val="ＭＳ 明朝"/>
        <family val="1"/>
        <charset val="128"/>
      </rPr>
      <t>漁港整備主幹</t>
    </r>
    <rPh sb="0" eb="2">
      <t>ギョコウ</t>
    </rPh>
    <rPh sb="2" eb="4">
      <t>セイビ</t>
    </rPh>
    <rPh sb="4" eb="6">
      <t>シュカン</t>
    </rPh>
    <phoneticPr fontId="14"/>
  </si>
  <si>
    <r>
      <rPr>
        <sz val="10"/>
        <rFont val="ＭＳ 明朝"/>
        <family val="1"/>
        <charset val="128"/>
      </rPr>
      <t>漁港整備担当</t>
    </r>
  </si>
  <si>
    <r>
      <rPr>
        <sz val="10"/>
        <rFont val="ＭＳ 明朝"/>
        <family val="1"/>
        <charset val="128"/>
      </rPr>
      <t>漁業調整担当</t>
    </r>
  </si>
  <si>
    <r>
      <rPr>
        <sz val="10"/>
        <rFont val="ＭＳ 明朝"/>
        <family val="1"/>
        <charset val="128"/>
      </rPr>
      <t>漁業調整､海面漁業許可､漁業取締､漁船登録､遊漁対策､資源管理､漁場環境保全</t>
    </r>
  </si>
  <si>
    <t xml:space="preserve"> Fax </t>
    <phoneticPr fontId="14"/>
  </si>
  <si>
    <t>0234-24-6164</t>
  </si>
  <si>
    <r>
      <rPr>
        <sz val="10"/>
        <rFont val="ＭＳ 明朝"/>
        <family val="1"/>
        <charset val="128"/>
      </rPr>
      <t>漁業指導監督通信､漁業無線通信､海上気象に関する通信</t>
    </r>
  </si>
  <si>
    <r>
      <rPr>
        <sz val="10"/>
        <rFont val="ＭＳ 明朝"/>
        <family val="1"/>
        <charset val="128"/>
      </rPr>
      <t>総務課</t>
    </r>
  </si>
  <si>
    <r>
      <rPr>
        <sz val="10"/>
        <rFont val="ＭＳ 明朝"/>
        <family val="1"/>
        <charset val="128"/>
      </rPr>
      <t>庶務係</t>
    </r>
    <r>
      <rPr>
        <sz val="10"/>
        <rFont val="Century"/>
        <family val="1"/>
      </rPr>
      <t xml:space="preserve">  </t>
    </r>
    <r>
      <rPr>
        <sz val="10"/>
        <rFont val="ＭＳ 明朝"/>
        <family val="1"/>
        <charset val="128"/>
      </rPr>
      <t>人事､予算､決算､財産､物品</t>
    </r>
  </si>
  <si>
    <r>
      <rPr>
        <sz val="10"/>
        <rFont val="ＭＳ 明朝"/>
        <family val="1"/>
        <charset val="128"/>
      </rPr>
      <t>所長</t>
    </r>
    <rPh sb="0" eb="1">
      <t>ショ</t>
    </rPh>
    <phoneticPr fontId="14"/>
  </si>
  <si>
    <r>
      <rPr>
        <sz val="10"/>
        <rFont val="ＭＳ 明朝"/>
        <family val="1"/>
        <charset val="128"/>
      </rPr>
      <t>海洋資源調査部</t>
    </r>
    <rPh sb="4" eb="6">
      <t>チョウサ</t>
    </rPh>
    <phoneticPr fontId="14"/>
  </si>
  <si>
    <t xml:space="preserve">                     4382</t>
    <phoneticPr fontId="14"/>
  </si>
  <si>
    <r>
      <rPr>
        <sz val="10"/>
        <rFont val="ＭＳ 明朝"/>
        <family val="1"/>
        <charset val="128"/>
      </rPr>
      <t>副所長</t>
    </r>
    <rPh sb="1" eb="2">
      <t>ショ</t>
    </rPh>
    <phoneticPr fontId="14"/>
  </si>
  <si>
    <r>
      <rPr>
        <sz val="10"/>
        <rFont val="ＭＳ 明朝"/>
        <family val="1"/>
        <charset val="128"/>
      </rPr>
      <t>資源利用部</t>
    </r>
    <rPh sb="0" eb="2">
      <t>シゲン</t>
    </rPh>
    <rPh sb="2" eb="5">
      <t>リヨウブ</t>
    </rPh>
    <phoneticPr fontId="14"/>
  </si>
  <si>
    <r>
      <rPr>
        <sz val="10"/>
        <rFont val="ＭＳ 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14"/>
  </si>
  <si>
    <t xml:space="preserve"> Fax</t>
    <phoneticPr fontId="14"/>
  </si>
  <si>
    <t>0235-33-0379</t>
  </si>
  <si>
    <r>
      <rPr>
        <sz val="10"/>
        <rFont val="ＭＳ 明朝"/>
        <family val="1"/>
        <charset val="128"/>
      </rPr>
      <t>浅海増殖部</t>
    </r>
  </si>
  <si>
    <r>
      <rPr>
        <sz val="10"/>
        <rFont val="ＭＳ 明朝"/>
        <family val="1"/>
        <charset val="128"/>
      </rPr>
      <t>種苗生産技術開発研究､放流効果調査､増養殖研究､沿岸漁場整備関係調査</t>
    </r>
  </si>
  <si>
    <r>
      <rPr>
        <sz val="10"/>
        <rFont val="ＭＳ 明朝"/>
        <family val="1"/>
        <charset val="128"/>
      </rPr>
      <t>庶務係</t>
    </r>
  </si>
  <si>
    <r>
      <rPr>
        <sz val="10"/>
        <rFont val="ＭＳ 明朝"/>
        <family val="1"/>
        <charset val="128"/>
      </rPr>
      <t>人事､予算､決算､財産､物品</t>
    </r>
  </si>
  <si>
    <t xml:space="preserve"> 0238-38-3214</t>
  </si>
  <si>
    <t xml:space="preserve"> Fax</t>
  </si>
  <si>
    <r>
      <rPr>
        <sz val="10"/>
        <rFont val="ＭＳ 明朝"/>
        <family val="1"/>
        <charset val="128"/>
      </rPr>
      <t>資源調査部</t>
    </r>
  </si>
  <si>
    <r>
      <rPr>
        <sz val="10"/>
        <rFont val="ＭＳ 明朝"/>
        <family val="1"/>
        <charset val="128"/>
      </rPr>
      <t>水産資源の増殖､生態･環境調査研究</t>
    </r>
  </si>
  <si>
    <t xml:space="preserve"> 0238-38-3216</t>
  </si>
  <si>
    <r>
      <t xml:space="preserve">     </t>
    </r>
    <r>
      <rPr>
        <sz val="10"/>
        <rFont val="ＭＳ 明朝"/>
        <family val="1"/>
        <charset val="128"/>
      </rPr>
      <t>　　　　　　　　　</t>
    </r>
    <r>
      <rPr>
        <sz val="10"/>
        <rFont val="Century"/>
        <family val="1"/>
      </rPr>
      <t xml:space="preserve"> </t>
    </r>
    <r>
      <rPr>
        <sz val="10"/>
        <rFont val="ＭＳ 明朝"/>
        <family val="1"/>
        <charset val="128"/>
      </rPr>
      <t>副所長</t>
    </r>
    <phoneticPr fontId="14"/>
  </si>
  <si>
    <r>
      <t xml:space="preserve">     </t>
    </r>
    <r>
      <rPr>
        <sz val="10"/>
        <rFont val="ＭＳ 明朝"/>
        <family val="1"/>
        <charset val="128"/>
      </rPr>
      <t>　　　　　　　　　</t>
    </r>
    <r>
      <rPr>
        <sz val="10"/>
        <rFont val="Century"/>
        <family val="1"/>
      </rPr>
      <t xml:space="preserve"> </t>
    </r>
    <phoneticPr fontId="14"/>
  </si>
  <si>
    <r>
      <rPr>
        <sz val="10"/>
        <rFont val="ＭＳ 明朝"/>
        <family val="1"/>
        <charset val="128"/>
      </rPr>
      <t>生産開発部</t>
    </r>
  </si>
  <si>
    <r>
      <rPr>
        <sz val="10"/>
        <rFont val="ＭＳ 明朝"/>
        <family val="1"/>
        <charset val="128"/>
      </rPr>
      <t>増養殖技術開発､魚病･防疫研究､普及指導</t>
    </r>
  </si>
  <si>
    <r>
      <rPr>
        <sz val="10"/>
        <rFont val="ＭＳ 明朝"/>
        <family val="1"/>
        <charset val="128"/>
      </rPr>
      <t>事務局長</t>
    </r>
  </si>
  <si>
    <r>
      <rPr>
        <sz val="10"/>
        <rFont val="ＭＳ 明朝"/>
        <family val="1"/>
        <charset val="128"/>
      </rPr>
      <t>海面漁業の調整</t>
    </r>
  </si>
  <si>
    <t xml:space="preserve"> 0234-24-6046</t>
  </si>
  <si>
    <r>
      <t xml:space="preserve">   </t>
    </r>
    <r>
      <rPr>
        <sz val="10"/>
        <rFont val="ＭＳ 明朝"/>
        <family val="1"/>
        <charset val="128"/>
      </rPr>
      <t>次長</t>
    </r>
  </si>
  <si>
    <t xml:space="preserve"> 0234-24-6164</t>
  </si>
  <si>
    <r>
      <rPr>
        <sz val="10"/>
        <rFont val="ＭＳ 明朝"/>
        <family val="1"/>
        <charset val="128"/>
      </rPr>
      <t>内水面漁業の調整</t>
    </r>
  </si>
  <si>
    <t xml:space="preserve"> 023-630-3298</t>
    <phoneticPr fontId="14"/>
  </si>
  <si>
    <r>
      <rPr>
        <sz val="12"/>
        <rFont val="ＭＳ 明朝"/>
        <family val="1"/>
        <charset val="128"/>
      </rPr>
      <t>３　委員会･附属機関等</t>
    </r>
    <r>
      <rPr>
        <sz val="11"/>
        <color theme="1"/>
        <rFont val="Century"/>
        <family val="1"/>
      </rPr>
      <t/>
    </r>
    <phoneticPr fontId="2"/>
  </si>
  <si>
    <r>
      <rPr>
        <sz val="12"/>
        <rFont val="ＭＳ 明朝"/>
        <family val="1"/>
        <charset val="128"/>
      </rPr>
      <t>令和</t>
    </r>
    <r>
      <rPr>
        <sz val="12"/>
        <rFont val="Century"/>
        <family val="1"/>
      </rPr>
      <t>3</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2"/>
  </si>
  <si>
    <r>
      <rPr>
        <sz val="11"/>
        <rFont val="ＭＳ 明朝"/>
        <family val="1"/>
        <charset val="128"/>
      </rPr>
      <t>名　　　　称</t>
    </r>
    <phoneticPr fontId="2"/>
  </si>
  <si>
    <r>
      <rPr>
        <sz val="11"/>
        <rFont val="ＭＳ 明朝"/>
        <family val="1"/>
        <charset val="128"/>
      </rPr>
      <t>事　務　所　所　在　地</t>
    </r>
    <phoneticPr fontId="2"/>
  </si>
  <si>
    <r>
      <rPr>
        <sz val="11"/>
        <rFont val="ＭＳ 明朝"/>
        <family val="1"/>
        <charset val="128"/>
      </rPr>
      <t>会長名</t>
    </r>
    <phoneticPr fontId="2"/>
  </si>
  <si>
    <r>
      <rPr>
        <sz val="11"/>
        <rFont val="ＭＳ 明朝"/>
        <family val="1"/>
        <charset val="128"/>
      </rPr>
      <t>任　　　期</t>
    </r>
    <phoneticPr fontId="2"/>
  </si>
  <si>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</si>
  <si>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</si>
  <si>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</si>
  <si>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</si>
  <si>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phoneticPr fontId="2"/>
  </si>
  <si>
    <r>
      <rPr>
        <sz val="11"/>
        <rFont val="ＭＳ 明朝"/>
        <family val="1"/>
        <charset val="128"/>
      </rPr>
      <t>加藤　栄</t>
    </r>
    <phoneticPr fontId="2"/>
  </si>
  <si>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2"/>
  </si>
  <si>
    <r>
      <t>10</t>
    </r>
    <r>
      <rPr>
        <sz val="11"/>
        <rFont val="ＭＳ 明朝"/>
        <family val="1"/>
        <charset val="128"/>
      </rPr>
      <t>名</t>
    </r>
  </si>
  <si>
    <r>
      <rPr>
        <sz val="11"/>
        <rFont val="ＭＳ 明朝"/>
        <family val="1"/>
        <charset val="128"/>
      </rPr>
      <t>知事選任</t>
    </r>
    <r>
      <rPr>
        <sz val="11"/>
        <rFont val="Century"/>
        <family val="1"/>
      </rPr>
      <t xml:space="preserve"> 10</t>
    </r>
    <r>
      <rPr>
        <sz val="11"/>
        <rFont val="ＭＳ 明朝"/>
        <family val="1"/>
        <charset val="128"/>
      </rPr>
      <t>名</t>
    </r>
    <phoneticPr fontId="2"/>
  </si>
  <si>
    <r>
      <rPr>
        <sz val="11"/>
        <rFont val="ＭＳ 明朝"/>
        <family val="1"/>
        <charset val="128"/>
      </rPr>
      <t>漁業法</t>
    </r>
  </si>
  <si>
    <r>
      <rPr>
        <sz val="11"/>
        <rFont val="ＭＳ 明朝"/>
        <family val="1"/>
        <charset val="128"/>
      </rPr>
      <t>山形県庄内総合支庁産業経済部水産振興課内</t>
    </r>
  </si>
  <si>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</si>
  <si>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</si>
  <si>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2"/>
  </si>
  <si>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2"/>
  </si>
  <si>
    <r>
      <rPr>
        <sz val="11"/>
        <rFont val="ＭＳ 明朝"/>
        <family val="1"/>
        <charset val="128"/>
      </rPr>
      <t>〃</t>
    </r>
  </si>
  <si>
    <r>
      <rPr>
        <sz val="11"/>
        <rFont val="ＭＳ 明朝"/>
        <family val="1"/>
        <charset val="128"/>
      </rPr>
      <t>山形県農林水産部水産振興課内</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</si>
  <si>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</si>
  <si>
    <r>
      <rPr>
        <sz val="11"/>
        <rFont val="ＭＳ 明朝"/>
        <family val="1"/>
        <charset val="128"/>
      </rPr>
      <t>本宮　茂樹</t>
    </r>
    <rPh sb="0" eb="2">
      <t>モトミヤ</t>
    </rPh>
    <rPh sb="3" eb="5">
      <t>シゲキ</t>
    </rPh>
    <phoneticPr fontId="2"/>
  </si>
  <si>
    <r>
      <rPr>
        <sz val="11"/>
        <rFont val="ＭＳ 明朝"/>
        <family val="1"/>
        <charset val="128"/>
      </rPr>
      <t>令</t>
    </r>
    <r>
      <rPr>
        <sz val="11"/>
        <rFont val="Century"/>
        <family val="1"/>
      </rPr>
      <t>2.2</t>
    </r>
    <r>
      <rPr>
        <sz val="11"/>
        <rFont val="ＭＳ 明朝"/>
        <family val="1"/>
        <charset val="128"/>
      </rPr>
      <t>～令</t>
    </r>
    <r>
      <rPr>
        <sz val="11"/>
        <rFont val="Century"/>
        <family val="1"/>
      </rPr>
      <t>4.2</t>
    </r>
    <rPh sb="0" eb="1">
      <t>レイ</t>
    </rPh>
    <rPh sb="5" eb="6">
      <t>レイ</t>
    </rPh>
    <phoneticPr fontId="2"/>
  </si>
  <si>
    <r>
      <t>16</t>
    </r>
    <r>
      <rPr>
        <sz val="11"/>
        <rFont val="ＭＳ 明朝"/>
        <family val="1"/>
        <charset val="128"/>
      </rPr>
      <t>名</t>
    </r>
    <phoneticPr fontId="2"/>
  </si>
  <si>
    <r>
      <rPr>
        <sz val="11"/>
        <rFont val="ＭＳ 明朝"/>
        <family val="1"/>
        <charset val="128"/>
      </rPr>
      <t>知事選任</t>
    </r>
    <r>
      <rPr>
        <sz val="11"/>
        <rFont val="Century"/>
        <family val="1"/>
      </rPr>
      <t xml:space="preserve"> 16</t>
    </r>
    <r>
      <rPr>
        <sz val="11"/>
        <rFont val="ＭＳ 明朝"/>
        <family val="1"/>
        <charset val="128"/>
      </rPr>
      <t>名</t>
    </r>
    <phoneticPr fontId="2"/>
  </si>
  <si>
    <r>
      <rPr>
        <sz val="11"/>
        <rFont val="ＭＳ 明朝"/>
        <family val="1"/>
        <charset val="128"/>
      </rPr>
      <t>規約</t>
    </r>
  </si>
  <si>
    <r>
      <rPr>
        <sz val="11"/>
        <rFont val="ＭＳ 明朝"/>
        <family val="1"/>
        <charset val="128"/>
      </rPr>
      <t>性　質　別</t>
    </r>
    <phoneticPr fontId="2"/>
  </si>
  <si>
    <r>
      <rPr>
        <sz val="11"/>
        <rFont val="ＭＳ 明朝"/>
        <family val="1"/>
        <charset val="128"/>
      </rPr>
      <t>金　額</t>
    </r>
    <phoneticPr fontId="2"/>
  </si>
  <si>
    <r>
      <rPr>
        <sz val="11"/>
        <rFont val="ＭＳ 明朝"/>
        <family val="1"/>
        <charset val="128"/>
      </rPr>
      <t>主　要　事　業　等</t>
    </r>
    <phoneticPr fontId="2"/>
  </si>
  <si>
    <r>
      <rPr>
        <sz val="11"/>
        <rFont val="ＭＳ 明朝"/>
        <family val="1"/>
        <charset val="128"/>
      </rPr>
      <t>事　業　等　主　要</t>
    </r>
    <phoneticPr fontId="2"/>
  </si>
  <si>
    <r>
      <rPr>
        <sz val="11"/>
        <rFont val="ＭＳ 明朝"/>
        <family val="1"/>
        <charset val="128"/>
      </rPr>
      <t>人　件　費</t>
    </r>
    <phoneticPr fontId="2"/>
  </si>
  <si>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</si>
  <si>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</si>
  <si>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2"/>
  </si>
  <si>
    <r>
      <rPr>
        <sz val="11"/>
        <rFont val="ＭＳ 明朝"/>
        <family val="1"/>
        <charset val="128"/>
      </rPr>
      <t>漁港・漁場整備事業費</t>
    </r>
  </si>
  <si>
    <r>
      <rPr>
        <sz val="11"/>
        <rFont val="ＭＳ 明朝"/>
        <family val="1"/>
        <charset val="128"/>
      </rPr>
      <t>給　与　等</t>
    </r>
    <phoneticPr fontId="2"/>
  </si>
  <si>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</si>
  <si>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</si>
  <si>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さくらます増殖施設管理運営費</t>
    </r>
  </si>
  <si>
    <r>
      <rPr>
        <sz val="11"/>
        <rFont val="ＭＳ 明朝"/>
        <family val="1"/>
        <charset val="128"/>
      </rPr>
      <t>漁業成長産業化支援事業費</t>
    </r>
    <rPh sb="0" eb="2">
      <t>ギョギョウ</t>
    </rPh>
    <rPh sb="2" eb="4">
      <t>セイチョウ</t>
    </rPh>
    <rPh sb="4" eb="7">
      <t>サンギョウカ</t>
    </rPh>
    <rPh sb="7" eb="9">
      <t>シエン</t>
    </rPh>
    <rPh sb="9" eb="11">
      <t>ジギョウ</t>
    </rPh>
    <rPh sb="11" eb="12">
      <t>ヒ</t>
    </rPh>
    <phoneticPr fontId="2"/>
  </si>
  <si>
    <r>
      <rPr>
        <sz val="11"/>
        <rFont val="ＭＳ 明朝"/>
        <family val="1"/>
        <charset val="128"/>
      </rPr>
      <t>新規漁業就業者総合支援対策事業費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</si>
  <si>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2"/>
  </si>
  <si>
    <r>
      <rPr>
        <sz val="11"/>
        <rFont val="ＭＳ 明朝"/>
        <family val="1"/>
        <charset val="128"/>
      </rPr>
      <t>離島漁業再生支援事業費</t>
    </r>
  </si>
  <si>
    <r>
      <rPr>
        <sz val="11"/>
        <rFont val="ＭＳ 明朝"/>
        <family val="1"/>
        <charset val="128"/>
      </rPr>
      <t>サケ・マス振興事業費</t>
    </r>
  </si>
  <si>
    <r>
      <rPr>
        <sz val="11"/>
        <rFont val="ＭＳ 明朝"/>
        <family val="1"/>
        <charset val="128"/>
      </rPr>
      <t>庄内浜トップブランド水産物創出事業費</t>
    </r>
  </si>
  <si>
    <r>
      <rPr>
        <sz val="11"/>
        <rFont val="ＭＳ 明朝"/>
        <family val="1"/>
        <charset val="128"/>
      </rPr>
      <t>栽培漁業振興事業費</t>
    </r>
  </si>
  <si>
    <r>
      <rPr>
        <sz val="11"/>
        <rFont val="ＭＳ 明朝"/>
        <family val="1"/>
        <charset val="128"/>
      </rPr>
      <t>最上丸維持管理費</t>
    </r>
  </si>
  <si>
    <r>
      <rPr>
        <sz val="11"/>
        <rFont val="ＭＳ 明朝"/>
        <family val="1"/>
        <charset val="128"/>
      </rPr>
      <t>災</t>
    </r>
    <r>
      <rPr>
        <sz val="11"/>
        <rFont val="Century"/>
        <family val="1"/>
      </rPr>
      <t xml:space="preserve"> </t>
    </r>
    <r>
      <rPr>
        <sz val="11"/>
        <rFont val="ＭＳ 明朝"/>
        <family val="1"/>
        <charset val="128"/>
      </rPr>
      <t>害</t>
    </r>
    <r>
      <rPr>
        <sz val="11"/>
        <rFont val="Century"/>
        <family val="1"/>
      </rPr>
      <t xml:space="preserve"> </t>
    </r>
    <r>
      <rPr>
        <sz val="11"/>
        <rFont val="ＭＳ 明朝"/>
        <family val="1"/>
        <charset val="128"/>
      </rPr>
      <t>復</t>
    </r>
    <r>
      <rPr>
        <sz val="11"/>
        <rFont val="Century"/>
        <family val="1"/>
      </rPr>
      <t xml:space="preserve"> </t>
    </r>
    <r>
      <rPr>
        <sz val="11"/>
        <rFont val="ＭＳ 明朝"/>
        <family val="1"/>
        <charset val="128"/>
      </rPr>
      <t>旧</t>
    </r>
    <phoneticPr fontId="2"/>
  </si>
  <si>
    <r>
      <rPr>
        <sz val="11"/>
        <rFont val="ＭＳ 明朝"/>
        <family val="1"/>
        <charset val="128"/>
      </rPr>
      <t>水産総合振興費</t>
    </r>
  </si>
  <si>
    <r>
      <rPr>
        <sz val="11"/>
        <rFont val="ＭＳ 明朝"/>
        <family val="1"/>
        <charset val="128"/>
      </rPr>
      <t>内水面水産試験場管理運営費</t>
    </r>
  </si>
  <si>
    <r>
      <rPr>
        <sz val="11"/>
        <rFont val="ＭＳ 明朝"/>
        <family val="1"/>
        <charset val="128"/>
      </rPr>
      <t>計</t>
    </r>
  </si>
  <si>
    <r>
      <rPr>
        <sz val="11"/>
        <rFont val="ＭＳ 明朝"/>
        <family val="1"/>
        <charset val="128"/>
      </rPr>
      <t>そ　の　他</t>
    </r>
    <phoneticPr fontId="2"/>
  </si>
  <si>
    <r>
      <rPr>
        <sz val="11"/>
        <rFont val="ＭＳ 明朝"/>
        <family val="1"/>
        <charset val="128"/>
      </rPr>
      <t>漁船操業安全対策事業費</t>
    </r>
    <rPh sb="0" eb="2">
      <t>ギョセン</t>
    </rPh>
    <rPh sb="2" eb="4">
      <t>ソウギョウ</t>
    </rPh>
    <rPh sb="4" eb="6">
      <t>アンゼン</t>
    </rPh>
    <rPh sb="6" eb="8">
      <t>タイサク</t>
    </rPh>
    <rPh sb="8" eb="10">
      <t>ジギョウ</t>
    </rPh>
    <rPh sb="10" eb="11">
      <t>ヒ</t>
    </rPh>
    <phoneticPr fontId="2"/>
  </si>
  <si>
    <r>
      <rPr>
        <sz val="11"/>
        <rFont val="ＭＳ 明朝"/>
        <family val="1"/>
        <charset val="128"/>
      </rPr>
      <t>合　　計</t>
    </r>
    <phoneticPr fontId="2"/>
  </si>
  <si>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</si>
  <si>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</si>
  <si>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2"/>
  </si>
  <si>
    <r>
      <rPr>
        <sz val="11"/>
        <rFont val="ＭＳ 明朝"/>
        <family val="1"/>
        <charset val="128"/>
      </rPr>
      <t>漁業生産体制強化対策事業</t>
    </r>
    <rPh sb="0" eb="2">
      <t>ギョギョウ</t>
    </rPh>
    <rPh sb="2" eb="4">
      <t>セイサン</t>
    </rPh>
    <rPh sb="4" eb="6">
      <t>タイセイ</t>
    </rPh>
    <rPh sb="6" eb="8">
      <t>キョウカ</t>
    </rPh>
    <rPh sb="8" eb="10">
      <t>タイサク</t>
    </rPh>
    <rPh sb="10" eb="12">
      <t>ジギョウ</t>
    </rPh>
    <phoneticPr fontId="2"/>
  </si>
  <si>
    <r>
      <rPr>
        <sz val="11"/>
        <rFont val="ＭＳ 明朝"/>
        <family val="1"/>
        <charset val="128"/>
      </rPr>
      <t>沿岸漁業振興調査事業</t>
    </r>
    <rPh sb="0" eb="2">
      <t>エンガン</t>
    </rPh>
    <rPh sb="2" eb="4">
      <t>ギョギョウ</t>
    </rPh>
    <rPh sb="4" eb="6">
      <t>シンコウ</t>
    </rPh>
    <rPh sb="6" eb="8">
      <t>チョウサ</t>
    </rPh>
    <rPh sb="8" eb="10">
      <t>ジギョウ</t>
    </rPh>
    <phoneticPr fontId="2"/>
  </si>
  <si>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2"/>
  </si>
  <si>
    <r>
      <rPr>
        <sz val="11"/>
        <rFont val="ＭＳ 明朝"/>
        <family val="1"/>
        <charset val="128"/>
      </rPr>
      <t>試験研究費</t>
    </r>
    <rPh sb="0" eb="2">
      <t>シケン</t>
    </rPh>
    <rPh sb="2" eb="5">
      <t>ケンキュウヒ</t>
    </rPh>
    <phoneticPr fontId="2"/>
  </si>
  <si>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1">
      <t>ジギョウ</t>
    </rPh>
    <rPh sb="11" eb="12">
      <t>ヒ</t>
    </rPh>
    <phoneticPr fontId="2"/>
  </si>
  <si>
    <r>
      <rPr>
        <sz val="11"/>
        <rFont val="ＭＳ 明朝"/>
        <family val="1"/>
        <charset val="128"/>
      </rPr>
      <t>内水面水産試験場管理運営費</t>
    </r>
    <rPh sb="0" eb="3">
      <t>ナイスイメン</t>
    </rPh>
    <rPh sb="3" eb="5">
      <t>スイサン</t>
    </rPh>
    <rPh sb="5" eb="8">
      <t>シケンジョウ</t>
    </rPh>
    <rPh sb="8" eb="10">
      <t>カンリ</t>
    </rPh>
    <phoneticPr fontId="2"/>
  </si>
  <si>
    <r>
      <rPr>
        <sz val="11"/>
        <rFont val="ＭＳ 明朝"/>
        <family val="1"/>
        <charset val="128"/>
      </rPr>
      <t>会特計別</t>
    </r>
    <rPh sb="0" eb="1">
      <t>カイ</t>
    </rPh>
    <rPh sb="1" eb="2">
      <t>トク</t>
    </rPh>
    <phoneticPr fontId="2"/>
  </si>
  <si>
    <r>
      <rPr>
        <sz val="11"/>
        <rFont val="ＭＳ 明朝"/>
        <family val="1"/>
        <charset val="128"/>
      </rPr>
      <t>貸付勘定</t>
    </r>
  </si>
  <si>
    <r>
      <rPr>
        <sz val="11"/>
        <rFont val="ＭＳ 明朝"/>
        <family val="1"/>
        <charset val="128"/>
      </rPr>
      <t>資金貸付等</t>
    </r>
  </si>
  <si>
    <r>
      <rPr>
        <sz val="11"/>
        <rFont val="ＭＳ 明朝"/>
        <family val="1"/>
        <charset val="128"/>
      </rPr>
      <t>水産試験場管理運営費</t>
    </r>
    <rPh sb="0" eb="2">
      <t>スイサン</t>
    </rPh>
    <rPh sb="2" eb="5">
      <t>シケンジョウ</t>
    </rPh>
    <rPh sb="5" eb="7">
      <t>カンリ</t>
    </rPh>
    <rPh sb="7" eb="10">
      <t>ウンエイヒ</t>
    </rPh>
    <phoneticPr fontId="2"/>
  </si>
  <si>
    <r>
      <rPr>
        <sz val="11"/>
        <rFont val="ＭＳ 明朝"/>
        <family val="1"/>
        <charset val="128"/>
      </rPr>
      <t>業務勘定</t>
    </r>
  </si>
  <si>
    <r>
      <rPr>
        <sz val="11"/>
        <rFont val="ＭＳ 明朝"/>
        <family val="1"/>
        <charset val="128"/>
      </rPr>
      <t>指導・委託・運用益の繰出</t>
    </r>
  </si>
  <si>
    <r>
      <rPr>
        <sz val="11"/>
        <rFont val="ＭＳ 明朝"/>
        <family val="1"/>
        <charset val="128"/>
      </rPr>
      <t>サケ・マス振興事業費</t>
    </r>
    <rPh sb="5" eb="7">
      <t>シンコウ</t>
    </rPh>
    <rPh sb="7" eb="9">
      <t>ジギョウ</t>
    </rPh>
    <rPh sb="9" eb="10">
      <t>ヒ</t>
    </rPh>
    <phoneticPr fontId="2"/>
  </si>
  <si>
    <r>
      <rPr>
        <sz val="11"/>
        <rFont val="ＭＳ 明朝"/>
        <family val="1"/>
        <charset val="128"/>
      </rPr>
      <t>庄内浜トップブランド水産物創出事業費</t>
    </r>
    <rPh sb="0" eb="2">
      <t>ショウナイ</t>
    </rPh>
    <rPh sb="2" eb="3">
      <t>ハマ</t>
    </rPh>
    <rPh sb="10" eb="13">
      <t>スイサンブツ</t>
    </rPh>
    <rPh sb="13" eb="15">
      <t>ソウシュツ</t>
    </rPh>
    <rPh sb="15" eb="17">
      <t>ジギョウ</t>
    </rPh>
    <rPh sb="17" eb="18">
      <t>ヒ</t>
    </rPh>
    <phoneticPr fontId="2"/>
  </si>
  <si>
    <r>
      <rPr>
        <sz val="12"/>
        <color indexed="8"/>
        <rFont val="ＭＳ 明朝"/>
        <family val="1"/>
        <charset val="128"/>
      </rPr>
      <t>５　主要魚種の漁期・漁場</t>
    </r>
    <phoneticPr fontId="14"/>
  </si>
  <si>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</si>
  <si>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</si>
  <si>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</si>
  <si>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</si>
  <si>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4"/>
  </si>
  <si>
    <r>
      <rPr>
        <sz val="11"/>
        <color indexed="8"/>
        <rFont val="ＭＳ 明朝"/>
        <family val="1"/>
        <charset val="128"/>
      </rPr>
      <t>小型定置</t>
    </r>
  </si>
  <si>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</si>
  <si>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rPr>
        <sz val="11"/>
        <color indexed="8"/>
        <rFont val="ＭＳ 明朝"/>
        <family val="1"/>
        <charset val="128"/>
      </rPr>
      <t>ほっけ</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</si>
  <si>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</si>
  <si>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</si>
  <si>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</si>
  <si>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ぶり･いなだ</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</si>
  <si>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</si>
  <si>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</si>
  <si>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</si>
  <si>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</si>
  <si>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</si>
  <si>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</si>
  <si>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沿岸天然礁･人工魚礁</t>
    </r>
  </si>
  <si>
    <r>
      <rPr>
        <sz val="11"/>
        <color indexed="8"/>
        <rFont val="ＭＳ 明朝"/>
        <family val="1"/>
        <charset val="128"/>
      </rPr>
      <t>はたはた</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</si>
  <si>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</si>
  <si>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</si>
  <si>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</si>
  <si>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</si>
  <si>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rPr>
        <sz val="11"/>
        <color indexed="8"/>
        <rFont val="ＭＳ 明朝"/>
        <family val="1"/>
        <charset val="128"/>
      </rPr>
      <t>あんこう</t>
    </r>
  </si>
  <si>
    <r>
      <t>80</t>
    </r>
    <r>
      <rPr>
        <sz val="11"/>
        <color indexed="8"/>
        <rFont val="ＭＳ 明朝"/>
        <family val="1"/>
        <charset val="128"/>
      </rPr>
      <t>～</t>
    </r>
    <r>
      <rPr>
        <sz val="11"/>
        <color indexed="8"/>
        <rFont val="Century"/>
        <family val="1"/>
      </rPr>
      <t>200</t>
    </r>
    <phoneticPr fontId="14"/>
  </si>
  <si>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</si>
  <si>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</si>
  <si>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</si>
  <si>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</si>
  <si>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</si>
  <si>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</si>
  <si>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</si>
  <si>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</si>
  <si>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</si>
  <si>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</si>
  <si>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rPr>
        <sz val="11"/>
        <color indexed="8"/>
        <rFont val="ＭＳ 明朝"/>
        <family val="1"/>
        <charset val="128"/>
      </rPr>
      <t>さけ</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</si>
  <si>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</si>
  <si>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</si>
  <si>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</si>
  <si>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</si>
  <si>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rPr>
        <sz val="11"/>
        <color indexed="8"/>
        <rFont val="ＭＳ 明朝"/>
        <family val="1"/>
        <charset val="128"/>
      </rPr>
      <t>ます</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</si>
  <si>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</si>
  <si>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</si>
  <si>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</si>
  <si>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</si>
  <si>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50</t>
    </r>
    <r>
      <rPr>
        <sz val="11"/>
        <color indexed="8"/>
        <rFont val="ＭＳ 明朝"/>
        <family val="1"/>
        <charset val="128"/>
      </rPr>
      <t>～</t>
    </r>
    <r>
      <rPr>
        <sz val="11"/>
        <color indexed="8"/>
        <rFont val="Century"/>
        <family val="1"/>
      </rPr>
      <t>100</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</si>
  <si>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</si>
  <si>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</si>
  <si>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</si>
  <si>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</si>
  <si>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</si>
  <si>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</si>
  <si>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</si>
  <si>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rPr>
        <sz val="11"/>
        <color indexed="8"/>
        <rFont val="ＭＳ 明朝"/>
        <family val="1"/>
        <charset val="128"/>
      </rPr>
      <t>するめいか</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</si>
  <si>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</si>
  <si>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</si>
  <si>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</si>
  <si>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</si>
  <si>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</si>
  <si>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rPr>
        <sz val="11"/>
        <color indexed="8"/>
        <rFont val="ＭＳ 明朝"/>
        <family val="1"/>
        <charset val="128"/>
      </rPr>
      <t>やりいか</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</si>
  <si>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</si>
  <si>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</si>
  <si>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</si>
  <si>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</si>
  <si>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</si>
  <si>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</si>
  <si>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</si>
  <si>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</si>
  <si>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</si>
  <si>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rPr>
        <sz val="11"/>
        <color indexed="8"/>
        <rFont val="ＭＳ 明朝"/>
        <family val="1"/>
        <charset val="128"/>
      </rPr>
      <t>きす</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</si>
  <si>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</si>
  <si>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</si>
  <si>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</si>
  <si>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t>80</t>
    </r>
    <r>
      <rPr>
        <sz val="11"/>
        <color indexed="8"/>
        <rFont val="ＭＳ 明朝"/>
        <family val="1"/>
        <charset val="128"/>
      </rPr>
      <t>～</t>
    </r>
    <r>
      <rPr>
        <sz val="11"/>
        <color indexed="8"/>
        <rFont val="Century"/>
        <family val="1"/>
      </rPr>
      <t>200</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</si>
  <si>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</si>
  <si>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</si>
  <si>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</si>
  <si>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</si>
  <si>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</si>
  <si>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</si>
  <si>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</si>
  <si>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</si>
  <si>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</si>
  <si>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</si>
  <si>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</si>
  <si>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</si>
  <si>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</si>
  <si>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ほっこくあかえび</t>
    </r>
    <phoneticPr fontId="14"/>
  </si>
  <si>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</si>
  <si>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</si>
  <si>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</si>
  <si>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rPr>
        <sz val="11"/>
        <color indexed="8"/>
        <rFont val="ＭＳ 明朝"/>
        <family val="1"/>
        <charset val="128"/>
      </rPr>
      <t>くるまえび</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</si>
  <si>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</si>
  <si>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</si>
  <si>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rPr>
        <sz val="11"/>
        <color indexed="8"/>
        <rFont val="ＭＳ 明朝"/>
        <family val="1"/>
        <charset val="128"/>
      </rPr>
      <t>ずわいがに</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</si>
  <si>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</si>
  <si>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べにずわい</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</si>
  <si>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4"/>
  </si>
  <si>
    <r>
      <rPr>
        <sz val="11"/>
        <color indexed="8"/>
        <rFont val="ＭＳ 明朝"/>
        <family val="1"/>
        <charset val="128"/>
      </rPr>
      <t>かご</t>
    </r>
  </si>
  <si>
    <r>
      <t>800</t>
    </r>
    <r>
      <rPr>
        <sz val="11"/>
        <color indexed="8"/>
        <rFont val="ＭＳ 明朝"/>
        <family val="1"/>
        <charset val="128"/>
      </rPr>
      <t>以深</t>
    </r>
  </si>
  <si>
    <r>
      <rPr>
        <sz val="11"/>
        <color indexed="8"/>
        <rFont val="ＭＳ 明朝"/>
        <family val="1"/>
        <charset val="128"/>
      </rPr>
      <t>すけとうだら</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</si>
  <si>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</si>
  <si>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</si>
  <si>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rPr>
        <sz val="11"/>
        <color indexed="8"/>
        <rFont val="ＭＳ 明朝"/>
        <family val="1"/>
        <charset val="128"/>
      </rPr>
      <t>がざみ</t>
    </r>
  </si>
  <si>
    <r>
      <t>10</t>
    </r>
    <r>
      <rPr>
        <sz val="11"/>
        <color indexed="8"/>
        <rFont val="ＭＳ 明朝"/>
        <family val="1"/>
        <charset val="128"/>
      </rPr>
      <t>～</t>
    </r>
    <r>
      <rPr>
        <sz val="11"/>
        <color indexed="8"/>
        <rFont val="Century"/>
        <family val="1"/>
      </rPr>
      <t>30</t>
    </r>
  </si>
  <si>
    <r>
      <rPr>
        <sz val="11"/>
        <color indexed="8"/>
        <rFont val="ＭＳ 明朝"/>
        <family val="1"/>
        <charset val="128"/>
      </rPr>
      <t>さわら</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</si>
  <si>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</si>
  <si>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</si>
  <si>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</si>
  <si>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</si>
  <si>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</si>
  <si>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</si>
  <si>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地先</t>
    </r>
  </si>
  <si>
    <r>
      <rPr>
        <sz val="11"/>
        <color indexed="8"/>
        <rFont val="ＭＳ 明朝"/>
        <family val="1"/>
        <charset val="128"/>
      </rPr>
      <t>いわがき</t>
    </r>
  </si>
  <si>
    <r>
      <rPr>
        <sz val="11"/>
        <color indexed="8"/>
        <rFont val="ＭＳ 明朝"/>
        <family val="1"/>
        <charset val="128"/>
      </rPr>
      <t>採貝藻</t>
    </r>
  </si>
  <si>
    <r>
      <rPr>
        <sz val="11"/>
        <color indexed="8"/>
        <rFont val="ＭＳ 明朝"/>
        <family val="1"/>
        <charset val="128"/>
      </rPr>
      <t>６　漁業経営体数</t>
    </r>
    <phoneticPr fontId="14"/>
  </si>
  <si>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4"/>
  </si>
  <si>
    <r>
      <rPr>
        <sz val="11"/>
        <color indexed="8"/>
        <rFont val="ＭＳ 明朝"/>
        <family val="1"/>
        <charset val="128"/>
      </rPr>
      <t>漁業地区専兼別</t>
    </r>
  </si>
  <si>
    <t>総数</t>
    <phoneticPr fontId="14"/>
  </si>
  <si>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</si>
  <si>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</si>
  <si>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</si>
  <si>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14"/>
  </si>
  <si>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</si>
  <si>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</si>
  <si>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</si>
  <si>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</si>
  <si>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</si>
  <si>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</si>
  <si>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</si>
  <si>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</si>
  <si>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</si>
  <si>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</si>
  <si>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</si>
  <si>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phoneticPr fontId="14"/>
  </si>
  <si>
    <r>
      <rPr>
        <sz val="11"/>
        <color indexed="8"/>
        <rFont val="ＭＳ 明朝"/>
        <family val="1"/>
        <charset val="128"/>
      </rPr>
      <t>遊佐</t>
    </r>
  </si>
  <si>
    <t>酒田</t>
    <phoneticPr fontId="14"/>
  </si>
  <si>
    <t>－</t>
  </si>
  <si>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</si>
  <si>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</si>
  <si>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</si>
  <si>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</si>
  <si>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</si>
  <si>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</si>
  <si>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</si>
  <si>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</si>
  <si>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</si>
  <si>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</si>
  <si>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14"/>
  </si>
  <si>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</si>
  <si>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</si>
  <si>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</si>
  <si>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</si>
  <si>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</si>
  <si>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</si>
  <si>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</si>
  <si>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14"/>
  </si>
  <si>
    <t>　及び</t>
    <phoneticPr fontId="14"/>
  </si>
  <si>
    <t>　漁業雇われ就業者</t>
    <phoneticPr fontId="14"/>
  </si>
  <si>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</si>
  <si>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</si>
  <si>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627</t>
    </r>
    <r>
      <rPr>
        <sz val="11"/>
        <rFont val="ＭＳ 明朝"/>
        <family val="1"/>
        <charset val="128"/>
      </rPr>
      <t>隻で前年より</t>
    </r>
    <r>
      <rPr>
        <sz val="11"/>
        <rFont val="Century"/>
        <family val="1"/>
      </rPr>
      <t>21</t>
    </r>
    <r>
      <rPr>
        <sz val="11"/>
        <rFont val="ＭＳ 明朝"/>
        <family val="1"/>
        <charset val="128"/>
      </rPr>
      <t>隻減少した｡船質別にみると､鋼船が</t>
    </r>
    <r>
      <rPr>
        <sz val="11"/>
        <rFont val="Century"/>
        <family val="1"/>
      </rPr>
      <t>1</t>
    </r>
    <r>
      <rPr>
        <sz val="11"/>
        <rFont val="ＭＳ 明朝"/>
        <family val="1"/>
        <charset val="128"/>
      </rPr>
      <t>隻、</t>
    </r>
    <r>
      <rPr>
        <sz val="11"/>
        <rFont val="Century"/>
        <family val="1"/>
      </rPr>
      <t>FRP</t>
    </r>
    <r>
      <rPr>
        <sz val="11"/>
        <rFont val="ＭＳ 明朝"/>
        <family val="1"/>
        <charset val="128"/>
      </rPr>
      <t>船が</t>
    </r>
    <r>
      <rPr>
        <sz val="11"/>
        <rFont val="Century"/>
        <family val="1"/>
      </rPr>
      <t>19</t>
    </r>
    <r>
      <rPr>
        <sz val="11"/>
        <rFont val="ＭＳ 明朝"/>
        <family val="1"/>
        <charset val="128"/>
      </rPr>
      <t>隻、木船は</t>
    </r>
    <r>
      <rPr>
        <sz val="11"/>
        <rFont val="Century"/>
        <family val="1"/>
      </rPr>
      <t>1</t>
    </r>
    <r>
      <rPr>
        <sz val="11"/>
        <rFont val="ＭＳ 明朝"/>
        <family val="1"/>
        <charset val="128"/>
      </rPr>
      <t>隻減少した。ﾄﾝ数階層別にみると､</t>
    </r>
    <r>
      <rPr>
        <sz val="11"/>
        <rFont val="Century"/>
        <family val="1"/>
      </rPr>
      <t/>
    </r>
    <rPh sb="32" eb="34">
      <t>コウセン</t>
    </rPh>
    <rPh sb="36" eb="37">
      <t>セキ</t>
    </rPh>
    <rPh sb="47" eb="48">
      <t>キ</t>
    </rPh>
    <rPh sb="51" eb="52">
      <t>セキ</t>
    </rPh>
    <rPh sb="52" eb="54">
      <t>ゲンショウ</t>
    </rPh>
    <phoneticPr fontId="14"/>
  </si>
  <si>
    <r>
      <t>5</t>
    </r>
    <r>
      <rPr>
        <sz val="11"/>
        <rFont val="ＭＳ 明朝"/>
        <family val="1"/>
        <charset val="128"/>
      </rPr>
      <t>ﾄﾝ未満船が</t>
    </r>
    <r>
      <rPr>
        <sz val="11"/>
        <rFont val="Century"/>
        <family val="1"/>
      </rPr>
      <t>20</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隻減少した｡内水面漁船に増減はなかった。</t>
    </r>
    <rPh sb="9" eb="10">
      <t>セキ</t>
    </rPh>
    <rPh sb="14" eb="16">
      <t>イジョウ</t>
    </rPh>
    <rPh sb="16" eb="17">
      <t>セン</t>
    </rPh>
    <rPh sb="19" eb="20">
      <t>セキ</t>
    </rPh>
    <rPh sb="20" eb="22">
      <t>ゲンショウ</t>
    </rPh>
    <rPh sb="31" eb="33">
      <t>ゾウゲン</t>
    </rPh>
    <phoneticPr fontId="14"/>
  </si>
  <si>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</si>
  <si>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3.62</t>
    </r>
    <r>
      <rPr>
        <sz val="11"/>
        <rFont val="ＭＳ 明朝"/>
        <family val="1"/>
        <charset val="128"/>
      </rPr>
      <t>ﾄﾝ､平均馬力数は</t>
    </r>
    <r>
      <rPr>
        <sz val="11"/>
        <rFont val="Century"/>
        <family val="1"/>
      </rPr>
      <t>95</t>
    </r>
    <r>
      <rPr>
        <sz val="11"/>
        <rFont val="ＭＳ 明朝"/>
        <family val="1"/>
        <charset val="128"/>
      </rPr>
      <t>馬力であった｡</t>
    </r>
    <rPh sb="32" eb="33">
      <t>スウ</t>
    </rPh>
    <rPh sb="36" eb="38">
      <t>バリキ</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</si>
  <si>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14"/>
  </si>
  <si>
    <r>
      <rPr>
        <sz val="11"/>
        <rFont val="ＭＳ 明朝"/>
        <family val="1"/>
        <charset val="128"/>
      </rPr>
      <t>船質</t>
    </r>
    <phoneticPr fontId="14"/>
  </si>
  <si>
    <r>
      <rPr>
        <sz val="11"/>
        <rFont val="ＭＳ 明朝"/>
        <family val="1"/>
        <charset val="128"/>
      </rPr>
      <t>区</t>
    </r>
    <r>
      <rPr>
        <sz val="11"/>
        <rFont val="Century"/>
        <family val="1"/>
      </rPr>
      <t xml:space="preserve">  </t>
    </r>
    <r>
      <rPr>
        <sz val="11"/>
        <rFont val="ＭＳ 明朝"/>
        <family val="1"/>
        <charset val="128"/>
      </rPr>
      <t>分</t>
    </r>
    <phoneticPr fontId="14"/>
  </si>
  <si>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</si>
  <si>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</si>
  <si>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</si>
  <si>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4"/>
  </si>
  <si>
    <t>1~2.9</t>
  </si>
  <si>
    <t>3~4.9</t>
  </si>
  <si>
    <r>
      <t>5</t>
    </r>
    <r>
      <rPr>
        <sz val="11"/>
        <rFont val="ＭＳ 明朝"/>
        <family val="1"/>
        <charset val="128"/>
      </rPr>
      <t>トン　未満計</t>
    </r>
    <phoneticPr fontId="14"/>
  </si>
  <si>
    <t>5~9</t>
  </si>
  <si>
    <t>10~19</t>
  </si>
  <si>
    <t>20~29</t>
  </si>
  <si>
    <t>30~49</t>
  </si>
  <si>
    <t>50~99</t>
  </si>
  <si>
    <t>100~199</t>
  </si>
  <si>
    <r>
      <t>200</t>
    </r>
    <r>
      <rPr>
        <sz val="11"/>
        <rFont val="ＭＳ 明朝"/>
        <family val="1"/>
        <charset val="128"/>
      </rPr>
      <t>ﾄﾝ　以上</t>
    </r>
    <phoneticPr fontId="14"/>
  </si>
  <si>
    <r>
      <t>5</t>
    </r>
    <r>
      <rPr>
        <sz val="11"/>
        <rFont val="ＭＳ 明朝"/>
        <family val="1"/>
        <charset val="128"/>
      </rPr>
      <t>トン　以上計</t>
    </r>
    <phoneticPr fontId="14"/>
  </si>
  <si>
    <r>
      <rPr>
        <sz val="11"/>
        <rFont val="ＭＳ 明朝"/>
        <family val="1"/>
        <charset val="128"/>
      </rPr>
      <t>動力</t>
    </r>
  </si>
  <si>
    <r>
      <rPr>
        <sz val="11"/>
        <rFont val="ＭＳ 明朝"/>
        <family val="1"/>
        <charset val="128"/>
      </rPr>
      <t>木</t>
    </r>
    <phoneticPr fontId="14"/>
  </si>
  <si>
    <r>
      <rPr>
        <sz val="11"/>
        <rFont val="ＭＳ 明朝"/>
        <family val="1"/>
        <charset val="128"/>
      </rPr>
      <t>隻　数</t>
    </r>
    <phoneticPr fontId="14"/>
  </si>
  <si>
    <r>
      <rPr>
        <sz val="11"/>
        <rFont val="ＭＳ 明朝"/>
        <family val="1"/>
        <charset val="128"/>
      </rPr>
      <t>トン数</t>
    </r>
    <phoneticPr fontId="14"/>
  </si>
  <si>
    <t>0.90</t>
    <phoneticPr fontId="33"/>
  </si>
  <si>
    <t>0.00</t>
    <phoneticPr fontId="33"/>
  </si>
  <si>
    <t>0.70</t>
    <phoneticPr fontId="33"/>
  </si>
  <si>
    <r>
      <rPr>
        <sz val="11"/>
        <rFont val="ＭＳ 明朝"/>
        <family val="1"/>
        <charset val="128"/>
      </rPr>
      <t>馬力数</t>
    </r>
  </si>
  <si>
    <r>
      <rPr>
        <sz val="11"/>
        <rFont val="ＭＳ 明朝"/>
        <family val="1"/>
        <charset val="128"/>
      </rPr>
      <t>鋼</t>
    </r>
    <phoneticPr fontId="14"/>
  </si>
  <si>
    <t>9.80</t>
    <phoneticPr fontId="33"/>
  </si>
  <si>
    <t>14.00</t>
    <phoneticPr fontId="33"/>
  </si>
  <si>
    <t>150.00</t>
    <phoneticPr fontId="33"/>
  </si>
  <si>
    <t>632.00</t>
    <phoneticPr fontId="33"/>
  </si>
  <si>
    <t>233.00</t>
    <phoneticPr fontId="33"/>
  </si>
  <si>
    <t>1029.00</t>
    <phoneticPr fontId="33"/>
  </si>
  <si>
    <t>1038.80</t>
    <phoneticPr fontId="33"/>
  </si>
  <si>
    <t>3,878</t>
    <phoneticPr fontId="33"/>
  </si>
  <si>
    <t>2,573</t>
    <phoneticPr fontId="33"/>
  </si>
  <si>
    <t>1,044</t>
    <phoneticPr fontId="33"/>
  </si>
  <si>
    <t>8,010</t>
    <phoneticPr fontId="33"/>
  </si>
  <si>
    <t>8,655</t>
    <phoneticPr fontId="33"/>
  </si>
  <si>
    <t>FRP</t>
    <phoneticPr fontId="14"/>
  </si>
  <si>
    <t>12,210</t>
    <phoneticPr fontId="33"/>
  </si>
  <si>
    <t>12,965</t>
    <phoneticPr fontId="33"/>
  </si>
  <si>
    <t>11,112</t>
    <phoneticPr fontId="33"/>
  </si>
  <si>
    <t>36,287</t>
    <phoneticPr fontId="33"/>
  </si>
  <si>
    <t>4,272</t>
    <phoneticPr fontId="33"/>
  </si>
  <si>
    <t>10,328</t>
    <phoneticPr fontId="33"/>
  </si>
  <si>
    <t>14,600</t>
    <phoneticPr fontId="33"/>
  </si>
  <si>
    <t>50,887</t>
    <phoneticPr fontId="33"/>
  </si>
  <si>
    <r>
      <rPr>
        <sz val="11"/>
        <rFont val="ＭＳ 明朝"/>
        <family val="1"/>
        <charset val="128"/>
      </rPr>
      <t>計</t>
    </r>
    <phoneticPr fontId="14"/>
  </si>
  <si>
    <t>0.40</t>
    <phoneticPr fontId="33"/>
  </si>
  <si>
    <t>359.60</t>
    <phoneticPr fontId="33"/>
  </si>
  <si>
    <t>1,450.87</t>
    <phoneticPr fontId="33"/>
  </si>
  <si>
    <t>2,264.63</t>
    <phoneticPr fontId="33"/>
  </si>
  <si>
    <t>1.40</t>
    <phoneticPr fontId="33"/>
  </si>
  <si>
    <t>12,270</t>
    <phoneticPr fontId="33"/>
  </si>
  <si>
    <t>11,757</t>
    <phoneticPr fontId="33"/>
  </si>
  <si>
    <t>36,992</t>
    <phoneticPr fontId="33"/>
  </si>
  <si>
    <t>10,843</t>
    <phoneticPr fontId="33"/>
  </si>
  <si>
    <t>22,610</t>
    <phoneticPr fontId="33"/>
  </si>
  <si>
    <t>59,602</t>
    <phoneticPr fontId="33"/>
  </si>
  <si>
    <r>
      <rPr>
        <sz val="11"/>
        <rFont val="ＭＳ 明朝"/>
        <family val="1"/>
        <charset val="128"/>
      </rPr>
      <t>令和</t>
    </r>
    <r>
      <rPr>
        <sz val="11"/>
        <rFont val="Century"/>
        <family val="1"/>
      </rPr>
      <t>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</si>
  <si>
    <r>
      <rPr>
        <sz val="11"/>
        <rFont val="ＭＳ 明朝"/>
        <family val="1"/>
        <charset val="128"/>
      </rPr>
      <t>魚種</t>
    </r>
    <r>
      <rPr>
        <sz val="11"/>
        <rFont val="Century"/>
        <family val="1"/>
      </rPr>
      <t xml:space="preserve">                         </t>
    </r>
    <r>
      <rPr>
        <sz val="11"/>
        <rFont val="ＭＳ 明朝"/>
        <family val="1"/>
        <charset val="128"/>
      </rPr>
      <t>月</t>
    </r>
    <phoneticPr fontId="14"/>
  </si>
  <si>
    <r>
      <t xml:space="preserve">1  </t>
    </r>
    <r>
      <rPr>
        <sz val="11"/>
        <rFont val="ＭＳ 明朝"/>
        <family val="1"/>
        <charset val="128"/>
      </rPr>
      <t>月</t>
    </r>
    <phoneticPr fontId="14"/>
  </si>
  <si>
    <r>
      <t xml:space="preserve">2  </t>
    </r>
    <r>
      <rPr>
        <sz val="11"/>
        <rFont val="ＭＳ 明朝"/>
        <family val="1"/>
        <charset val="128"/>
      </rPr>
      <t>月</t>
    </r>
    <phoneticPr fontId="14"/>
  </si>
  <si>
    <r>
      <t xml:space="preserve">3  </t>
    </r>
    <r>
      <rPr>
        <sz val="11"/>
        <rFont val="ＭＳ 明朝"/>
        <family val="1"/>
        <charset val="128"/>
      </rPr>
      <t>月</t>
    </r>
    <phoneticPr fontId="14"/>
  </si>
  <si>
    <r>
      <t xml:space="preserve">4  </t>
    </r>
    <r>
      <rPr>
        <sz val="11"/>
        <rFont val="ＭＳ 明朝"/>
        <family val="1"/>
        <charset val="128"/>
      </rPr>
      <t>月</t>
    </r>
    <phoneticPr fontId="14"/>
  </si>
  <si>
    <r>
      <t xml:space="preserve">5  </t>
    </r>
    <r>
      <rPr>
        <sz val="11"/>
        <rFont val="ＭＳ 明朝"/>
        <family val="1"/>
        <charset val="128"/>
      </rPr>
      <t>月</t>
    </r>
    <phoneticPr fontId="14"/>
  </si>
  <si>
    <r>
      <t xml:space="preserve">6  </t>
    </r>
    <r>
      <rPr>
        <sz val="11"/>
        <rFont val="ＭＳ 明朝"/>
        <family val="1"/>
        <charset val="128"/>
      </rPr>
      <t>月</t>
    </r>
    <phoneticPr fontId="14"/>
  </si>
  <si>
    <r>
      <t xml:space="preserve">7  </t>
    </r>
    <r>
      <rPr>
        <sz val="11"/>
        <rFont val="ＭＳ 明朝"/>
        <family val="1"/>
        <charset val="128"/>
      </rPr>
      <t>月</t>
    </r>
    <phoneticPr fontId="14"/>
  </si>
  <si>
    <r>
      <t xml:space="preserve">8  </t>
    </r>
    <r>
      <rPr>
        <sz val="11"/>
        <rFont val="ＭＳ 明朝"/>
        <family val="1"/>
        <charset val="128"/>
      </rPr>
      <t>月</t>
    </r>
    <phoneticPr fontId="14"/>
  </si>
  <si>
    <r>
      <t xml:space="preserve">9  </t>
    </r>
    <r>
      <rPr>
        <sz val="11"/>
        <rFont val="ＭＳ 明朝"/>
        <family val="1"/>
        <charset val="128"/>
      </rPr>
      <t>月</t>
    </r>
    <phoneticPr fontId="14"/>
  </si>
  <si>
    <r>
      <t xml:space="preserve">10  </t>
    </r>
    <r>
      <rPr>
        <sz val="11"/>
        <rFont val="ＭＳ 明朝"/>
        <family val="1"/>
        <charset val="128"/>
      </rPr>
      <t>月</t>
    </r>
    <phoneticPr fontId="14"/>
  </si>
  <si>
    <r>
      <t xml:space="preserve">11  </t>
    </r>
    <r>
      <rPr>
        <sz val="11"/>
        <rFont val="ＭＳ 明朝"/>
        <family val="1"/>
        <charset val="128"/>
      </rPr>
      <t>月</t>
    </r>
    <phoneticPr fontId="14"/>
  </si>
  <si>
    <r>
      <t xml:space="preserve">12  </t>
    </r>
    <r>
      <rPr>
        <sz val="11"/>
        <rFont val="ＭＳ 明朝"/>
        <family val="1"/>
        <charset val="128"/>
      </rPr>
      <t>月</t>
    </r>
    <phoneticPr fontId="14"/>
  </si>
  <si>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</si>
  <si>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元</t>
    </r>
    <r>
      <rPr>
        <sz val="11"/>
        <rFont val="Century"/>
        <family val="1"/>
      </rPr>
      <t xml:space="preserve">  </t>
    </r>
    <r>
      <rPr>
        <sz val="11"/>
        <rFont val="ＭＳ 明朝"/>
        <family val="1"/>
        <charset val="128"/>
      </rPr>
      <t>年</t>
    </r>
    <rPh sb="0" eb="1">
      <t>モト</t>
    </rPh>
    <phoneticPr fontId="14"/>
  </si>
  <si>
    <r>
      <rPr>
        <sz val="11"/>
        <rFont val="ＭＳ 明朝"/>
        <family val="1"/>
        <charset val="128"/>
      </rPr>
      <t>前年比</t>
    </r>
  </si>
  <si>
    <t>18</t>
    <phoneticPr fontId="14"/>
  </si>
  <si>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</si>
  <si>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</si>
  <si>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</si>
  <si>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</si>
  <si>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29"/>
  </si>
  <si>
    <t>21</t>
  </si>
  <si>
    <r>
      <rPr>
        <sz val="11"/>
        <rFont val="ＭＳ 明朝"/>
        <family val="1"/>
        <charset val="128"/>
      </rPr>
      <t>さわら</t>
    </r>
  </si>
  <si>
    <t>22</t>
  </si>
  <si>
    <r>
      <rPr>
        <sz val="11"/>
        <rFont val="ＭＳ 明朝"/>
        <family val="1"/>
        <charset val="128"/>
      </rPr>
      <t>その他の魚類</t>
    </r>
    <rPh sb="2" eb="3">
      <t>タ</t>
    </rPh>
    <rPh sb="4" eb="6">
      <t>ギョルイ</t>
    </rPh>
    <phoneticPr fontId="29"/>
  </si>
  <si>
    <t>23</t>
  </si>
  <si>
    <r>
      <rPr>
        <sz val="11"/>
        <rFont val="ＭＳ 明朝"/>
        <family val="1"/>
        <charset val="128"/>
      </rPr>
      <t>するめいか</t>
    </r>
  </si>
  <si>
    <t>24</t>
  </si>
  <si>
    <r>
      <rPr>
        <sz val="11"/>
        <rFont val="ＭＳ 明朝"/>
        <family val="1"/>
        <charset val="128"/>
      </rPr>
      <t>やりいか</t>
    </r>
  </si>
  <si>
    <t>25</t>
  </si>
  <si>
    <r>
      <rPr>
        <sz val="11"/>
        <rFont val="ＭＳ 明朝"/>
        <family val="1"/>
        <charset val="128"/>
      </rPr>
      <t>その他のいか類</t>
    </r>
    <rPh sb="2" eb="3">
      <t>タ</t>
    </rPh>
    <rPh sb="6" eb="7">
      <t>ルイ</t>
    </rPh>
    <phoneticPr fontId="29"/>
  </si>
  <si>
    <t>26</t>
  </si>
  <si>
    <r>
      <rPr>
        <sz val="11"/>
        <rFont val="ＭＳ 明朝"/>
        <family val="1"/>
        <charset val="128"/>
      </rPr>
      <t>くるまえび</t>
    </r>
  </si>
  <si>
    <t>27</t>
  </si>
  <si>
    <r>
      <rPr>
        <sz val="11"/>
        <rFont val="ＭＳ 明朝"/>
        <family val="1"/>
        <charset val="128"/>
      </rPr>
      <t>ほっこくあかえび</t>
    </r>
  </si>
  <si>
    <t>28</t>
  </si>
  <si>
    <r>
      <rPr>
        <sz val="11"/>
        <rFont val="ＭＳ 明朝"/>
        <family val="1"/>
        <charset val="128"/>
      </rPr>
      <t>その他のえび</t>
    </r>
    <rPh sb="2" eb="3">
      <t>タ</t>
    </rPh>
    <phoneticPr fontId="29"/>
  </si>
  <si>
    <t>29</t>
  </si>
  <si>
    <r>
      <rPr>
        <sz val="11"/>
        <rFont val="ＭＳ 明朝"/>
        <family val="1"/>
        <charset val="128"/>
      </rPr>
      <t>ずわいがに</t>
    </r>
  </si>
  <si>
    <t>30</t>
  </si>
  <si>
    <r>
      <rPr>
        <sz val="11"/>
        <rFont val="ＭＳ 明朝"/>
        <family val="1"/>
        <charset val="128"/>
      </rPr>
      <t>べにずわい</t>
    </r>
  </si>
  <si>
    <t>31</t>
  </si>
  <si>
    <r>
      <rPr>
        <sz val="11"/>
        <rFont val="ＭＳ 明朝"/>
        <family val="1"/>
        <charset val="128"/>
      </rPr>
      <t>がざみ</t>
    </r>
  </si>
  <si>
    <t>32</t>
  </si>
  <si>
    <r>
      <rPr>
        <sz val="11"/>
        <rFont val="ＭＳ 明朝"/>
        <family val="1"/>
        <charset val="128"/>
      </rPr>
      <t>その他の水産動物</t>
    </r>
    <rPh sb="2" eb="3">
      <t>タ</t>
    </rPh>
    <rPh sb="4" eb="6">
      <t>スイサン</t>
    </rPh>
    <rPh sb="6" eb="8">
      <t>ドウブツ</t>
    </rPh>
    <phoneticPr fontId="29"/>
  </si>
  <si>
    <t>33</t>
  </si>
  <si>
    <r>
      <rPr>
        <sz val="11"/>
        <rFont val="ＭＳ 明朝"/>
        <family val="1"/>
        <charset val="128"/>
      </rPr>
      <t>あわび</t>
    </r>
  </si>
  <si>
    <t>34</t>
  </si>
  <si>
    <r>
      <rPr>
        <sz val="11"/>
        <rFont val="ＭＳ 明朝"/>
        <family val="1"/>
        <charset val="128"/>
      </rPr>
      <t>さざえ</t>
    </r>
  </si>
  <si>
    <t>35</t>
  </si>
  <si>
    <r>
      <rPr>
        <sz val="11"/>
        <rFont val="ＭＳ 明朝"/>
        <family val="1"/>
        <charset val="128"/>
      </rPr>
      <t>いわがき</t>
    </r>
  </si>
  <si>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</si>
  <si>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</si>
  <si>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</si>
  <si>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29"/>
  </si>
  <si>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</si>
  <si>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</si>
  <si>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</si>
  <si>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</si>
  <si>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</si>
  <si>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29"/>
  </si>
  <si>
    <r>
      <rPr>
        <sz val="11"/>
        <rFont val="ＭＳ 明朝"/>
        <family val="1"/>
        <charset val="128"/>
      </rPr>
      <t>合　　　計</t>
    </r>
    <rPh sb="0" eb="1">
      <t>ゴウ</t>
    </rPh>
    <rPh sb="4" eb="5">
      <t>ケイ</t>
    </rPh>
    <phoneticPr fontId="29"/>
  </si>
  <si>
    <r>
      <rPr>
        <sz val="11"/>
        <rFont val="ＭＳ 明朝"/>
        <family val="1"/>
        <charset val="128"/>
      </rPr>
      <t>元　　　年</t>
    </r>
    <rPh sb="0" eb="1">
      <t>モト</t>
    </rPh>
    <phoneticPr fontId="14"/>
  </si>
  <si>
    <r>
      <rPr>
        <sz val="11"/>
        <rFont val="ＭＳ 明朝"/>
        <family val="1"/>
        <charset val="128"/>
      </rPr>
      <t>前　年　比</t>
    </r>
    <rPh sb="0" eb="1">
      <t>マエ</t>
    </rPh>
    <rPh sb="2" eb="3">
      <t>トシ</t>
    </rPh>
    <rPh sb="4" eb="5">
      <t>ヒ</t>
    </rPh>
    <phoneticPr fontId="29"/>
  </si>
  <si>
    <r>
      <rPr>
        <sz val="12"/>
        <rFont val="ＭＳ 明朝"/>
        <family val="1"/>
        <charset val="128"/>
      </rPr>
      <t>　９　　生産高</t>
    </r>
    <rPh sb="4" eb="7">
      <t>セイサンダカ</t>
    </rPh>
    <phoneticPr fontId="14"/>
  </si>
  <si>
    <r>
      <rPr>
        <sz val="12"/>
        <rFont val="ＭＳ 明朝"/>
        <family val="1"/>
        <charset val="128"/>
      </rPr>
      <t>　　　　ア　魚種別漁獲量</t>
    </r>
    <rPh sb="6" eb="7">
      <t>ギョ</t>
    </rPh>
    <rPh sb="7" eb="9">
      <t>シュベツ</t>
    </rPh>
    <rPh sb="9" eb="11">
      <t>ギョカク</t>
    </rPh>
    <rPh sb="11" eb="12">
      <t>リョウ</t>
    </rPh>
    <phoneticPr fontId="14"/>
  </si>
  <si>
    <r>
      <rPr>
        <sz val="11"/>
        <rFont val="ＭＳ 明朝"/>
        <family val="1"/>
        <charset val="128"/>
      </rPr>
      <t>　県内の漁獲量は全体で前年より１，５３３トン増の５，９７９トン、前年比１３４％となった。</t>
    </r>
    <rPh sb="1" eb="3">
      <t>ケンナイ</t>
    </rPh>
    <rPh sb="4" eb="6">
      <t>ギョカク</t>
    </rPh>
    <rPh sb="6" eb="7">
      <t>リョウ</t>
    </rPh>
    <rPh sb="8" eb="10">
      <t>ゼンタイ</t>
    </rPh>
    <rPh sb="11" eb="13">
      <t>ゼンネン</t>
    </rPh>
    <rPh sb="22" eb="23">
      <t>ゾウ</t>
    </rPh>
    <rPh sb="32" eb="35">
      <t>ゼンネンヒ</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</si>
  <si>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rPh sb="0" eb="2">
      <t>レイワ</t>
    </rPh>
    <phoneticPr fontId="14"/>
  </si>
  <si>
    <r>
      <rPr>
        <sz val="11"/>
        <rFont val="ＭＳ 明朝"/>
        <family val="1"/>
        <charset val="128"/>
      </rPr>
      <t>魚種</t>
    </r>
    <r>
      <rPr>
        <sz val="11"/>
        <rFont val="Century"/>
        <family val="1"/>
      </rPr>
      <t xml:space="preserve">                        </t>
    </r>
    <r>
      <rPr>
        <sz val="11"/>
        <rFont val="ＭＳ 明朝"/>
        <family val="1"/>
        <charset val="128"/>
      </rPr>
      <t>月</t>
    </r>
    <phoneticPr fontId="14"/>
  </si>
  <si>
    <t>1</t>
  </si>
  <si>
    <r>
      <rPr>
        <sz val="11"/>
        <rFont val="ＭＳ 明朝"/>
        <family val="1"/>
        <charset val="128"/>
      </rPr>
      <t>さけ</t>
    </r>
  </si>
  <si>
    <t>2</t>
  </si>
  <si>
    <r>
      <rPr>
        <sz val="11"/>
        <rFont val="ＭＳ 明朝"/>
        <family val="1"/>
        <charset val="128"/>
      </rPr>
      <t>ます</t>
    </r>
  </si>
  <si>
    <t>3</t>
  </si>
  <si>
    <r>
      <rPr>
        <sz val="11"/>
        <rFont val="ＭＳ 明朝"/>
        <family val="1"/>
        <charset val="128"/>
      </rPr>
      <t>たい類</t>
    </r>
    <rPh sb="2" eb="3">
      <t>ルイ</t>
    </rPh>
    <phoneticPr fontId="29"/>
  </si>
  <si>
    <t>4</t>
  </si>
  <si>
    <r>
      <rPr>
        <sz val="11"/>
        <rFont val="ＭＳ 明朝"/>
        <family val="1"/>
        <charset val="128"/>
      </rPr>
      <t>まがれい</t>
    </r>
  </si>
  <si>
    <t>5</t>
  </si>
  <si>
    <r>
      <rPr>
        <sz val="11"/>
        <rFont val="ＭＳ 明朝"/>
        <family val="1"/>
        <charset val="128"/>
      </rPr>
      <t>その他のかれい類</t>
    </r>
    <rPh sb="2" eb="3">
      <t>ホカ</t>
    </rPh>
    <rPh sb="7" eb="8">
      <t>ルイ</t>
    </rPh>
    <phoneticPr fontId="29"/>
  </si>
  <si>
    <t>6</t>
  </si>
  <si>
    <r>
      <rPr>
        <sz val="11"/>
        <rFont val="ＭＳ 明朝"/>
        <family val="1"/>
        <charset val="128"/>
      </rPr>
      <t>ひらめ</t>
    </r>
  </si>
  <si>
    <t>7</t>
  </si>
  <si>
    <r>
      <rPr>
        <sz val="11"/>
        <rFont val="ＭＳ 明朝"/>
        <family val="1"/>
        <charset val="128"/>
      </rPr>
      <t>にぎす</t>
    </r>
  </si>
  <si>
    <t>8</t>
  </si>
  <si>
    <r>
      <rPr>
        <sz val="11"/>
        <rFont val="ＭＳ 明朝"/>
        <family val="1"/>
        <charset val="128"/>
      </rPr>
      <t>たら</t>
    </r>
  </si>
  <si>
    <t>9</t>
  </si>
  <si>
    <r>
      <rPr>
        <sz val="11"/>
        <rFont val="ＭＳ 明朝"/>
        <family val="1"/>
        <charset val="128"/>
      </rPr>
      <t>すけとうだら</t>
    </r>
  </si>
  <si>
    <t>10</t>
  </si>
  <si>
    <r>
      <rPr>
        <sz val="11"/>
        <rFont val="ＭＳ 明朝"/>
        <family val="1"/>
        <charset val="128"/>
      </rPr>
      <t>ほっけ</t>
    </r>
  </si>
  <si>
    <t>11</t>
  </si>
  <si>
    <r>
      <rPr>
        <sz val="11"/>
        <rFont val="ＭＳ 明朝"/>
        <family val="1"/>
        <charset val="128"/>
      </rPr>
      <t>さめ</t>
    </r>
  </si>
  <si>
    <t>12</t>
  </si>
  <si>
    <r>
      <rPr>
        <sz val="11"/>
        <rFont val="ＭＳ 明朝"/>
        <family val="1"/>
        <charset val="128"/>
      </rPr>
      <t>はたはた</t>
    </r>
  </si>
  <si>
    <t>13</t>
  </si>
  <si>
    <r>
      <rPr>
        <sz val="11"/>
        <rFont val="ＭＳ 明朝"/>
        <family val="1"/>
        <charset val="128"/>
      </rPr>
      <t>あんこう</t>
    </r>
  </si>
  <si>
    <t>14</t>
  </si>
  <si>
    <r>
      <rPr>
        <sz val="11"/>
        <rFont val="ＭＳ 明朝"/>
        <family val="1"/>
        <charset val="128"/>
      </rPr>
      <t>いわし</t>
    </r>
  </si>
  <si>
    <t>15</t>
  </si>
  <si>
    <r>
      <rPr>
        <sz val="11"/>
        <rFont val="ＭＳ 明朝"/>
        <family val="1"/>
        <charset val="128"/>
      </rPr>
      <t>ぶり・いなだ</t>
    </r>
  </si>
  <si>
    <t>16</t>
  </si>
  <si>
    <r>
      <rPr>
        <sz val="11"/>
        <rFont val="ＭＳ 明朝"/>
        <family val="1"/>
        <charset val="128"/>
      </rPr>
      <t>めばる類</t>
    </r>
    <rPh sb="3" eb="4">
      <t>ルイ</t>
    </rPh>
    <phoneticPr fontId="29"/>
  </si>
  <si>
    <t>17</t>
  </si>
  <si>
    <r>
      <rPr>
        <sz val="11"/>
        <rFont val="ＭＳ 明朝"/>
        <family val="1"/>
        <charset val="128"/>
      </rPr>
      <t>きす</t>
    </r>
  </si>
  <si>
    <t>イ　魚種別生産額</t>
    <phoneticPr fontId="14"/>
  </si>
  <si>
    <t>　県内の生産額は全体で前年より５６４百万円増の３，１４５百万円、前年比１２２％となった。</t>
    <rPh sb="1" eb="3">
      <t>ケンナイ</t>
    </rPh>
    <rPh sb="4" eb="7">
      <t>セイサンガク</t>
    </rPh>
    <rPh sb="8" eb="10">
      <t>ゼンタイ</t>
    </rPh>
    <rPh sb="11" eb="13">
      <t>ゼンネン</t>
    </rPh>
    <rPh sb="18" eb="19">
      <t>ヒャク</t>
    </rPh>
    <rPh sb="19" eb="21">
      <t>マンエン</t>
    </rPh>
    <rPh sb="21" eb="22">
      <t>ゾウ</t>
    </rPh>
    <rPh sb="28" eb="30">
      <t>ヒャクマン</t>
    </rPh>
    <rPh sb="30" eb="31">
      <t>エン</t>
    </rPh>
    <rPh sb="32" eb="35">
      <t>ゼンネンヒ</t>
    </rPh>
    <phoneticPr fontId="14"/>
  </si>
  <si>
    <r>
      <rPr>
        <sz val="11"/>
        <rFont val="ＭＳ Ｐ明朝"/>
        <family val="1"/>
        <charset val="128"/>
      </rPr>
      <t>　令和</t>
    </r>
    <r>
      <rPr>
        <sz val="11"/>
        <rFont val="Century"/>
        <family val="1"/>
      </rPr>
      <t>2</t>
    </r>
    <r>
      <rPr>
        <sz val="11"/>
        <rFont val="ＭＳ Ｐ明朝"/>
        <family val="1"/>
        <charset val="128"/>
      </rPr>
      <t>年</t>
    </r>
    <r>
      <rPr>
        <sz val="11"/>
        <rFont val="Century"/>
        <family val="1"/>
      </rPr>
      <t xml:space="preserve"> </t>
    </r>
    <r>
      <rPr>
        <sz val="11"/>
        <rFont val="ＭＳ Ｐ明朝"/>
        <family val="1"/>
        <charset val="128"/>
      </rPr>
      <t>単位：千円</t>
    </r>
    <rPh sb="1" eb="3">
      <t>レイワ</t>
    </rPh>
    <rPh sb="6" eb="8">
      <t>タンイ</t>
    </rPh>
    <rPh sb="9" eb="11">
      <t>センエン</t>
    </rPh>
    <phoneticPr fontId="14"/>
  </si>
  <si>
    <r>
      <rPr>
        <sz val="11"/>
        <rFont val="ＭＳ 明朝"/>
        <family val="1"/>
        <charset val="128"/>
      </rPr>
      <t>魚種</t>
    </r>
    <r>
      <rPr>
        <sz val="11"/>
        <rFont val="Century"/>
        <family val="1"/>
      </rPr>
      <t xml:space="preserve">                          </t>
    </r>
    <r>
      <rPr>
        <sz val="11"/>
        <rFont val="ＭＳ 明朝"/>
        <family val="1"/>
        <charset val="128"/>
      </rPr>
      <t>月</t>
    </r>
    <phoneticPr fontId="14"/>
  </si>
  <si>
    <t>その他のえび</t>
    <rPh sb="2" eb="3">
      <t>タ</t>
    </rPh>
    <phoneticPr fontId="29"/>
  </si>
  <si>
    <t>ウ　漁業種類別漁獲量</t>
    <rPh sb="2" eb="4">
      <t>ギョギョウ</t>
    </rPh>
    <rPh sb="4" eb="6">
      <t>シュルイ</t>
    </rPh>
    <rPh sb="6" eb="7">
      <t>ベツ</t>
    </rPh>
    <rPh sb="7" eb="9">
      <t>ギョカク</t>
    </rPh>
    <rPh sb="9" eb="10">
      <t>リョウ</t>
    </rPh>
    <phoneticPr fontId="14"/>
  </si>
  <si>
    <r>
      <rPr>
        <sz val="11"/>
        <rFont val="ＭＳ 明朝"/>
        <family val="1"/>
        <charset val="128"/>
      </rPr>
      <t>漁業種別＼月</t>
    </r>
    <rPh sb="0" eb="2">
      <t>ギョギョウ</t>
    </rPh>
    <rPh sb="2" eb="4">
      <t>シュベツ</t>
    </rPh>
    <rPh sb="5" eb="6">
      <t>ツキ</t>
    </rPh>
    <phoneticPr fontId="14"/>
  </si>
  <si>
    <r>
      <rPr>
        <sz val="11"/>
        <rFont val="ＭＳ 明朝"/>
        <family val="1"/>
        <charset val="128"/>
      </rPr>
      <t>１　　月</t>
    </r>
    <rPh sb="3" eb="4">
      <t>ガツ</t>
    </rPh>
    <phoneticPr fontId="14"/>
  </si>
  <si>
    <r>
      <rPr>
        <sz val="11"/>
        <rFont val="ＭＳ 明朝"/>
        <family val="1"/>
        <charset val="128"/>
      </rPr>
      <t>２　　月</t>
    </r>
    <rPh sb="3" eb="4">
      <t>ガツ</t>
    </rPh>
    <phoneticPr fontId="14"/>
  </si>
  <si>
    <r>
      <rPr>
        <sz val="11"/>
        <rFont val="ＭＳ 明朝"/>
        <family val="1"/>
        <charset val="128"/>
      </rPr>
      <t>３　　月</t>
    </r>
    <rPh sb="3" eb="4">
      <t>ガツ</t>
    </rPh>
    <phoneticPr fontId="14"/>
  </si>
  <si>
    <r>
      <rPr>
        <sz val="11"/>
        <rFont val="ＭＳ 明朝"/>
        <family val="1"/>
        <charset val="128"/>
      </rPr>
      <t>４　　月</t>
    </r>
    <rPh sb="3" eb="4">
      <t>ガツ</t>
    </rPh>
    <phoneticPr fontId="14"/>
  </si>
  <si>
    <r>
      <rPr>
        <sz val="11"/>
        <rFont val="ＭＳ 明朝"/>
        <family val="1"/>
        <charset val="128"/>
      </rPr>
      <t>５　　月</t>
    </r>
    <rPh sb="3" eb="4">
      <t>ガツ</t>
    </rPh>
    <phoneticPr fontId="14"/>
  </si>
  <si>
    <r>
      <rPr>
        <sz val="11"/>
        <rFont val="ＭＳ 明朝"/>
        <family val="1"/>
        <charset val="128"/>
      </rPr>
      <t>６　　月</t>
    </r>
    <rPh sb="3" eb="4">
      <t>ガツ</t>
    </rPh>
    <phoneticPr fontId="14"/>
  </si>
  <si>
    <r>
      <rPr>
        <sz val="11"/>
        <rFont val="ＭＳ 明朝"/>
        <family val="1"/>
        <charset val="128"/>
      </rPr>
      <t>７　　月</t>
    </r>
    <rPh sb="3" eb="4">
      <t>ガツ</t>
    </rPh>
    <phoneticPr fontId="14"/>
  </si>
  <si>
    <r>
      <rPr>
        <sz val="11"/>
        <rFont val="ＭＳ 明朝"/>
        <family val="1"/>
        <charset val="128"/>
      </rPr>
      <t>８　　月</t>
    </r>
    <rPh sb="3" eb="4">
      <t>ガツ</t>
    </rPh>
    <phoneticPr fontId="14"/>
  </si>
  <si>
    <r>
      <rPr>
        <sz val="11"/>
        <rFont val="ＭＳ 明朝"/>
        <family val="1"/>
        <charset val="128"/>
      </rPr>
      <t>９　　月</t>
    </r>
    <rPh sb="3" eb="4">
      <t>ガツ</t>
    </rPh>
    <phoneticPr fontId="14"/>
  </si>
  <si>
    <t>１０　月</t>
    <rPh sb="3" eb="4">
      <t>ガツ</t>
    </rPh>
    <phoneticPr fontId="14"/>
  </si>
  <si>
    <r>
      <rPr>
        <sz val="11"/>
        <rFont val="ＭＳ 明朝"/>
        <family val="1"/>
        <charset val="128"/>
      </rPr>
      <t>１１　月</t>
    </r>
    <rPh sb="3" eb="4">
      <t>ガツ</t>
    </rPh>
    <phoneticPr fontId="14"/>
  </si>
  <si>
    <r>
      <rPr>
        <sz val="11"/>
        <rFont val="ＭＳ 明朝"/>
        <family val="1"/>
        <charset val="128"/>
      </rPr>
      <t>１２　月</t>
    </r>
    <rPh sb="3" eb="4">
      <t>ガツ</t>
    </rPh>
    <phoneticPr fontId="14"/>
  </si>
  <si>
    <r>
      <rPr>
        <sz val="11"/>
        <rFont val="ＭＳ 明朝"/>
        <family val="1"/>
        <charset val="128"/>
      </rPr>
      <t>合　　計</t>
    </r>
    <rPh sb="0" eb="1">
      <t>ゴウ</t>
    </rPh>
    <rPh sb="3" eb="4">
      <t>ケイ</t>
    </rPh>
    <phoneticPr fontId="14"/>
  </si>
  <si>
    <r>
      <rPr>
        <sz val="11"/>
        <rFont val="ＭＳ 明朝"/>
        <family val="1"/>
        <charset val="128"/>
      </rPr>
      <t>前年比</t>
    </r>
    <rPh sb="0" eb="3">
      <t>ゼンネンヒ</t>
    </rPh>
    <phoneticPr fontId="14"/>
  </si>
  <si>
    <t>１</t>
    <phoneticPr fontId="14"/>
  </si>
  <si>
    <r>
      <rPr>
        <sz val="11"/>
        <rFont val="ＭＳ 明朝"/>
        <family val="1"/>
        <charset val="128"/>
      </rPr>
      <t>底びき網漁業</t>
    </r>
    <rPh sb="0" eb="1">
      <t>ソコ</t>
    </rPh>
    <rPh sb="3" eb="4">
      <t>アミ</t>
    </rPh>
    <rPh sb="4" eb="6">
      <t>ギョギョウ</t>
    </rPh>
    <phoneticPr fontId="14"/>
  </si>
  <si>
    <t>２</t>
    <phoneticPr fontId="14"/>
  </si>
  <si>
    <r>
      <rPr>
        <sz val="11"/>
        <rFont val="ＭＳ 明朝"/>
        <family val="1"/>
        <charset val="128"/>
      </rPr>
      <t>その他の底びき網漁業</t>
    </r>
    <rPh sb="2" eb="3">
      <t>ホカ</t>
    </rPh>
    <rPh sb="4" eb="5">
      <t>ソコ</t>
    </rPh>
    <rPh sb="7" eb="8">
      <t>アミ</t>
    </rPh>
    <rPh sb="8" eb="10">
      <t>ギョギョウ</t>
    </rPh>
    <phoneticPr fontId="14"/>
  </si>
  <si>
    <t>３</t>
    <phoneticPr fontId="14"/>
  </si>
  <si>
    <r>
      <rPr>
        <sz val="11"/>
        <rFont val="ＭＳ 明朝"/>
        <family val="1"/>
        <charset val="128"/>
      </rPr>
      <t>ごち網漁業</t>
    </r>
    <rPh sb="2" eb="3">
      <t>アミ</t>
    </rPh>
    <rPh sb="3" eb="5">
      <t>ギョギョウ</t>
    </rPh>
    <phoneticPr fontId="14"/>
  </si>
  <si>
    <t>４</t>
    <phoneticPr fontId="14"/>
  </si>
  <si>
    <r>
      <rPr>
        <sz val="11"/>
        <rFont val="ＭＳ 明朝"/>
        <family val="1"/>
        <charset val="128"/>
      </rPr>
      <t>ます流し網漁業</t>
    </r>
    <rPh sb="2" eb="3">
      <t>ナガ</t>
    </rPh>
    <rPh sb="4" eb="5">
      <t>アミ</t>
    </rPh>
    <rPh sb="5" eb="7">
      <t>ギョギョウ</t>
    </rPh>
    <phoneticPr fontId="14"/>
  </si>
  <si>
    <t>５</t>
    <phoneticPr fontId="14"/>
  </si>
  <si>
    <r>
      <rPr>
        <sz val="11"/>
        <rFont val="ＭＳ 明朝"/>
        <family val="1"/>
        <charset val="128"/>
      </rPr>
      <t>その他の流し網漁業</t>
    </r>
    <rPh sb="2" eb="3">
      <t>ホカ</t>
    </rPh>
    <rPh sb="4" eb="5">
      <t>ナガ</t>
    </rPh>
    <rPh sb="6" eb="7">
      <t>アミ</t>
    </rPh>
    <rPh sb="7" eb="9">
      <t>ギョギョウ</t>
    </rPh>
    <phoneticPr fontId="14"/>
  </si>
  <si>
    <t>６</t>
    <phoneticPr fontId="14"/>
  </si>
  <si>
    <r>
      <rPr>
        <sz val="11"/>
        <rFont val="ＭＳ 明朝"/>
        <family val="1"/>
        <charset val="128"/>
      </rPr>
      <t>さし網漁業</t>
    </r>
    <rPh sb="2" eb="3">
      <t>アミ</t>
    </rPh>
    <rPh sb="3" eb="5">
      <t>ギョギョウ</t>
    </rPh>
    <phoneticPr fontId="14"/>
  </si>
  <si>
    <t>７</t>
    <phoneticPr fontId="14"/>
  </si>
  <si>
    <r>
      <rPr>
        <sz val="11"/>
        <rFont val="ＭＳ 明朝"/>
        <family val="1"/>
        <charset val="128"/>
      </rPr>
      <t>ますはえなわ漁業</t>
    </r>
    <rPh sb="6" eb="8">
      <t>ギョギョウ</t>
    </rPh>
    <phoneticPr fontId="14"/>
  </si>
  <si>
    <t>８</t>
    <phoneticPr fontId="14"/>
  </si>
  <si>
    <t>その他のはえなわ漁業</t>
    <rPh sb="2" eb="3">
      <t>ホカ</t>
    </rPh>
    <rPh sb="8" eb="10">
      <t>ギョギョウ</t>
    </rPh>
    <phoneticPr fontId="14"/>
  </si>
  <si>
    <t>９</t>
    <phoneticPr fontId="14"/>
  </si>
  <si>
    <r>
      <rPr>
        <sz val="11"/>
        <rFont val="ＭＳ 明朝"/>
        <family val="1"/>
        <charset val="128"/>
      </rPr>
      <t>いか一本釣漁業</t>
    </r>
    <rPh sb="2" eb="4">
      <t>イッポン</t>
    </rPh>
    <rPh sb="4" eb="5">
      <t>ツリ</t>
    </rPh>
    <rPh sb="5" eb="7">
      <t>ギョギョウ</t>
    </rPh>
    <phoneticPr fontId="14"/>
  </si>
  <si>
    <t>１０</t>
    <phoneticPr fontId="14"/>
  </si>
  <si>
    <r>
      <rPr>
        <sz val="11"/>
        <rFont val="ＭＳ 明朝"/>
        <family val="1"/>
        <charset val="128"/>
      </rPr>
      <t>その他の一本釣漁業</t>
    </r>
    <rPh sb="2" eb="3">
      <t>ホカ</t>
    </rPh>
    <rPh sb="4" eb="6">
      <t>イッポン</t>
    </rPh>
    <rPh sb="6" eb="7">
      <t>ツリ</t>
    </rPh>
    <rPh sb="7" eb="9">
      <t>ギョギョウ</t>
    </rPh>
    <phoneticPr fontId="14"/>
  </si>
  <si>
    <t>１１</t>
    <phoneticPr fontId="14"/>
  </si>
  <si>
    <r>
      <rPr>
        <sz val="11"/>
        <rFont val="ＭＳ 明朝"/>
        <family val="1"/>
        <charset val="128"/>
      </rPr>
      <t>かご漁業</t>
    </r>
    <rPh sb="2" eb="4">
      <t>ギョギョウ</t>
    </rPh>
    <phoneticPr fontId="14"/>
  </si>
  <si>
    <t>１２</t>
    <phoneticPr fontId="14"/>
  </si>
  <si>
    <r>
      <rPr>
        <sz val="11"/>
        <rFont val="ＭＳ 明朝"/>
        <family val="1"/>
        <charset val="128"/>
      </rPr>
      <t>さけます定置網漁業</t>
    </r>
    <rPh sb="4" eb="6">
      <t>テイチ</t>
    </rPh>
    <rPh sb="6" eb="7">
      <t>アミ</t>
    </rPh>
    <rPh sb="7" eb="9">
      <t>ギョギョウ</t>
    </rPh>
    <phoneticPr fontId="14"/>
  </si>
  <si>
    <t>１３</t>
    <phoneticPr fontId="14"/>
  </si>
  <si>
    <r>
      <rPr>
        <sz val="11"/>
        <rFont val="ＭＳ 明朝"/>
        <family val="1"/>
        <charset val="128"/>
      </rPr>
      <t>その他の定置網漁業</t>
    </r>
    <rPh sb="2" eb="3">
      <t>ホカ</t>
    </rPh>
    <rPh sb="4" eb="6">
      <t>テイチ</t>
    </rPh>
    <rPh sb="6" eb="7">
      <t>アミ</t>
    </rPh>
    <rPh sb="7" eb="9">
      <t>ギョギョウ</t>
    </rPh>
    <phoneticPr fontId="14"/>
  </si>
  <si>
    <t>１４</t>
    <phoneticPr fontId="14"/>
  </si>
  <si>
    <r>
      <rPr>
        <sz val="11"/>
        <rFont val="ＭＳ 明朝"/>
        <family val="1"/>
        <charset val="128"/>
      </rPr>
      <t>採貝藻漁業</t>
    </r>
    <rPh sb="0" eb="1">
      <t>サイ</t>
    </rPh>
    <rPh sb="1" eb="2">
      <t>カイ</t>
    </rPh>
    <rPh sb="2" eb="3">
      <t>ソウ</t>
    </rPh>
    <rPh sb="3" eb="5">
      <t>ギョギョウ</t>
    </rPh>
    <phoneticPr fontId="14"/>
  </si>
  <si>
    <t>１５</t>
    <phoneticPr fontId="14"/>
  </si>
  <si>
    <r>
      <rPr>
        <sz val="11"/>
        <rFont val="ＭＳ 明朝"/>
        <family val="1"/>
        <charset val="128"/>
      </rPr>
      <t>その他の漁業</t>
    </r>
    <rPh sb="2" eb="3">
      <t>ホカ</t>
    </rPh>
    <rPh sb="4" eb="6">
      <t>ギョギョウ</t>
    </rPh>
    <phoneticPr fontId="14"/>
  </si>
  <si>
    <r>
      <rPr>
        <sz val="11"/>
        <rFont val="ＭＳ 明朝"/>
        <family val="1"/>
        <charset val="128"/>
      </rPr>
      <t>合　　　計</t>
    </r>
    <rPh sb="0" eb="1">
      <t>ゴウ</t>
    </rPh>
    <rPh sb="4" eb="5">
      <t>ケイ</t>
    </rPh>
    <phoneticPr fontId="14"/>
  </si>
  <si>
    <t>元　　　年</t>
    <rPh sb="0" eb="1">
      <t>モト</t>
    </rPh>
    <phoneticPr fontId="14"/>
  </si>
  <si>
    <t>前　年　比</t>
    <rPh sb="0" eb="1">
      <t>マエ</t>
    </rPh>
    <rPh sb="2" eb="3">
      <t>トシ</t>
    </rPh>
    <rPh sb="4" eb="5">
      <t>ヒ</t>
    </rPh>
    <phoneticPr fontId="14"/>
  </si>
  <si>
    <r>
      <rPr>
        <sz val="11"/>
        <rFont val="ＭＳ 明朝"/>
        <family val="1"/>
        <charset val="128"/>
      </rPr>
      <t>エ　漁業種類別漁獲額</t>
    </r>
    <rPh sb="2" eb="4">
      <t>ギョギョウ</t>
    </rPh>
    <rPh sb="4" eb="6">
      <t>シュルイ</t>
    </rPh>
    <rPh sb="6" eb="7">
      <t>ベツ</t>
    </rPh>
    <rPh sb="7" eb="9">
      <t>ギョカク</t>
    </rPh>
    <rPh sb="9" eb="10">
      <t>ガク</t>
    </rPh>
    <phoneticPr fontId="14"/>
  </si>
  <si>
    <r>
      <rPr>
        <sz val="11"/>
        <rFont val="ＭＳ 明朝"/>
        <family val="1"/>
        <charset val="128"/>
      </rPr>
      <t>　令和</t>
    </r>
    <r>
      <rPr>
        <sz val="11"/>
        <rFont val="Century"/>
        <family val="1"/>
      </rPr>
      <t>2</t>
    </r>
    <r>
      <rPr>
        <sz val="11"/>
        <rFont val="ＭＳ 明朝"/>
        <family val="1"/>
        <charset val="128"/>
      </rPr>
      <t>年</t>
    </r>
    <r>
      <rPr>
        <sz val="11"/>
        <rFont val="Century"/>
        <family val="1"/>
      </rPr>
      <t xml:space="preserve"> </t>
    </r>
    <r>
      <rPr>
        <sz val="11"/>
        <rFont val="ＭＳ 明朝"/>
        <family val="1"/>
        <charset val="128"/>
      </rPr>
      <t>単位：千円</t>
    </r>
  </si>
  <si>
    <r>
      <rPr>
        <sz val="11"/>
        <rFont val="ＭＳ 明朝"/>
        <family val="1"/>
        <charset val="128"/>
      </rPr>
      <t>１０　月</t>
    </r>
    <rPh sb="3" eb="4">
      <t>ガツ</t>
    </rPh>
    <phoneticPr fontId="14"/>
  </si>
  <si>
    <r>
      <rPr>
        <sz val="11"/>
        <rFont val="ＭＳ 明朝"/>
        <family val="1"/>
        <charset val="128"/>
      </rPr>
      <t>元</t>
    </r>
    <r>
      <rPr>
        <sz val="11"/>
        <rFont val="Century"/>
        <family val="1"/>
      </rPr>
      <t xml:space="preserve">  </t>
    </r>
    <r>
      <rPr>
        <sz val="11"/>
        <rFont val="ＭＳ 明朝"/>
        <family val="1"/>
        <charset val="128"/>
      </rPr>
      <t>年</t>
    </r>
  </si>
  <si>
    <r>
      <rPr>
        <sz val="11"/>
        <rFont val="ＭＳ 明朝"/>
        <family val="1"/>
        <charset val="128"/>
      </rPr>
      <t>月＼地区</t>
    </r>
    <rPh sb="0" eb="1">
      <t>ツキ</t>
    </rPh>
    <rPh sb="2" eb="4">
      <t>チク</t>
    </rPh>
    <phoneticPr fontId="14"/>
  </si>
  <si>
    <r>
      <rPr>
        <sz val="11"/>
        <rFont val="ＭＳ 明朝"/>
        <family val="1"/>
        <charset val="128"/>
      </rPr>
      <t>酒　　田</t>
    </r>
    <rPh sb="0" eb="1">
      <t>サケ</t>
    </rPh>
    <rPh sb="3" eb="4">
      <t>タ</t>
    </rPh>
    <phoneticPr fontId="14"/>
  </si>
  <si>
    <r>
      <rPr>
        <sz val="11"/>
        <rFont val="ＭＳ 明朝"/>
        <family val="1"/>
        <charset val="128"/>
      </rPr>
      <t>飛　　島</t>
    </r>
    <rPh sb="0" eb="1">
      <t>トビ</t>
    </rPh>
    <rPh sb="3" eb="4">
      <t>シマ</t>
    </rPh>
    <phoneticPr fontId="14"/>
  </si>
  <si>
    <r>
      <rPr>
        <sz val="11"/>
        <rFont val="ＭＳ 明朝"/>
        <family val="1"/>
        <charset val="128"/>
      </rPr>
      <t>吹　　浦</t>
    </r>
    <rPh sb="0" eb="1">
      <t>スイ</t>
    </rPh>
    <rPh sb="3" eb="4">
      <t>ウラ</t>
    </rPh>
    <phoneticPr fontId="14"/>
  </si>
  <si>
    <r>
      <rPr>
        <sz val="11"/>
        <rFont val="ＭＳ 明朝"/>
        <family val="1"/>
        <charset val="128"/>
      </rPr>
      <t>加　　茂</t>
    </r>
    <rPh sb="0" eb="1">
      <t>カ</t>
    </rPh>
    <rPh sb="3" eb="4">
      <t>シゲル</t>
    </rPh>
    <phoneticPr fontId="14"/>
  </si>
  <si>
    <r>
      <rPr>
        <sz val="11"/>
        <rFont val="ＭＳ 明朝"/>
        <family val="1"/>
        <charset val="128"/>
      </rPr>
      <t>由　　良</t>
    </r>
    <rPh sb="0" eb="1">
      <t>ヨシ</t>
    </rPh>
    <rPh sb="3" eb="4">
      <t>リョウ</t>
    </rPh>
    <phoneticPr fontId="14"/>
  </si>
  <si>
    <r>
      <rPr>
        <sz val="11"/>
        <rFont val="ＭＳ 明朝"/>
        <family val="1"/>
        <charset val="128"/>
      </rPr>
      <t>豊　　浦</t>
    </r>
    <rPh sb="0" eb="1">
      <t>ユタカ</t>
    </rPh>
    <rPh sb="3" eb="4">
      <t>ウラ</t>
    </rPh>
    <phoneticPr fontId="14"/>
  </si>
  <si>
    <r>
      <rPr>
        <sz val="11"/>
        <rFont val="ＭＳ 明朝"/>
        <family val="1"/>
        <charset val="128"/>
      </rPr>
      <t>温　　海</t>
    </r>
    <rPh sb="0" eb="1">
      <t>アツシ</t>
    </rPh>
    <rPh sb="3" eb="4">
      <t>ウミ</t>
    </rPh>
    <phoneticPr fontId="14"/>
  </si>
  <si>
    <r>
      <rPr>
        <sz val="11"/>
        <rFont val="ＭＳ 明朝"/>
        <family val="1"/>
        <charset val="128"/>
      </rPr>
      <t>念珠関</t>
    </r>
    <rPh sb="0" eb="1">
      <t>ネン</t>
    </rPh>
    <rPh sb="1" eb="2">
      <t>タマ</t>
    </rPh>
    <rPh sb="2" eb="3">
      <t>セキ</t>
    </rPh>
    <phoneticPr fontId="14"/>
  </si>
  <si>
    <r>
      <rPr>
        <sz val="11"/>
        <rFont val="ＭＳ 明朝"/>
        <family val="1"/>
        <charset val="128"/>
      </rPr>
      <t>１</t>
    </r>
    <phoneticPr fontId="14"/>
  </si>
  <si>
    <r>
      <rPr>
        <sz val="11"/>
        <rFont val="ＭＳ 明朝"/>
        <family val="1"/>
        <charset val="128"/>
      </rPr>
      <t>２</t>
    </r>
    <phoneticPr fontId="14"/>
  </si>
  <si>
    <r>
      <rPr>
        <sz val="11"/>
        <rFont val="ＭＳ 明朝"/>
        <family val="1"/>
        <charset val="128"/>
      </rPr>
      <t>３</t>
    </r>
    <phoneticPr fontId="14"/>
  </si>
  <si>
    <r>
      <rPr>
        <sz val="11"/>
        <rFont val="ＭＳ 明朝"/>
        <family val="1"/>
        <charset val="128"/>
      </rPr>
      <t>４</t>
    </r>
    <phoneticPr fontId="14"/>
  </si>
  <si>
    <r>
      <rPr>
        <sz val="11"/>
        <rFont val="ＭＳ 明朝"/>
        <family val="1"/>
        <charset val="128"/>
      </rPr>
      <t>５</t>
    </r>
    <phoneticPr fontId="14"/>
  </si>
  <si>
    <r>
      <rPr>
        <sz val="11"/>
        <rFont val="ＭＳ 明朝"/>
        <family val="1"/>
        <charset val="128"/>
      </rPr>
      <t>６</t>
    </r>
    <phoneticPr fontId="14"/>
  </si>
  <si>
    <r>
      <rPr>
        <sz val="11"/>
        <rFont val="ＭＳ 明朝"/>
        <family val="1"/>
        <charset val="128"/>
      </rPr>
      <t>７</t>
    </r>
    <phoneticPr fontId="14"/>
  </si>
  <si>
    <r>
      <rPr>
        <sz val="11"/>
        <rFont val="ＭＳ 明朝"/>
        <family val="1"/>
        <charset val="128"/>
      </rPr>
      <t>８</t>
    </r>
    <phoneticPr fontId="14"/>
  </si>
  <si>
    <r>
      <rPr>
        <sz val="11"/>
        <rFont val="ＭＳ 明朝"/>
        <family val="1"/>
        <charset val="128"/>
      </rPr>
      <t>９</t>
    </r>
    <phoneticPr fontId="14"/>
  </si>
  <si>
    <r>
      <rPr>
        <sz val="11"/>
        <rFont val="ＭＳ 明朝"/>
        <family val="1"/>
        <charset val="128"/>
      </rPr>
      <t>１０</t>
    </r>
    <phoneticPr fontId="14"/>
  </si>
  <si>
    <r>
      <rPr>
        <sz val="11"/>
        <rFont val="ＭＳ 明朝"/>
        <family val="1"/>
        <charset val="128"/>
      </rPr>
      <t>１１</t>
    </r>
    <phoneticPr fontId="14"/>
  </si>
  <si>
    <r>
      <rPr>
        <sz val="11"/>
        <rFont val="ＭＳ 明朝"/>
        <family val="1"/>
        <charset val="128"/>
      </rPr>
      <t>１２</t>
    </r>
    <phoneticPr fontId="14"/>
  </si>
  <si>
    <t>合　計</t>
    <rPh sb="0" eb="1">
      <t>ゴウ</t>
    </rPh>
    <rPh sb="2" eb="3">
      <t>ケイ</t>
    </rPh>
    <phoneticPr fontId="14"/>
  </si>
  <si>
    <r>
      <rPr>
        <sz val="12"/>
        <rFont val="ＭＳ 明朝"/>
        <family val="1"/>
        <charset val="128"/>
      </rPr>
      <t>オ．　地区別漁獲量</t>
    </r>
    <rPh sb="3" eb="5">
      <t>チク</t>
    </rPh>
    <rPh sb="5" eb="6">
      <t>ベツ</t>
    </rPh>
    <rPh sb="6" eb="8">
      <t>ギョカク</t>
    </rPh>
    <rPh sb="8" eb="9">
      <t>リョウ</t>
    </rPh>
    <phoneticPr fontId="14"/>
  </si>
  <si>
    <r>
      <rPr>
        <sz val="11"/>
        <rFont val="ＭＳ 明朝"/>
        <family val="1"/>
        <charset val="128"/>
      </rPr>
      <t>合　計</t>
    </r>
    <rPh sb="0" eb="1">
      <t>ゴウ</t>
    </rPh>
    <rPh sb="2" eb="3">
      <t>ケイ</t>
    </rPh>
    <phoneticPr fontId="14"/>
  </si>
  <si>
    <r>
      <rPr>
        <sz val="11"/>
        <rFont val="ＭＳ 明朝"/>
        <family val="1"/>
        <charset val="128"/>
      </rPr>
      <t>元　年</t>
    </r>
    <phoneticPr fontId="14"/>
  </si>
  <si>
    <t>カ．　地区別漁獲額</t>
    <rPh sb="3" eb="5">
      <t>チク</t>
    </rPh>
    <rPh sb="5" eb="6">
      <t>ベツ</t>
    </rPh>
    <rPh sb="6" eb="8">
      <t>ギョカク</t>
    </rPh>
    <rPh sb="8" eb="9">
      <t>ガク</t>
    </rPh>
    <phoneticPr fontId="14"/>
  </si>
  <si>
    <r>
      <rPr>
        <sz val="11"/>
        <rFont val="ＭＳ 明朝"/>
        <family val="1"/>
        <charset val="128"/>
      </rPr>
      <t>元　年</t>
    </r>
  </si>
  <si>
    <t>　ア　漁業協同組合別、河川別漁獲量</t>
    <phoneticPr fontId="14"/>
  </si>
  <si>
    <r>
      <rPr>
        <sz val="11"/>
        <rFont val="ＭＳ 明朝"/>
        <family val="1"/>
        <charset val="128"/>
      </rPr>
      <t>令和２年　単位：</t>
    </r>
    <r>
      <rPr>
        <sz val="11"/>
        <rFont val="Century"/>
        <family val="1"/>
      </rPr>
      <t>kg</t>
    </r>
    <rPh sb="0" eb="2">
      <t>レイワ</t>
    </rPh>
    <rPh sb="3" eb="4">
      <t>ネン</t>
    </rPh>
    <phoneticPr fontId="14"/>
  </si>
  <si>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</si>
  <si>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</si>
  <si>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</si>
  <si>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</si>
  <si>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</si>
  <si>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</si>
  <si>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</si>
  <si>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</si>
  <si>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</si>
  <si>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</si>
  <si>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</si>
  <si>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</si>
  <si>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</si>
  <si>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</si>
  <si>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</si>
  <si>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</si>
  <si>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</si>
  <si>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</si>
  <si>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</si>
  <si>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</si>
  <si>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</si>
  <si>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</si>
  <si>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</si>
  <si>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</si>
  <si>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</si>
  <si>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</si>
  <si>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</si>
  <si>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</si>
  <si>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</si>
  <si>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</si>
  <si>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</si>
  <si>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</si>
  <si>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</si>
  <si>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</si>
  <si>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</si>
  <si>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</si>
  <si>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</si>
  <si>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</si>
  <si>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</si>
  <si>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</si>
  <si>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</si>
  <si>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</si>
  <si>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</si>
  <si>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</si>
  <si>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</si>
  <si>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</si>
  <si>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</si>
  <si>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</si>
  <si>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</si>
  <si>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</si>
  <si>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</si>
  <si>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</si>
  <si>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</si>
  <si>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</si>
  <si>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</si>
  <si>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</si>
  <si>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t>鼠ヶ関川</t>
    <phoneticPr fontId="14"/>
  </si>
  <si>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</si>
  <si>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</si>
  <si>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</si>
  <si>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</si>
  <si>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</si>
  <si>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</si>
  <si>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</si>
  <si>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</si>
  <si>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</si>
  <si>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</si>
  <si>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t>令和２年　単位：千円</t>
    <rPh sb="0" eb="2">
      <t>レイワ</t>
    </rPh>
    <phoneticPr fontId="14"/>
  </si>
  <si>
    <r>
      <rPr>
        <sz val="11"/>
        <rFont val="ＭＳ 明朝"/>
        <family val="1"/>
        <charset val="128"/>
      </rPr>
      <t>漁協名</t>
    </r>
  </si>
  <si>
    <t>　　　　    魚種
河川名</t>
    <phoneticPr fontId="14"/>
  </si>
  <si>
    <r>
      <rPr>
        <sz val="11"/>
        <rFont val="ＭＳ 明朝"/>
        <family val="1"/>
        <charset val="128"/>
      </rPr>
      <t>鼠ヶ関川</t>
    </r>
  </si>
  <si>
    <r>
      <rPr>
        <sz val="14"/>
        <rFont val="ＭＳ 明朝"/>
        <family val="1"/>
        <charset val="128"/>
      </rPr>
      <t>１０　免許・許可漁業</t>
    </r>
  </si>
  <si>
    <r>
      <rPr>
        <sz val="10"/>
        <rFont val="ＭＳ 明朝"/>
        <family val="1"/>
        <charset val="128"/>
      </rPr>
      <t>　知事許可漁業の県内分は、あわび・なまこ漁業が新設されたため全体の許可件数は昨年より</t>
    </r>
    <r>
      <rPr>
        <sz val="10"/>
        <rFont val="Century"/>
        <family val="1"/>
      </rPr>
      <t>8</t>
    </r>
    <r>
      <rPr>
        <sz val="10"/>
        <rFont val="ＭＳ 明朝"/>
        <family val="1"/>
        <charset val="128"/>
      </rPr>
      <t>件増加し、</t>
    </r>
    <r>
      <rPr>
        <sz val="10"/>
        <rFont val="Century"/>
        <family val="1"/>
      </rPr>
      <t>241</t>
    </r>
    <r>
      <rPr>
        <sz val="10"/>
        <rFont val="ＭＳ 明朝"/>
        <family val="1"/>
        <charset val="128"/>
      </rPr>
      <t>件であったが、手繰第一種漁業など</t>
    </r>
    <r>
      <rPr>
        <sz val="10"/>
        <rFont val="Century"/>
        <family val="1"/>
      </rPr>
      <t>5</t>
    </r>
    <r>
      <rPr>
        <sz val="10"/>
        <rFont val="ＭＳ 明朝"/>
        <family val="1"/>
        <charset val="128"/>
      </rPr>
      <t>つの漁業種類では減少している。他県との入会許可漁業については、微減となった。なお昨年まで手繰第一種は、</t>
    </r>
    <r>
      <rPr>
        <sz val="10"/>
        <rFont val="Century"/>
        <family val="1"/>
      </rPr>
      <t>10</t>
    </r>
    <r>
      <rPr>
        <sz val="10"/>
        <rFont val="ＭＳ 明朝"/>
        <family val="1"/>
        <charset val="128"/>
      </rPr>
      <t>トン以上・未満で区分記載していたが、改正法施行に伴いトン数での枠区分が廃止されたため、記載方法を修正している。</t>
    </r>
    <rPh sb="8" eb="10">
      <t>ケンナイ</t>
    </rPh>
    <rPh sb="10" eb="11">
      <t>ブン</t>
    </rPh>
    <rPh sb="20" eb="22">
      <t>ギョギョウ</t>
    </rPh>
    <rPh sb="23" eb="25">
      <t>シンセツ</t>
    </rPh>
    <rPh sb="30" eb="32">
      <t>ゼンタイ</t>
    </rPh>
    <rPh sb="33" eb="35">
      <t>キョカ</t>
    </rPh>
    <rPh sb="35" eb="36">
      <t>ケン</t>
    </rPh>
    <rPh sb="36" eb="37">
      <t>スウ</t>
    </rPh>
    <rPh sb="38" eb="40">
      <t>サクネン</t>
    </rPh>
    <rPh sb="43" eb="44">
      <t>ケン</t>
    </rPh>
    <rPh sb="44" eb="46">
      <t>ゾウカ</t>
    </rPh>
    <rPh sb="51" eb="52">
      <t>ケン</t>
    </rPh>
    <rPh sb="76" eb="78">
      <t>ゲンショウ</t>
    </rPh>
    <rPh sb="83" eb="85">
      <t>タケン</t>
    </rPh>
    <rPh sb="87" eb="89">
      <t>イリアイ</t>
    </rPh>
    <rPh sb="89" eb="91">
      <t>キョカ</t>
    </rPh>
    <rPh sb="91" eb="93">
      <t>ギョギョウ</t>
    </rPh>
    <rPh sb="99" eb="101">
      <t>ビゲン</t>
    </rPh>
    <rPh sb="108" eb="110">
      <t>サクネン</t>
    </rPh>
    <rPh sb="112" eb="114">
      <t>テグリ</t>
    </rPh>
    <rPh sb="114" eb="117">
      <t>ダイイッシュ</t>
    </rPh>
    <rPh sb="123" eb="125">
      <t>イジョウ</t>
    </rPh>
    <rPh sb="126" eb="128">
      <t>ミマン</t>
    </rPh>
    <rPh sb="129" eb="131">
      <t>クブン</t>
    </rPh>
    <rPh sb="131" eb="133">
      <t>キサイ</t>
    </rPh>
    <rPh sb="139" eb="142">
      <t>カイセイホウ</t>
    </rPh>
    <rPh sb="142" eb="144">
      <t>セコウ</t>
    </rPh>
    <rPh sb="145" eb="146">
      <t>トモナ</t>
    </rPh>
    <rPh sb="149" eb="150">
      <t>スウ</t>
    </rPh>
    <rPh sb="152" eb="153">
      <t>ワク</t>
    </rPh>
    <rPh sb="153" eb="155">
      <t>クブン</t>
    </rPh>
    <rPh sb="156" eb="158">
      <t>ハイシ</t>
    </rPh>
    <rPh sb="164" eb="166">
      <t>キサイ</t>
    </rPh>
    <rPh sb="166" eb="168">
      <t>ホウホウ</t>
    </rPh>
    <rPh sb="169" eb="171">
      <t>シュウセイ</t>
    </rPh>
    <phoneticPr fontId="2"/>
  </si>
  <si>
    <r>
      <rPr>
        <sz val="10"/>
        <rFont val="ＭＳ 明朝"/>
        <family val="1"/>
        <charset val="128"/>
      </rPr>
      <t>令和</t>
    </r>
    <r>
      <rPr>
        <sz val="10"/>
        <rFont val="Century"/>
        <family val="1"/>
      </rPr>
      <t>3</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2"/>
  </si>
  <si>
    <r>
      <rPr>
        <sz val="10"/>
        <rFont val="ＭＳ 明朝"/>
        <family val="1"/>
        <charset val="128"/>
      </rPr>
      <t>区</t>
    </r>
    <r>
      <rPr>
        <sz val="10"/>
        <rFont val="Century"/>
        <family val="1"/>
      </rPr>
      <t xml:space="preserve">      </t>
    </r>
    <r>
      <rPr>
        <sz val="10"/>
        <rFont val="ＭＳ 明朝"/>
        <family val="1"/>
        <charset val="128"/>
      </rPr>
      <t>分</t>
    </r>
    <phoneticPr fontId="2"/>
  </si>
  <si>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</si>
  <si>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</si>
  <si>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2"/>
  </si>
  <si>
    <r>
      <rPr>
        <sz val="10"/>
        <rFont val="ＭＳ 明朝"/>
        <family val="1"/>
        <charset val="128"/>
      </rPr>
      <t>共　同　漁　業　権</t>
    </r>
    <phoneticPr fontId="2"/>
  </si>
  <si>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</si>
  <si>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</si>
  <si>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</si>
  <si>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</si>
  <si>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2"/>
  </si>
  <si>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</si>
  <si>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</si>
  <si>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</si>
  <si>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</si>
  <si>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t>―</t>
  </si>
  <si>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</si>
  <si>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</si>
  <si>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</si>
  <si>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</si>
  <si>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2"/>
  </si>
  <si>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</si>
  <si>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</si>
  <si>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2"/>
  </si>
  <si>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</si>
  <si>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</si>
  <si>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</si>
  <si>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</si>
  <si>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</si>
  <si>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</si>
  <si>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</si>
  <si>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</si>
  <si>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</si>
  <si>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</si>
  <si>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</si>
  <si>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</si>
  <si>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H30.7.1</t>
    <phoneticPr fontId="2"/>
  </si>
  <si>
    <r>
      <rPr>
        <sz val="10"/>
        <rFont val="ＭＳ 明朝"/>
        <family val="1"/>
        <charset val="128"/>
      </rPr>
      <t>～</t>
    </r>
  </si>
  <si>
    <t>R3.6.30</t>
    <phoneticPr fontId="2"/>
  </si>
  <si>
    <r>
      <rPr>
        <sz val="10"/>
        <rFont val="ＭＳ 明朝"/>
        <family val="1"/>
        <charset val="128"/>
      </rPr>
      <t>翌年</t>
    </r>
    <r>
      <rPr>
        <sz val="10"/>
        <rFont val="Century"/>
        <family val="1"/>
      </rPr>
      <t>6.30</t>
    </r>
  </si>
  <si>
    <r>
      <rPr>
        <sz val="10"/>
        <rFont val="ＭＳ 明朝"/>
        <family val="1"/>
        <charset val="128"/>
      </rPr>
      <t>トン数の枠区分廃止</t>
    </r>
    <rPh sb="2" eb="3">
      <t>スウ</t>
    </rPh>
    <rPh sb="4" eb="5">
      <t>ワク</t>
    </rPh>
    <rPh sb="5" eb="7">
      <t>クブン</t>
    </rPh>
    <rPh sb="7" eb="9">
      <t>ハイシ</t>
    </rPh>
    <phoneticPr fontId="2"/>
  </si>
  <si>
    <r>
      <rPr>
        <sz val="10"/>
        <rFont val="ＭＳ 明朝"/>
        <family val="1"/>
        <charset val="128"/>
      </rPr>
      <t>手繰第三種</t>
    </r>
  </si>
  <si>
    <t>R2.4.1</t>
    <phoneticPr fontId="2"/>
  </si>
  <si>
    <t>R5.3.31</t>
    <phoneticPr fontId="2"/>
  </si>
  <si>
    <r>
      <rPr>
        <sz val="10"/>
        <rFont val="ＭＳ 明朝"/>
        <family val="1"/>
        <charset val="128"/>
      </rPr>
      <t>貝けた</t>
    </r>
  </si>
  <si>
    <r>
      <rPr>
        <sz val="10"/>
        <rFont val="ＭＳ 明朝"/>
        <family val="1"/>
        <charset val="128"/>
      </rPr>
      <t>その他の小型機船底びき網</t>
    </r>
  </si>
  <si>
    <t>4.30</t>
    <phoneticPr fontId="2"/>
  </si>
  <si>
    <r>
      <rPr>
        <sz val="10"/>
        <rFont val="ＭＳ 明朝"/>
        <family val="1"/>
        <charset val="128"/>
      </rPr>
      <t>こあみ､くろえび</t>
    </r>
  </si>
  <si>
    <r>
      <rPr>
        <sz val="10"/>
        <rFont val="ＭＳ 明朝"/>
        <family val="1"/>
        <charset val="128"/>
      </rPr>
      <t>〃</t>
    </r>
  </si>
  <si>
    <t>H30.5.1</t>
    <phoneticPr fontId="2"/>
  </si>
  <si>
    <t>R3.4.30</t>
    <phoneticPr fontId="2"/>
  </si>
  <si>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</si>
  <si>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</si>
  <si>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</si>
  <si>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H30.5.15</t>
    <phoneticPr fontId="2"/>
  </si>
  <si>
    <t>R3.5.14</t>
    <phoneticPr fontId="2"/>
  </si>
  <si>
    <t>11.30</t>
    <phoneticPr fontId="2"/>
  </si>
  <si>
    <r>
      <rPr>
        <sz val="10"/>
        <rFont val="ＭＳ 明朝"/>
        <family val="1"/>
        <charset val="128"/>
      </rPr>
      <t>きす刺し網</t>
    </r>
    <rPh sb="2" eb="3">
      <t>サ</t>
    </rPh>
    <phoneticPr fontId="2"/>
  </si>
  <si>
    <t>H30.9.1</t>
    <phoneticPr fontId="2"/>
  </si>
  <si>
    <t>R3.8.31</t>
    <phoneticPr fontId="2"/>
  </si>
  <si>
    <r>
      <rPr>
        <sz val="10"/>
        <rFont val="ＭＳ 明朝"/>
        <family val="1"/>
        <charset val="128"/>
      </rPr>
      <t>あまだい刺し網</t>
    </r>
    <rPh sb="4" eb="5">
      <t>サ</t>
    </rPh>
    <phoneticPr fontId="2"/>
  </si>
  <si>
    <t>R1.7.1</t>
    <phoneticPr fontId="2"/>
  </si>
  <si>
    <t>R4.6.30</t>
    <phoneticPr fontId="2"/>
  </si>
  <si>
    <r>
      <rPr>
        <sz val="10"/>
        <rFont val="ＭＳ 明朝"/>
        <family val="1"/>
        <charset val="128"/>
      </rPr>
      <t>いわし流し網</t>
    </r>
  </si>
  <si>
    <t>6.30</t>
    <phoneticPr fontId="2"/>
  </si>
  <si>
    <r>
      <rPr>
        <sz val="10"/>
        <rFont val="ＭＳ 明朝"/>
        <family val="1"/>
        <charset val="128"/>
      </rPr>
      <t>たらはえ縄</t>
    </r>
    <rPh sb="4" eb="5">
      <t>ナワ</t>
    </rPh>
    <phoneticPr fontId="2"/>
  </si>
  <si>
    <t>R1.12.1</t>
    <phoneticPr fontId="2"/>
  </si>
  <si>
    <t>R4.11.30</t>
    <phoneticPr fontId="2"/>
  </si>
  <si>
    <r>
      <rPr>
        <sz val="10"/>
        <rFont val="ＭＳ 明朝"/>
        <family val="1"/>
        <charset val="128"/>
      </rPr>
      <t>ばいかご</t>
    </r>
  </si>
  <si>
    <t>R1.6.1</t>
    <phoneticPr fontId="2"/>
  </si>
  <si>
    <t>R4.5.31</t>
    <phoneticPr fontId="2"/>
  </si>
  <si>
    <r>
      <rPr>
        <sz val="10"/>
        <rFont val="ＭＳ 明朝"/>
        <family val="1"/>
        <charset val="128"/>
      </rPr>
      <t>べにずわいがにかご</t>
    </r>
  </si>
  <si>
    <t>H31.1.1</t>
    <phoneticPr fontId="2"/>
  </si>
  <si>
    <t>R3.12.31</t>
    <phoneticPr fontId="2"/>
  </si>
  <si>
    <r>
      <rPr>
        <sz val="10"/>
        <rFont val="ＭＳ 明朝"/>
        <family val="1"/>
        <charset val="128"/>
      </rPr>
      <t>翌年</t>
    </r>
    <r>
      <rPr>
        <sz val="10"/>
        <rFont val="Century"/>
        <family val="1"/>
      </rPr>
      <t>1.31</t>
    </r>
  </si>
  <si>
    <r>
      <rPr>
        <sz val="10"/>
        <rFont val="ＭＳ 明朝"/>
        <family val="1"/>
        <charset val="128"/>
      </rPr>
      <t>かれい刺し網</t>
    </r>
    <rPh sb="3" eb="4">
      <t>サ</t>
    </rPh>
    <phoneticPr fontId="2"/>
  </si>
  <si>
    <t>H31.3.1</t>
    <phoneticPr fontId="2"/>
  </si>
  <si>
    <r>
      <t>R4.2.</t>
    </r>
    <r>
      <rPr>
        <sz val="10"/>
        <rFont val="ＭＳ 明朝"/>
        <family val="1"/>
        <charset val="128"/>
      </rPr>
      <t>末</t>
    </r>
    <phoneticPr fontId="2"/>
  </si>
  <si>
    <r>
      <rPr>
        <sz val="10"/>
        <rFont val="ＭＳ 明朝"/>
        <family val="1"/>
        <charset val="128"/>
      </rPr>
      <t>たら刺し網</t>
    </r>
    <rPh sb="2" eb="3">
      <t>サ</t>
    </rPh>
    <phoneticPr fontId="2"/>
  </si>
  <si>
    <t>H30.12.1</t>
    <phoneticPr fontId="2"/>
  </si>
  <si>
    <t>R3.11.30</t>
    <phoneticPr fontId="2"/>
  </si>
  <si>
    <t>12.20</t>
    <phoneticPr fontId="2"/>
  </si>
  <si>
    <r>
      <rPr>
        <sz val="10"/>
        <rFont val="ＭＳ 明朝"/>
        <family val="1"/>
        <charset val="128"/>
      </rPr>
      <t>さめ刺し網</t>
    </r>
    <rPh sb="2" eb="3">
      <t>サ</t>
    </rPh>
    <phoneticPr fontId="2"/>
  </si>
  <si>
    <t>H31.2.20</t>
    <phoneticPr fontId="2"/>
  </si>
  <si>
    <t>R4.2.19</t>
    <phoneticPr fontId="2"/>
  </si>
  <si>
    <t>2.20</t>
    <phoneticPr fontId="2"/>
  </si>
  <si>
    <r>
      <rPr>
        <sz val="10"/>
        <rFont val="ＭＳ 明朝"/>
        <family val="1"/>
        <charset val="128"/>
      </rPr>
      <t>めばる刺し網</t>
    </r>
    <rPh sb="3" eb="4">
      <t>サ</t>
    </rPh>
    <phoneticPr fontId="2"/>
  </si>
  <si>
    <t>9.30</t>
    <phoneticPr fontId="2"/>
  </si>
  <si>
    <r>
      <rPr>
        <sz val="10"/>
        <rFont val="ＭＳ 明朝"/>
        <family val="1"/>
        <charset val="128"/>
      </rPr>
      <t>小型いか釣り</t>
    </r>
    <rPh sb="4" eb="5">
      <t>ツ</t>
    </rPh>
    <phoneticPr fontId="2"/>
  </si>
  <si>
    <r>
      <rPr>
        <sz val="10"/>
        <rFont val="ＭＳ 明朝"/>
        <family val="1"/>
        <charset val="128"/>
      </rPr>
      <t>翌年</t>
    </r>
    <r>
      <rPr>
        <sz val="10"/>
        <rFont val="Century"/>
        <family val="1"/>
      </rPr>
      <t>4.30</t>
    </r>
    <phoneticPr fontId="2"/>
  </si>
  <si>
    <r>
      <rPr>
        <sz val="10"/>
        <rFont val="ＭＳ 明朝"/>
        <family val="1"/>
        <charset val="128"/>
      </rPr>
      <t>張網</t>
    </r>
  </si>
  <si>
    <r>
      <rPr>
        <sz val="10"/>
        <rFont val="ＭＳ 明朝"/>
        <family val="1"/>
        <charset val="128"/>
      </rPr>
      <t>翌年</t>
    </r>
    <r>
      <rPr>
        <sz val="10"/>
        <rFont val="Century"/>
        <family val="1"/>
      </rPr>
      <t>8.31</t>
    </r>
  </si>
  <si>
    <t>R2.12.1</t>
    <phoneticPr fontId="2"/>
  </si>
  <si>
    <t>R3.4.1</t>
    <phoneticPr fontId="2"/>
  </si>
  <si>
    <t>R4.3.31</t>
    <phoneticPr fontId="2"/>
  </si>
  <si>
    <t>4.1</t>
    <phoneticPr fontId="2"/>
  </si>
  <si>
    <t>8.31</t>
    <phoneticPr fontId="2"/>
  </si>
  <si>
    <r>
      <rPr>
        <sz val="12"/>
        <rFont val="ＭＳ Ｐ明朝"/>
        <family val="1"/>
        <charset val="128"/>
      </rPr>
      <t>令和</t>
    </r>
    <r>
      <rPr>
        <sz val="12"/>
        <rFont val="Century"/>
        <family val="1"/>
      </rPr>
      <t>3</t>
    </r>
    <r>
      <rPr>
        <sz val="12"/>
        <rFont val="ＭＳ Ｐ明朝"/>
        <family val="1"/>
        <charset val="128"/>
      </rPr>
      <t>年</t>
    </r>
    <r>
      <rPr>
        <sz val="12"/>
        <rFont val="Century"/>
        <family val="1"/>
      </rPr>
      <t>3</t>
    </r>
    <r>
      <rPr>
        <sz val="12"/>
        <rFont val="ＭＳ Ｐ明朝"/>
        <family val="1"/>
        <charset val="128"/>
      </rPr>
      <t>月</t>
    </r>
    <r>
      <rPr>
        <sz val="12"/>
        <rFont val="Century"/>
        <family val="1"/>
      </rPr>
      <t>31</t>
    </r>
    <r>
      <rPr>
        <sz val="12"/>
        <rFont val="ＭＳ Ｐ明朝"/>
        <family val="1"/>
        <charset val="128"/>
      </rPr>
      <t>日現在</t>
    </r>
    <rPh sb="0" eb="2">
      <t>レイワ</t>
    </rPh>
    <rPh sb="3" eb="4">
      <t>ネン</t>
    </rPh>
    <rPh sb="5" eb="6">
      <t>ガツ</t>
    </rPh>
    <rPh sb="8" eb="9">
      <t>ニチ</t>
    </rPh>
    <rPh sb="9" eb="11">
      <t>ゲンザイ</t>
    </rPh>
    <phoneticPr fontId="2"/>
  </si>
  <si>
    <r>
      <rPr>
        <sz val="11"/>
        <rFont val="ＭＳ 明朝"/>
        <family val="1"/>
        <charset val="128"/>
      </rPr>
      <t>業種類</t>
    </r>
  </si>
  <si>
    <r>
      <rPr>
        <sz val="11"/>
        <rFont val="ＭＳ 明朝"/>
        <family val="1"/>
        <charset val="128"/>
      </rPr>
      <t>許可の有効期間</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</si>
  <si>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2"/>
  </si>
  <si>
    <r>
      <rPr>
        <sz val="11"/>
        <rFont val="ＭＳ 明朝"/>
        <family val="1"/>
        <charset val="128"/>
      </rPr>
      <t>入　会　内　容</t>
    </r>
    <phoneticPr fontId="2"/>
  </si>
  <si>
    <r>
      <rPr>
        <sz val="11"/>
        <rFont val="ＭＳ 明朝"/>
        <family val="1"/>
        <charset val="128"/>
      </rPr>
      <t>許　可　隻　数</t>
    </r>
    <phoneticPr fontId="2"/>
  </si>
  <si>
    <r>
      <rPr>
        <sz val="11"/>
        <rFont val="ＭＳ 明朝"/>
        <family val="1"/>
        <charset val="128"/>
      </rPr>
      <t>手繰第一種</t>
    </r>
  </si>
  <si>
    <r>
      <t>R2.9.1</t>
    </r>
    <r>
      <rPr>
        <sz val="11"/>
        <rFont val="ＭＳ 明朝"/>
        <family val="1"/>
        <charset val="128"/>
      </rPr>
      <t>～</t>
    </r>
    <r>
      <rPr>
        <sz val="11"/>
        <rFont val="Century"/>
        <family val="1"/>
      </rPr>
      <t>R3.6.30</t>
    </r>
    <phoneticPr fontId="2"/>
  </si>
  <si>
    <r>
      <t>9. 1</t>
    </r>
    <r>
      <rPr>
        <sz val="11"/>
        <rFont val="ＭＳ 明朝"/>
        <family val="1"/>
        <charset val="128"/>
      </rPr>
      <t>～翌年</t>
    </r>
    <r>
      <rPr>
        <sz val="11"/>
        <rFont val="Century"/>
        <family val="1"/>
      </rPr>
      <t>6.30</t>
    </r>
    <phoneticPr fontId="2"/>
  </si>
  <si>
    <t>新潟県との知事協定</t>
    <phoneticPr fontId="2"/>
  </si>
  <si>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</si>
  <si>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t>9</t>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</si>
  <si>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2"/>
  </si>
  <si>
    <t>11</t>
    <phoneticPr fontId="2"/>
  </si>
  <si>
    <r>
      <rPr>
        <sz val="11"/>
        <rFont val="ＭＳ 明朝"/>
        <family val="1"/>
        <charset val="128"/>
      </rPr>
      <t>〃</t>
    </r>
    <phoneticPr fontId="2"/>
  </si>
  <si>
    <t>10</t>
    <phoneticPr fontId="2"/>
  </si>
  <si>
    <t xml:space="preserve">  1</t>
    <phoneticPr fontId="2"/>
  </si>
  <si>
    <t xml:space="preserve">  0</t>
    <phoneticPr fontId="2"/>
  </si>
  <si>
    <r>
      <rPr>
        <sz val="11"/>
        <rFont val="ＭＳ 明朝"/>
        <family val="1"/>
        <charset val="128"/>
      </rPr>
      <t>えびかご</t>
    </r>
    <phoneticPr fontId="2"/>
  </si>
  <si>
    <r>
      <t>R2.5.10</t>
    </r>
    <r>
      <rPr>
        <sz val="11"/>
        <rFont val="ＭＳ 明朝"/>
        <family val="1"/>
        <charset val="128"/>
      </rPr>
      <t>～</t>
    </r>
    <r>
      <rPr>
        <sz val="11"/>
        <rFont val="Century"/>
        <family val="1"/>
      </rPr>
      <t>R3.4.30</t>
    </r>
    <phoneticPr fontId="2"/>
  </si>
  <si>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2"/>
  </si>
  <si>
    <r>
      <rPr>
        <sz val="11"/>
        <rFont val="ＭＳ 明朝"/>
        <family val="1"/>
        <charset val="128"/>
      </rPr>
      <t>新潟県との知事協定</t>
    </r>
  </si>
  <si>
    <t xml:space="preserve">  3</t>
    <phoneticPr fontId="2"/>
  </si>
  <si>
    <r>
      <rPr>
        <sz val="11"/>
        <rFont val="ＭＳ 明朝"/>
        <family val="1"/>
        <charset val="128"/>
      </rPr>
      <t>ごち網</t>
    </r>
    <phoneticPr fontId="2"/>
  </si>
  <si>
    <r>
      <t>R2.6.1</t>
    </r>
    <r>
      <rPr>
        <sz val="11"/>
        <rFont val="ＭＳ 明朝"/>
        <family val="1"/>
        <charset val="128"/>
      </rPr>
      <t>～</t>
    </r>
    <r>
      <rPr>
        <sz val="11"/>
        <rFont val="Century"/>
        <family val="1"/>
      </rPr>
      <t>R3.5.31</t>
    </r>
    <phoneticPr fontId="2"/>
  </si>
  <si>
    <r>
      <t>6.1</t>
    </r>
    <r>
      <rPr>
        <sz val="11"/>
        <rFont val="ＭＳ 明朝"/>
        <family val="1"/>
        <charset val="128"/>
      </rPr>
      <t>～</t>
    </r>
    <r>
      <rPr>
        <sz val="11"/>
        <rFont val="Century"/>
        <family val="1"/>
      </rPr>
      <t>10.31</t>
    </r>
    <phoneticPr fontId="2"/>
  </si>
  <si>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</si>
  <si>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</si>
  <si>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2"/>
  </si>
  <si>
    <t>22</t>
    <phoneticPr fontId="2"/>
  </si>
  <si>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</si>
  <si>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</si>
  <si>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2"/>
  </si>
  <si>
    <r>
      <t>15</t>
    </r>
    <r>
      <rPr>
        <sz val="11"/>
        <rFont val="ＭＳ 明朝"/>
        <family val="1"/>
        <charset val="128"/>
      </rPr>
      <t>ﾄﾝ以上</t>
    </r>
    <r>
      <rPr>
        <sz val="11"/>
        <rFont val="Century"/>
        <family val="1"/>
      </rPr>
      <t>20</t>
    </r>
    <r>
      <rPr>
        <sz val="11"/>
        <rFont val="ＭＳ 明朝"/>
        <family val="1"/>
        <charset val="128"/>
      </rPr>
      <t>ﾄﾝ未満</t>
    </r>
    <phoneticPr fontId="2"/>
  </si>
  <si>
    <r>
      <t>20</t>
    </r>
    <r>
      <rPr>
        <sz val="11"/>
        <rFont val="ＭＳ 明朝"/>
        <family val="1"/>
        <charset val="128"/>
      </rPr>
      <t>ﾄﾝ以上</t>
    </r>
    <r>
      <rPr>
        <sz val="11"/>
        <rFont val="Century"/>
        <family val="1"/>
      </rPr>
      <t>30</t>
    </r>
    <r>
      <rPr>
        <sz val="11"/>
        <rFont val="ＭＳ 明朝"/>
        <family val="1"/>
        <charset val="128"/>
      </rPr>
      <t>ﾄﾝ未満</t>
    </r>
    <phoneticPr fontId="2"/>
  </si>
  <si>
    <r>
      <rPr>
        <sz val="11"/>
        <rFont val="ＭＳ 明朝"/>
        <family val="1"/>
        <charset val="128"/>
      </rPr>
      <t>合　　　計</t>
    </r>
    <phoneticPr fontId="2"/>
  </si>
  <si>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</si>
  <si>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t>31</t>
    <phoneticPr fontId="2"/>
  </si>
  <si>
    <t>16</t>
    <phoneticPr fontId="2"/>
  </si>
  <si>
    <t>44</t>
    <phoneticPr fontId="2"/>
  </si>
  <si>
    <t>91</t>
    <phoneticPr fontId="2"/>
  </si>
  <si>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</si>
  <si>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t>24</t>
    <phoneticPr fontId="2"/>
  </si>
  <si>
    <t>48</t>
    <phoneticPr fontId="2"/>
  </si>
  <si>
    <t>1</t>
    <phoneticPr fontId="2"/>
  </si>
  <si>
    <t>104</t>
    <phoneticPr fontId="2"/>
  </si>
  <si>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</si>
  <si>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</si>
  <si>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t>4</t>
    <phoneticPr fontId="2"/>
  </si>
  <si>
    <t>7</t>
    <phoneticPr fontId="2"/>
  </si>
  <si>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</si>
  <si>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</si>
  <si>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</si>
  <si>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</si>
  <si>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</si>
  <si>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t>8</t>
    <phoneticPr fontId="2"/>
  </si>
  <si>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</si>
  <si>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</si>
  <si>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3" eb="4">
      <t>ガ</t>
    </rPh>
    <phoneticPr fontId="2"/>
  </si>
  <si>
    <t>3</t>
    <phoneticPr fontId="2"/>
  </si>
  <si>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2"/>
  </si>
  <si>
    <r>
      <rPr>
        <sz val="11"/>
        <rFont val="ＭＳ 明朝"/>
        <family val="1"/>
        <charset val="128"/>
      </rPr>
      <t>合</t>
    </r>
    <r>
      <rPr>
        <sz val="11"/>
        <rFont val="Century"/>
        <family val="1"/>
      </rPr>
      <t xml:space="preserve">   </t>
    </r>
    <r>
      <rPr>
        <sz val="11"/>
        <rFont val="ＭＳ 明朝"/>
        <family val="1"/>
        <charset val="128"/>
      </rPr>
      <t>計</t>
    </r>
  </si>
  <si>
    <r>
      <t xml:space="preserve"> </t>
    </r>
    <r>
      <rPr>
        <sz val="12"/>
        <color theme="1"/>
        <rFont val="ＭＳ 明朝"/>
        <family val="1"/>
        <charset val="128"/>
      </rPr>
      <t>令和</t>
    </r>
    <r>
      <rPr>
        <sz val="12"/>
        <color theme="1"/>
        <rFont val="Century"/>
        <family val="1"/>
      </rPr>
      <t>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rPh sb="1" eb="3">
      <t>レイワ</t>
    </rPh>
    <rPh sb="4" eb="5">
      <t>ネン</t>
    </rPh>
    <phoneticPr fontId="2"/>
  </si>
  <si>
    <r>
      <rPr>
        <sz val="11"/>
        <color theme="1"/>
        <rFont val="ＭＳ 明朝"/>
        <family val="1"/>
        <charset val="128"/>
      </rPr>
      <t>漁　　業　　種　　類</t>
    </r>
    <rPh sb="0" eb="1">
      <t>リョウ</t>
    </rPh>
    <rPh sb="3" eb="4">
      <t>ギョウ</t>
    </rPh>
    <rPh sb="6" eb="7">
      <t>シュ</t>
    </rPh>
    <rPh sb="9" eb="10">
      <t>ルイ</t>
    </rPh>
    <phoneticPr fontId="2"/>
  </si>
  <si>
    <r>
      <rPr>
        <sz val="11"/>
        <color theme="1"/>
        <rFont val="ＭＳ 明朝"/>
        <family val="1"/>
        <charset val="128"/>
      </rPr>
      <t>隻　　数</t>
    </r>
    <rPh sb="0" eb="1">
      <t>セキ</t>
    </rPh>
    <rPh sb="3" eb="4">
      <t>スウ</t>
    </rPh>
    <phoneticPr fontId="2"/>
  </si>
  <si>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　域</t>
    </r>
    <phoneticPr fontId="2"/>
  </si>
  <si>
    <r>
      <rPr>
        <sz val="11"/>
        <color theme="1"/>
        <rFont val="ＭＳ 明朝"/>
        <family val="1"/>
        <charset val="128"/>
      </rPr>
      <t>大臣許可漁業</t>
    </r>
    <rPh sb="0" eb="2">
      <t>ダイジン</t>
    </rPh>
    <rPh sb="2" eb="4">
      <t>キョカ</t>
    </rPh>
    <rPh sb="4" eb="5">
      <t>リョウ</t>
    </rPh>
    <rPh sb="5" eb="6">
      <t>ギョウ</t>
    </rPh>
    <phoneticPr fontId="2"/>
  </si>
  <si>
    <r>
      <rPr>
        <sz val="11"/>
        <color theme="1"/>
        <rFont val="ＭＳ 明朝"/>
        <family val="1"/>
        <charset val="128"/>
      </rPr>
      <t>沖合底びき網</t>
    </r>
  </si>
  <si>
    <r>
      <rPr>
        <sz val="11"/>
        <color theme="1"/>
        <rFont val="ＭＳ 明朝"/>
        <family val="1"/>
        <charset val="128"/>
      </rPr>
      <t>周年</t>
    </r>
    <rPh sb="0" eb="2">
      <t>シュウネン</t>
    </rPh>
    <phoneticPr fontId="2"/>
  </si>
  <si>
    <r>
      <rPr>
        <sz val="11"/>
        <color theme="1"/>
        <rFont val="ＭＳ 明朝"/>
        <family val="1"/>
        <charset val="128"/>
      </rPr>
      <t>青森県から新潟県までの沖合</t>
    </r>
  </si>
  <si>
    <r>
      <rPr>
        <sz val="11"/>
        <color theme="1"/>
        <rFont val="ＭＳ 明朝"/>
        <family val="1"/>
        <charset val="128"/>
      </rPr>
      <t>中型さけ･ます流し網</t>
    </r>
  </si>
  <si>
    <r>
      <t>3.20</t>
    </r>
    <r>
      <rPr>
        <sz val="11"/>
        <color theme="1"/>
        <rFont val="ＭＳ 明朝"/>
        <family val="1"/>
        <charset val="128"/>
      </rPr>
      <t>～</t>
    </r>
    <r>
      <rPr>
        <sz val="11"/>
        <color theme="1"/>
        <rFont val="Century"/>
        <family val="1"/>
      </rPr>
      <t xml:space="preserve"> 7.10</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</si>
  <si>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</si>
  <si>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rPr>
        <sz val="11"/>
        <color theme="1"/>
        <rFont val="ＭＳ 明朝"/>
        <family val="1"/>
        <charset val="128"/>
      </rPr>
      <t>いか釣り</t>
    </r>
  </si>
  <si>
    <r>
      <rPr>
        <sz val="11"/>
        <color theme="1"/>
        <rFont val="ＭＳ 明朝"/>
        <family val="1"/>
        <charset val="128"/>
      </rPr>
      <t>周年</t>
    </r>
    <phoneticPr fontId="2"/>
  </si>
  <si>
    <r>
      <rPr>
        <sz val="11"/>
        <color theme="1"/>
        <rFont val="ＭＳ 明朝"/>
        <family val="1"/>
        <charset val="128"/>
      </rPr>
      <t>日本海･太平洋</t>
    </r>
  </si>
  <si>
    <r>
      <rPr>
        <sz val="11"/>
        <color theme="1"/>
        <rFont val="ＭＳ 明朝"/>
        <family val="1"/>
        <charset val="128"/>
      </rPr>
      <t>届　出　漁　業</t>
    </r>
    <phoneticPr fontId="2"/>
  </si>
  <si>
    <r>
      <rPr>
        <sz val="11"/>
        <color theme="1"/>
        <rFont val="ＭＳ 明朝"/>
        <family val="1"/>
        <charset val="128"/>
      </rPr>
      <t>小型するめいか釣り</t>
    </r>
  </si>
  <si>
    <r>
      <rPr>
        <sz val="11"/>
        <color theme="1"/>
        <rFont val="ＭＳ 明朝"/>
        <family val="1"/>
        <charset val="128"/>
      </rPr>
      <t>　　　　　　区　</t>
    </r>
    <r>
      <rPr>
        <sz val="11"/>
        <color theme="1"/>
        <rFont val="Century"/>
        <family val="1"/>
      </rPr>
      <t xml:space="preserve"> </t>
    </r>
    <r>
      <rPr>
        <sz val="11"/>
        <color theme="1"/>
        <rFont val="ＭＳ 明朝"/>
        <family val="1"/>
        <charset val="128"/>
      </rPr>
      <t>分</t>
    </r>
  </si>
  <si>
    <r>
      <rPr>
        <sz val="11"/>
        <color theme="1"/>
        <rFont val="ＭＳ 明朝"/>
        <family val="1"/>
        <charset val="128"/>
      </rPr>
      <t>地　　　　　　　　　　区</t>
    </r>
    <phoneticPr fontId="2"/>
  </si>
  <si>
    <r>
      <rPr>
        <sz val="11"/>
        <color theme="1"/>
        <rFont val="ＭＳ 明朝"/>
        <family val="1"/>
        <charset val="128"/>
      </rPr>
      <t>漁業の方法</t>
    </r>
    <rPh sb="0" eb="2">
      <t>ギョギョウ</t>
    </rPh>
    <rPh sb="3" eb="5">
      <t>ホウホウ</t>
    </rPh>
    <phoneticPr fontId="2"/>
  </si>
  <si>
    <r>
      <rPr>
        <sz val="11"/>
        <color theme="1"/>
        <rFont val="ＭＳ 明朝"/>
        <family val="1"/>
        <charset val="128"/>
      </rPr>
      <t>飛　島</t>
    </r>
    <phoneticPr fontId="2"/>
  </si>
  <si>
    <r>
      <rPr>
        <sz val="11"/>
        <color theme="1"/>
        <rFont val="ＭＳ 明朝"/>
        <family val="1"/>
        <charset val="128"/>
      </rPr>
      <t>吹　浦</t>
    </r>
    <rPh sb="0" eb="1">
      <t>スイ</t>
    </rPh>
    <rPh sb="2" eb="3">
      <t>ウラ</t>
    </rPh>
    <phoneticPr fontId="2"/>
  </si>
  <si>
    <r>
      <rPr>
        <sz val="11"/>
        <color theme="1"/>
        <rFont val="ＭＳ 明朝"/>
        <family val="1"/>
        <charset val="128"/>
      </rPr>
      <t>酒　田</t>
    </r>
    <rPh sb="0" eb="1">
      <t>サケ</t>
    </rPh>
    <rPh sb="2" eb="3">
      <t>タ</t>
    </rPh>
    <phoneticPr fontId="2"/>
  </si>
  <si>
    <r>
      <rPr>
        <sz val="11"/>
        <color theme="1"/>
        <rFont val="ＭＳ 明朝"/>
        <family val="1"/>
        <charset val="128"/>
      </rPr>
      <t>加　茂</t>
    </r>
    <rPh sb="0" eb="1">
      <t>カ</t>
    </rPh>
    <rPh sb="2" eb="3">
      <t>シゲル</t>
    </rPh>
    <phoneticPr fontId="2"/>
  </si>
  <si>
    <r>
      <rPr>
        <sz val="11"/>
        <color theme="1"/>
        <rFont val="ＭＳ 明朝"/>
        <family val="1"/>
        <charset val="128"/>
      </rPr>
      <t>由　良</t>
    </r>
    <rPh sb="0" eb="1">
      <t>ヨシ</t>
    </rPh>
    <rPh sb="2" eb="3">
      <t>リョウ</t>
    </rPh>
    <phoneticPr fontId="2"/>
  </si>
  <si>
    <r>
      <rPr>
        <sz val="11"/>
        <color theme="1"/>
        <rFont val="ＭＳ 明朝"/>
        <family val="1"/>
        <charset val="128"/>
      </rPr>
      <t>豊　浦</t>
    </r>
    <rPh sb="0" eb="1">
      <t>ホウ</t>
    </rPh>
    <rPh sb="2" eb="3">
      <t>ウラ</t>
    </rPh>
    <phoneticPr fontId="2"/>
  </si>
  <si>
    <r>
      <rPr>
        <sz val="11"/>
        <color theme="1"/>
        <rFont val="ＭＳ 明朝"/>
        <family val="1"/>
        <charset val="128"/>
      </rPr>
      <t>温　海</t>
    </r>
    <rPh sb="0" eb="1">
      <t>オン</t>
    </rPh>
    <rPh sb="2" eb="3">
      <t>ウミ</t>
    </rPh>
    <phoneticPr fontId="2"/>
  </si>
  <si>
    <r>
      <rPr>
        <sz val="11"/>
        <color theme="1"/>
        <rFont val="ＭＳ 明朝"/>
        <family val="1"/>
        <charset val="128"/>
      </rPr>
      <t>念珠関</t>
    </r>
    <rPh sb="0" eb="1">
      <t>ネン</t>
    </rPh>
    <rPh sb="1" eb="2">
      <t>タマ</t>
    </rPh>
    <rPh sb="2" eb="3">
      <t>セキ</t>
    </rPh>
    <phoneticPr fontId="2"/>
  </si>
  <si>
    <r>
      <rPr>
        <sz val="11"/>
        <color theme="1"/>
        <rFont val="ＭＳ 明朝"/>
        <family val="1"/>
        <charset val="128"/>
      </rPr>
      <t>合　計</t>
    </r>
    <rPh sb="0" eb="1">
      <t>アイ</t>
    </rPh>
    <rPh sb="2" eb="3">
      <t>ケイ</t>
    </rPh>
    <phoneticPr fontId="2"/>
  </si>
  <si>
    <r>
      <rPr>
        <sz val="11"/>
        <color theme="1"/>
        <rFont val="ＭＳ 明朝"/>
        <family val="1"/>
        <charset val="128"/>
      </rPr>
      <t>は　え　な　わ</t>
    </r>
    <phoneticPr fontId="2"/>
  </si>
  <si>
    <r>
      <rPr>
        <sz val="11"/>
        <color theme="1"/>
        <rFont val="ＭＳ 明朝"/>
        <family val="1"/>
        <charset val="128"/>
      </rPr>
      <t>釣　　　　　り</t>
    </r>
    <rPh sb="0" eb="1">
      <t>ツ</t>
    </rPh>
    <phoneticPr fontId="2"/>
  </si>
  <si>
    <r>
      <rPr>
        <sz val="11"/>
        <color theme="1"/>
        <rFont val="ＭＳ 明朝"/>
        <family val="1"/>
        <charset val="128"/>
      </rPr>
      <t>はえなわ・釣り</t>
    </r>
    <rPh sb="5" eb="6">
      <t>ツ</t>
    </rPh>
    <phoneticPr fontId="2"/>
  </si>
  <si>
    <r>
      <rPr>
        <sz val="11"/>
        <color theme="1"/>
        <rFont val="ＭＳ 明朝"/>
        <family val="1"/>
        <charset val="128"/>
      </rPr>
      <t>合　　　　　計</t>
    </r>
    <rPh sb="0" eb="1">
      <t>アイ</t>
    </rPh>
    <rPh sb="6" eb="7">
      <t>ケイ</t>
    </rPh>
    <phoneticPr fontId="2"/>
  </si>
  <si>
    <r>
      <t xml:space="preserve"> </t>
    </r>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2"/>
  </si>
  <si>
    <r>
      <rPr>
        <sz val="11"/>
        <rFont val="ＭＳ 明朝"/>
        <family val="1"/>
        <charset val="128"/>
      </rPr>
      <t>　　　　　　区　</t>
    </r>
    <r>
      <rPr>
        <sz val="11"/>
        <rFont val="Century"/>
        <family val="1"/>
      </rPr>
      <t xml:space="preserve"> </t>
    </r>
    <r>
      <rPr>
        <sz val="11"/>
        <rFont val="ＭＳ 明朝"/>
        <family val="1"/>
        <charset val="128"/>
      </rPr>
      <t>分</t>
    </r>
    <phoneticPr fontId="2"/>
  </si>
  <si>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2"/>
  </si>
  <si>
    <r>
      <rPr>
        <sz val="11"/>
        <rFont val="ＭＳ 明朝"/>
        <family val="1"/>
        <charset val="128"/>
      </rPr>
      <t>一　般</t>
    </r>
    <rPh sb="0" eb="1">
      <t>イッ</t>
    </rPh>
    <rPh sb="2" eb="3">
      <t>ハン</t>
    </rPh>
    <phoneticPr fontId="2"/>
  </si>
  <si>
    <r>
      <rPr>
        <sz val="11"/>
        <rFont val="ＭＳ 明朝"/>
        <family val="1"/>
        <charset val="128"/>
      </rPr>
      <t>合　計</t>
    </r>
    <rPh sb="0" eb="1">
      <t>アイ</t>
    </rPh>
    <rPh sb="2" eb="3">
      <t>ケイ</t>
    </rPh>
    <phoneticPr fontId="2"/>
  </si>
  <si>
    <r>
      <rPr>
        <sz val="11"/>
        <rFont val="ＭＳ 明朝"/>
        <family val="1"/>
        <charset val="128"/>
      </rPr>
      <t>件　　数</t>
    </r>
    <rPh sb="0" eb="1">
      <t>ケン</t>
    </rPh>
    <rPh sb="3" eb="4">
      <t>スウ</t>
    </rPh>
    <phoneticPr fontId="2"/>
  </si>
  <si>
    <r>
      <rPr>
        <sz val="11"/>
        <rFont val="ＭＳ 明朝"/>
        <family val="1"/>
        <charset val="128"/>
      </rPr>
      <t>飛　島</t>
    </r>
    <phoneticPr fontId="2"/>
  </si>
  <si>
    <r>
      <rPr>
        <sz val="11"/>
        <rFont val="ＭＳ 明朝"/>
        <family val="1"/>
        <charset val="128"/>
      </rPr>
      <t>吹　浦</t>
    </r>
    <rPh sb="0" eb="1">
      <t>スイ</t>
    </rPh>
    <rPh sb="2" eb="3">
      <t>ウラ</t>
    </rPh>
    <phoneticPr fontId="2"/>
  </si>
  <si>
    <r>
      <rPr>
        <sz val="11"/>
        <rFont val="ＭＳ 明朝"/>
        <family val="1"/>
        <charset val="128"/>
      </rPr>
      <t>酒　田</t>
    </r>
    <rPh sb="0" eb="1">
      <t>サケ</t>
    </rPh>
    <rPh sb="2" eb="3">
      <t>タ</t>
    </rPh>
    <phoneticPr fontId="2"/>
  </si>
  <si>
    <r>
      <rPr>
        <sz val="11"/>
        <rFont val="ＭＳ 明朝"/>
        <family val="1"/>
        <charset val="128"/>
      </rPr>
      <t>加　茂</t>
    </r>
    <rPh sb="0" eb="1">
      <t>カ</t>
    </rPh>
    <rPh sb="2" eb="3">
      <t>シゲル</t>
    </rPh>
    <phoneticPr fontId="2"/>
  </si>
  <si>
    <r>
      <rPr>
        <sz val="11"/>
        <rFont val="ＭＳ 明朝"/>
        <family val="1"/>
        <charset val="128"/>
      </rPr>
      <t>由　良</t>
    </r>
    <rPh sb="0" eb="1">
      <t>ヨシ</t>
    </rPh>
    <rPh sb="2" eb="3">
      <t>リョウ</t>
    </rPh>
    <phoneticPr fontId="2"/>
  </si>
  <si>
    <r>
      <rPr>
        <sz val="11"/>
        <rFont val="ＭＳ 明朝"/>
        <family val="1"/>
        <charset val="128"/>
      </rPr>
      <t>豊　浦</t>
    </r>
    <rPh sb="0" eb="1">
      <t>ホウ</t>
    </rPh>
    <rPh sb="2" eb="3">
      <t>ウラ</t>
    </rPh>
    <phoneticPr fontId="2"/>
  </si>
  <si>
    <r>
      <rPr>
        <sz val="11"/>
        <rFont val="ＭＳ 明朝"/>
        <family val="1"/>
        <charset val="128"/>
      </rPr>
      <t>温　海</t>
    </r>
    <rPh sb="0" eb="1">
      <t>オン</t>
    </rPh>
    <rPh sb="2" eb="3">
      <t>ウミ</t>
    </rPh>
    <phoneticPr fontId="2"/>
  </si>
  <si>
    <r>
      <rPr>
        <sz val="11"/>
        <rFont val="ＭＳ 明朝"/>
        <family val="1"/>
        <charset val="128"/>
      </rPr>
      <t>念珠関</t>
    </r>
    <rPh sb="0" eb="1">
      <t>ネン</t>
    </rPh>
    <rPh sb="1" eb="2">
      <t>タマ</t>
    </rPh>
    <rPh sb="2" eb="3">
      <t>セキ</t>
    </rPh>
    <phoneticPr fontId="2"/>
  </si>
  <si>
    <r>
      <rPr>
        <sz val="11"/>
        <rFont val="ＭＳ 明朝"/>
        <family val="1"/>
        <charset val="128"/>
      </rPr>
      <t>計</t>
    </r>
    <rPh sb="0" eb="1">
      <t>ケイ</t>
    </rPh>
    <phoneticPr fontId="2"/>
  </si>
  <si>
    <r>
      <rPr>
        <sz val="11"/>
        <rFont val="ＭＳ 明朝"/>
        <family val="1"/>
        <charset val="128"/>
      </rPr>
      <t>業　者　数</t>
    </r>
    <phoneticPr fontId="2"/>
  </si>
  <si>
    <r>
      <rPr>
        <sz val="11"/>
        <rFont val="ＭＳ 明朝"/>
        <family val="1"/>
        <charset val="128"/>
      </rPr>
      <t>隻　　　数</t>
    </r>
    <phoneticPr fontId="2"/>
  </si>
  <si>
    <r>
      <rPr>
        <sz val="14"/>
        <rFont val="ＭＳ 明朝"/>
        <family val="1"/>
        <charset val="128"/>
      </rPr>
      <t>１１　漁業取締・調査</t>
    </r>
    <rPh sb="3" eb="5">
      <t>ギョギョウ</t>
    </rPh>
    <rPh sb="5" eb="7">
      <t>トリシマリ</t>
    </rPh>
    <rPh sb="8" eb="10">
      <t>チョウサ</t>
    </rPh>
    <phoneticPr fontId="14"/>
  </si>
  <si>
    <r>
      <rPr>
        <sz val="11"/>
        <rFont val="ＭＳ 明朝"/>
        <family val="1"/>
        <charset val="128"/>
      </rPr>
      <t>　漁業違反件数は</t>
    </r>
    <r>
      <rPr>
        <sz val="11"/>
        <rFont val="Century"/>
        <family val="1"/>
      </rPr>
      <t>5</t>
    </r>
    <r>
      <rPr>
        <sz val="11"/>
        <rFont val="ＭＳ 明朝"/>
        <family val="1"/>
        <charset val="128"/>
      </rPr>
      <t>件で前年度より</t>
    </r>
    <r>
      <rPr>
        <sz val="11"/>
        <rFont val="Century"/>
        <family val="1"/>
      </rPr>
      <t>3</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14"/>
  </si>
  <si>
    <r>
      <rPr>
        <sz val="11"/>
        <rFont val="ＭＳ 明朝"/>
        <family val="1"/>
        <charset val="128"/>
      </rPr>
      <t>　前年度より調整規則違反が</t>
    </r>
    <r>
      <rPr>
        <sz val="11"/>
        <rFont val="Century"/>
        <family val="1"/>
      </rPr>
      <t>2</t>
    </r>
    <r>
      <rPr>
        <sz val="11"/>
        <rFont val="ＭＳ 明朝"/>
        <family val="1"/>
        <charset val="128"/>
      </rPr>
      <t>件から</t>
    </r>
    <r>
      <rPr>
        <sz val="11"/>
        <rFont val="Century"/>
        <family val="1"/>
      </rPr>
      <t>1</t>
    </r>
    <r>
      <rPr>
        <sz val="11"/>
        <rFont val="ＭＳ 明朝"/>
        <family val="1"/>
        <charset val="128"/>
      </rPr>
      <t>件に減少、海区指示違反が</t>
    </r>
    <r>
      <rPr>
        <sz val="11"/>
        <rFont val="Century"/>
        <family val="1"/>
      </rPr>
      <t>6</t>
    </r>
    <r>
      <rPr>
        <sz val="11"/>
        <rFont val="ＭＳ 明朝"/>
        <family val="1"/>
        <charset val="128"/>
      </rPr>
      <t>件から</t>
    </r>
    <r>
      <rPr>
        <sz val="11"/>
        <rFont val="Century"/>
        <family val="1"/>
      </rPr>
      <t>4</t>
    </r>
    <r>
      <rPr>
        <sz val="11"/>
        <rFont val="ＭＳ 明朝"/>
        <family val="1"/>
        <charset val="128"/>
      </rPr>
      <t>件に減少した。</t>
    </r>
    <rPh sb="6" eb="8">
      <t>チョウセイ</t>
    </rPh>
    <rPh sb="8" eb="10">
      <t>キソク</t>
    </rPh>
    <rPh sb="10" eb="12">
      <t>イハン</t>
    </rPh>
    <rPh sb="14" eb="15">
      <t>ケン</t>
    </rPh>
    <rPh sb="18" eb="19">
      <t>ケン</t>
    </rPh>
    <rPh sb="20" eb="22">
      <t>ゲンショウ</t>
    </rPh>
    <rPh sb="23" eb="24">
      <t>ウミ</t>
    </rPh>
    <rPh sb="24" eb="25">
      <t>ク</t>
    </rPh>
    <rPh sb="25" eb="27">
      <t>シジ</t>
    </rPh>
    <rPh sb="27" eb="29">
      <t>イハン</t>
    </rPh>
    <rPh sb="31" eb="32">
      <t>ケン</t>
    </rPh>
    <rPh sb="35" eb="36">
      <t>ケン</t>
    </rPh>
    <rPh sb="37" eb="39">
      <t>ゲンショウ</t>
    </rPh>
    <phoneticPr fontId="14"/>
  </si>
  <si>
    <r>
      <rPr>
        <sz val="11"/>
        <rFont val="ＭＳ 明朝"/>
        <family val="1"/>
        <charset val="128"/>
      </rPr>
      <t>　海面の陸上取締では、違反が</t>
    </r>
    <r>
      <rPr>
        <sz val="11"/>
        <rFont val="Century"/>
        <family val="1"/>
      </rPr>
      <t>0</t>
    </r>
    <r>
      <rPr>
        <sz val="11"/>
        <rFont val="ＭＳ 明朝"/>
        <family val="1"/>
        <charset val="128"/>
      </rPr>
      <t>件から</t>
    </r>
    <r>
      <rPr>
        <sz val="11"/>
        <rFont val="Century"/>
        <family val="1"/>
      </rPr>
      <t>1</t>
    </r>
    <r>
      <rPr>
        <sz val="11"/>
        <rFont val="ＭＳ 明朝"/>
        <family val="1"/>
        <charset val="128"/>
      </rPr>
      <t>件に増加した。</t>
    </r>
    <rPh sb="1" eb="3">
      <t>カイメン</t>
    </rPh>
    <rPh sb="4" eb="6">
      <t>リクジョウ</t>
    </rPh>
    <rPh sb="6" eb="8">
      <t>トリシマ</t>
    </rPh>
    <rPh sb="11" eb="13">
      <t>イハン</t>
    </rPh>
    <rPh sb="15" eb="16">
      <t>ケン</t>
    </rPh>
    <rPh sb="21" eb="23">
      <t>ゾウカ</t>
    </rPh>
    <phoneticPr fontId="14"/>
  </si>
  <si>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4"/>
  </si>
  <si>
    <r>
      <rPr>
        <sz val="11"/>
        <rFont val="ＭＳ 明朝"/>
        <family val="1"/>
        <charset val="128"/>
      </rPr>
      <t>海　面</t>
    </r>
    <rPh sb="0" eb="1">
      <t>ウミ</t>
    </rPh>
    <rPh sb="2" eb="3">
      <t>メン</t>
    </rPh>
    <phoneticPr fontId="14"/>
  </si>
  <si>
    <r>
      <rPr>
        <sz val="11"/>
        <rFont val="ＭＳ 明朝"/>
        <family val="1"/>
        <charset val="128"/>
      </rPr>
      <t>海上取締</t>
    </r>
    <rPh sb="0" eb="2">
      <t>カイジョウ</t>
    </rPh>
    <rPh sb="2" eb="4">
      <t>トリシマ</t>
    </rPh>
    <phoneticPr fontId="14"/>
  </si>
  <si>
    <r>
      <t>4</t>
    </r>
    <r>
      <rPr>
        <sz val="11"/>
        <rFont val="ＭＳ 明朝"/>
        <family val="1"/>
        <charset val="128"/>
      </rPr>
      <t>件</t>
    </r>
    <rPh sb="1" eb="2">
      <t>ケン</t>
    </rPh>
    <phoneticPr fontId="14"/>
  </si>
  <si>
    <r>
      <rPr>
        <sz val="11"/>
        <rFont val="ＭＳ 明朝"/>
        <family val="1"/>
        <charset val="128"/>
      </rPr>
      <t>県　内　漁　船</t>
    </r>
    <rPh sb="0" eb="1">
      <t>ケン</t>
    </rPh>
    <rPh sb="2" eb="3">
      <t>ナイ</t>
    </rPh>
    <rPh sb="4" eb="5">
      <t>リョウ</t>
    </rPh>
    <rPh sb="6" eb="7">
      <t>セン</t>
    </rPh>
    <phoneticPr fontId="14"/>
  </si>
  <si>
    <r>
      <rPr>
        <sz val="11"/>
        <rFont val="ＭＳ 明朝"/>
        <family val="1"/>
        <charset val="128"/>
      </rPr>
      <t>そ　の　他</t>
    </r>
    <rPh sb="4" eb="5">
      <t>タ</t>
    </rPh>
    <phoneticPr fontId="14"/>
  </si>
  <si>
    <r>
      <rPr>
        <sz val="11"/>
        <rFont val="ＭＳ 明朝"/>
        <family val="1"/>
        <charset val="128"/>
      </rPr>
      <t>県　外　漁　船</t>
    </r>
    <phoneticPr fontId="14"/>
  </si>
  <si>
    <r>
      <t>0</t>
    </r>
    <r>
      <rPr>
        <sz val="11"/>
        <rFont val="ＭＳ 明朝"/>
        <family val="1"/>
        <charset val="128"/>
      </rPr>
      <t>件</t>
    </r>
    <phoneticPr fontId="14"/>
  </si>
  <si>
    <r>
      <rPr>
        <sz val="11"/>
        <rFont val="ＭＳ 明朝"/>
        <family val="1"/>
        <charset val="128"/>
      </rPr>
      <t>遊漁</t>
    </r>
    <phoneticPr fontId="14"/>
  </si>
  <si>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4"/>
  </si>
  <si>
    <r>
      <t>3</t>
    </r>
    <r>
      <rPr>
        <sz val="11"/>
        <rFont val="ＭＳ 明朝"/>
        <family val="1"/>
        <charset val="128"/>
      </rPr>
      <t>件</t>
    </r>
    <rPh sb="1" eb="2">
      <t>ケン</t>
    </rPh>
    <phoneticPr fontId="14"/>
  </si>
  <si>
    <r>
      <t>0</t>
    </r>
    <r>
      <rPr>
        <sz val="11"/>
        <rFont val="ＭＳ 明朝"/>
        <family val="1"/>
        <charset val="128"/>
      </rPr>
      <t>件</t>
    </r>
    <rPh sb="1" eb="2">
      <t>ケン</t>
    </rPh>
    <phoneticPr fontId="14"/>
  </si>
  <si>
    <r>
      <rPr>
        <sz val="11"/>
        <rFont val="ＭＳ 明朝"/>
        <family val="1"/>
        <charset val="128"/>
      </rPr>
      <t>遊漁船業</t>
    </r>
    <rPh sb="0" eb="3">
      <t>ユウギョセン</t>
    </rPh>
    <rPh sb="3" eb="4">
      <t>ギョウ</t>
    </rPh>
    <phoneticPr fontId="14"/>
  </si>
  <si>
    <r>
      <t>1</t>
    </r>
    <r>
      <rPr>
        <sz val="11"/>
        <rFont val="ＭＳ 明朝"/>
        <family val="1"/>
        <charset val="128"/>
      </rPr>
      <t>件</t>
    </r>
    <rPh sb="1" eb="2">
      <t>ケン</t>
    </rPh>
    <phoneticPr fontId="14"/>
  </si>
  <si>
    <r>
      <rPr>
        <sz val="11"/>
        <rFont val="ＭＳ 明朝"/>
        <family val="1"/>
        <charset val="128"/>
      </rPr>
      <t>遊漁船業法第</t>
    </r>
    <r>
      <rPr>
        <sz val="11"/>
        <rFont val="Century"/>
        <family val="1"/>
      </rPr>
      <t>15</t>
    </r>
    <r>
      <rPr>
        <sz val="11"/>
        <rFont val="ＭＳ 明朝"/>
        <family val="1"/>
        <charset val="128"/>
      </rPr>
      <t>条</t>
    </r>
    <rPh sb="0" eb="5">
      <t>ユウギョセンギョウホウ</t>
    </rPh>
    <rPh sb="5" eb="6">
      <t>ダイ</t>
    </rPh>
    <rPh sb="8" eb="9">
      <t>ジョウ</t>
    </rPh>
    <phoneticPr fontId="14"/>
  </si>
  <si>
    <r>
      <rPr>
        <sz val="11"/>
        <rFont val="ＭＳ 明朝"/>
        <family val="1"/>
        <charset val="128"/>
      </rPr>
      <t>　</t>
    </r>
    <phoneticPr fontId="14"/>
  </si>
  <si>
    <r>
      <rPr>
        <sz val="11"/>
        <rFont val="ＭＳ 明朝"/>
        <family val="1"/>
        <charset val="128"/>
      </rPr>
      <t>陸上取締</t>
    </r>
    <rPh sb="0" eb="2">
      <t>リクジョウ</t>
    </rPh>
    <rPh sb="2" eb="4">
      <t>トリシマ</t>
    </rPh>
    <phoneticPr fontId="14"/>
  </si>
  <si>
    <r>
      <t>1</t>
    </r>
    <r>
      <rPr>
        <sz val="11"/>
        <rFont val="ＭＳ 明朝"/>
        <family val="1"/>
        <charset val="128"/>
      </rPr>
      <t>件　</t>
    </r>
    <rPh sb="1" eb="2">
      <t>ケン</t>
    </rPh>
    <phoneticPr fontId="14"/>
  </si>
  <si>
    <r>
      <rPr>
        <sz val="11"/>
        <rFont val="ＭＳ 明朝"/>
        <family val="1"/>
        <charset val="128"/>
      </rPr>
      <t>内水面</t>
    </r>
    <rPh sb="0" eb="1">
      <t>ウチ</t>
    </rPh>
    <rPh sb="1" eb="2">
      <t>ミズ</t>
    </rPh>
    <rPh sb="2" eb="3">
      <t>メン</t>
    </rPh>
    <phoneticPr fontId="14"/>
  </si>
  <si>
    <r>
      <t>0</t>
    </r>
    <r>
      <rPr>
        <sz val="11"/>
        <rFont val="ＭＳ 明朝"/>
        <family val="1"/>
        <charset val="128"/>
      </rPr>
      <t>件　</t>
    </r>
    <phoneticPr fontId="14"/>
  </si>
  <si>
    <r>
      <t>5</t>
    </r>
    <r>
      <rPr>
        <sz val="11"/>
        <rFont val="ＭＳ 明朝"/>
        <family val="1"/>
        <charset val="128"/>
      </rPr>
      <t>件</t>
    </r>
    <phoneticPr fontId="14"/>
  </si>
  <si>
    <r>
      <rPr>
        <sz val="11"/>
        <rFont val="ＭＳ 明朝"/>
        <family val="1"/>
        <charset val="128"/>
      </rPr>
      <t>　Ⅱ　調査業務実績</t>
    </r>
    <rPh sb="3" eb="5">
      <t>チョウサ</t>
    </rPh>
    <rPh sb="5" eb="7">
      <t>ギョウム</t>
    </rPh>
    <rPh sb="7" eb="9">
      <t>ジッセキ</t>
    </rPh>
    <phoneticPr fontId="14"/>
  </si>
  <si>
    <r>
      <rPr>
        <sz val="11"/>
        <rFont val="ＭＳ 明朝"/>
        <family val="1"/>
        <charset val="128"/>
      </rPr>
      <t>　　　沿岸海洋観測　</t>
    </r>
    <r>
      <rPr>
        <sz val="11"/>
        <rFont val="Century"/>
        <family val="1"/>
      </rPr>
      <t>9</t>
    </r>
    <r>
      <rPr>
        <sz val="11"/>
        <rFont val="ＭＳ 明朝"/>
        <family val="1"/>
        <charset val="128"/>
      </rPr>
      <t>日　　　　　　　大型クラゲ調査　</t>
    </r>
    <r>
      <rPr>
        <sz val="11"/>
        <rFont val="Century"/>
        <family val="1"/>
      </rPr>
      <t>6</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3</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4"/>
  </si>
  <si>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18</t>
    </r>
    <r>
      <rPr>
        <sz val="11"/>
        <rFont val="ＭＳ 明朝"/>
        <family val="1"/>
        <charset val="128"/>
      </rPr>
      <t>日　</t>
    </r>
    <rPh sb="0" eb="1">
      <t>ゴウ</t>
    </rPh>
    <rPh sb="3" eb="4">
      <t>ケイ</t>
    </rPh>
    <rPh sb="7" eb="8">
      <t>ニチ</t>
    </rPh>
    <phoneticPr fontId="1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</si>
  <si>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</si>
  <si>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4"/>
  </si>
  <si>
    <r>
      <rPr>
        <sz val="11"/>
        <rFont val="ＭＳ 明朝"/>
        <family val="1"/>
        <charset val="128"/>
      </rPr>
      <t>性能</t>
    </r>
    <rPh sb="0" eb="2">
      <t>セイノウ</t>
    </rPh>
    <phoneticPr fontId="14"/>
  </si>
  <si>
    <r>
      <rPr>
        <sz val="11"/>
        <rFont val="ＭＳ 明朝"/>
        <family val="1"/>
        <charset val="128"/>
      </rPr>
      <t>　航海速力　</t>
    </r>
    <r>
      <rPr>
        <sz val="11"/>
        <rFont val="Century"/>
        <family val="1"/>
      </rPr>
      <t xml:space="preserve">   35</t>
    </r>
    <r>
      <rPr>
        <sz val="11"/>
        <rFont val="ＭＳ 明朝"/>
        <family val="1"/>
        <charset val="128"/>
      </rPr>
      <t>ノット</t>
    </r>
    <phoneticPr fontId="14"/>
  </si>
  <si>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4"/>
  </si>
  <si>
    <r>
      <rPr>
        <sz val="11"/>
        <rFont val="ＭＳ 明朝"/>
        <family val="1"/>
        <charset val="128"/>
      </rPr>
      <t>船質</t>
    </r>
    <rPh sb="0" eb="1">
      <t>フネ</t>
    </rPh>
    <rPh sb="1" eb="2">
      <t>シツ</t>
    </rPh>
    <phoneticPr fontId="14"/>
  </si>
  <si>
    <r>
      <rPr>
        <sz val="11"/>
        <rFont val="ＭＳ 明朝"/>
        <family val="1"/>
        <charset val="128"/>
      </rPr>
      <t>　軽合金製</t>
    </r>
    <phoneticPr fontId="14"/>
  </si>
  <si>
    <r>
      <rPr>
        <sz val="11"/>
        <rFont val="ＭＳ 明朝"/>
        <family val="1"/>
        <charset val="128"/>
      </rPr>
      <t>　航続距離　</t>
    </r>
    <r>
      <rPr>
        <sz val="11"/>
        <rFont val="Century"/>
        <family val="1"/>
      </rPr>
      <t xml:space="preserve"> 350</t>
    </r>
    <r>
      <rPr>
        <sz val="11"/>
        <rFont val="ＭＳ 明朝"/>
        <family val="1"/>
        <charset val="128"/>
      </rPr>
      <t>浬</t>
    </r>
    <phoneticPr fontId="14"/>
  </si>
  <si>
    <r>
      <rPr>
        <sz val="11"/>
        <rFont val="ＭＳ 明朝"/>
        <family val="1"/>
        <charset val="128"/>
      </rPr>
      <t>　潮流観測装置</t>
    </r>
    <phoneticPr fontId="14"/>
  </si>
  <si>
    <r>
      <rPr>
        <sz val="11"/>
        <rFont val="ＭＳ 明朝"/>
        <family val="1"/>
        <charset val="128"/>
      </rPr>
      <t>主要寸法</t>
    </r>
    <rPh sb="0" eb="2">
      <t>シュヨウ</t>
    </rPh>
    <rPh sb="2" eb="4">
      <t>スンポウ</t>
    </rPh>
    <phoneticPr fontId="14"/>
  </si>
  <si>
    <r>
      <rPr>
        <sz val="11"/>
        <rFont val="ＭＳ 明朝"/>
        <family val="1"/>
        <charset val="128"/>
      </rPr>
      <t>設備</t>
    </r>
    <rPh sb="0" eb="2">
      <t>セツビ</t>
    </rPh>
    <phoneticPr fontId="14"/>
  </si>
  <si>
    <r>
      <rPr>
        <sz val="11"/>
        <rFont val="ＭＳ 明朝"/>
        <family val="1"/>
        <charset val="128"/>
      </rPr>
      <t>　</t>
    </r>
    <r>
      <rPr>
        <sz val="11"/>
        <rFont val="Century"/>
        <family val="1"/>
      </rPr>
      <t>GPS</t>
    </r>
    <r>
      <rPr>
        <sz val="11"/>
        <rFont val="ＭＳ 明朝"/>
        <family val="1"/>
        <charset val="128"/>
      </rPr>
      <t>航法装置</t>
    </r>
    <phoneticPr fontId="14"/>
  </si>
  <si>
    <r>
      <rPr>
        <sz val="11"/>
        <rFont val="ＭＳ 明朝"/>
        <family val="1"/>
        <charset val="128"/>
      </rPr>
      <t>　航海用電子海図表示装置</t>
    </r>
    <phoneticPr fontId="14"/>
  </si>
  <si>
    <t xml:space="preserve">    </t>
  </si>
  <si>
    <r>
      <rPr>
        <sz val="11"/>
        <rFont val="ＭＳ 明朝"/>
        <family val="1"/>
        <charset val="128"/>
      </rPr>
      <t>　幅</t>
    </r>
    <r>
      <rPr>
        <sz val="11"/>
        <rFont val="Century"/>
        <family val="1"/>
      </rPr>
      <t xml:space="preserve">                 5.50</t>
    </r>
    <r>
      <rPr>
        <sz val="11"/>
        <rFont val="ＭＳ 明朝"/>
        <family val="1"/>
        <charset val="128"/>
      </rPr>
      <t>メートル</t>
    </r>
    <phoneticPr fontId="14"/>
  </si>
  <si>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</si>
  <si>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4"/>
  </si>
  <si>
    <r>
      <rPr>
        <sz val="11"/>
        <rFont val="ＭＳ 明朝"/>
        <family val="1"/>
        <charset val="128"/>
      </rPr>
      <t>　深さ</t>
    </r>
    <r>
      <rPr>
        <sz val="11"/>
        <rFont val="Century"/>
        <family val="1"/>
      </rPr>
      <t xml:space="preserve">             2.73</t>
    </r>
    <r>
      <rPr>
        <sz val="11"/>
        <rFont val="ＭＳ 明朝"/>
        <family val="1"/>
        <charset val="128"/>
      </rPr>
      <t>メートル</t>
    </r>
    <phoneticPr fontId="14"/>
  </si>
  <si>
    <r>
      <rPr>
        <sz val="11"/>
        <rFont val="ＭＳ 明朝"/>
        <family val="1"/>
        <charset val="128"/>
      </rPr>
      <t>　減揺装置</t>
    </r>
    <phoneticPr fontId="14"/>
  </si>
  <si>
    <r>
      <rPr>
        <sz val="11"/>
        <rFont val="ＭＳ 明朝"/>
        <family val="1"/>
        <charset val="128"/>
      </rPr>
      <t>　その他</t>
    </r>
    <r>
      <rPr>
        <sz val="11"/>
        <rFont val="Century"/>
        <family val="1"/>
      </rPr>
      <t xml:space="preserve"> 6</t>
    </r>
    <r>
      <rPr>
        <sz val="11"/>
        <rFont val="ＭＳ 明朝"/>
        <family val="1"/>
        <charset val="128"/>
      </rPr>
      <t>名</t>
    </r>
    <phoneticPr fontId="14"/>
  </si>
  <si>
    <r>
      <rPr>
        <sz val="11"/>
        <rFont val="ＭＳ 明朝"/>
        <family val="1"/>
        <charset val="128"/>
      </rPr>
      <t>総トン数</t>
    </r>
    <rPh sb="0" eb="1">
      <t>ソウ</t>
    </rPh>
    <rPh sb="3" eb="4">
      <t>スウ</t>
    </rPh>
    <phoneticPr fontId="14"/>
  </si>
  <si>
    <r>
      <rPr>
        <sz val="11"/>
        <rFont val="ＭＳ 明朝"/>
        <family val="1"/>
        <charset val="128"/>
      </rPr>
      <t>　</t>
    </r>
    <r>
      <rPr>
        <sz val="11"/>
        <rFont val="Century"/>
        <family val="1"/>
      </rPr>
      <t>52</t>
    </r>
    <r>
      <rPr>
        <sz val="11"/>
        <rFont val="ＭＳ 明朝"/>
        <family val="1"/>
        <charset val="128"/>
      </rPr>
      <t>トン</t>
    </r>
    <phoneticPr fontId="14"/>
  </si>
  <si>
    <r>
      <rPr>
        <sz val="11"/>
        <rFont val="ＭＳ 明朝"/>
        <family val="1"/>
        <charset val="128"/>
      </rPr>
      <t>　カラー魚群探知機</t>
    </r>
    <phoneticPr fontId="14"/>
  </si>
  <si>
    <r>
      <rPr>
        <sz val="11"/>
        <rFont val="ＭＳ 明朝"/>
        <family val="1"/>
        <charset val="128"/>
      </rPr>
      <t>進水年月日</t>
    </r>
    <phoneticPr fontId="14"/>
  </si>
  <si>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4"/>
  </si>
  <si>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</si>
  <si>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4"/>
  </si>
  <si>
    <r>
      <rPr>
        <sz val="11"/>
        <rFont val="ＭＳ 明朝"/>
        <family val="1"/>
        <charset val="128"/>
      </rPr>
      <t>　記録式魚群探知機</t>
    </r>
    <phoneticPr fontId="14"/>
  </si>
  <si>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</si>
  <si>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4"/>
  </si>
  <si>
    <r>
      <rPr>
        <sz val="11"/>
        <rFont val="ＭＳ 明朝"/>
        <family val="1"/>
        <charset val="128"/>
      </rPr>
      <t>　電動測深機</t>
    </r>
    <phoneticPr fontId="14"/>
  </si>
  <si>
    <r>
      <rPr>
        <sz val="14"/>
        <color rgb="FF000000"/>
        <rFont val="ＭＳ 明朝"/>
        <family val="1"/>
        <charset val="128"/>
      </rPr>
      <t>１２　漁業無線</t>
    </r>
    <phoneticPr fontId="2"/>
  </si>
  <si>
    <r>
      <rPr>
        <sz val="12"/>
        <color rgb="FF000000"/>
        <rFont val="ＭＳ 明朝"/>
        <family val="1"/>
        <charset val="128"/>
      </rPr>
      <t>　　　ア、開局年月日</t>
    </r>
    <phoneticPr fontId="2"/>
  </si>
  <si>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</si>
  <si>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　　　イ、呼出名称</t>
    </r>
    <phoneticPr fontId="2"/>
  </si>
  <si>
    <r>
      <t xml:space="preserve"> </t>
    </r>
    <r>
      <rPr>
        <sz val="12"/>
        <color rgb="FF000000"/>
        <rFont val="ＭＳ 明朝"/>
        <family val="1"/>
        <charset val="128"/>
      </rPr>
      <t>「さかたぎょぎょう」</t>
    </r>
  </si>
  <si>
    <r>
      <rPr>
        <sz val="12"/>
        <color rgb="FF000000"/>
        <rFont val="ＭＳ 明朝"/>
        <family val="1"/>
        <charset val="128"/>
      </rPr>
      <t>　　　ウ、電波の型式</t>
    </r>
    <phoneticPr fontId="2"/>
  </si>
  <si>
    <r>
      <rPr>
        <sz val="12"/>
        <color rgb="FF000000"/>
        <rFont val="ＭＳ 明朝"/>
        <family val="1"/>
        <charset val="128"/>
      </rPr>
      <t>　周波数、空中線電力</t>
    </r>
  </si>
  <si>
    <r>
      <rPr>
        <sz val="12"/>
        <color rgb="FF000000"/>
        <rFont val="ＭＳ 明朝"/>
        <family val="1"/>
        <charset val="128"/>
      </rPr>
      <t>電波型式</t>
    </r>
  </si>
  <si>
    <r>
      <rPr>
        <sz val="12"/>
        <color rgb="FF000000"/>
        <rFont val="ＭＳ 明朝"/>
        <family val="1"/>
        <charset val="128"/>
      </rPr>
      <t>空中線電力</t>
    </r>
  </si>
  <si>
    <t>1738.5</t>
    <phoneticPr fontId="2"/>
  </si>
  <si>
    <t>2394.5</t>
    <phoneticPr fontId="2"/>
  </si>
  <si>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</si>
  <si>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</si>
  <si>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</si>
  <si>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2"/>
  </si>
  <si>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</si>
  <si>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2"/>
  </si>
  <si>
    <r>
      <rPr>
        <sz val="12"/>
        <color theme="1"/>
        <rFont val="ＭＳ 明朝"/>
        <family val="1"/>
        <charset val="128"/>
      </rPr>
      <t>オ、所属船舶数</t>
    </r>
    <r>
      <rPr>
        <sz val="12"/>
        <color theme="1"/>
        <rFont val="Century"/>
        <family val="1"/>
      </rPr>
      <t>12</t>
    </r>
    <r>
      <rPr>
        <sz val="12"/>
        <color theme="1"/>
        <rFont val="ＭＳ 明朝"/>
        <family val="1"/>
        <charset val="128"/>
      </rPr>
      <t>隻</t>
    </r>
    <phoneticPr fontId="2"/>
  </si>
  <si>
    <r>
      <rPr>
        <sz val="12"/>
        <color theme="1"/>
        <rFont val="ＭＳ 明朝"/>
        <family val="1"/>
        <charset val="128"/>
      </rPr>
      <t>カ、令和</t>
    </r>
    <r>
      <rPr>
        <sz val="12"/>
        <color theme="1"/>
        <rFont val="Century"/>
        <family val="1"/>
      </rPr>
      <t>2</t>
    </r>
    <r>
      <rPr>
        <sz val="12"/>
        <color theme="1"/>
        <rFont val="ＭＳ 明朝"/>
        <family val="1"/>
        <charset val="128"/>
      </rPr>
      <t>年度無線通信実績</t>
    </r>
    <rPh sb="2" eb="4">
      <t>レイワ</t>
    </rPh>
    <phoneticPr fontId="2"/>
  </si>
  <si>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</si>
  <si>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</si>
  <si>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</si>
  <si>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</si>
  <si>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t>488</t>
    <phoneticPr fontId="2"/>
  </si>
  <si>
    <r>
      <t xml:space="preserve">  16</t>
    </r>
    <r>
      <rPr>
        <sz val="12"/>
        <color theme="1"/>
        <rFont val="ＭＳ 明朝"/>
        <family val="1"/>
        <charset val="128"/>
      </rPr>
      <t>時間</t>
    </r>
    <r>
      <rPr>
        <sz val="12"/>
        <color theme="1"/>
        <rFont val="Century"/>
        <family val="1"/>
      </rPr>
      <t>16</t>
    </r>
    <r>
      <rPr>
        <sz val="12"/>
        <color theme="1"/>
        <rFont val="ＭＳ 明朝"/>
        <family val="1"/>
        <charset val="128"/>
      </rPr>
      <t>分</t>
    </r>
    <phoneticPr fontId="2"/>
  </si>
  <si>
    <r>
      <rPr>
        <sz val="12"/>
        <color theme="1"/>
        <rFont val="ＭＳ 明朝"/>
        <family val="1"/>
        <charset val="128"/>
      </rPr>
      <t>定時連絡通信</t>
    </r>
  </si>
  <si>
    <t>1,068</t>
    <phoneticPr fontId="2"/>
  </si>
  <si>
    <r>
      <t>120</t>
    </r>
    <r>
      <rPr>
        <sz val="12"/>
        <color theme="1"/>
        <rFont val="ＭＳ 明朝"/>
        <family val="1"/>
        <charset val="128"/>
      </rPr>
      <t>時間</t>
    </r>
    <r>
      <rPr>
        <sz val="12"/>
        <color theme="1"/>
        <rFont val="Century"/>
        <family val="1"/>
      </rPr>
      <t>27</t>
    </r>
    <r>
      <rPr>
        <sz val="12"/>
        <color theme="1"/>
        <rFont val="ＭＳ 明朝"/>
        <family val="1"/>
        <charset val="128"/>
      </rPr>
      <t>分</t>
    </r>
    <phoneticPr fontId="2"/>
  </si>
  <si>
    <r>
      <rPr>
        <sz val="12"/>
        <color theme="1"/>
        <rFont val="ＭＳ 明朝"/>
        <family val="1"/>
        <charset val="128"/>
      </rPr>
      <t>海上安全情報</t>
    </r>
  </si>
  <si>
    <t>1,092</t>
    <phoneticPr fontId="2"/>
  </si>
  <si>
    <r>
      <t xml:space="preserve">  36</t>
    </r>
    <r>
      <rPr>
        <sz val="12"/>
        <color theme="1"/>
        <rFont val="ＭＳ 明朝"/>
        <family val="1"/>
        <charset val="128"/>
      </rPr>
      <t>時間</t>
    </r>
    <r>
      <rPr>
        <sz val="12"/>
        <color theme="1"/>
        <rFont val="Century"/>
        <family val="1"/>
      </rPr>
      <t>24</t>
    </r>
    <r>
      <rPr>
        <sz val="12"/>
        <color theme="1"/>
        <rFont val="ＭＳ 明朝"/>
        <family val="1"/>
        <charset val="128"/>
      </rPr>
      <t>分</t>
    </r>
    <phoneticPr fontId="2"/>
  </si>
  <si>
    <r>
      <rPr>
        <sz val="12"/>
        <color theme="1"/>
        <rFont val="ＭＳ 明朝"/>
        <family val="1"/>
        <charset val="128"/>
      </rPr>
      <t>海上気象周知通信</t>
    </r>
  </si>
  <si>
    <t>2,284</t>
    <phoneticPr fontId="2"/>
  </si>
  <si>
    <r>
      <t>112</t>
    </r>
    <r>
      <rPr>
        <sz val="12"/>
        <color theme="1"/>
        <rFont val="ＭＳ 明朝"/>
        <family val="1"/>
        <charset val="128"/>
      </rPr>
      <t>時間</t>
    </r>
    <r>
      <rPr>
        <sz val="12"/>
        <color theme="1"/>
        <rFont val="Century"/>
        <family val="1"/>
      </rPr>
      <t>24</t>
    </r>
    <r>
      <rPr>
        <sz val="12"/>
        <color theme="1"/>
        <rFont val="ＭＳ 明朝"/>
        <family val="1"/>
        <charset val="128"/>
      </rPr>
      <t>分</t>
    </r>
    <phoneticPr fontId="2"/>
  </si>
  <si>
    <r>
      <rPr>
        <sz val="12"/>
        <color theme="1"/>
        <rFont val="ＭＳ 明朝"/>
        <family val="1"/>
        <charset val="128"/>
      </rPr>
      <t>その他</t>
    </r>
  </si>
  <si>
    <t>18</t>
    <phoneticPr fontId="2"/>
  </si>
  <si>
    <r>
      <t>18</t>
    </r>
    <r>
      <rPr>
        <sz val="12"/>
        <color theme="1"/>
        <rFont val="ＭＳ 明朝"/>
        <family val="1"/>
        <charset val="128"/>
      </rPr>
      <t>分</t>
    </r>
    <phoneticPr fontId="2"/>
  </si>
  <si>
    <r>
      <rPr>
        <sz val="12"/>
        <color theme="1"/>
        <rFont val="ＭＳ 明朝"/>
        <family val="1"/>
        <charset val="128"/>
      </rPr>
      <t>計</t>
    </r>
  </si>
  <si>
    <t>4,950</t>
    <phoneticPr fontId="2"/>
  </si>
  <si>
    <r>
      <t>285</t>
    </r>
    <r>
      <rPr>
        <sz val="12"/>
        <color theme="1"/>
        <rFont val="ＭＳ 明朝"/>
        <family val="1"/>
        <charset val="128"/>
      </rPr>
      <t>時間</t>
    </r>
    <r>
      <rPr>
        <sz val="12"/>
        <color theme="1"/>
        <rFont val="Century"/>
        <family val="1"/>
      </rPr>
      <t>49</t>
    </r>
    <r>
      <rPr>
        <sz val="12"/>
        <color theme="1"/>
        <rFont val="ＭＳ 明朝"/>
        <family val="1"/>
        <charset val="128"/>
      </rPr>
      <t>分</t>
    </r>
    <phoneticPr fontId="2"/>
  </si>
  <si>
    <r>
      <rPr>
        <sz val="12"/>
        <color theme="1"/>
        <rFont val="ＭＳ 明朝"/>
        <family val="1"/>
        <charset val="128"/>
      </rPr>
      <t>漁　業　通　信</t>
    </r>
    <phoneticPr fontId="2"/>
  </si>
  <si>
    <t>6,574</t>
    <phoneticPr fontId="2"/>
  </si>
  <si>
    <r>
      <t>445</t>
    </r>
    <r>
      <rPr>
        <sz val="12"/>
        <color theme="1"/>
        <rFont val="ＭＳ 明朝"/>
        <family val="1"/>
        <charset val="128"/>
      </rPr>
      <t>時間</t>
    </r>
    <r>
      <rPr>
        <sz val="12"/>
        <color theme="1"/>
        <rFont val="Century"/>
        <family val="1"/>
      </rPr>
      <t>16</t>
    </r>
    <r>
      <rPr>
        <sz val="12"/>
        <color theme="1"/>
        <rFont val="ＭＳ 明朝"/>
        <family val="1"/>
        <charset val="128"/>
      </rPr>
      <t>分</t>
    </r>
    <phoneticPr fontId="2"/>
  </si>
  <si>
    <r>
      <rPr>
        <sz val="12"/>
        <color theme="1"/>
        <rFont val="ＭＳ 明朝"/>
        <family val="1"/>
        <charset val="128"/>
      </rPr>
      <t>総　　　　　計</t>
    </r>
    <phoneticPr fontId="2"/>
  </si>
  <si>
    <t>11,524</t>
    <phoneticPr fontId="2"/>
  </si>
  <si>
    <r>
      <t>731</t>
    </r>
    <r>
      <rPr>
        <sz val="12"/>
        <color theme="1"/>
        <rFont val="ＭＳ 明朝"/>
        <family val="1"/>
        <charset val="128"/>
      </rPr>
      <t>時間</t>
    </r>
    <r>
      <rPr>
        <sz val="12"/>
        <color theme="1"/>
        <rFont val="Century"/>
        <family val="1"/>
      </rPr>
      <t>05</t>
    </r>
    <r>
      <rPr>
        <sz val="12"/>
        <color theme="1"/>
        <rFont val="ＭＳ 明朝"/>
        <family val="1"/>
        <charset val="128"/>
      </rPr>
      <t>分</t>
    </r>
    <phoneticPr fontId="2"/>
  </si>
  <si>
    <t>50W</t>
    <phoneticPr fontId="2"/>
  </si>
  <si>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2"/>
  </si>
  <si>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</si>
  <si>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</si>
  <si>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</si>
  <si>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</si>
  <si>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</si>
  <si>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2"/>
  </si>
  <si>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2"/>
  </si>
  <si>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</si>
  <si>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</si>
  <si>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</si>
  <si>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</si>
  <si>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</si>
  <si>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2"/>
  </si>
  <si>
    <t>A3E</t>
  </si>
  <si>
    <t>27524  27892</t>
  </si>
  <si>
    <t>27524  27740</t>
  </si>
  <si>
    <t>27524  27932</t>
  </si>
  <si>
    <t>27524  27836</t>
  </si>
  <si>
    <r>
      <rPr>
        <sz val="11"/>
        <color theme="1"/>
        <rFont val="ＭＳ 明朝"/>
        <family val="1"/>
        <charset val="128"/>
      </rPr>
      <t>空中線電力</t>
    </r>
    <phoneticPr fontId="2"/>
  </si>
  <si>
    <t>1W</t>
  </si>
  <si>
    <r>
      <rPr>
        <sz val="11"/>
        <color theme="1"/>
        <rFont val="ＭＳ 明朝"/>
        <family val="1"/>
        <charset val="128"/>
      </rPr>
      <t>所属船舶数</t>
    </r>
    <phoneticPr fontId="2"/>
  </si>
  <si>
    <r>
      <rPr>
        <sz val="11"/>
        <color theme="1"/>
        <rFont val="ＭＳ 明朝"/>
        <family val="1"/>
        <charset val="128"/>
      </rPr>
      <t>所在地</t>
    </r>
    <phoneticPr fontId="2"/>
  </si>
  <si>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2"/>
  </si>
  <si>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2"/>
  </si>
  <si>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</si>
  <si>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</si>
  <si>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2"/>
  </si>
  <si>
    <r>
      <rPr>
        <sz val="11"/>
        <color theme="1"/>
        <rFont val="ＭＳ 明朝"/>
        <family val="1"/>
        <charset val="128"/>
      </rPr>
      <t>令和</t>
    </r>
    <r>
      <rPr>
        <sz val="11"/>
        <color theme="1"/>
        <rFont val="Century"/>
        <family val="1"/>
      </rPr>
      <t>2</t>
    </r>
    <r>
      <rPr>
        <sz val="11"/>
        <color theme="1"/>
        <rFont val="ＭＳ 明朝"/>
        <family val="1"/>
        <charset val="128"/>
      </rPr>
      <t>年度無線通信実績</t>
    </r>
    <rPh sb="0" eb="2">
      <t>レイワ</t>
    </rPh>
    <phoneticPr fontId="2"/>
  </si>
  <si>
    <r>
      <rPr>
        <sz val="11"/>
        <color theme="1"/>
        <rFont val="ＭＳ 明朝"/>
        <family val="1"/>
        <charset val="128"/>
      </rPr>
      <t>通信の種類</t>
    </r>
    <phoneticPr fontId="2"/>
  </si>
  <si>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</si>
  <si>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</si>
  <si>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2"/>
  </si>
  <si>
    <r>
      <t xml:space="preserve"> </t>
    </r>
    <r>
      <rPr>
        <sz val="11"/>
        <color theme="1"/>
        <rFont val="ＭＳ 明朝"/>
        <family val="1"/>
        <charset val="128"/>
      </rPr>
      <t>時間</t>
    </r>
    <phoneticPr fontId="2"/>
  </si>
  <si>
    <r>
      <rPr>
        <sz val="11"/>
        <color theme="1"/>
        <rFont val="ＭＳ 明朝"/>
        <family val="1"/>
        <charset val="128"/>
      </rPr>
      <t>漁　業　通　信</t>
    </r>
    <phoneticPr fontId="2"/>
  </si>
  <si>
    <r>
      <rPr>
        <sz val="11"/>
        <color theme="1"/>
        <rFont val="ＭＳ 明朝"/>
        <family val="1"/>
        <charset val="128"/>
      </rPr>
      <t>計</t>
    </r>
    <phoneticPr fontId="2"/>
  </si>
  <si>
    <r>
      <rPr>
        <sz val="12"/>
        <rFont val="ＭＳ 明朝"/>
        <family val="1"/>
        <charset val="128"/>
      </rPr>
      <t>１３　水産基盤整備事業</t>
    </r>
  </si>
  <si>
    <r>
      <t xml:space="preserve"> </t>
    </r>
    <r>
      <rPr>
        <sz val="11"/>
        <rFont val="ＭＳ 明朝"/>
        <family val="1"/>
        <charset val="128"/>
      </rPr>
      <t>　山形県が事業主体となり、漁港内の静穏度と安全な航路を確保するため、飛島漁港、由良漁港を整備するとともに、飛島漁港、吹浦漁港、由良漁港、米子漁港において施設の長寿命化を図る。</t>
    </r>
  </si>
  <si>
    <t xml:space="preserve"> また由良漁港及び堅苔沢漁港では漁港機能増進として、係留施設等の改良を実施する。さらに、山形県沿岸において漁場整備を行う。</t>
    <rPh sb="3" eb="7">
      <t>ユラギョコウ</t>
    </rPh>
    <rPh sb="7" eb="8">
      <t>オヨ</t>
    </rPh>
    <rPh sb="9" eb="12">
      <t>カタノリザワ</t>
    </rPh>
    <rPh sb="12" eb="14">
      <t>ギョコウ</t>
    </rPh>
    <rPh sb="16" eb="18">
      <t>ギョコウ</t>
    </rPh>
    <rPh sb="18" eb="20">
      <t>キノウ</t>
    </rPh>
    <rPh sb="20" eb="22">
      <t>ゾウシン</t>
    </rPh>
    <rPh sb="26" eb="30">
      <t>ケイリュウシセツ</t>
    </rPh>
    <rPh sb="30" eb="31">
      <t>トウ</t>
    </rPh>
    <rPh sb="32" eb="34">
      <t>カイリョウ</t>
    </rPh>
    <rPh sb="35" eb="37">
      <t>ジッシ</t>
    </rPh>
    <phoneticPr fontId="14"/>
  </si>
  <si>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</si>
  <si>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</si>
  <si>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</si>
  <si>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</si>
  <si>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</si>
  <si>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</si>
  <si>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</si>
  <si>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</si>
  <si>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</si>
  <si>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rPr>
        <sz val="11"/>
        <rFont val="ＭＳ 明朝"/>
        <family val="1"/>
        <charset val="128"/>
      </rPr>
      <t>飛島漁港</t>
    </r>
  </si>
  <si>
    <r>
      <rPr>
        <sz val="11"/>
        <rFont val="ＭＳ 明朝"/>
        <family val="1"/>
        <charset val="128"/>
      </rPr>
      <t>うち補正　</t>
    </r>
    <r>
      <rPr>
        <sz val="11"/>
        <rFont val="Century"/>
        <family val="1"/>
      </rPr>
      <t>80,000</t>
    </r>
    <phoneticPr fontId="14"/>
  </si>
  <si>
    <r>
      <rPr>
        <sz val="11"/>
        <rFont val="ＭＳ 明朝"/>
        <family val="1"/>
        <charset val="128"/>
      </rPr>
      <t>勝浦地区</t>
    </r>
    <phoneticPr fontId="14"/>
  </si>
  <si>
    <t>L=30m</t>
    <phoneticPr fontId="14"/>
  </si>
  <si>
    <r>
      <rPr>
        <sz val="11"/>
        <rFont val="ＭＳ 明朝"/>
        <family val="1"/>
        <charset val="128"/>
      </rPr>
      <t>由良漁港</t>
    </r>
  </si>
  <si>
    <r>
      <rPr>
        <sz val="11"/>
        <rFont val="ＭＳ 明朝"/>
        <family val="1"/>
        <charset val="128"/>
      </rPr>
      <t>うち補正　</t>
    </r>
    <r>
      <rPr>
        <sz val="11"/>
        <rFont val="Century"/>
        <family val="1"/>
      </rPr>
      <t>92,000</t>
    </r>
    <phoneticPr fontId="14"/>
  </si>
  <si>
    <r>
      <rPr>
        <sz val="11"/>
        <rFont val="ＭＳ 明朝"/>
        <family val="1"/>
        <charset val="128"/>
      </rPr>
      <t>耐震補強</t>
    </r>
    <r>
      <rPr>
        <sz val="11"/>
        <rFont val="Century"/>
        <family val="1"/>
      </rPr>
      <t xml:space="preserve">   </t>
    </r>
    <phoneticPr fontId="14"/>
  </si>
  <si>
    <t>L=46.7m</t>
    <phoneticPr fontId="14"/>
  </si>
  <si>
    <r>
      <t>1</t>
    </r>
    <r>
      <rPr>
        <sz val="11"/>
        <rFont val="ＭＳ 明朝"/>
        <family val="1"/>
        <charset val="128"/>
      </rPr>
      <t>式</t>
    </r>
    <rPh sb="1" eb="2">
      <t>シキ</t>
    </rPh>
    <phoneticPr fontId="14"/>
  </si>
  <si>
    <r>
      <rPr>
        <sz val="11"/>
        <rFont val="ＭＳ 明朝"/>
        <family val="1"/>
        <charset val="128"/>
      </rPr>
      <t>機能保全</t>
    </r>
    <phoneticPr fontId="14"/>
  </si>
  <si>
    <r>
      <rPr>
        <sz val="11"/>
        <rFont val="ＭＳ 明朝"/>
        <family val="1"/>
        <charset val="128"/>
      </rPr>
      <t>中防波堤補修</t>
    </r>
    <rPh sb="0" eb="1">
      <t>ナカ</t>
    </rPh>
    <rPh sb="4" eb="6">
      <t>ホシュウ</t>
    </rPh>
    <phoneticPr fontId="14"/>
  </si>
  <si>
    <t>L=18.6m</t>
    <phoneticPr fontId="14"/>
  </si>
  <si>
    <r>
      <rPr>
        <sz val="11"/>
        <rFont val="ＭＳ 明朝"/>
        <family val="1"/>
        <charset val="128"/>
      </rPr>
      <t>吹浦漁港</t>
    </r>
    <rPh sb="0" eb="2">
      <t>フクラ</t>
    </rPh>
    <phoneticPr fontId="14"/>
  </si>
  <si>
    <r>
      <rPr>
        <sz val="11"/>
        <rFont val="ＭＳ 明朝"/>
        <family val="1"/>
        <charset val="128"/>
      </rPr>
      <t>うちゼロ国債　</t>
    </r>
    <r>
      <rPr>
        <sz val="11"/>
        <rFont val="Century"/>
        <family val="1"/>
      </rPr>
      <t xml:space="preserve">8,000
      </t>
    </r>
    <r>
      <rPr>
        <sz val="11"/>
        <rFont val="ＭＳ 明朝"/>
        <family val="1"/>
        <charset val="128"/>
      </rPr>
      <t>補正　</t>
    </r>
    <r>
      <rPr>
        <sz val="11"/>
        <rFont val="Century"/>
        <family val="1"/>
      </rPr>
      <t>60,000</t>
    </r>
    <rPh sb="4" eb="5">
      <t>クニ</t>
    </rPh>
    <rPh sb="19" eb="21">
      <t>ホセイ</t>
    </rPh>
    <phoneticPr fontId="14"/>
  </si>
  <si>
    <r>
      <rPr>
        <sz val="11"/>
        <rFont val="ＭＳ 明朝"/>
        <family val="1"/>
        <charset val="128"/>
      </rPr>
      <t>浚渫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phoneticPr fontId="14"/>
  </si>
  <si>
    <r>
      <rPr>
        <sz val="11"/>
        <rFont val="ＭＳ 明朝"/>
        <family val="1"/>
        <charset val="128"/>
      </rPr>
      <t>由良漁港</t>
    </r>
    <rPh sb="0" eb="2">
      <t>ユラ</t>
    </rPh>
    <phoneticPr fontId="14"/>
  </si>
  <si>
    <r>
      <rPr>
        <sz val="11"/>
        <rFont val="ＭＳ 明朝"/>
        <family val="1"/>
        <charset val="128"/>
      </rPr>
      <t>西第２防波堤補修</t>
    </r>
    <rPh sb="0" eb="1">
      <t>ニシ</t>
    </rPh>
    <rPh sb="1" eb="3">
      <t>ダイニ</t>
    </rPh>
    <rPh sb="3" eb="6">
      <t>ボウハテイ</t>
    </rPh>
    <rPh sb="6" eb="8">
      <t>ホシュウ</t>
    </rPh>
    <phoneticPr fontId="14"/>
  </si>
  <si>
    <r>
      <rPr>
        <sz val="11"/>
        <rFont val="ＭＳ 明朝"/>
        <family val="1"/>
        <charset val="128"/>
      </rPr>
      <t>西船揚場補修</t>
    </r>
    <rPh sb="0" eb="1">
      <t>ニシ</t>
    </rPh>
    <rPh sb="1" eb="4">
      <t>フネアゲバ</t>
    </rPh>
    <rPh sb="4" eb="6">
      <t>ホシュウ</t>
    </rPh>
    <phoneticPr fontId="14"/>
  </si>
  <si>
    <r>
      <rPr>
        <sz val="11"/>
        <rFont val="ＭＳ 明朝"/>
        <family val="1"/>
        <charset val="128"/>
      </rPr>
      <t>米子漁港</t>
    </r>
    <rPh sb="0" eb="2">
      <t>ヨナゴ</t>
    </rPh>
    <rPh sb="2" eb="4">
      <t>ギョコウ</t>
    </rPh>
    <phoneticPr fontId="14"/>
  </si>
  <si>
    <r>
      <rPr>
        <sz val="11"/>
        <rFont val="ＭＳ 明朝"/>
        <family val="1"/>
        <charset val="128"/>
      </rPr>
      <t>北防波堤消波ブロック製作
北防波堤補修</t>
    </r>
    <rPh sb="0" eb="1">
      <t>キタ</t>
    </rPh>
    <rPh sb="1" eb="4">
      <t>ボウハテイ</t>
    </rPh>
    <rPh sb="13" eb="14">
      <t>キタ</t>
    </rPh>
    <rPh sb="14" eb="17">
      <t>ボウハテイ</t>
    </rPh>
    <rPh sb="17" eb="19">
      <t>ホシュウ</t>
    </rPh>
    <phoneticPr fontId="14"/>
  </si>
  <si>
    <r>
      <rPr>
        <sz val="11"/>
        <rFont val="ＭＳ 明朝"/>
        <family val="1"/>
        <charset val="128"/>
      </rPr>
      <t>うち補正　</t>
    </r>
    <r>
      <rPr>
        <sz val="11"/>
        <rFont val="Century"/>
        <family val="1"/>
      </rPr>
      <t>50,000</t>
    </r>
    <phoneticPr fontId="14"/>
  </si>
  <si>
    <r>
      <rPr>
        <sz val="11"/>
        <rFont val="ＭＳ 明朝"/>
        <family val="1"/>
        <charset val="128"/>
      </rPr>
      <t>山形県沿岸</t>
    </r>
    <rPh sb="0" eb="3">
      <t>ヤマガタケン</t>
    </rPh>
    <rPh sb="3" eb="5">
      <t>エンガン</t>
    </rPh>
    <phoneticPr fontId="14"/>
  </si>
  <si>
    <r>
      <rPr>
        <sz val="11"/>
        <rFont val="ＭＳ 明朝"/>
        <family val="1"/>
        <charset val="128"/>
      </rPr>
      <t>増殖礁ブロック据付</t>
    </r>
    <rPh sb="7" eb="9">
      <t>スエツケ</t>
    </rPh>
    <phoneticPr fontId="14"/>
  </si>
  <si>
    <r>
      <t>N=142</t>
    </r>
    <r>
      <rPr>
        <sz val="11"/>
        <rFont val="ＭＳ 明朝"/>
        <family val="1"/>
        <charset val="128"/>
      </rPr>
      <t>個</t>
    </r>
    <phoneticPr fontId="14"/>
  </si>
  <si>
    <r>
      <rPr>
        <sz val="11"/>
        <rFont val="ＭＳ 明朝"/>
        <family val="1"/>
        <charset val="128"/>
      </rPr>
      <t>増殖礁ブロック製作</t>
    </r>
    <rPh sb="0" eb="3">
      <t>ゾウショクショウ</t>
    </rPh>
    <rPh sb="7" eb="9">
      <t>セイサク</t>
    </rPh>
    <phoneticPr fontId="14"/>
  </si>
  <si>
    <r>
      <t>N=132</t>
    </r>
    <r>
      <rPr>
        <sz val="11"/>
        <rFont val="ＭＳ 明朝"/>
        <family val="1"/>
        <charset val="128"/>
      </rPr>
      <t>個</t>
    </r>
    <phoneticPr fontId="14"/>
  </si>
  <si>
    <r>
      <rPr>
        <sz val="11"/>
        <rFont val="ＭＳ 明朝"/>
        <family val="1"/>
        <charset val="128"/>
      </rPr>
      <t>由良漁港・堅苔沢漁港</t>
    </r>
    <rPh sb="0" eb="4">
      <t>ユラギョコウ</t>
    </rPh>
    <rPh sb="5" eb="8">
      <t>カタノリザワ</t>
    </rPh>
    <rPh sb="8" eb="10">
      <t>ギョコウ</t>
    </rPh>
    <phoneticPr fontId="14"/>
  </si>
  <si>
    <r>
      <rPr>
        <sz val="11"/>
        <rFont val="ＭＳ 明朝"/>
        <family val="1"/>
        <charset val="128"/>
      </rPr>
      <t>うち補正　</t>
    </r>
    <r>
      <rPr>
        <sz val="11"/>
        <rFont val="Century"/>
        <family val="1"/>
      </rPr>
      <t>30,000</t>
    </r>
    <rPh sb="2" eb="4">
      <t>ホセイ</t>
    </rPh>
    <phoneticPr fontId="14"/>
  </si>
  <si>
    <r>
      <rPr>
        <sz val="11"/>
        <rFont val="ＭＳ 明朝"/>
        <family val="1"/>
        <charset val="128"/>
      </rPr>
      <t>係留施設外</t>
    </r>
    <rPh sb="0" eb="4">
      <t>ケイリュウシセツ</t>
    </rPh>
    <rPh sb="4" eb="5">
      <t>ホカ</t>
    </rPh>
    <phoneticPr fontId="14"/>
  </si>
  <si>
    <r>
      <rPr>
        <sz val="11"/>
        <rFont val="ＭＳ 明朝"/>
        <family val="1"/>
        <charset val="128"/>
      </rPr>
      <t>１式</t>
    </r>
    <rPh sb="1" eb="2">
      <t>シキ</t>
    </rPh>
    <phoneticPr fontId="14"/>
  </si>
  <si>
    <r>
      <rPr>
        <sz val="12"/>
        <rFont val="ＭＳ 明朝"/>
        <family val="1"/>
        <charset val="128"/>
      </rPr>
      <t>１４　増　養　殖　事　業</t>
    </r>
  </si>
  <si>
    <r>
      <rPr>
        <sz val="11"/>
        <color theme="1"/>
        <rFont val="ＭＳ 明朝"/>
        <family val="1"/>
        <charset val="128"/>
      </rPr>
      <t>平年の</t>
    </r>
    <r>
      <rPr>
        <sz val="11"/>
        <color theme="1"/>
        <rFont val="Century"/>
        <family val="1"/>
      </rPr>
      <t>183</t>
    </r>
    <r>
      <rPr>
        <sz val="11"/>
        <color theme="1"/>
        <rFont val="ＭＳ 明朝"/>
        <family val="1"/>
        <charset val="128"/>
      </rPr>
      <t>％、沿岸来遊の合計は</t>
    </r>
    <r>
      <rPr>
        <sz val="11"/>
        <color theme="1"/>
        <rFont val="Century"/>
        <family val="1"/>
      </rPr>
      <t>220,841</t>
    </r>
    <r>
      <rPr>
        <sz val="11"/>
        <color theme="1"/>
        <rFont val="ＭＳ 明朝"/>
        <family val="1"/>
        <charset val="128"/>
      </rPr>
      <t>尾、平年の</t>
    </r>
    <r>
      <rPr>
        <sz val="11"/>
        <color theme="1"/>
        <rFont val="Century"/>
        <family val="1"/>
      </rPr>
      <t>167</t>
    </r>
    <r>
      <rPr>
        <sz val="11"/>
        <color theme="1"/>
        <rFont val="ＭＳ 明朝"/>
        <family val="1"/>
        <charset val="128"/>
      </rPr>
      <t>％となった。採卵数は</t>
    </r>
    <r>
      <rPr>
        <sz val="11"/>
        <color theme="1"/>
        <rFont val="Century"/>
        <family val="1"/>
      </rPr>
      <t>47,961</t>
    </r>
    <r>
      <rPr>
        <sz val="11"/>
        <color theme="1"/>
        <rFont val="ＭＳ 明朝"/>
        <family val="1"/>
        <charset val="128"/>
      </rPr>
      <t>千粒で、前年比</t>
    </r>
    <r>
      <rPr>
        <sz val="11"/>
        <color theme="1"/>
        <rFont val="Century"/>
        <family val="1"/>
      </rPr>
      <t>133</t>
    </r>
    <r>
      <rPr>
        <sz val="11"/>
        <color theme="1"/>
        <rFont val="ＭＳ 明朝"/>
        <family val="1"/>
        <charset val="128"/>
      </rPr>
      <t>％を確保した。稚魚は前年比</t>
    </r>
    <r>
      <rPr>
        <sz val="11"/>
        <color theme="1"/>
        <rFont val="Century"/>
        <family val="1"/>
      </rPr>
      <t>96</t>
    </r>
    <r>
      <rPr>
        <sz val="11"/>
        <color theme="1"/>
        <rFont val="ＭＳ 明朝"/>
        <family val="1"/>
        <charset val="128"/>
      </rPr>
      <t>％にあたる</t>
    </r>
    <r>
      <rPr>
        <sz val="11"/>
        <color theme="1"/>
        <rFont val="Century"/>
        <family val="1"/>
      </rPr>
      <t>27,196</t>
    </r>
    <r>
      <rPr>
        <sz val="11"/>
        <color theme="1"/>
        <rFont val="ＭＳ 明朝"/>
        <family val="1"/>
        <charset val="128"/>
      </rPr>
      <t>千尾を各河川に放流した。　</t>
    </r>
    <phoneticPr fontId="14"/>
  </si>
  <si>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14"/>
  </si>
  <si>
    <r>
      <rPr>
        <sz val="11"/>
        <rFont val="ＭＳ 明朝"/>
        <family val="1"/>
        <charset val="128"/>
      </rPr>
      <t>水系</t>
    </r>
  </si>
  <si>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</si>
  <si>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</si>
  <si>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</si>
  <si>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</si>
  <si>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</si>
  <si>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</si>
  <si>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</si>
  <si>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</si>
  <si>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</si>
  <si>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</si>
  <si>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</si>
  <si>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color theme="1"/>
        <rFont val="ＭＳ 明朝"/>
        <family val="1"/>
        <charset val="128"/>
      </rPr>
      <t>箕輪</t>
    </r>
  </si>
  <si>
    <r>
      <t>1,099</t>
    </r>
    <r>
      <rPr>
        <sz val="11"/>
        <color theme="1"/>
        <rFont val="ＭＳ 明朝"/>
        <family val="1"/>
        <charset val="128"/>
      </rPr>
      <t>千粒の発眼卵、</t>
    </r>
    <r>
      <rPr>
        <sz val="11"/>
        <color theme="1"/>
        <rFont val="Century"/>
        <family val="1"/>
      </rPr>
      <t>1,000</t>
    </r>
    <r>
      <rPr>
        <sz val="11"/>
        <color theme="1"/>
        <rFont val="ＭＳ 明朝"/>
        <family val="1"/>
        <charset val="128"/>
      </rPr>
      <t>千粒の受精卵を県外へ供給。</t>
    </r>
    <r>
      <rPr>
        <sz val="11"/>
        <color theme="1"/>
        <rFont val="Century"/>
        <family val="1"/>
      </rPr>
      <t>66</t>
    </r>
    <r>
      <rPr>
        <sz val="11"/>
        <color theme="1"/>
        <rFont val="ＭＳ 明朝"/>
        <family val="1"/>
        <charset val="128"/>
      </rPr>
      <t>千尾の稚魚を海中飼育へ供給。抜本対策事業のため稚魚</t>
    </r>
    <r>
      <rPr>
        <sz val="11"/>
        <color theme="1"/>
        <rFont val="Century"/>
        <family val="1"/>
      </rPr>
      <t>387</t>
    </r>
    <r>
      <rPr>
        <sz val="11"/>
        <color theme="1"/>
        <rFont val="ＭＳ 明朝"/>
        <family val="1"/>
        <charset val="128"/>
      </rPr>
      <t>千尾を鮭川へ供給。</t>
    </r>
    <rPh sb="5" eb="6">
      <t>セン</t>
    </rPh>
    <rPh sb="6" eb="7">
      <t>リュウ</t>
    </rPh>
    <rPh sb="8" eb="9">
      <t>ハツ</t>
    </rPh>
    <rPh sb="9" eb="10">
      <t>ガン</t>
    </rPh>
    <rPh sb="10" eb="11">
      <t>ラン</t>
    </rPh>
    <rPh sb="17" eb="18">
      <t>セン</t>
    </rPh>
    <rPh sb="18" eb="19">
      <t>リュウ</t>
    </rPh>
    <rPh sb="20" eb="23">
      <t>ジュセイラン</t>
    </rPh>
    <rPh sb="24" eb="26">
      <t>ケンガイ</t>
    </rPh>
    <rPh sb="27" eb="29">
      <t>キョウキュウ</t>
    </rPh>
    <rPh sb="46" eb="48">
      <t>バッポン</t>
    </rPh>
    <rPh sb="48" eb="50">
      <t>タイサク</t>
    </rPh>
    <rPh sb="50" eb="52">
      <t>ジギョウ</t>
    </rPh>
    <rPh sb="55" eb="57">
      <t>チギョ</t>
    </rPh>
    <rPh sb="63" eb="65">
      <t>サケガワ</t>
    </rPh>
    <rPh sb="66" eb="68">
      <t>キョウキュウ</t>
    </rPh>
    <phoneticPr fontId="14"/>
  </si>
  <si>
    <r>
      <rPr>
        <sz val="11"/>
        <rFont val="ＭＳ 明朝"/>
        <family val="1"/>
        <charset val="128"/>
      </rPr>
      <t>滝渕川</t>
    </r>
  </si>
  <si>
    <r>
      <rPr>
        <sz val="11"/>
        <rFont val="ＭＳ 明朝"/>
        <family val="1"/>
        <charset val="128"/>
      </rPr>
      <t>枡川鮭漁業生産組合</t>
    </r>
    <rPh sb="0" eb="1">
      <t>マス</t>
    </rPh>
    <phoneticPr fontId="14"/>
  </si>
  <si>
    <r>
      <rPr>
        <sz val="11"/>
        <color theme="1"/>
        <rFont val="ＭＳ 明朝"/>
        <family val="1"/>
        <charset val="128"/>
      </rPr>
      <t>枡川</t>
    </r>
    <rPh sb="0" eb="1">
      <t>マス</t>
    </rPh>
    <phoneticPr fontId="14"/>
  </si>
  <si>
    <r>
      <t>5,007</t>
    </r>
    <r>
      <rPr>
        <sz val="11"/>
        <color theme="1"/>
        <rFont val="ＭＳ 明朝"/>
        <family val="1"/>
        <charset val="128"/>
      </rPr>
      <t>千粒の発眼卵、</t>
    </r>
    <r>
      <rPr>
        <sz val="11"/>
        <color theme="1"/>
        <rFont val="Century"/>
        <family val="1"/>
      </rPr>
      <t>6,747</t>
    </r>
    <r>
      <rPr>
        <sz val="11"/>
        <color theme="1"/>
        <rFont val="ＭＳ 明朝"/>
        <family val="1"/>
        <charset val="128"/>
      </rPr>
      <t>千粒の受精卵を県外へ供給。</t>
    </r>
    <r>
      <rPr>
        <sz val="11"/>
        <color theme="1"/>
        <rFont val="Century"/>
        <family val="1"/>
      </rP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千粒の受精直後卵を高瀬川より受給。</t>
    </r>
    <r>
      <rPr>
        <sz val="11"/>
        <color theme="1"/>
        <rFont val="Century"/>
        <family val="1"/>
      </rPr>
      <t>65</t>
    </r>
    <r>
      <rPr>
        <sz val="11"/>
        <color theme="1"/>
        <rFont val="ＭＳ 明朝"/>
        <family val="1"/>
        <charset val="128"/>
      </rPr>
      <t>千尾の稚魚を海中飼育へ供給。抜本対策事業のため稚魚</t>
    </r>
    <r>
      <rPr>
        <sz val="11"/>
        <color theme="1"/>
        <rFont val="Century"/>
        <family val="1"/>
      </rPr>
      <t>345</t>
    </r>
    <r>
      <rPr>
        <sz val="11"/>
        <color theme="1"/>
        <rFont val="ＭＳ 明朝"/>
        <family val="1"/>
        <charset val="128"/>
      </rPr>
      <t>千尾を最上小国川へ、稚魚</t>
    </r>
    <r>
      <rPr>
        <sz val="11"/>
        <color theme="1"/>
        <rFont val="Century"/>
        <family val="1"/>
      </rPr>
      <t>345</t>
    </r>
    <r>
      <rPr>
        <sz val="11"/>
        <color theme="1"/>
        <rFont val="ＭＳ 明朝"/>
        <family val="1"/>
        <charset val="128"/>
      </rPr>
      <t>千尾を寒河江川へ供給。</t>
    </r>
    <rPh sb="27" eb="29">
      <t>キョウキュウ</t>
    </rPh>
    <rPh sb="32" eb="34">
      <t>センビ</t>
    </rPh>
    <rPh sb="35" eb="37">
      <t>チギョ</t>
    </rPh>
    <rPh sb="38" eb="40">
      <t>カイチュウ</t>
    </rPh>
    <rPh sb="40" eb="42">
      <t>シイク</t>
    </rPh>
    <rPh sb="43" eb="45">
      <t>キョウキュウ</t>
    </rPh>
    <rPh sb="72" eb="74">
      <t>ジュキュウ</t>
    </rPh>
    <rPh sb="100" eb="102">
      <t>チギョ</t>
    </rPh>
    <rPh sb="105" eb="106">
      <t>セン</t>
    </rPh>
    <rPh sb="106" eb="107">
      <t>ビ</t>
    </rPh>
    <rPh sb="108" eb="110">
      <t>モガミ</t>
    </rPh>
    <rPh sb="115" eb="117">
      <t>チギョ</t>
    </rPh>
    <rPh sb="120" eb="122">
      <t>センビ</t>
    </rPh>
    <rPh sb="128" eb="130">
      <t>キョウキュウ</t>
    </rPh>
    <phoneticPr fontId="14"/>
  </si>
  <si>
    <r>
      <rPr>
        <sz val="11"/>
        <rFont val="ＭＳ 明朝"/>
        <family val="1"/>
        <charset val="128"/>
      </rPr>
      <t>洗沢川</t>
    </r>
  </si>
  <si>
    <r>
      <rPr>
        <sz val="11"/>
        <rFont val="ＭＳ 明朝"/>
        <family val="1"/>
        <charset val="128"/>
      </rPr>
      <t>洗沢鮭漁業生産組合</t>
    </r>
  </si>
  <si>
    <r>
      <rPr>
        <sz val="11"/>
        <color theme="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</si>
  <si>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</si>
  <si>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</si>
  <si>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color theme="1"/>
        <rFont val="ＭＳ 明朝"/>
        <family val="1"/>
        <charset val="128"/>
      </rPr>
      <t>高瀬川</t>
    </r>
  </si>
  <si>
    <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リュウ</t>
    </rPh>
    <rPh sb="31" eb="33">
      <t>ジュセイ</t>
    </rPh>
    <rPh sb="33" eb="35">
      <t>チョクゴ</t>
    </rPh>
    <rPh sb="35" eb="36">
      <t>ラン</t>
    </rPh>
    <rPh sb="37" eb="38">
      <t>マス</t>
    </rPh>
    <rPh sb="38" eb="39">
      <t>カワ</t>
    </rPh>
    <rPh sb="40" eb="42">
      <t>キョウキュウ</t>
    </rPh>
    <phoneticPr fontId="14"/>
  </si>
  <si>
    <r>
      <rPr>
        <sz val="11"/>
        <rFont val="ＭＳ 明朝"/>
        <family val="1"/>
        <charset val="128"/>
      </rPr>
      <t>小計</t>
    </r>
  </si>
  <si>
    <r>
      <rPr>
        <sz val="11"/>
        <color theme="1"/>
        <rFont val="ＭＳ 明朝"/>
        <family val="1"/>
        <charset val="128"/>
      </rPr>
      <t>小計</t>
    </r>
  </si>
  <si>
    <r>
      <rPr>
        <sz val="11"/>
        <rFont val="ＭＳ 明朝"/>
        <family val="1"/>
        <charset val="128"/>
      </rPr>
      <t>日向川</t>
    </r>
  </si>
  <si>
    <r>
      <rPr>
        <sz val="11"/>
        <rFont val="ＭＳ 明朝"/>
        <family val="1"/>
        <charset val="128"/>
      </rPr>
      <t>日向川鮭漁業生産組合</t>
    </r>
  </si>
  <si>
    <r>
      <rPr>
        <sz val="11"/>
        <color theme="1"/>
        <rFont val="ＭＳ 明朝"/>
        <family val="1"/>
        <charset val="128"/>
      </rPr>
      <t>日向川</t>
    </r>
  </si>
  <si>
    <r>
      <rPr>
        <sz val="11"/>
        <rFont val="ＭＳ 明朝"/>
        <family val="1"/>
        <charset val="128"/>
      </rPr>
      <t>最
上
川</t>
    </r>
  </si>
  <si>
    <r>
      <rPr>
        <sz val="11"/>
        <rFont val="ＭＳ 明朝"/>
        <family val="1"/>
        <charset val="128"/>
      </rPr>
      <t>清川鮭増殖漁業生産組合</t>
    </r>
  </si>
  <si>
    <r>
      <rPr>
        <sz val="11"/>
        <color theme="1"/>
        <rFont val="ＭＳ 明朝"/>
        <family val="1"/>
        <charset val="128"/>
      </rPr>
      <t>清川</t>
    </r>
  </si>
  <si>
    <r>
      <t>300</t>
    </r>
    <r>
      <rPr>
        <sz val="11"/>
        <color theme="1"/>
        <rFont val="ＭＳ 明朝"/>
        <family val="1"/>
        <charset val="128"/>
      </rPr>
      <t>千粒の発眼卵を箕輪より受給。飼育途中で発眼卵及び稚魚の斃死・流出事故が発生、例年と比較して放流尾数が減少した。</t>
    </r>
    <rPh sb="10" eb="12">
      <t>ミノワ</t>
    </rPh>
    <rPh sb="14" eb="16">
      <t>ジュキュウ</t>
    </rPh>
    <rPh sb="22" eb="24">
      <t>ハツガン</t>
    </rPh>
    <rPh sb="24" eb="25">
      <t>ラン</t>
    </rPh>
    <rPh sb="25" eb="26">
      <t>オヨ</t>
    </rPh>
    <rPh sb="27" eb="29">
      <t>チギョ</t>
    </rPh>
    <rPh sb="30" eb="32">
      <t>ヘイシ</t>
    </rPh>
    <rPh sb="33" eb="35">
      <t>リュウシュツ</t>
    </rPh>
    <rPh sb="35" eb="37">
      <t>ジコ</t>
    </rPh>
    <rPh sb="38" eb="40">
      <t>ハッセイ</t>
    </rPh>
    <rPh sb="41" eb="43">
      <t>レイネン</t>
    </rPh>
    <rPh sb="44" eb="46">
      <t>ヒカク</t>
    </rPh>
    <rPh sb="48" eb="50">
      <t>ホウリュウ</t>
    </rPh>
    <rPh sb="50" eb="51">
      <t>ビ</t>
    </rPh>
    <rPh sb="51" eb="52">
      <t>スウ</t>
    </rPh>
    <rPh sb="53" eb="55">
      <t>ゲンショウ</t>
    </rPh>
    <phoneticPr fontId="14"/>
  </si>
  <si>
    <r>
      <rPr>
        <sz val="11"/>
        <rFont val="ＭＳ 明朝"/>
        <family val="1"/>
        <charset val="128"/>
      </rPr>
      <t>角川流域鮭人工ふ化組合</t>
    </r>
  </si>
  <si>
    <r>
      <rPr>
        <sz val="11"/>
        <color theme="1"/>
        <rFont val="ＭＳ 明朝"/>
        <family val="1"/>
        <charset val="128"/>
      </rPr>
      <t>角川</t>
    </r>
    <rPh sb="0" eb="2">
      <t>ツノカワ</t>
    </rPh>
    <phoneticPr fontId="14"/>
  </si>
  <si>
    <r>
      <rPr>
        <sz val="11"/>
        <rFont val="ＭＳ 明朝"/>
        <family val="1"/>
        <charset val="128"/>
      </rPr>
      <t>最上漁業協同組合</t>
    </r>
  </si>
  <si>
    <r>
      <rPr>
        <sz val="11"/>
        <color theme="1"/>
        <rFont val="ＭＳ 明朝"/>
        <family val="1"/>
        <charset val="128"/>
      </rPr>
      <t>最上</t>
    </r>
  </si>
  <si>
    <r>
      <rPr>
        <sz val="11"/>
        <color theme="1"/>
        <rFont val="ＭＳ 明朝"/>
        <family val="1"/>
        <charset val="128"/>
      </rPr>
      <t>抜本対策事業のため稚魚</t>
    </r>
    <r>
      <rPr>
        <sz val="11"/>
        <color theme="1"/>
        <rFont val="Century"/>
        <family val="1"/>
      </rPr>
      <t>387</t>
    </r>
    <r>
      <rPr>
        <sz val="11"/>
        <color theme="1"/>
        <rFont val="ＭＳ 明朝"/>
        <family val="1"/>
        <charset val="128"/>
      </rPr>
      <t>千尾を箕輪より受給。</t>
    </r>
    <rPh sb="17" eb="19">
      <t>ミノワ</t>
    </rPh>
    <phoneticPr fontId="14"/>
  </si>
  <si>
    <r>
      <rPr>
        <sz val="11"/>
        <rFont val="ＭＳ 明朝"/>
        <family val="1"/>
        <charset val="128"/>
      </rPr>
      <t>小国川漁業協同組合</t>
    </r>
  </si>
  <si>
    <r>
      <rPr>
        <sz val="11"/>
        <color theme="1"/>
        <rFont val="ＭＳ 明朝"/>
        <family val="1"/>
        <charset val="128"/>
      </rPr>
      <t>舟形</t>
    </r>
    <rPh sb="0" eb="2">
      <t>フナガタ</t>
    </rPh>
    <phoneticPr fontId="14"/>
  </si>
  <si>
    <r>
      <rPr>
        <sz val="11"/>
        <color theme="1"/>
        <rFont val="ＭＳ 明朝"/>
        <family val="1"/>
        <charset val="128"/>
      </rPr>
      <t>抜本対策事業のため稚魚</t>
    </r>
    <r>
      <rPr>
        <sz val="11"/>
        <color theme="1"/>
        <rFont val="Century"/>
        <family val="1"/>
      </rPr>
      <t>345</t>
    </r>
    <r>
      <rPr>
        <sz val="11"/>
        <color theme="1"/>
        <rFont val="ＭＳ 明朝"/>
        <family val="1"/>
        <charset val="128"/>
      </rPr>
      <t>千尾を枡川より受給。</t>
    </r>
    <phoneticPr fontId="14"/>
  </si>
  <si>
    <r>
      <rPr>
        <sz val="11"/>
        <rFont val="ＭＳ 明朝"/>
        <family val="1"/>
        <charset val="128"/>
      </rPr>
      <t>丹生川漁業協同組合</t>
    </r>
    <rPh sb="0" eb="3">
      <t>ニュウガワ</t>
    </rPh>
    <phoneticPr fontId="14"/>
  </si>
  <si>
    <r>
      <rPr>
        <sz val="11"/>
        <color theme="1"/>
        <rFont val="ＭＳ 明朝"/>
        <family val="1"/>
        <charset val="128"/>
      </rPr>
      <t>丹生川</t>
    </r>
  </si>
  <si>
    <r>
      <rPr>
        <sz val="11"/>
        <rFont val="ＭＳ 明朝"/>
        <family val="1"/>
        <charset val="128"/>
      </rPr>
      <t>富並川</t>
    </r>
  </si>
  <si>
    <r>
      <rPr>
        <sz val="11"/>
        <rFont val="ＭＳ 明朝"/>
        <family val="1"/>
        <charset val="128"/>
      </rPr>
      <t>村山市富並川鮭鱒増殖組合</t>
    </r>
  </si>
  <si>
    <r>
      <rPr>
        <sz val="11"/>
        <color theme="1"/>
        <rFont val="ＭＳ 明朝"/>
        <family val="1"/>
        <charset val="128"/>
      </rPr>
      <t>富並川</t>
    </r>
  </si>
  <si>
    <r>
      <rPr>
        <sz val="11"/>
        <rFont val="ＭＳ 明朝"/>
        <family val="1"/>
        <charset val="128"/>
      </rPr>
      <t>小見川</t>
    </r>
  </si>
  <si>
    <r>
      <rPr>
        <sz val="11"/>
        <rFont val="ＭＳ 明朝"/>
        <family val="1"/>
        <charset val="128"/>
      </rPr>
      <t>最上川第二漁業協同組合</t>
    </r>
  </si>
  <si>
    <r>
      <rPr>
        <sz val="11"/>
        <color theme="1"/>
        <rFont val="ＭＳ 明朝"/>
        <family val="1"/>
        <charset val="128"/>
      </rPr>
      <t>寒河江川</t>
    </r>
  </si>
  <si>
    <r>
      <rPr>
        <sz val="11"/>
        <rFont val="ＭＳ 明朝"/>
        <family val="1"/>
        <charset val="128"/>
      </rPr>
      <t>乱川</t>
    </r>
  </si>
  <si>
    <r>
      <t>50</t>
    </r>
    <r>
      <rPr>
        <sz val="11"/>
        <color theme="1"/>
        <rFont val="ＭＳ 明朝"/>
        <family val="1"/>
        <charset val="128"/>
      </rPr>
      <t>千粒の発眼卵を寒河江川より受給。</t>
    </r>
    <rPh sb="2" eb="3">
      <t>セン</t>
    </rPh>
    <rPh sb="3" eb="4">
      <t>リュウ</t>
    </rPh>
    <rPh sb="5" eb="7">
      <t>ハツガン</t>
    </rPh>
    <rPh sb="7" eb="8">
      <t>ラン</t>
    </rPh>
    <rPh sb="9" eb="12">
      <t>サガエ</t>
    </rPh>
    <rPh sb="12" eb="13">
      <t>ガワ</t>
    </rPh>
    <rPh sb="15" eb="17">
      <t>ジュキュウ</t>
    </rPh>
    <phoneticPr fontId="14"/>
  </si>
  <si>
    <r>
      <t>50</t>
    </r>
    <r>
      <rPr>
        <sz val="11"/>
        <color theme="1"/>
        <rFont val="ＭＳ 明朝"/>
        <family val="1"/>
        <charset val="128"/>
      </rPr>
      <t>千粒の発眼卵を乱川へ供給。抜本対策事業のため稚魚</t>
    </r>
    <r>
      <rPr>
        <sz val="11"/>
        <color theme="1"/>
        <rFont val="Century"/>
        <family val="1"/>
      </rPr>
      <t>345</t>
    </r>
    <r>
      <rPr>
        <sz val="11"/>
        <color theme="1"/>
        <rFont val="ＭＳ 明朝"/>
        <family val="1"/>
        <charset val="128"/>
      </rPr>
      <t>千尾を枡川より受給。</t>
    </r>
    <rPh sb="2" eb="3">
      <t>セン</t>
    </rPh>
    <rPh sb="3" eb="4">
      <t>リュウ</t>
    </rPh>
    <rPh sb="5" eb="7">
      <t>ハツガン</t>
    </rPh>
    <rPh sb="7" eb="8">
      <t>ラン</t>
    </rPh>
    <rPh sb="9" eb="11">
      <t>ミダレガワ</t>
    </rPh>
    <rPh sb="12" eb="14">
      <t>キョウキュウ</t>
    </rPh>
    <rPh sb="15" eb="17">
      <t>バッポン</t>
    </rPh>
    <rPh sb="17" eb="19">
      <t>タイサク</t>
    </rPh>
    <rPh sb="19" eb="21">
      <t>ジギョウ</t>
    </rPh>
    <rPh sb="24" eb="26">
      <t>チギョ</t>
    </rPh>
    <rPh sb="29" eb="31">
      <t>センビ</t>
    </rPh>
    <rPh sb="32" eb="34">
      <t>マスカワ</t>
    </rPh>
    <rPh sb="36" eb="38">
      <t>ジュキュウ</t>
    </rPh>
    <phoneticPr fontId="14"/>
  </si>
  <si>
    <r>
      <rPr>
        <sz val="11"/>
        <rFont val="ＭＳ 明朝"/>
        <family val="1"/>
        <charset val="128"/>
      </rPr>
      <t>赤川鮭漁業生産組合</t>
    </r>
  </si>
  <si>
    <r>
      <rPr>
        <sz val="11"/>
        <color theme="1"/>
        <rFont val="ＭＳ 明朝"/>
        <family val="1"/>
        <charset val="128"/>
      </rPr>
      <t>赤川</t>
    </r>
  </si>
  <si>
    <r>
      <rPr>
        <sz val="11"/>
        <color theme="1"/>
        <rFont val="ＭＳ 明朝"/>
        <family val="1"/>
        <charset val="128"/>
      </rPr>
      <t>箕輪より発眼卵を</t>
    </r>
    <r>
      <rPr>
        <sz val="11"/>
        <color theme="1"/>
        <rFont val="Century"/>
        <family val="1"/>
      </rPr>
      <t>333</t>
    </r>
    <r>
      <rPr>
        <sz val="11"/>
        <color theme="1"/>
        <rFont val="ＭＳ 明朝"/>
        <family val="1"/>
        <charset val="128"/>
      </rPr>
      <t>千粒、枡川より発眼卵を</t>
    </r>
    <r>
      <rPr>
        <sz val="11"/>
        <color theme="1"/>
        <rFont val="Century"/>
        <family val="1"/>
      </rPr>
      <t>433</t>
    </r>
    <r>
      <rPr>
        <sz val="11"/>
        <color theme="1"/>
        <rFont val="ＭＳ 明朝"/>
        <family val="1"/>
        <charset val="128"/>
      </rPr>
      <t>千粒、高瀬川より発眼卵</t>
    </r>
    <r>
      <rPr>
        <sz val="11"/>
        <color theme="1"/>
        <rFont val="Century"/>
        <family val="1"/>
      </rPr>
      <t>321</t>
    </r>
    <r>
      <rPr>
        <sz val="11"/>
        <color theme="1"/>
        <rFont val="ＭＳ 明朝"/>
        <family val="1"/>
        <charset val="128"/>
      </rPr>
      <t>千粒を受給。飼育途中の天災により放流は未実施。</t>
    </r>
    <rPh sb="0" eb="2">
      <t>ミノワ</t>
    </rPh>
    <rPh sb="4" eb="5">
      <t>ハツ</t>
    </rPh>
    <rPh sb="5" eb="6">
      <t>ガン</t>
    </rPh>
    <rPh sb="6" eb="7">
      <t>ラン</t>
    </rPh>
    <rPh sb="11" eb="12">
      <t>セン</t>
    </rPh>
    <rPh sb="12" eb="13">
      <t>リュウ</t>
    </rPh>
    <rPh sb="14" eb="16">
      <t>マスカワ</t>
    </rPh>
    <rPh sb="18" eb="19">
      <t>ハツ</t>
    </rPh>
    <rPh sb="19" eb="20">
      <t>ガン</t>
    </rPh>
    <rPh sb="20" eb="21">
      <t>ラン</t>
    </rPh>
    <rPh sb="25" eb="26">
      <t>セン</t>
    </rPh>
    <rPh sb="26" eb="27">
      <t>リュウ</t>
    </rPh>
    <rPh sb="28" eb="31">
      <t>タカセガワ</t>
    </rPh>
    <rPh sb="33" eb="34">
      <t>ハツ</t>
    </rPh>
    <rPh sb="34" eb="35">
      <t>ガン</t>
    </rPh>
    <rPh sb="35" eb="36">
      <t>ラン</t>
    </rPh>
    <rPh sb="39" eb="40">
      <t>セン</t>
    </rPh>
    <rPh sb="40" eb="41">
      <t>リュウ</t>
    </rPh>
    <rPh sb="42" eb="44">
      <t>ジュキュウ</t>
    </rPh>
    <rPh sb="45" eb="47">
      <t>シイク</t>
    </rPh>
    <rPh sb="47" eb="49">
      <t>トチュウ</t>
    </rPh>
    <rPh sb="50" eb="52">
      <t>テンサイ</t>
    </rPh>
    <rPh sb="55" eb="57">
      <t>ホウリュウ</t>
    </rPh>
    <rPh sb="58" eb="61">
      <t>ミジッシ</t>
    </rPh>
    <phoneticPr fontId="14"/>
  </si>
  <si>
    <r>
      <rPr>
        <sz val="11"/>
        <rFont val="ＭＳ 明朝"/>
        <family val="1"/>
        <charset val="128"/>
      </rPr>
      <t>山戸漁業協同組合</t>
    </r>
  </si>
  <si>
    <r>
      <rPr>
        <sz val="11"/>
        <color theme="1"/>
        <rFont val="ＭＳ 明朝"/>
        <family val="1"/>
        <charset val="128"/>
      </rPr>
      <t>山戸</t>
    </r>
  </si>
  <si>
    <r>
      <rPr>
        <sz val="11"/>
        <rFont val="ＭＳ 明朝"/>
        <family val="1"/>
        <charset val="128"/>
      </rPr>
      <t>庄内小国川漁業生産組合</t>
    </r>
  </si>
  <si>
    <r>
      <rPr>
        <sz val="11"/>
        <color theme="1"/>
        <rFont val="ＭＳ 明朝"/>
        <family val="1"/>
        <charset val="128"/>
      </rPr>
      <t>庄内小国</t>
    </r>
    <phoneticPr fontId="14"/>
  </si>
  <si>
    <r>
      <rPr>
        <sz val="11"/>
        <rFont val="ＭＳ 明朝"/>
        <family val="1"/>
        <charset val="128"/>
      </rPr>
      <t>合計</t>
    </r>
  </si>
  <si>
    <r>
      <rPr>
        <sz val="11"/>
        <color theme="1"/>
        <rFont val="ＭＳ 明朝"/>
        <family val="1"/>
        <charset val="128"/>
      </rPr>
      <t>合計</t>
    </r>
  </si>
  <si>
    <r>
      <t>196</t>
    </r>
    <r>
      <rPr>
        <sz val="11"/>
        <color theme="1"/>
        <rFont val="ＭＳ 明朝"/>
        <family val="1"/>
        <charset val="128"/>
      </rPr>
      <t>千尾の稚魚を海中飼育へ供給。</t>
    </r>
    <phoneticPr fontId="14"/>
  </si>
  <si>
    <t>さけ海中飼育放流事業</t>
    <phoneticPr fontId="14"/>
  </si>
  <si>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</si>
  <si>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</si>
  <si>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</si>
  <si>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</si>
  <si>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</si>
  <si>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</si>
  <si>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</si>
  <si>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t>山形県漁協</t>
    <rPh sb="0" eb="5">
      <t>ヤマガタケンギョキョウ</t>
    </rPh>
    <phoneticPr fontId="14"/>
  </si>
  <si>
    <t>由良</t>
    <phoneticPr fontId="14"/>
  </si>
  <si>
    <r>
      <t xml:space="preserve">3.3.9 </t>
    </r>
    <r>
      <rPr>
        <sz val="11"/>
        <rFont val="ＭＳ 明朝"/>
        <family val="1"/>
        <charset val="128"/>
      </rPr>
      <t>～</t>
    </r>
    <r>
      <rPr>
        <sz val="11"/>
        <rFont val="Century"/>
        <family val="1"/>
      </rPr>
      <t xml:space="preserve"> 3.3.30</t>
    </r>
    <phoneticPr fontId="14"/>
  </si>
  <si>
    <t>放流稚魚サイズ　平均体重2.26g　　箕輪、枡川、高瀬川ふ化場供給</t>
    <rPh sb="22" eb="24">
      <t>マスカワ</t>
    </rPh>
    <phoneticPr fontId="14"/>
  </si>
  <si>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</si>
  <si>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</si>
  <si>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</si>
  <si>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</si>
  <si>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</si>
  <si>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</si>
  <si>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</si>
  <si>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t>加　茂</t>
    <phoneticPr fontId="14"/>
  </si>
  <si>
    <t>由　良</t>
    <phoneticPr fontId="14"/>
  </si>
  <si>
    <t>豊　浦</t>
    <phoneticPr fontId="14"/>
  </si>
  <si>
    <t>温　海</t>
    <phoneticPr fontId="14"/>
  </si>
  <si>
    <r>
      <rPr>
        <sz val="11"/>
        <rFont val="ＭＳ 明朝"/>
        <family val="1"/>
        <charset val="128"/>
      </rPr>
      <t>念</t>
    </r>
    <r>
      <rPr>
        <sz val="11"/>
        <rFont val="ＭＳ 明朝"/>
        <family val="1"/>
        <charset val="128"/>
      </rPr>
      <t>珠</t>
    </r>
    <r>
      <rPr>
        <sz val="11"/>
        <rFont val="ＭＳ 明朝"/>
        <family val="1"/>
        <charset val="128"/>
      </rPr>
      <t>関</t>
    </r>
    <phoneticPr fontId="14"/>
  </si>
  <si>
    <t>漁協・市・町放流　　　(殻長25㎜以上)</t>
    <rPh sb="5" eb="6">
      <t>マチ</t>
    </rPh>
    <rPh sb="12" eb="14">
      <t>カクチョウ</t>
    </rPh>
    <rPh sb="17" eb="19">
      <t>イジョウ</t>
    </rPh>
    <phoneticPr fontId="14"/>
  </si>
  <si>
    <r>
      <rPr>
        <sz val="12"/>
        <rFont val="ＭＳ 明朝"/>
        <family val="1"/>
        <charset val="128"/>
      </rPr>
      <t>単位：千尾　</t>
    </r>
  </si>
  <si>
    <t>市町名</t>
  </si>
  <si>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</si>
  <si>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</si>
  <si>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</si>
  <si>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備　　　　考</t>
    </r>
    <phoneticPr fontId="14"/>
  </si>
  <si>
    <t>年度</t>
    <phoneticPr fontId="14"/>
  </si>
  <si>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14"/>
  </si>
  <si>
    <t>遊佐町</t>
    <phoneticPr fontId="14"/>
  </si>
  <si>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4"/>
  </si>
  <si>
    <r>
      <rPr>
        <sz val="12"/>
        <rFont val="ＭＳ 明朝"/>
        <family val="1"/>
        <charset val="128"/>
      </rPr>
      <t>１５　漁　業　後　継　者　育　成</t>
    </r>
    <phoneticPr fontId="14"/>
  </si>
  <si>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</si>
  <si>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14"/>
  </si>
  <si>
    <r>
      <rPr>
        <sz val="11"/>
        <rFont val="ＭＳ 明朝"/>
        <family val="1"/>
        <charset val="128"/>
      </rPr>
      <t>底びき網</t>
    </r>
    <phoneticPr fontId="14"/>
  </si>
  <si>
    <r>
      <rPr>
        <sz val="11"/>
        <rFont val="ＭＳ 明朝"/>
        <family val="1"/>
        <charset val="128"/>
      </rPr>
      <t>定置</t>
    </r>
    <phoneticPr fontId="14"/>
  </si>
  <si>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</si>
  <si>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</si>
  <si>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</si>
  <si>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</si>
  <si>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phoneticPr fontId="14"/>
  </si>
  <si>
    <r>
      <rPr>
        <sz val="11"/>
        <rFont val="ＭＳ 明朝"/>
        <family val="1"/>
        <charset val="128"/>
      </rPr>
      <t>磯見</t>
    </r>
    <phoneticPr fontId="14"/>
  </si>
  <si>
    <r>
      <rPr>
        <sz val="11"/>
        <rFont val="ＭＳ 明朝"/>
        <family val="1"/>
        <charset val="128"/>
      </rPr>
      <t>素潜り</t>
    </r>
    <phoneticPr fontId="14"/>
  </si>
  <si>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14"/>
  </si>
  <si>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</si>
  <si>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4"/>
  </si>
  <si>
    <r>
      <rPr>
        <sz val="11"/>
        <rFont val="ＭＳ 明朝"/>
        <family val="1"/>
        <charset val="128"/>
      </rPr>
      <t>　受講者なし</t>
    </r>
    <rPh sb="1" eb="4">
      <t>ジュコウシャ</t>
    </rPh>
    <phoneticPr fontId="14"/>
  </si>
  <si>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</si>
  <si>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</si>
  <si>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</si>
  <si>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</si>
  <si>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14"/>
  </si>
  <si>
    <r>
      <rPr>
        <sz val="11"/>
        <rFont val="ＭＳ 明朝"/>
        <family val="1"/>
        <charset val="128"/>
      </rPr>
      <t>念珠関地区</t>
    </r>
    <rPh sb="0" eb="3">
      <t>ネンジュセキ</t>
    </rPh>
    <rPh sb="3" eb="5">
      <t>チク</t>
    </rPh>
    <phoneticPr fontId="14"/>
  </si>
  <si>
    <r>
      <rPr>
        <sz val="11"/>
        <rFont val="ＭＳ 明朝"/>
        <family val="1"/>
        <charset val="128"/>
      </rPr>
      <t>はえ縄漁船</t>
    </r>
    <rPh sb="2" eb="3">
      <t>ナワ</t>
    </rPh>
    <phoneticPr fontId="14"/>
  </si>
  <si>
    <r>
      <t>3</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14"/>
  </si>
  <si>
    <r>
      <rPr>
        <sz val="11"/>
        <rFont val="ＭＳ 明朝"/>
        <family val="1"/>
        <charset val="128"/>
      </rPr>
      <t>出身地</t>
    </r>
    <rPh sb="0" eb="3">
      <t>シュッシンチ</t>
    </rPh>
    <phoneticPr fontId="14"/>
  </si>
  <si>
    <r>
      <rPr>
        <sz val="11"/>
        <rFont val="ＭＳ 明朝"/>
        <family val="1"/>
        <charset val="128"/>
      </rPr>
      <t>受入先</t>
    </r>
    <rPh sb="0" eb="1">
      <t>ウ</t>
    </rPh>
    <rPh sb="1" eb="2">
      <t>イ</t>
    </rPh>
    <rPh sb="2" eb="3">
      <t>サキ</t>
    </rPh>
    <phoneticPr fontId="14"/>
  </si>
  <si>
    <r>
      <rPr>
        <sz val="11"/>
        <rFont val="ＭＳ 明朝"/>
        <family val="1"/>
        <charset val="128"/>
      </rPr>
      <t>実施主体</t>
    </r>
    <rPh sb="0" eb="2">
      <t>ジッシ</t>
    </rPh>
    <rPh sb="2" eb="4">
      <t>シュタイ</t>
    </rPh>
    <phoneticPr fontId="14"/>
  </si>
  <si>
    <r>
      <rPr>
        <sz val="11"/>
        <rFont val="ＭＳ 明朝"/>
        <family val="1"/>
        <charset val="128"/>
      </rPr>
      <t>備　考</t>
    </r>
    <rPh sb="0" eb="1">
      <t>ソノウ</t>
    </rPh>
    <rPh sb="2" eb="3">
      <t>コウ</t>
    </rPh>
    <phoneticPr fontId="14"/>
  </si>
  <si>
    <r>
      <t>4</t>
    </r>
    <r>
      <rPr>
        <sz val="11"/>
        <rFont val="ＭＳ 明朝"/>
        <family val="1"/>
        <charset val="128"/>
      </rPr>
      <t>月</t>
    </r>
    <r>
      <rPr>
        <sz val="11"/>
        <rFont val="Century"/>
        <family val="1"/>
      </rPr>
      <t>1</t>
    </r>
    <r>
      <rPr>
        <sz val="11"/>
        <rFont val="ＭＳ 明朝"/>
        <family val="1"/>
        <charset val="128"/>
      </rPr>
      <t>日～</t>
    </r>
    <r>
      <rPr>
        <sz val="11"/>
        <rFont val="Century"/>
        <family val="1"/>
      </rPr>
      <t>9</t>
    </r>
    <r>
      <rPr>
        <sz val="11"/>
        <rFont val="ＭＳ 明朝"/>
        <family val="1"/>
        <charset val="128"/>
      </rPr>
      <t>月</t>
    </r>
    <r>
      <rPr>
        <sz val="11"/>
        <rFont val="Century"/>
        <family val="1"/>
      </rPr>
      <t>30</t>
    </r>
    <r>
      <rPr>
        <sz val="11"/>
        <rFont val="ＭＳ 明朝"/>
        <family val="1"/>
        <charset val="128"/>
      </rPr>
      <t>日</t>
    </r>
    <rPh sb="1" eb="2">
      <t>ガツ</t>
    </rPh>
    <rPh sb="3" eb="4">
      <t>ニチ</t>
    </rPh>
    <rPh sb="6" eb="7">
      <t>ガツ</t>
    </rPh>
    <rPh sb="9" eb="10">
      <t>ニチ</t>
    </rPh>
    <phoneticPr fontId="14"/>
  </si>
  <si>
    <r>
      <rPr>
        <sz val="11"/>
        <rFont val="ＭＳ 明朝"/>
        <family val="1"/>
        <charset val="128"/>
      </rPr>
      <t>酒田市</t>
    </r>
    <rPh sb="0" eb="3">
      <t>サカタシ</t>
    </rPh>
    <phoneticPr fontId="14"/>
  </si>
  <si>
    <r>
      <rPr>
        <sz val="9"/>
        <rFont val="ＭＳ 明朝"/>
        <family val="1"/>
        <charset val="128"/>
      </rPr>
      <t>一本釣り漁船</t>
    </r>
    <phoneticPr fontId="14"/>
  </si>
  <si>
    <r>
      <rPr>
        <sz val="11"/>
        <rFont val="ＭＳ 明朝"/>
        <family val="1"/>
        <charset val="128"/>
      </rPr>
      <t>山形県漁業協同組合</t>
    </r>
    <rPh sb="0" eb="3">
      <t>ヤマガタケン</t>
    </rPh>
    <rPh sb="3" eb="5">
      <t>ギョギョウ</t>
    </rPh>
    <rPh sb="5" eb="7">
      <t>キョウドウ</t>
    </rPh>
    <rPh sb="7" eb="9">
      <t>クミアイ</t>
    </rPh>
    <phoneticPr fontId="14"/>
  </si>
  <si>
    <r>
      <rPr>
        <sz val="11"/>
        <rFont val="ＭＳ 明朝"/>
        <family val="1"/>
        <charset val="128"/>
      </rPr>
      <t>独立型研修</t>
    </r>
    <rPh sb="0" eb="2">
      <t>ドクリツ</t>
    </rPh>
    <rPh sb="2" eb="3">
      <t>ガタ</t>
    </rPh>
    <rPh sb="3" eb="5">
      <t>ケンシュウ</t>
    </rPh>
    <phoneticPr fontId="14"/>
  </si>
  <si>
    <r>
      <t>6</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14"/>
  </si>
  <si>
    <r>
      <rPr>
        <sz val="11"/>
        <rFont val="ＭＳ 明朝"/>
        <family val="1"/>
        <charset val="128"/>
      </rPr>
      <t>鶴岡市</t>
    </r>
    <rPh sb="0" eb="3">
      <t>ツルオカシ</t>
    </rPh>
    <phoneticPr fontId="14"/>
  </si>
  <si>
    <r>
      <rPr>
        <sz val="9"/>
        <rFont val="ＭＳ 明朝"/>
        <family val="1"/>
        <charset val="128"/>
      </rPr>
      <t>はえ縄漁船</t>
    </r>
    <rPh sb="2" eb="3">
      <t>ナワ</t>
    </rPh>
    <rPh sb="3" eb="5">
      <t>ギョセン</t>
    </rPh>
    <phoneticPr fontId="14"/>
  </si>
  <si>
    <r>
      <rPr>
        <sz val="11"/>
        <rFont val="ＭＳ 明朝"/>
        <family val="1"/>
        <charset val="128"/>
      </rPr>
      <t>１６　魚　食　普　及　・　流　通　対　策</t>
    </r>
    <phoneticPr fontId="14"/>
  </si>
  <si>
    <r>
      <rPr>
        <sz val="11"/>
        <rFont val="ＭＳ 明朝"/>
        <family val="1"/>
        <charset val="128"/>
      </rPr>
      <t>回数</t>
    </r>
  </si>
  <si>
    <r>
      <rPr>
        <sz val="11"/>
        <rFont val="ＭＳ 明朝"/>
        <family val="1"/>
        <charset val="128"/>
      </rPr>
      <t>月　日</t>
    </r>
  </si>
  <si>
    <r>
      <rPr>
        <sz val="11"/>
        <rFont val="ＭＳ 明朝"/>
        <family val="1"/>
        <charset val="128"/>
      </rPr>
      <t>場　　所</t>
    </r>
  </si>
  <si>
    <r>
      <rPr>
        <sz val="11"/>
        <rFont val="ＭＳ 明朝"/>
        <family val="1"/>
        <charset val="128"/>
      </rPr>
      <t>参加者</t>
    </r>
    <phoneticPr fontId="14"/>
  </si>
  <si>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</si>
  <si>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</si>
  <si>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</si>
  <si>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令和</t>
    </r>
    <r>
      <rPr>
        <sz val="11"/>
        <rFont val="Century"/>
        <family val="1"/>
      </rPr>
      <t>2</t>
    </r>
    <r>
      <rPr>
        <sz val="11"/>
        <rFont val="ＭＳ 明朝"/>
        <family val="1"/>
        <charset val="128"/>
      </rPr>
      <t>年</t>
    </r>
    <r>
      <rPr>
        <sz val="11"/>
        <rFont val="Century"/>
        <family val="1"/>
      </rPr>
      <t>7</t>
    </r>
    <r>
      <rPr>
        <sz val="11"/>
        <rFont val="ＭＳ 明朝"/>
        <family val="1"/>
        <charset val="128"/>
      </rPr>
      <t>月</t>
    </r>
    <r>
      <rPr>
        <sz val="11"/>
        <rFont val="Century"/>
        <family val="1"/>
      </rPr>
      <t>15</t>
    </r>
    <r>
      <rPr>
        <sz val="11"/>
        <rFont val="ＭＳ 明朝"/>
        <family val="1"/>
        <charset val="128"/>
      </rPr>
      <t>日</t>
    </r>
    <rPh sb="0" eb="2">
      <t>レイワ</t>
    </rPh>
    <rPh sb="3" eb="4">
      <t>ネン</t>
    </rPh>
    <rPh sb="5" eb="6">
      <t>ガツ</t>
    </rPh>
    <rPh sb="8" eb="9">
      <t>ニチ</t>
    </rPh>
    <phoneticPr fontId="14"/>
  </si>
  <si>
    <r>
      <rPr>
        <sz val="11"/>
        <rFont val="ＭＳ 明朝"/>
        <family val="1"/>
        <charset val="128"/>
      </rPr>
      <t>庄内町立</t>
    </r>
    <r>
      <rPr>
        <sz val="11"/>
        <rFont val="Century"/>
        <family val="1"/>
      </rPr>
      <t xml:space="preserve"> </t>
    </r>
    <r>
      <rPr>
        <sz val="11"/>
        <rFont val="ＭＳ 明朝"/>
        <family val="1"/>
        <charset val="128"/>
      </rPr>
      <t>立川中学校</t>
    </r>
    <rPh sb="0" eb="2">
      <t>ショウナイ</t>
    </rPh>
    <rPh sb="2" eb="3">
      <t>チョウ</t>
    </rPh>
    <rPh sb="3" eb="4">
      <t>リツ</t>
    </rPh>
    <rPh sb="5" eb="7">
      <t>タチカワ</t>
    </rPh>
    <rPh sb="7" eb="10">
      <t>チュウガッコウ</t>
    </rPh>
    <phoneticPr fontId="29"/>
  </si>
  <si>
    <r>
      <rPr>
        <sz val="11"/>
        <rFont val="ＭＳ 明朝"/>
        <family val="1"/>
        <charset val="128"/>
      </rPr>
      <t>中学</t>
    </r>
    <r>
      <rPr>
        <sz val="11"/>
        <rFont val="Century"/>
        <family val="1"/>
      </rPr>
      <t>2</t>
    </r>
    <r>
      <rPr>
        <sz val="11"/>
        <rFont val="ＭＳ 明朝"/>
        <family val="1"/>
        <charset val="128"/>
      </rPr>
      <t>年生</t>
    </r>
    <rPh sb="0" eb="1">
      <t>チュウ</t>
    </rPh>
    <rPh sb="1" eb="2">
      <t>ガク</t>
    </rPh>
    <rPh sb="3" eb="5">
      <t>ネンセイ</t>
    </rPh>
    <phoneticPr fontId="14"/>
  </si>
  <si>
    <r>
      <rPr>
        <sz val="11"/>
        <rFont val="ＭＳ 明朝"/>
        <family val="1"/>
        <charset val="128"/>
      </rPr>
      <t>五十嵐安治、佐藤剛</t>
    </r>
    <rPh sb="0" eb="3">
      <t>イガラシ</t>
    </rPh>
    <rPh sb="3" eb="5">
      <t>ヤスジ</t>
    </rPh>
    <rPh sb="6" eb="8">
      <t>サトウ</t>
    </rPh>
    <rPh sb="8" eb="9">
      <t>ツヨシ</t>
    </rPh>
    <phoneticPr fontId="29"/>
  </si>
  <si>
    <r>
      <rPr>
        <sz val="11"/>
        <rFont val="ＭＳ 明朝"/>
        <family val="1"/>
        <charset val="128"/>
      </rPr>
      <t>令和</t>
    </r>
    <r>
      <rPr>
        <sz val="11"/>
        <rFont val="Century"/>
        <family val="1"/>
      </rPr>
      <t>2</t>
    </r>
    <r>
      <rPr>
        <sz val="11"/>
        <rFont val="ＭＳ 明朝"/>
        <family val="1"/>
        <charset val="128"/>
      </rPr>
      <t>年</t>
    </r>
    <r>
      <rPr>
        <sz val="11"/>
        <rFont val="Century"/>
        <family val="1"/>
      </rPr>
      <t>7</t>
    </r>
    <r>
      <rPr>
        <sz val="11"/>
        <rFont val="ＭＳ 明朝"/>
        <family val="1"/>
        <charset val="128"/>
      </rPr>
      <t>月</t>
    </r>
    <r>
      <rPr>
        <sz val="11"/>
        <rFont val="Century"/>
        <family val="1"/>
      </rPr>
      <t>16</t>
    </r>
    <r>
      <rPr>
        <sz val="11"/>
        <rFont val="ＭＳ 明朝"/>
        <family val="1"/>
        <charset val="128"/>
      </rPr>
      <t>日</t>
    </r>
    <r>
      <rPr>
        <sz val="10"/>
        <color rgb="FFFF0000"/>
        <rFont val="ＭＳ Ｐ明朝"/>
        <family val="1"/>
        <charset val="128"/>
      </rPr>
      <t/>
    </r>
    <rPh sb="0" eb="2">
      <t>レイワ</t>
    </rPh>
    <rPh sb="3" eb="4">
      <t>ネン</t>
    </rPh>
    <rPh sb="5" eb="6">
      <t>ガツ</t>
    </rPh>
    <rPh sb="8" eb="9">
      <t>ニチ</t>
    </rPh>
    <phoneticPr fontId="14"/>
  </si>
  <si>
    <r>
      <rPr>
        <sz val="11"/>
        <rFont val="ＭＳ 明朝"/>
        <family val="1"/>
        <charset val="128"/>
      </rPr>
      <t>鶴岡市立　豊浦中学校</t>
    </r>
    <rPh sb="0" eb="3">
      <t>ツルオカシ</t>
    </rPh>
    <rPh sb="3" eb="4">
      <t>リツ</t>
    </rPh>
    <rPh sb="5" eb="7">
      <t>トヨウラ</t>
    </rPh>
    <rPh sb="7" eb="10">
      <t>チュウガッコウ</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</si>
  <si>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7</t>
    </r>
    <r>
      <rPr>
        <sz val="11"/>
        <rFont val="ＭＳ 明朝"/>
        <family val="1"/>
        <charset val="128"/>
      </rPr>
      <t>月</t>
    </r>
    <r>
      <rPr>
        <sz val="11"/>
        <rFont val="Century"/>
        <family val="1"/>
      </rPr>
      <t>28</t>
    </r>
    <r>
      <rPr>
        <sz val="11"/>
        <rFont val="ＭＳ 明朝"/>
        <family val="1"/>
        <charset val="128"/>
      </rPr>
      <t>日</t>
    </r>
    <rPh sb="0" eb="2">
      <t>レイワ</t>
    </rPh>
    <rPh sb="3" eb="4">
      <t>ネン</t>
    </rPh>
    <rPh sb="5" eb="6">
      <t>ガツ</t>
    </rPh>
    <rPh sb="8" eb="9">
      <t>ニチ</t>
    </rPh>
    <phoneticPr fontId="14"/>
  </si>
  <si>
    <r>
      <rPr>
        <sz val="11"/>
        <rFont val="ＭＳ 明朝"/>
        <family val="1"/>
        <charset val="128"/>
      </rPr>
      <t>浜田保育園</t>
    </r>
    <rPh sb="0" eb="2">
      <t>ハマダ</t>
    </rPh>
    <rPh sb="2" eb="5">
      <t>ホイクエン</t>
    </rPh>
    <phoneticPr fontId="14"/>
  </si>
  <si>
    <r>
      <rPr>
        <sz val="11"/>
        <rFont val="ＭＳ 明朝"/>
        <family val="1"/>
        <charset val="128"/>
      </rPr>
      <t>園児</t>
    </r>
    <rPh sb="0" eb="2">
      <t>エンジ</t>
    </rPh>
    <phoneticPr fontId="14"/>
  </si>
  <si>
    <r>
      <rPr>
        <sz val="11"/>
        <rFont val="ＭＳ 明朝"/>
        <family val="1"/>
        <charset val="128"/>
      </rPr>
      <t>佐藤憲三、佐藤憲太郎</t>
    </r>
    <rPh sb="0" eb="2">
      <t>サトウ</t>
    </rPh>
    <rPh sb="2" eb="4">
      <t>ケンゾウ</t>
    </rPh>
    <rPh sb="5" eb="7">
      <t>サトウ</t>
    </rPh>
    <rPh sb="7" eb="10">
      <t>ケンタロウ</t>
    </rPh>
    <phoneticPr fontId="29"/>
  </si>
  <si>
    <r>
      <rPr>
        <sz val="11"/>
        <rFont val="ＭＳ 明朝"/>
        <family val="1"/>
        <charset val="128"/>
      </rPr>
      <t>イカのホイル焼き</t>
    </r>
    <rPh sb="6" eb="7">
      <t>ヤ</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</si>
  <si>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9</t>
    </r>
    <r>
      <rPr>
        <sz val="11"/>
        <rFont val="ＭＳ 明朝"/>
        <family val="1"/>
        <charset val="128"/>
      </rPr>
      <t>月</t>
    </r>
    <r>
      <rPr>
        <sz val="11"/>
        <rFont val="Century"/>
        <family val="1"/>
      </rPr>
      <t>8</t>
    </r>
    <r>
      <rPr>
        <sz val="11"/>
        <rFont val="ＭＳ 明朝"/>
        <family val="1"/>
        <charset val="128"/>
      </rPr>
      <t>日</t>
    </r>
    <rPh sb="0" eb="2">
      <t>レイワ</t>
    </rPh>
    <rPh sb="3" eb="4">
      <t>ネン</t>
    </rPh>
    <rPh sb="5" eb="6">
      <t>ガツ</t>
    </rPh>
    <rPh sb="7" eb="8">
      <t>ニチ</t>
    </rPh>
    <phoneticPr fontId="14"/>
  </si>
  <si>
    <r>
      <rPr>
        <sz val="11"/>
        <rFont val="ＭＳ 明朝"/>
        <family val="1"/>
        <charset val="128"/>
      </rPr>
      <t>遊佐町立</t>
    </r>
    <r>
      <rPr>
        <sz val="11"/>
        <rFont val="Century"/>
        <family val="1"/>
      </rPr>
      <t xml:space="preserve"> </t>
    </r>
    <r>
      <rPr>
        <sz val="11"/>
        <rFont val="ＭＳ 明朝"/>
        <family val="1"/>
        <charset val="128"/>
      </rPr>
      <t>遊佐中学校</t>
    </r>
    <rPh sb="0" eb="2">
      <t>ユザ</t>
    </rPh>
    <rPh sb="2" eb="3">
      <t>チョウ</t>
    </rPh>
    <rPh sb="3" eb="4">
      <t>リツ</t>
    </rPh>
    <rPh sb="5" eb="7">
      <t>ユザ</t>
    </rPh>
    <rPh sb="7" eb="10">
      <t>チュウガッコウ</t>
    </rPh>
    <phoneticPr fontId="29"/>
  </si>
  <si>
    <r>
      <rPr>
        <sz val="11"/>
        <rFont val="ＭＳ 明朝"/>
        <family val="1"/>
        <charset val="128"/>
      </rPr>
      <t>中学</t>
    </r>
    <r>
      <rPr>
        <sz val="11"/>
        <rFont val="Century"/>
        <family val="1"/>
      </rPr>
      <t>1</t>
    </r>
    <r>
      <rPr>
        <sz val="11"/>
        <rFont val="ＭＳ 明朝"/>
        <family val="1"/>
        <charset val="128"/>
      </rPr>
      <t>年生</t>
    </r>
    <rPh sb="0" eb="1">
      <t>チュウ</t>
    </rPh>
    <rPh sb="1" eb="2">
      <t>ガク</t>
    </rPh>
    <rPh sb="3" eb="5">
      <t>ネンセイ</t>
    </rPh>
    <phoneticPr fontId="14"/>
  </si>
  <si>
    <r>
      <rPr>
        <sz val="11"/>
        <rFont val="ＭＳ 明朝"/>
        <family val="1"/>
        <charset val="128"/>
      </rPr>
      <t>イカと川鮭のすり身団子入りちゃんこ汁</t>
    </r>
    <rPh sb="3" eb="4">
      <t>カワ</t>
    </rPh>
    <rPh sb="4" eb="5">
      <t>ザケ</t>
    </rPh>
    <rPh sb="8" eb="9">
      <t>ミ</t>
    </rPh>
    <rPh sb="9" eb="11">
      <t>ダンゴ</t>
    </rPh>
    <rPh sb="11" eb="12">
      <t>イ</t>
    </rPh>
    <rPh sb="17" eb="18">
      <t>ジル</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</si>
  <si>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13</t>
    </r>
    <r>
      <rPr>
        <sz val="11"/>
        <rFont val="ＭＳ 明朝"/>
        <family val="1"/>
        <charset val="128"/>
      </rPr>
      <t>日</t>
    </r>
    <rPh sb="0" eb="2">
      <t>レイワ</t>
    </rPh>
    <rPh sb="3" eb="4">
      <t>ネン</t>
    </rPh>
    <rPh sb="6" eb="7">
      <t>ガツ</t>
    </rPh>
    <rPh sb="9" eb="10">
      <t>ニチ</t>
    </rPh>
    <phoneticPr fontId="14"/>
  </si>
  <si>
    <r>
      <rPr>
        <sz val="11"/>
        <rFont val="ＭＳ 明朝"/>
        <family val="1"/>
        <charset val="128"/>
      </rPr>
      <t>松陵保育園</t>
    </r>
    <rPh sb="0" eb="1">
      <t>マツ</t>
    </rPh>
    <rPh sb="1" eb="2">
      <t>リョウ</t>
    </rPh>
    <rPh sb="2" eb="5">
      <t>ホイクエン</t>
    </rPh>
    <phoneticPr fontId="29"/>
  </si>
  <si>
    <r>
      <rPr>
        <sz val="11"/>
        <rFont val="ＭＳ 明朝"/>
        <family val="1"/>
        <charset val="128"/>
      </rPr>
      <t>佐藤憲三、佐藤憲太郎、星川恵美</t>
    </r>
    <rPh sb="0" eb="2">
      <t>サトウ</t>
    </rPh>
    <rPh sb="2" eb="4">
      <t>ケンゾウ</t>
    </rPh>
    <rPh sb="5" eb="7">
      <t>サトウ</t>
    </rPh>
    <rPh sb="7" eb="10">
      <t>ケンタロウ</t>
    </rPh>
    <rPh sb="11" eb="13">
      <t>ホシカワ</t>
    </rPh>
    <rPh sb="13" eb="15">
      <t>エミ</t>
    </rPh>
    <phoneticPr fontId="29"/>
  </si>
  <si>
    <r>
      <rPr>
        <sz val="11"/>
        <rFont val="ＭＳ 明朝"/>
        <family val="1"/>
        <charset val="128"/>
      </rPr>
      <t>鮭のちゃんちゃん焼き</t>
    </r>
    <rPh sb="0" eb="1">
      <t>サケ</t>
    </rPh>
    <rPh sb="8" eb="9">
      <t>ヤ</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</si>
  <si>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22</t>
    </r>
    <r>
      <rPr>
        <sz val="11"/>
        <rFont val="ＭＳ 明朝"/>
        <family val="1"/>
        <charset val="128"/>
      </rPr>
      <t>日</t>
    </r>
    <rPh sb="0" eb="2">
      <t>レイワ</t>
    </rPh>
    <rPh sb="3" eb="4">
      <t>ネン</t>
    </rPh>
    <rPh sb="6" eb="7">
      <t>ガツ</t>
    </rPh>
    <rPh sb="9" eb="10">
      <t>ニチ</t>
    </rPh>
    <phoneticPr fontId="14"/>
  </si>
  <si>
    <r>
      <rPr>
        <sz val="11"/>
        <rFont val="ＭＳ 明朝"/>
        <family val="1"/>
        <charset val="128"/>
      </rPr>
      <t>最上町健康センター</t>
    </r>
    <rPh sb="0" eb="2">
      <t>モガミ</t>
    </rPh>
    <rPh sb="2" eb="3">
      <t>マチ</t>
    </rPh>
    <rPh sb="3" eb="5">
      <t>ケンコウ</t>
    </rPh>
    <phoneticPr fontId="29"/>
  </si>
  <si>
    <r>
      <rPr>
        <sz val="11"/>
        <rFont val="ＭＳ 明朝"/>
        <family val="1"/>
        <charset val="128"/>
      </rPr>
      <t>五十嵐安治、佐藤剛</t>
    </r>
    <rPh sb="0" eb="3">
      <t>イガラシ</t>
    </rPh>
    <rPh sb="3" eb="5">
      <t>ヤスジ</t>
    </rPh>
    <rPh sb="6" eb="8">
      <t>サトウ</t>
    </rPh>
    <rPh sb="8" eb="9">
      <t>ツヨシ</t>
    </rPh>
    <phoneticPr fontId="14"/>
  </si>
  <si>
    <r>
      <rPr>
        <sz val="11"/>
        <rFont val="ＭＳ 明朝"/>
        <family val="1"/>
        <charset val="128"/>
      </rPr>
      <t>炊飯器で作る鯛めし、鮭と野菜のさっぱり蒸し、エビの唐揚げ、イナダの刺身、鮭のアラとエビの頭の味噌汁</t>
    </r>
    <rPh sb="0" eb="3">
      <t>スイハンキ</t>
    </rPh>
    <rPh sb="4" eb="5">
      <t>ツク</t>
    </rPh>
    <rPh sb="6" eb="7">
      <t>タイ</t>
    </rPh>
    <rPh sb="10" eb="11">
      <t>サケ</t>
    </rPh>
    <rPh sb="12" eb="14">
      <t>ヤサイ</t>
    </rPh>
    <rPh sb="19" eb="20">
      <t>ム</t>
    </rPh>
    <rPh sb="25" eb="27">
      <t>カラア</t>
    </rPh>
    <rPh sb="33" eb="35">
      <t>サシミ</t>
    </rPh>
    <rPh sb="36" eb="37">
      <t>サケ</t>
    </rPh>
    <rPh sb="44" eb="45">
      <t>アタマ</t>
    </rPh>
    <rPh sb="46" eb="49">
      <t>ミソシル</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</si>
  <si>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23</t>
    </r>
    <r>
      <rPr>
        <sz val="11"/>
        <rFont val="ＭＳ 明朝"/>
        <family val="1"/>
        <charset val="128"/>
      </rPr>
      <t>日</t>
    </r>
    <rPh sb="0" eb="2">
      <t>レイワ</t>
    </rPh>
    <rPh sb="3" eb="4">
      <t>ネン</t>
    </rPh>
    <rPh sb="6" eb="7">
      <t>ガツ</t>
    </rPh>
    <rPh sb="9" eb="10">
      <t>ニチ</t>
    </rPh>
    <phoneticPr fontId="14"/>
  </si>
  <si>
    <r>
      <rPr>
        <sz val="11"/>
        <rFont val="ＭＳ 明朝"/>
        <family val="1"/>
        <charset val="128"/>
      </rPr>
      <t>酒田市立　一條小学校</t>
    </r>
    <rPh sb="0" eb="3">
      <t>サカタシ</t>
    </rPh>
    <rPh sb="3" eb="4">
      <t>リツ</t>
    </rPh>
    <rPh sb="5" eb="7">
      <t>イチジョウ</t>
    </rPh>
    <rPh sb="7" eb="10">
      <t>ショウガッコウ</t>
    </rPh>
    <phoneticPr fontId="29"/>
  </si>
  <si>
    <r>
      <rPr>
        <sz val="11"/>
        <rFont val="ＭＳ 明朝"/>
        <family val="1"/>
        <charset val="128"/>
      </rPr>
      <t>小学</t>
    </r>
    <r>
      <rPr>
        <sz val="11"/>
        <rFont val="Century"/>
        <family val="1"/>
      </rPr>
      <t>5</t>
    </r>
    <r>
      <rPr>
        <sz val="11"/>
        <rFont val="ＭＳ 明朝"/>
        <family val="1"/>
        <charset val="128"/>
      </rPr>
      <t>年生</t>
    </r>
    <rPh sb="0" eb="2">
      <t>ショウガク</t>
    </rPh>
    <rPh sb="3" eb="5">
      <t>ネンセイ</t>
    </rPh>
    <phoneticPr fontId="14"/>
  </si>
  <si>
    <r>
      <rPr>
        <sz val="11"/>
        <rFont val="ＭＳ 明朝"/>
        <family val="1"/>
        <charset val="128"/>
      </rPr>
      <t>佐藤剛</t>
    </r>
    <rPh sb="0" eb="2">
      <t>サトウ</t>
    </rPh>
    <rPh sb="2" eb="3">
      <t>ツヨシ</t>
    </rPh>
    <phoneticPr fontId="29"/>
  </si>
  <si>
    <r>
      <rPr>
        <sz val="11"/>
        <rFont val="ＭＳ 明朝"/>
        <family val="1"/>
        <charset val="128"/>
      </rPr>
      <t>サワラの炙り、サワラの煮物</t>
    </r>
    <rPh sb="4" eb="5">
      <t>アブ</t>
    </rPh>
    <rPh sb="11" eb="13">
      <t>ニモノ</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</si>
  <si>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28</t>
    </r>
    <r>
      <rPr>
        <sz val="11"/>
        <rFont val="ＭＳ 明朝"/>
        <family val="1"/>
        <charset val="128"/>
      </rPr>
      <t>日</t>
    </r>
    <rPh sb="0" eb="2">
      <t>レイワ</t>
    </rPh>
    <rPh sb="3" eb="4">
      <t>ネン</t>
    </rPh>
    <rPh sb="6" eb="7">
      <t>ガツ</t>
    </rPh>
    <rPh sb="9" eb="10">
      <t>ニチ</t>
    </rPh>
    <phoneticPr fontId="14"/>
  </si>
  <si>
    <r>
      <rPr>
        <sz val="11"/>
        <rFont val="ＭＳ 明朝"/>
        <family val="1"/>
        <charset val="128"/>
      </rPr>
      <t>松山保育園</t>
    </r>
    <rPh sb="0" eb="2">
      <t>マツヤマ</t>
    </rPh>
    <rPh sb="2" eb="5">
      <t>ホイクエン</t>
    </rPh>
    <phoneticPr fontId="29"/>
  </si>
  <si>
    <r>
      <rPr>
        <sz val="11"/>
        <rFont val="ＭＳ 明朝"/>
        <family val="1"/>
        <charset val="128"/>
      </rPr>
      <t>佐藤憲三、佐藤憲太郎、齊藤こう</t>
    </r>
    <rPh sb="0" eb="2">
      <t>サトウ</t>
    </rPh>
    <rPh sb="2" eb="4">
      <t>ケンゾウ</t>
    </rPh>
    <rPh sb="5" eb="7">
      <t>サトウ</t>
    </rPh>
    <rPh sb="7" eb="10">
      <t>ケンタロウ</t>
    </rPh>
    <rPh sb="11" eb="13">
      <t>サイトウ</t>
    </rPh>
    <phoneticPr fontId="29"/>
  </si>
  <si>
    <r>
      <rPr>
        <sz val="11"/>
        <rFont val="ＭＳ 明朝"/>
        <family val="1"/>
        <charset val="128"/>
      </rPr>
      <t>タコの塩ゆで、お好み焼き</t>
    </r>
    <rPh sb="3" eb="4">
      <t>シオ</t>
    </rPh>
    <rPh sb="8" eb="9">
      <t>コノ</t>
    </rPh>
    <rPh sb="10" eb="11">
      <t>ヤキ</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</si>
  <si>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4</t>
    </r>
    <r>
      <rPr>
        <sz val="11"/>
        <rFont val="ＭＳ 明朝"/>
        <family val="1"/>
        <charset val="128"/>
      </rPr>
      <t>日</t>
    </r>
    <rPh sb="0" eb="2">
      <t>レイワ</t>
    </rPh>
    <rPh sb="3" eb="4">
      <t>ネン</t>
    </rPh>
    <rPh sb="6" eb="7">
      <t>ガツ</t>
    </rPh>
    <rPh sb="8" eb="9">
      <t>ニチ</t>
    </rPh>
    <phoneticPr fontId="14"/>
  </si>
  <si>
    <r>
      <rPr>
        <sz val="11"/>
        <rFont val="ＭＳ 明朝"/>
        <family val="1"/>
        <charset val="128"/>
      </rPr>
      <t>酒田調理師専門学校</t>
    </r>
    <rPh sb="0" eb="2">
      <t>サカタ</t>
    </rPh>
    <rPh sb="2" eb="5">
      <t>チョウリシ</t>
    </rPh>
    <rPh sb="5" eb="7">
      <t>センモン</t>
    </rPh>
    <rPh sb="7" eb="9">
      <t>ガッコウ</t>
    </rPh>
    <phoneticPr fontId="29"/>
  </si>
  <si>
    <r>
      <rPr>
        <sz val="11"/>
        <rFont val="ＭＳ 明朝"/>
        <family val="1"/>
        <charset val="128"/>
      </rPr>
      <t>生徒</t>
    </r>
    <rPh sb="0" eb="2">
      <t>セイト</t>
    </rPh>
    <phoneticPr fontId="14"/>
  </si>
  <si>
    <r>
      <rPr>
        <sz val="11"/>
        <rFont val="ＭＳ 明朝"/>
        <family val="1"/>
        <charset val="128"/>
      </rPr>
      <t>石寺憲和、関野勇美</t>
    </r>
    <rPh sb="0" eb="2">
      <t>イシデラ</t>
    </rPh>
    <rPh sb="2" eb="4">
      <t>ノリカズ</t>
    </rPh>
    <rPh sb="5" eb="7">
      <t>セキノ</t>
    </rPh>
    <rPh sb="7" eb="8">
      <t>ユウ</t>
    </rPh>
    <rPh sb="8" eb="9">
      <t>ミ</t>
    </rPh>
    <phoneticPr fontId="29"/>
  </si>
  <si>
    <r>
      <rPr>
        <sz val="11"/>
        <rFont val="ＭＳ 明朝"/>
        <family val="1"/>
        <charset val="128"/>
      </rPr>
      <t>庄内おばこサワラの照り焼き、焼き霜づくり</t>
    </r>
    <rPh sb="0" eb="2">
      <t>ショウナイ</t>
    </rPh>
    <rPh sb="9" eb="10">
      <t>テ</t>
    </rPh>
    <rPh sb="11" eb="12">
      <t>ヤ</t>
    </rPh>
    <rPh sb="14" eb="15">
      <t>ヤ</t>
    </rPh>
    <rPh sb="16" eb="17">
      <t>シモ</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</si>
  <si>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10</t>
    </r>
    <r>
      <rPr>
        <sz val="11"/>
        <rFont val="ＭＳ 明朝"/>
        <family val="1"/>
        <charset val="128"/>
      </rPr>
      <t>日</t>
    </r>
    <rPh sb="0" eb="2">
      <t>レイワ</t>
    </rPh>
    <rPh sb="3" eb="4">
      <t>ネン</t>
    </rPh>
    <rPh sb="6" eb="7">
      <t>ガツ</t>
    </rPh>
    <rPh sb="9" eb="10">
      <t>ニチ</t>
    </rPh>
    <phoneticPr fontId="14"/>
  </si>
  <si>
    <r>
      <rPr>
        <sz val="11"/>
        <rFont val="ＭＳ 明朝"/>
        <family val="1"/>
        <charset val="128"/>
      </rPr>
      <t>西荒瀬保育園</t>
    </r>
    <rPh sb="0" eb="1">
      <t>ニシ</t>
    </rPh>
    <rPh sb="1" eb="3">
      <t>アラセ</t>
    </rPh>
    <rPh sb="3" eb="6">
      <t>ホイクエン</t>
    </rPh>
    <phoneticPr fontId="29"/>
  </si>
  <si>
    <r>
      <rPr>
        <sz val="11"/>
        <rFont val="ＭＳ 明朝"/>
        <family val="1"/>
        <charset val="128"/>
      </rPr>
      <t>佐藤憲三</t>
    </r>
    <rPh sb="0" eb="2">
      <t>サトウ</t>
    </rPh>
    <rPh sb="2" eb="4">
      <t>ケンゾウ</t>
    </rPh>
    <phoneticPr fontId="29"/>
  </si>
  <si>
    <r>
      <rPr>
        <sz val="11"/>
        <rFont val="ＭＳ 明朝"/>
        <family val="1"/>
        <charset val="128"/>
      </rPr>
      <t>鮭のホイル焼き</t>
    </r>
    <rPh sb="0" eb="1">
      <t>サケ</t>
    </rPh>
    <rPh sb="5" eb="6">
      <t>ヤ</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</si>
  <si>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11</t>
    </r>
    <r>
      <rPr>
        <sz val="11"/>
        <rFont val="ＭＳ 明朝"/>
        <family val="1"/>
        <charset val="128"/>
      </rPr>
      <t>日</t>
    </r>
    <rPh sb="0" eb="2">
      <t>レイワ</t>
    </rPh>
    <rPh sb="3" eb="4">
      <t>ネン</t>
    </rPh>
    <rPh sb="6" eb="7">
      <t>ガツ</t>
    </rPh>
    <rPh sb="9" eb="10">
      <t>ニチ</t>
    </rPh>
    <phoneticPr fontId="14"/>
  </si>
  <si>
    <r>
      <rPr>
        <sz val="11"/>
        <rFont val="ＭＳ 明朝"/>
        <family val="1"/>
        <charset val="128"/>
      </rPr>
      <t>宮野浦保育園</t>
    </r>
    <rPh sb="0" eb="2">
      <t>ミヤノ</t>
    </rPh>
    <rPh sb="2" eb="3">
      <t>ウラ</t>
    </rPh>
    <rPh sb="3" eb="6">
      <t>ホイクエン</t>
    </rPh>
    <phoneticPr fontId="29"/>
  </si>
  <si>
    <r>
      <rPr>
        <sz val="11"/>
        <rFont val="ＭＳ 明朝"/>
        <family val="1"/>
        <charset val="128"/>
      </rPr>
      <t>佐藤憲三、星川恵美、齊藤こう</t>
    </r>
    <rPh sb="0" eb="2">
      <t>サトウ</t>
    </rPh>
    <rPh sb="2" eb="4">
      <t>ケンゾウ</t>
    </rPh>
    <rPh sb="5" eb="7">
      <t>ホシカワ</t>
    </rPh>
    <rPh sb="7" eb="9">
      <t>エミ</t>
    </rPh>
    <rPh sb="10" eb="12">
      <t>サイトウ</t>
    </rPh>
    <phoneticPr fontId="29"/>
  </si>
  <si>
    <r>
      <rPr>
        <sz val="11"/>
        <rFont val="ＭＳ 明朝"/>
        <family val="1"/>
        <charset val="128"/>
      </rPr>
      <t>鮭の味噌マヨホイル焼き</t>
    </r>
    <rPh sb="0" eb="1">
      <t>サケ</t>
    </rPh>
    <rPh sb="2" eb="4">
      <t>ミソ</t>
    </rPh>
    <rPh sb="9" eb="10">
      <t>ヤ</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</si>
  <si>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16</t>
    </r>
    <r>
      <rPr>
        <sz val="11"/>
        <rFont val="ＭＳ 明朝"/>
        <family val="1"/>
        <charset val="128"/>
      </rPr>
      <t>日</t>
    </r>
    <rPh sb="0" eb="2">
      <t>レイワ</t>
    </rPh>
    <rPh sb="3" eb="4">
      <t>ネン</t>
    </rPh>
    <rPh sb="6" eb="7">
      <t>ガツ</t>
    </rPh>
    <rPh sb="9" eb="10">
      <t>ニチ</t>
    </rPh>
    <phoneticPr fontId="14"/>
  </si>
  <si>
    <r>
      <rPr>
        <sz val="11"/>
        <rFont val="ＭＳ 明朝"/>
        <family val="1"/>
        <charset val="128"/>
      </rPr>
      <t>認定こども園　天真幼稚園</t>
    </r>
    <rPh sb="0" eb="2">
      <t>ニンテイ</t>
    </rPh>
    <rPh sb="5" eb="6">
      <t>エン</t>
    </rPh>
    <rPh sb="7" eb="9">
      <t>テンシン</t>
    </rPh>
    <rPh sb="9" eb="12">
      <t>ヨウチエン</t>
    </rPh>
    <phoneticPr fontId="29"/>
  </si>
  <si>
    <r>
      <rPr>
        <sz val="11"/>
        <rFont val="ＭＳ 明朝"/>
        <family val="1"/>
        <charset val="128"/>
      </rPr>
      <t>佐藤憲三、星川恵美、土門連子、後藤裕美、佐藤真澄</t>
    </r>
    <rPh sb="0" eb="2">
      <t>サトウ</t>
    </rPh>
    <rPh sb="2" eb="4">
      <t>ケンゾウ</t>
    </rPh>
    <rPh sb="5" eb="7">
      <t>ホシカワ</t>
    </rPh>
    <rPh sb="7" eb="9">
      <t>エミ</t>
    </rPh>
    <rPh sb="10" eb="12">
      <t>ドモン</t>
    </rPh>
    <rPh sb="12" eb="14">
      <t>レンコ</t>
    </rPh>
    <rPh sb="15" eb="17">
      <t>ゴトウ</t>
    </rPh>
    <rPh sb="17" eb="19">
      <t>ユミ</t>
    </rPh>
    <rPh sb="20" eb="22">
      <t>サトウ</t>
    </rPh>
    <rPh sb="22" eb="24">
      <t>マスミ</t>
    </rPh>
    <phoneticPr fontId="29"/>
  </si>
  <si>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18</t>
    </r>
    <r>
      <rPr>
        <sz val="11"/>
        <rFont val="ＭＳ 明朝"/>
        <family val="1"/>
        <charset val="128"/>
      </rPr>
      <t>日</t>
    </r>
    <r>
      <rPr>
        <sz val="10"/>
        <color rgb="FFFF0000"/>
        <rFont val="ＭＳ Ｐ明朝"/>
        <family val="1"/>
        <charset val="128"/>
      </rPr>
      <t/>
    </r>
    <rPh sb="0" eb="2">
      <t>レイワ</t>
    </rPh>
    <rPh sb="3" eb="4">
      <t>ネン</t>
    </rPh>
    <rPh sb="6" eb="7">
      <t>ガツ</t>
    </rPh>
    <rPh sb="9" eb="10">
      <t>ニチ</t>
    </rPh>
    <phoneticPr fontId="14"/>
  </si>
  <si>
    <r>
      <rPr>
        <sz val="11"/>
        <rFont val="ＭＳ 明朝"/>
        <family val="1"/>
        <charset val="128"/>
      </rPr>
      <t>河北町職業訓練センター</t>
    </r>
    <rPh sb="0" eb="2">
      <t>カホク</t>
    </rPh>
    <rPh sb="2" eb="3">
      <t>マチ</t>
    </rPh>
    <rPh sb="3" eb="5">
      <t>ショクギョウ</t>
    </rPh>
    <rPh sb="5" eb="7">
      <t>クンレン</t>
    </rPh>
    <phoneticPr fontId="29"/>
  </si>
  <si>
    <r>
      <rPr>
        <sz val="11"/>
        <rFont val="ＭＳ 明朝"/>
        <family val="1"/>
        <charset val="128"/>
      </rPr>
      <t>齊藤高弘、高橋美代子、佐藤剛</t>
    </r>
    <rPh sb="0" eb="2">
      <t>サイトウ</t>
    </rPh>
    <rPh sb="2" eb="4">
      <t>タカヒロ</t>
    </rPh>
    <rPh sb="5" eb="7">
      <t>タカハシ</t>
    </rPh>
    <rPh sb="7" eb="10">
      <t>ミヨコ</t>
    </rPh>
    <rPh sb="11" eb="13">
      <t>サトウ</t>
    </rPh>
    <rPh sb="13" eb="14">
      <t>ツヨシ</t>
    </rPh>
    <phoneticPr fontId="29"/>
  </si>
  <si>
    <r>
      <rPr>
        <sz val="11"/>
        <rFont val="ＭＳ 明朝"/>
        <family val="1"/>
        <charset val="128"/>
      </rPr>
      <t>鯛飯、鮭の双身焼き、鮭の吉野煮、鯛のかぶら蒸しキノコあんかけ</t>
    </r>
    <rPh sb="0" eb="1">
      <t>タイ</t>
    </rPh>
    <rPh sb="1" eb="2">
      <t>メシ</t>
    </rPh>
    <rPh sb="3" eb="4">
      <t>サケ</t>
    </rPh>
    <rPh sb="5" eb="6">
      <t>フタ</t>
    </rPh>
    <rPh sb="6" eb="7">
      <t>ミ</t>
    </rPh>
    <rPh sb="7" eb="8">
      <t>ヤ</t>
    </rPh>
    <rPh sb="10" eb="11">
      <t>サケ</t>
    </rPh>
    <rPh sb="12" eb="14">
      <t>ヨシノ</t>
    </rPh>
    <rPh sb="14" eb="15">
      <t>ニ</t>
    </rPh>
    <rPh sb="16" eb="17">
      <t>タイ</t>
    </rPh>
    <rPh sb="21" eb="22">
      <t>ム</t>
    </rPh>
    <phoneticPr fontId="14"/>
  </si>
  <si>
    <r>
      <rPr>
        <sz val="10"/>
        <rFont val="ＭＳ 明朝"/>
        <family val="1"/>
        <charset val="128"/>
      </rPr>
      <t>大石田町町民交流センター</t>
    </r>
    <rPh sb="0" eb="4">
      <t>オオイシダマチ</t>
    </rPh>
    <rPh sb="4" eb="6">
      <t>チョウミン</t>
    </rPh>
    <rPh sb="6" eb="8">
      <t>コウリュウ</t>
    </rPh>
    <phoneticPr fontId="29"/>
  </si>
  <si>
    <r>
      <rPr>
        <sz val="11"/>
        <rFont val="ＭＳ 明朝"/>
        <family val="1"/>
        <charset val="128"/>
      </rPr>
      <t>イナダの刺身、サワラの棒寿司、鮭の吉野煮、鯛のかぶら蒸しキノコあんかけ、三平汁</t>
    </r>
    <rPh sb="4" eb="6">
      <t>サシミ</t>
    </rPh>
    <rPh sb="11" eb="12">
      <t>ボウ</t>
    </rPh>
    <rPh sb="12" eb="14">
      <t>ズシ</t>
    </rPh>
    <rPh sb="15" eb="16">
      <t>サケ</t>
    </rPh>
    <rPh sb="17" eb="19">
      <t>ヨシノ</t>
    </rPh>
    <rPh sb="19" eb="20">
      <t>ニ</t>
    </rPh>
    <rPh sb="21" eb="22">
      <t>タイ</t>
    </rPh>
    <rPh sb="26" eb="27">
      <t>ム</t>
    </rPh>
    <rPh sb="36" eb="38">
      <t>サンペイ</t>
    </rPh>
    <rPh sb="38" eb="39">
      <t>ジル</t>
    </rPh>
    <phoneticPr fontId="14"/>
  </si>
  <si>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28</t>
    </r>
    <r>
      <rPr>
        <sz val="11"/>
        <rFont val="ＭＳ 明朝"/>
        <family val="1"/>
        <charset val="128"/>
      </rPr>
      <t>日</t>
    </r>
    <rPh sb="0" eb="2">
      <t>レイワ</t>
    </rPh>
    <rPh sb="3" eb="4">
      <t>ネン</t>
    </rPh>
    <rPh sb="6" eb="7">
      <t>ガツ</t>
    </rPh>
    <rPh sb="9" eb="10">
      <t>ニチ</t>
    </rPh>
    <phoneticPr fontId="14"/>
  </si>
  <si>
    <r>
      <rPr>
        <sz val="10"/>
        <rFont val="ＭＳ 明朝"/>
        <family val="1"/>
        <charset val="128"/>
      </rPr>
      <t>鶴岡市泉地区地域活動センター</t>
    </r>
    <rPh sb="0" eb="3">
      <t>ツルオカシ</t>
    </rPh>
    <rPh sb="3" eb="4">
      <t>イズミ</t>
    </rPh>
    <rPh sb="4" eb="6">
      <t>チク</t>
    </rPh>
    <rPh sb="6" eb="8">
      <t>チイキ</t>
    </rPh>
    <rPh sb="8" eb="10">
      <t>カツドウ</t>
    </rPh>
    <phoneticPr fontId="29"/>
  </si>
  <si>
    <r>
      <rPr>
        <sz val="11"/>
        <rFont val="ＭＳ 明朝"/>
        <family val="1"/>
        <charset val="128"/>
      </rPr>
      <t>安藤良博</t>
    </r>
    <rPh sb="0" eb="2">
      <t>アンドウ</t>
    </rPh>
    <rPh sb="2" eb="4">
      <t>ヨシヒロ</t>
    </rPh>
    <phoneticPr fontId="29"/>
  </si>
  <si>
    <r>
      <rPr>
        <sz val="11"/>
        <rFont val="ＭＳ 明朝"/>
        <family val="1"/>
        <charset val="128"/>
      </rPr>
      <t>鮭の炊き込み御飯、鮭のつみれ汁、鮭のムニエルあんかけ</t>
    </r>
    <rPh sb="0" eb="1">
      <t>サケ</t>
    </rPh>
    <rPh sb="2" eb="3">
      <t>タ</t>
    </rPh>
    <rPh sb="4" eb="5">
      <t>コ</t>
    </rPh>
    <rPh sb="6" eb="8">
      <t>ゴハン</t>
    </rPh>
    <rPh sb="9" eb="10">
      <t>サケ</t>
    </rPh>
    <rPh sb="14" eb="15">
      <t>ジル</t>
    </rPh>
    <rPh sb="16" eb="17">
      <t>サケ</t>
    </rPh>
    <phoneticPr fontId="14"/>
  </si>
  <si>
    <r>
      <rPr>
        <sz val="11"/>
        <rFont val="ＭＳ 明朝"/>
        <family val="1"/>
        <charset val="128"/>
      </rPr>
      <t>令和</t>
    </r>
    <r>
      <rPr>
        <sz val="11"/>
        <rFont val="Century"/>
        <family val="1"/>
      </rPr>
      <t>3</t>
    </r>
    <r>
      <rPr>
        <sz val="11"/>
        <rFont val="ＭＳ 明朝"/>
        <family val="1"/>
        <charset val="128"/>
      </rPr>
      <t>年</t>
    </r>
    <r>
      <rPr>
        <sz val="11"/>
        <rFont val="Century"/>
        <family val="1"/>
      </rPr>
      <t>1</t>
    </r>
    <r>
      <rPr>
        <sz val="11"/>
        <rFont val="ＭＳ 明朝"/>
        <family val="1"/>
        <charset val="128"/>
      </rPr>
      <t>月</t>
    </r>
    <r>
      <rPr>
        <sz val="11"/>
        <rFont val="Century"/>
        <family val="1"/>
      </rPr>
      <t>27</t>
    </r>
    <r>
      <rPr>
        <sz val="11"/>
        <rFont val="ＭＳ 明朝"/>
        <family val="1"/>
        <charset val="128"/>
      </rPr>
      <t>日</t>
    </r>
    <rPh sb="0" eb="2">
      <t>レイワ</t>
    </rPh>
    <rPh sb="3" eb="4">
      <t>ネン</t>
    </rPh>
    <rPh sb="5" eb="6">
      <t>ガツ</t>
    </rPh>
    <rPh sb="8" eb="9">
      <t>ニチ</t>
    </rPh>
    <phoneticPr fontId="14"/>
  </si>
  <si>
    <r>
      <rPr>
        <sz val="11"/>
        <rFont val="ＭＳ 明朝"/>
        <family val="1"/>
        <charset val="128"/>
      </rPr>
      <t>酒田南高等学校</t>
    </r>
    <rPh sb="0" eb="2">
      <t>サカタ</t>
    </rPh>
    <rPh sb="2" eb="3">
      <t>ミナミ</t>
    </rPh>
    <rPh sb="3" eb="5">
      <t>コウトウ</t>
    </rPh>
    <rPh sb="5" eb="7">
      <t>ガッコウ</t>
    </rPh>
    <phoneticPr fontId="29"/>
  </si>
  <si>
    <r>
      <rPr>
        <sz val="11"/>
        <rFont val="ＭＳ 明朝"/>
        <family val="1"/>
        <charset val="128"/>
      </rPr>
      <t>高校</t>
    </r>
    <r>
      <rPr>
        <sz val="11"/>
        <rFont val="Century"/>
        <family val="1"/>
      </rPr>
      <t>2</t>
    </r>
    <r>
      <rPr>
        <sz val="11"/>
        <rFont val="ＭＳ 明朝"/>
        <family val="1"/>
        <charset val="128"/>
      </rPr>
      <t>年生</t>
    </r>
    <rPh sb="0" eb="2">
      <t>コウコウ</t>
    </rPh>
    <rPh sb="3" eb="5">
      <t>ネンセイ</t>
    </rPh>
    <phoneticPr fontId="14"/>
  </si>
  <si>
    <r>
      <rPr>
        <sz val="11"/>
        <rFont val="ＭＳ 明朝"/>
        <family val="1"/>
        <charset val="128"/>
      </rPr>
      <t>齋藤亮一</t>
    </r>
    <rPh sb="0" eb="2">
      <t>サイトウ</t>
    </rPh>
    <rPh sb="2" eb="3">
      <t>リョウ</t>
    </rPh>
    <rPh sb="3" eb="4">
      <t>イチ</t>
    </rPh>
    <phoneticPr fontId="29"/>
  </si>
  <si>
    <r>
      <rPr>
        <sz val="11"/>
        <rFont val="ＭＳ 明朝"/>
        <family val="1"/>
        <charset val="128"/>
      </rPr>
      <t>イシモチの煮つけ、ヤリイカの刺身、ヤリイカげそとあさつきの酢味噌和え</t>
    </r>
    <rPh sb="5" eb="6">
      <t>ニ</t>
    </rPh>
    <rPh sb="14" eb="16">
      <t>サシミ</t>
    </rPh>
    <rPh sb="29" eb="32">
      <t>スミソ</t>
    </rPh>
    <rPh sb="32" eb="33">
      <t>ア</t>
    </rPh>
    <phoneticPr fontId="14"/>
  </si>
  <si>
    <r>
      <rPr>
        <sz val="11"/>
        <rFont val="ＭＳ 明朝"/>
        <family val="1"/>
        <charset val="128"/>
      </rPr>
      <t>令和</t>
    </r>
    <r>
      <rPr>
        <sz val="11"/>
        <rFont val="Century"/>
        <family val="1"/>
      </rPr>
      <t>3</t>
    </r>
    <r>
      <rPr>
        <sz val="11"/>
        <rFont val="ＭＳ 明朝"/>
        <family val="1"/>
        <charset val="128"/>
      </rPr>
      <t>年</t>
    </r>
    <r>
      <rPr>
        <sz val="11"/>
        <rFont val="Century"/>
        <family val="1"/>
      </rPr>
      <t>2</t>
    </r>
    <r>
      <rPr>
        <sz val="11"/>
        <rFont val="ＭＳ 明朝"/>
        <family val="1"/>
        <charset val="128"/>
      </rPr>
      <t>月</t>
    </r>
    <r>
      <rPr>
        <sz val="11"/>
        <rFont val="Century"/>
        <family val="1"/>
      </rPr>
      <t>1</t>
    </r>
    <r>
      <rPr>
        <sz val="11"/>
        <rFont val="ＭＳ 明朝"/>
        <family val="1"/>
        <charset val="128"/>
      </rPr>
      <t>日</t>
    </r>
    <rPh sb="0" eb="2">
      <t>レイワ</t>
    </rPh>
    <rPh sb="3" eb="4">
      <t>ネン</t>
    </rPh>
    <rPh sb="5" eb="6">
      <t>ガツ</t>
    </rPh>
    <rPh sb="7" eb="8">
      <t>ニチ</t>
    </rPh>
    <phoneticPr fontId="14"/>
  </si>
  <si>
    <r>
      <rPr>
        <sz val="11"/>
        <rFont val="ＭＳ 明朝"/>
        <family val="1"/>
        <charset val="128"/>
      </rPr>
      <t>鶴岡市立　豊浦小学校</t>
    </r>
    <rPh sb="0" eb="3">
      <t>ツルオカシ</t>
    </rPh>
    <rPh sb="3" eb="4">
      <t>リツ</t>
    </rPh>
    <rPh sb="5" eb="7">
      <t>トヨウラ</t>
    </rPh>
    <rPh sb="7" eb="10">
      <t>ショウガッコウ</t>
    </rPh>
    <phoneticPr fontId="14"/>
  </si>
  <si>
    <r>
      <rPr>
        <sz val="11"/>
        <rFont val="ＭＳ 明朝"/>
        <family val="1"/>
        <charset val="128"/>
      </rPr>
      <t>寒鱈汁、鱈の子いり、白子の湯通し、鱈の身の煮物</t>
    </r>
    <rPh sb="0" eb="1">
      <t>カン</t>
    </rPh>
    <rPh sb="1" eb="2">
      <t>タラ</t>
    </rPh>
    <rPh sb="2" eb="3">
      <t>ジル</t>
    </rPh>
    <rPh sb="4" eb="5">
      <t>タラ</t>
    </rPh>
    <rPh sb="6" eb="7">
      <t>コ</t>
    </rPh>
    <rPh sb="10" eb="12">
      <t>シラコ</t>
    </rPh>
    <rPh sb="13" eb="15">
      <t>ユドオ</t>
    </rPh>
    <rPh sb="17" eb="18">
      <t>タラ</t>
    </rPh>
    <rPh sb="19" eb="20">
      <t>ミ</t>
    </rPh>
    <rPh sb="21" eb="23">
      <t>ニモノ</t>
    </rPh>
    <phoneticPr fontId="14"/>
  </si>
  <si>
    <r>
      <rPr>
        <sz val="11"/>
        <rFont val="ＭＳ 明朝"/>
        <family val="1"/>
        <charset val="128"/>
      </rPr>
      <t>○　県内陸部における庄内浜産水産物のプロモーション</t>
    </r>
    <phoneticPr fontId="2"/>
  </si>
  <si>
    <r>
      <rPr>
        <sz val="11"/>
        <rFont val="ＭＳ 明朝"/>
        <family val="1"/>
        <charset val="128"/>
      </rPr>
      <t>日　　時</t>
    </r>
  </si>
  <si>
    <r>
      <rPr>
        <sz val="11"/>
        <rFont val="ＭＳ 明朝"/>
        <family val="1"/>
        <charset val="128"/>
      </rPr>
      <t>概　　　要</t>
    </r>
  </si>
  <si>
    <r>
      <rPr>
        <sz val="11"/>
        <rFont val="ＭＳ 明朝"/>
        <family val="1"/>
        <charset val="128"/>
      </rPr>
      <t>庄内浜魚まつりｉｎ山形</t>
    </r>
  </si>
  <si>
    <r>
      <rPr>
        <sz val="11"/>
        <rFont val="ＭＳ 明朝"/>
        <family val="1"/>
        <charset val="128"/>
      </rPr>
      <t>令和</t>
    </r>
    <r>
      <rPr>
        <sz val="11"/>
        <rFont val="Century"/>
        <family val="1"/>
      </rPr>
      <t>2</t>
    </r>
    <r>
      <rPr>
        <sz val="11"/>
        <rFont val="ＭＳ 明朝"/>
        <family val="1"/>
        <charset val="128"/>
      </rPr>
      <t>年</t>
    </r>
    <r>
      <rPr>
        <sz val="11"/>
        <rFont val="Century"/>
        <family val="1"/>
      </rPr>
      <t>11</t>
    </r>
    <r>
      <rPr>
        <sz val="11"/>
        <rFont val="ＭＳ 明朝"/>
        <family val="1"/>
        <charset val="128"/>
      </rPr>
      <t>月</t>
    </r>
    <r>
      <rPr>
        <sz val="11"/>
        <rFont val="Century"/>
        <family val="1"/>
      </rPr>
      <t>22</t>
    </r>
    <r>
      <rPr>
        <sz val="11"/>
        <rFont val="ＭＳ 明朝"/>
        <family val="1"/>
        <charset val="128"/>
      </rPr>
      <t>日</t>
    </r>
    <rPh sb="0" eb="2">
      <t>レイワ</t>
    </rPh>
    <rPh sb="3" eb="4">
      <t>ネン</t>
    </rPh>
    <rPh sb="6" eb="7">
      <t>ガツ</t>
    </rPh>
    <rPh sb="9" eb="10">
      <t>ニチ</t>
    </rPh>
    <phoneticPr fontId="2"/>
  </si>
  <si>
    <r>
      <rPr>
        <sz val="11"/>
        <rFont val="ＭＳ 明朝"/>
        <family val="1"/>
        <charset val="128"/>
      </rPr>
      <t>おいしい山形　　　　　　　　　　　　　　　　秋の旬の魚キャンペーン</t>
    </r>
  </si>
  <si>
    <r>
      <rPr>
        <sz val="11"/>
        <rFont val="ＭＳ 明朝"/>
        <family val="1"/>
        <charset val="128"/>
      </rPr>
      <t>　令和</t>
    </r>
    <r>
      <rPr>
        <sz val="11"/>
        <rFont val="Century"/>
        <family val="1"/>
      </rPr>
      <t>2</t>
    </r>
    <r>
      <rPr>
        <sz val="11"/>
        <rFont val="ＭＳ 明朝"/>
        <family val="1"/>
        <charset val="128"/>
      </rPr>
      <t>年</t>
    </r>
    <r>
      <rPr>
        <sz val="11"/>
        <rFont val="Century"/>
        <family val="1"/>
      </rPr>
      <t>9</t>
    </r>
    <r>
      <rPr>
        <sz val="11"/>
        <rFont val="ＭＳ 明朝"/>
        <family val="1"/>
        <charset val="128"/>
      </rPr>
      <t>月</t>
    </r>
    <r>
      <rPr>
        <sz val="11"/>
        <rFont val="Century"/>
        <family val="1"/>
      </rPr>
      <t>14</t>
    </r>
    <r>
      <rPr>
        <sz val="11"/>
        <rFont val="ＭＳ 明朝"/>
        <family val="1"/>
        <charset val="128"/>
      </rPr>
      <t>日</t>
    </r>
    <rPh sb="1" eb="3">
      <t>レイワ</t>
    </rPh>
    <rPh sb="4" eb="5">
      <t>ネン</t>
    </rPh>
    <phoneticPr fontId="2"/>
  </si>
  <si>
    <r>
      <rPr>
        <sz val="11"/>
        <rFont val="ＭＳ 明朝"/>
        <family val="1"/>
        <charset val="128"/>
      </rPr>
      <t>内陸地区量販店</t>
    </r>
  </si>
  <si>
    <r>
      <rPr>
        <sz val="11"/>
        <rFont val="ＭＳ 明朝"/>
        <family val="1"/>
        <charset val="128"/>
      </rPr>
      <t>旬の水産物の販売による庄内浜産水産物のＰＲ、レシピ配布、料理写真をＳＮＳで投稿プレゼント</t>
    </r>
    <rPh sb="25" eb="27">
      <t>ハイフ</t>
    </rPh>
    <rPh sb="28" eb="30">
      <t>リョウリ</t>
    </rPh>
    <rPh sb="30" eb="32">
      <t>シャシン</t>
    </rPh>
    <rPh sb="37" eb="39">
      <t>トウコウ</t>
    </rPh>
    <phoneticPr fontId="2"/>
  </si>
  <si>
    <r>
      <t xml:space="preserve"> </t>
    </r>
    <r>
      <rPr>
        <sz val="11"/>
        <rFont val="ＭＳ 明朝"/>
        <family val="1"/>
        <charset val="128"/>
      </rPr>
      <t>～令和</t>
    </r>
    <r>
      <rPr>
        <sz val="11"/>
        <rFont val="Century"/>
        <family val="1"/>
      </rPr>
      <t>2</t>
    </r>
    <r>
      <rPr>
        <sz val="11"/>
        <rFont val="ＭＳ 明朝"/>
        <family val="1"/>
        <charset val="128"/>
      </rPr>
      <t>年</t>
    </r>
    <r>
      <rPr>
        <sz val="11"/>
        <rFont val="Century"/>
        <family val="1"/>
      </rPr>
      <t>10</t>
    </r>
    <r>
      <rPr>
        <sz val="11"/>
        <rFont val="ＭＳ 明朝"/>
        <family val="1"/>
        <charset val="128"/>
      </rPr>
      <t>月</t>
    </r>
    <r>
      <rPr>
        <sz val="11"/>
        <rFont val="Century"/>
        <family val="1"/>
      </rPr>
      <t>31</t>
    </r>
    <r>
      <rPr>
        <sz val="11"/>
        <rFont val="ＭＳ 明朝"/>
        <family val="1"/>
        <charset val="128"/>
      </rPr>
      <t>日</t>
    </r>
    <rPh sb="2" eb="4">
      <t>レイワ</t>
    </rPh>
    <phoneticPr fontId="2"/>
  </si>
  <si>
    <r>
      <rPr>
        <sz val="11"/>
        <rFont val="ＭＳ 明朝"/>
        <family val="1"/>
        <charset val="128"/>
      </rPr>
      <t>やまがた庄内浜の魚応援店</t>
    </r>
  </si>
  <si>
    <r>
      <rPr>
        <sz val="11"/>
        <rFont val="ＭＳ 明朝"/>
        <family val="1"/>
        <charset val="128"/>
      </rPr>
      <t>応援店によるテーマ食材の提供及びキャンペーンリーフレットによるＰＲ、スタンプラリーによる利用促進</t>
    </r>
  </si>
  <si>
    <r>
      <t xml:space="preserve"> </t>
    </r>
    <r>
      <rPr>
        <sz val="11"/>
        <rFont val="ＭＳ 明朝"/>
        <family val="1"/>
        <charset val="128"/>
      </rPr>
      <t>～令和</t>
    </r>
    <r>
      <rPr>
        <sz val="11"/>
        <rFont val="Century"/>
        <family val="1"/>
      </rPr>
      <t>2</t>
    </r>
    <r>
      <rPr>
        <sz val="11"/>
        <rFont val="ＭＳ 明朝"/>
        <family val="1"/>
        <charset val="128"/>
      </rPr>
      <t>年</t>
    </r>
    <r>
      <rPr>
        <sz val="11"/>
        <rFont val="Century"/>
        <family val="1"/>
      </rPr>
      <t>12</t>
    </r>
    <r>
      <rPr>
        <sz val="11"/>
        <rFont val="ＭＳ 明朝"/>
        <family val="1"/>
        <charset val="128"/>
      </rPr>
      <t>月</t>
    </r>
    <r>
      <rPr>
        <sz val="11"/>
        <rFont val="Century"/>
        <family val="1"/>
      </rPr>
      <t>15</t>
    </r>
    <r>
      <rPr>
        <sz val="11"/>
        <rFont val="ＭＳ 明朝"/>
        <family val="1"/>
        <charset val="128"/>
      </rPr>
      <t>日</t>
    </r>
    <rPh sb="2" eb="4">
      <t>レイワ</t>
    </rPh>
    <phoneticPr fontId="2"/>
  </si>
  <si>
    <r>
      <rPr>
        <sz val="11"/>
        <rFont val="ＭＳ 明朝"/>
        <family val="1"/>
        <charset val="128"/>
      </rPr>
      <t>○「やまがた庄内浜の魚応援店」の加入件数　　　　　　　　　　　　　　　　　　　　　　　　　　　　　　　　　　　　　　</t>
    </r>
  </si>
  <si>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</si>
  <si>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</si>
  <si>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</si>
  <si>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</si>
  <si>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</si>
  <si>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</si>
  <si>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phoneticPr fontId="2"/>
  </si>
  <si>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</si>
  <si>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</si>
  <si>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</si>
  <si>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2"/>
  </si>
  <si>
    <r>
      <rPr>
        <sz val="11"/>
        <rFont val="ＭＳ 明朝"/>
        <family val="1"/>
        <charset val="128"/>
      </rPr>
      <t>〇　情報発信</t>
    </r>
    <rPh sb="2" eb="4">
      <t>ジョウホウ</t>
    </rPh>
    <rPh sb="4" eb="6">
      <t>ハッシン</t>
    </rPh>
    <phoneticPr fontId="2"/>
  </si>
  <si>
    <r>
      <rPr>
        <sz val="11"/>
        <rFont val="ＭＳ 明朝"/>
        <family val="1"/>
        <charset val="128"/>
      </rPr>
      <t>・レシピサイトクックパッド　やまがたさかナビのキッチン</t>
    </r>
    <phoneticPr fontId="2"/>
  </si>
  <si>
    <t>https://cookpad.com/kitchen/34067761</t>
    <phoneticPr fontId="2"/>
  </si>
  <si>
    <r>
      <rPr>
        <sz val="11"/>
        <rFont val="ＭＳ 明朝"/>
        <family val="1"/>
        <charset val="128"/>
      </rPr>
      <t>・フェイスブック　やまがたさかナビ</t>
    </r>
    <phoneticPr fontId="2"/>
  </si>
  <si>
    <t>https://www.facebook.com/yamagatasakanavi/</t>
    <phoneticPr fontId="2"/>
  </si>
  <si>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</si>
  <si>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</si>
  <si>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</si>
  <si>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</si>
  <si>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</si>
  <si>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</si>
  <si>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</si>
  <si>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0"/>
        <rFont val="ＭＳ 明朝"/>
        <family val="1"/>
        <charset val="128"/>
      </rPr>
      <t>「庄内おばこサワラキャンペーン」</t>
    </r>
  </si>
  <si>
    <r>
      <rPr>
        <sz val="10"/>
        <rFont val="ＭＳ 明朝"/>
        <family val="1"/>
        <charset val="128"/>
      </rPr>
      <t>庄内の飲食店</t>
    </r>
    <r>
      <rPr>
        <sz val="10"/>
        <rFont val="Century"/>
        <family val="1"/>
      </rPr>
      <t>17</t>
    </r>
    <r>
      <rPr>
        <sz val="10"/>
        <rFont val="ＭＳ 明朝"/>
        <family val="1"/>
        <charset val="128"/>
      </rPr>
      <t>店舗</t>
    </r>
    <phoneticPr fontId="2"/>
  </si>
  <si>
    <r>
      <rPr>
        <sz val="10"/>
        <rFont val="ＭＳ 明朝"/>
        <family val="1"/>
        <charset val="128"/>
      </rPr>
      <t>総来客数</t>
    </r>
    <r>
      <rPr>
        <sz val="10"/>
        <rFont val="Century"/>
        <family val="1"/>
      </rPr>
      <t>3,400</t>
    </r>
    <r>
      <rPr>
        <sz val="10"/>
        <rFont val="ＭＳ 明朝"/>
        <family val="1"/>
        <charset val="128"/>
      </rPr>
      <t>名</t>
    </r>
    <phoneticPr fontId="2"/>
  </si>
  <si>
    <r>
      <rPr>
        <sz val="11"/>
        <rFont val="ＭＳ 明朝"/>
        <family val="1"/>
        <charset val="128"/>
      </rPr>
      <t>トラフグ部会</t>
    </r>
  </si>
  <si>
    <r>
      <rPr>
        <sz val="10"/>
        <rFont val="ＭＳ 明朝"/>
        <family val="1"/>
        <charset val="128"/>
      </rPr>
      <t>調理技術講習会</t>
    </r>
    <rPh sb="2" eb="4">
      <t>ギジュツ</t>
    </rPh>
    <phoneticPr fontId="2"/>
  </si>
  <si>
    <r>
      <rPr>
        <sz val="10"/>
        <rFont val="ＭＳ 明朝"/>
        <family val="1"/>
        <charset val="128"/>
      </rPr>
      <t>加茂水族館レストラン沖海月、うしお荘、酒田調理師専門学校</t>
    </r>
    <rPh sb="0" eb="2">
      <t>カモ</t>
    </rPh>
    <rPh sb="2" eb="5">
      <t>スイゾクカン</t>
    </rPh>
    <rPh sb="10" eb="11">
      <t>オキ</t>
    </rPh>
    <rPh sb="11" eb="12">
      <t>ウミ</t>
    </rPh>
    <rPh sb="12" eb="13">
      <t>ツキ</t>
    </rPh>
    <rPh sb="17" eb="18">
      <t>ソウ</t>
    </rPh>
    <phoneticPr fontId="2"/>
  </si>
  <si>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2"/>
  </si>
  <si>
    <r>
      <rPr>
        <sz val="10"/>
        <rFont val="ＭＳ 明朝"/>
        <family val="1"/>
        <charset val="128"/>
      </rPr>
      <t>「食の都庄内天然とらふぐキャンペーン」</t>
    </r>
    <phoneticPr fontId="2"/>
  </si>
  <si>
    <r>
      <rPr>
        <sz val="10"/>
        <rFont val="ＭＳ 明朝"/>
        <family val="1"/>
        <charset val="128"/>
      </rPr>
      <t>庄内の飲食店</t>
    </r>
    <r>
      <rPr>
        <sz val="10"/>
        <rFont val="Century"/>
        <family val="1"/>
      </rPr>
      <t>24</t>
    </r>
    <r>
      <rPr>
        <sz val="10"/>
        <rFont val="ＭＳ 明朝"/>
        <family val="1"/>
        <charset val="128"/>
      </rPr>
      <t>店舗</t>
    </r>
    <r>
      <rPr>
        <sz val="8"/>
        <rFont val="ＭＳ 明朝"/>
        <family val="1"/>
        <charset val="128"/>
      </rPr>
      <t/>
    </r>
    <phoneticPr fontId="2"/>
  </si>
  <si>
    <r>
      <rPr>
        <sz val="10"/>
        <rFont val="ＭＳ 明朝"/>
        <family val="1"/>
        <charset val="128"/>
      </rPr>
      <t>総来客数</t>
    </r>
    <r>
      <rPr>
        <sz val="10"/>
        <rFont val="Century"/>
        <family val="1"/>
      </rPr>
      <t>1,218</t>
    </r>
    <r>
      <rPr>
        <sz val="10"/>
        <rFont val="ＭＳ 明朝"/>
        <family val="1"/>
        <charset val="128"/>
      </rPr>
      <t>名</t>
    </r>
    <phoneticPr fontId="2"/>
  </si>
  <si>
    <r>
      <rPr>
        <sz val="11"/>
        <rFont val="ＭＳ 明朝"/>
        <family val="1"/>
        <charset val="128"/>
      </rPr>
      <t>ズワイガニ
部会</t>
    </r>
    <rPh sb="6" eb="8">
      <t>ブカイ</t>
    </rPh>
    <phoneticPr fontId="2"/>
  </si>
  <si>
    <r>
      <rPr>
        <sz val="10"/>
        <rFont val="ＭＳ 明朝"/>
        <family val="1"/>
        <charset val="128"/>
      </rPr>
      <t>庄内北前ガニのブランド基準拡大</t>
    </r>
    <rPh sb="0" eb="4">
      <t>ショウナイキタマエ</t>
    </rPh>
    <rPh sb="11" eb="13">
      <t>キジュン</t>
    </rPh>
    <rPh sb="13" eb="15">
      <t>カクダイ</t>
    </rPh>
    <phoneticPr fontId="2"/>
  </si>
  <si>
    <r>
      <rPr>
        <sz val="10"/>
        <rFont val="ＭＳ 明朝"/>
        <family val="1"/>
        <charset val="128"/>
      </rPr>
      <t>由良コミュニティセンター</t>
    </r>
    <phoneticPr fontId="2"/>
  </si>
  <si>
    <r>
      <rPr>
        <sz val="10"/>
        <rFont val="ＭＳ 明朝"/>
        <family val="1"/>
        <charset val="128"/>
      </rPr>
      <t>流通促進のため、質に変化が無いように基準を一部拡大</t>
    </r>
    <rPh sb="0" eb="2">
      <t>リュウツウ</t>
    </rPh>
    <rPh sb="2" eb="4">
      <t>ソクシン</t>
    </rPh>
    <rPh sb="8" eb="9">
      <t>シツ</t>
    </rPh>
    <rPh sb="10" eb="12">
      <t>ヘンカ</t>
    </rPh>
    <rPh sb="13" eb="14">
      <t>ナ</t>
    </rPh>
    <rPh sb="18" eb="20">
      <t>キジュン</t>
    </rPh>
    <rPh sb="21" eb="23">
      <t>イチブ</t>
    </rPh>
    <rPh sb="23" eb="25">
      <t>カクダイ</t>
    </rPh>
    <phoneticPr fontId="2"/>
  </si>
  <si>
    <r>
      <rPr>
        <sz val="10"/>
        <rFont val="ＭＳ 明朝"/>
        <family val="1"/>
        <charset val="128"/>
      </rPr>
      <t>「庄内北前ガニキャンペーン」</t>
    </r>
    <rPh sb="1" eb="3">
      <t>ショウナイ</t>
    </rPh>
    <rPh sb="3" eb="5">
      <t>キタマエ</t>
    </rPh>
    <phoneticPr fontId="2"/>
  </si>
  <si>
    <r>
      <rPr>
        <sz val="10"/>
        <rFont val="ＭＳ 明朝"/>
        <family val="1"/>
        <charset val="128"/>
      </rPr>
      <t>庄内の飲食店</t>
    </r>
    <r>
      <rPr>
        <sz val="10"/>
        <rFont val="Century"/>
        <family val="1"/>
      </rPr>
      <t>24</t>
    </r>
    <r>
      <rPr>
        <sz val="10"/>
        <rFont val="ＭＳ 明朝"/>
        <family val="1"/>
        <charset val="128"/>
      </rPr>
      <t>店舗</t>
    </r>
    <rPh sb="8" eb="10">
      <t>テンポ</t>
    </rPh>
    <phoneticPr fontId="2"/>
  </si>
  <si>
    <r>
      <rPr>
        <sz val="10"/>
        <rFont val="ＭＳ 明朝"/>
        <family val="1"/>
        <charset val="128"/>
      </rPr>
      <t>総来客数</t>
    </r>
    <r>
      <rPr>
        <sz val="10"/>
        <rFont val="Century"/>
        <family val="1"/>
      </rPr>
      <t>3,404</t>
    </r>
    <r>
      <rPr>
        <sz val="10"/>
        <rFont val="ＭＳ 明朝"/>
        <family val="1"/>
        <charset val="128"/>
      </rPr>
      <t>名</t>
    </r>
    <phoneticPr fontId="2"/>
  </si>
  <si>
    <r>
      <rPr>
        <sz val="10"/>
        <rFont val="ＭＳ 明朝"/>
        <family val="1"/>
        <charset val="128"/>
      </rPr>
      <t>目揃え会の開催</t>
    </r>
    <rPh sb="0" eb="2">
      <t>メゾロ</t>
    </rPh>
    <rPh sb="3" eb="4">
      <t>カイ</t>
    </rPh>
    <rPh sb="5" eb="7">
      <t>カイサイ</t>
    </rPh>
    <phoneticPr fontId="2"/>
  </si>
  <si>
    <r>
      <rPr>
        <sz val="10"/>
        <rFont val="ＭＳ 明朝"/>
        <family val="1"/>
        <charset val="128"/>
      </rPr>
      <t>令和</t>
    </r>
    <r>
      <rPr>
        <sz val="10"/>
        <rFont val="Century"/>
        <family val="1"/>
      </rPr>
      <t>2</t>
    </r>
    <r>
      <rPr>
        <sz val="10"/>
        <rFont val="ＭＳ 明朝"/>
        <family val="1"/>
        <charset val="128"/>
      </rPr>
      <t>年</t>
    </r>
    <r>
      <rPr>
        <sz val="10"/>
        <rFont val="Century"/>
        <family val="1"/>
      </rPr>
      <t>12</t>
    </r>
    <r>
      <rPr>
        <sz val="10"/>
        <rFont val="ＭＳ 明朝"/>
        <family val="1"/>
        <charset val="128"/>
      </rPr>
      <t>月</t>
    </r>
    <r>
      <rPr>
        <sz val="10"/>
        <rFont val="Century"/>
        <family val="1"/>
      </rPr>
      <t>23</t>
    </r>
    <r>
      <rPr>
        <sz val="10"/>
        <rFont val="ＭＳ 明朝"/>
        <family val="1"/>
        <charset val="128"/>
      </rPr>
      <t>日</t>
    </r>
    <rPh sb="0" eb="2">
      <t>レイワ</t>
    </rPh>
    <rPh sb="3" eb="4">
      <t>ネン</t>
    </rPh>
    <rPh sb="6" eb="7">
      <t>ガツ</t>
    </rPh>
    <rPh sb="9" eb="10">
      <t>ニチ</t>
    </rPh>
    <phoneticPr fontId="2"/>
  </si>
  <si>
    <r>
      <rPr>
        <sz val="10"/>
        <rFont val="ＭＳ 明朝"/>
        <family val="1"/>
        <charset val="128"/>
      </rPr>
      <t>書面開催</t>
    </r>
    <rPh sb="0" eb="4">
      <t>ショメンカイサイ</t>
    </rPh>
    <phoneticPr fontId="2"/>
  </si>
  <si>
    <r>
      <rPr>
        <sz val="10"/>
        <rFont val="ＭＳ 明朝"/>
        <family val="1"/>
        <charset val="128"/>
      </rPr>
      <t>畜養設備、取り扱い、ブランド化の取組み状況を視察し、ブランド化に向け情報収集</t>
    </r>
    <rPh sb="0" eb="2">
      <t>チクヨウ</t>
    </rPh>
    <rPh sb="2" eb="4">
      <t>セツビ</t>
    </rPh>
    <rPh sb="5" eb="6">
      <t>ト</t>
    </rPh>
    <rPh sb="7" eb="8">
      <t>アツカ</t>
    </rPh>
    <rPh sb="14" eb="15">
      <t>カ</t>
    </rPh>
    <rPh sb="16" eb="18">
      <t>トリク</t>
    </rPh>
    <rPh sb="19" eb="21">
      <t>ジョウキョウ</t>
    </rPh>
    <rPh sb="22" eb="24">
      <t>シサツ</t>
    </rPh>
    <rPh sb="30" eb="31">
      <t>カ</t>
    </rPh>
    <rPh sb="32" eb="33">
      <t>ム</t>
    </rPh>
    <rPh sb="34" eb="36">
      <t>ジョウホウ</t>
    </rPh>
    <rPh sb="36" eb="38">
      <t>シュウシュウ</t>
    </rPh>
    <phoneticPr fontId="2"/>
  </si>
  <si>
    <r>
      <rPr>
        <sz val="10"/>
        <rFont val="ＭＳ 明朝"/>
        <family val="1"/>
        <charset val="128"/>
      </rPr>
      <t>ブランド化
検討部会</t>
    </r>
  </si>
  <si>
    <r>
      <rPr>
        <sz val="9"/>
        <rFont val="ＭＳ 明朝"/>
        <family val="1"/>
        <charset val="128"/>
      </rPr>
      <t>利用加工技術部会研究会、低・未利用資源有効利用研究連絡会、水産利用関係研究開発推進会議</t>
    </r>
    <rPh sb="0" eb="2">
      <t>リヨウ</t>
    </rPh>
    <rPh sb="2" eb="4">
      <t>カコウ</t>
    </rPh>
    <rPh sb="4" eb="6">
      <t>ギジュツ</t>
    </rPh>
    <rPh sb="6" eb="8">
      <t>ブカイ</t>
    </rPh>
    <rPh sb="8" eb="11">
      <t>ケンキュウカイ</t>
    </rPh>
    <rPh sb="12" eb="13">
      <t>テイ</t>
    </rPh>
    <rPh sb="14" eb="15">
      <t>ミ</t>
    </rPh>
    <rPh sb="15" eb="17">
      <t>リヨウ</t>
    </rPh>
    <rPh sb="17" eb="19">
      <t>シゲン</t>
    </rPh>
    <rPh sb="19" eb="21">
      <t>ユウコウ</t>
    </rPh>
    <rPh sb="21" eb="23">
      <t>リヨウ</t>
    </rPh>
    <rPh sb="23" eb="25">
      <t>ケンキュウ</t>
    </rPh>
    <rPh sb="25" eb="27">
      <t>レンラク</t>
    </rPh>
    <rPh sb="27" eb="28">
      <t>カイ</t>
    </rPh>
    <rPh sb="29" eb="31">
      <t>スイサン</t>
    </rPh>
    <rPh sb="31" eb="33">
      <t>リヨウ</t>
    </rPh>
    <rPh sb="33" eb="35">
      <t>カンケイ</t>
    </rPh>
    <rPh sb="35" eb="37">
      <t>ケンキュウ</t>
    </rPh>
    <rPh sb="37" eb="39">
      <t>カイハツ</t>
    </rPh>
    <rPh sb="39" eb="41">
      <t>スイシン</t>
    </rPh>
    <rPh sb="41" eb="43">
      <t>カイギ</t>
    </rPh>
    <phoneticPr fontId="2"/>
  </si>
  <si>
    <r>
      <rPr>
        <sz val="9"/>
        <rFont val="ＭＳ 明朝"/>
        <family val="1"/>
        <charset val="128"/>
      </rPr>
      <t>オンライン会議</t>
    </r>
    <rPh sb="5" eb="7">
      <t>カイギ</t>
    </rPh>
    <phoneticPr fontId="2"/>
  </si>
  <si>
    <r>
      <rPr>
        <sz val="9"/>
        <rFont val="ＭＳ 明朝"/>
        <family val="1"/>
        <charset val="128"/>
      </rPr>
      <t>水産資源の品質安全、資源利用についての研究発表、アカエイの商品開発事例、コロナ禍における水産取引の現状及び課題、各機関の情勢報告、都道府県研究機関の課題と研究ニーズのまとめ報告</t>
    </r>
    <rPh sb="0" eb="2">
      <t>スイサン</t>
    </rPh>
    <rPh sb="2" eb="4">
      <t>シゲン</t>
    </rPh>
    <rPh sb="5" eb="7">
      <t>ヒンシツ</t>
    </rPh>
    <rPh sb="7" eb="9">
      <t>アンゼン</t>
    </rPh>
    <rPh sb="10" eb="12">
      <t>シゲン</t>
    </rPh>
    <rPh sb="12" eb="14">
      <t>リヨウ</t>
    </rPh>
    <rPh sb="19" eb="21">
      <t>ケンキュウ</t>
    </rPh>
    <rPh sb="21" eb="23">
      <t>ハッピョウ</t>
    </rPh>
    <rPh sb="29" eb="31">
      <t>ショウヒン</t>
    </rPh>
    <rPh sb="31" eb="33">
      <t>カイハツ</t>
    </rPh>
    <rPh sb="33" eb="35">
      <t>ジレイ</t>
    </rPh>
    <rPh sb="39" eb="40">
      <t>カ</t>
    </rPh>
    <rPh sb="44" eb="46">
      <t>スイサン</t>
    </rPh>
    <rPh sb="46" eb="48">
      <t>トリヒキ</t>
    </rPh>
    <rPh sb="49" eb="51">
      <t>ゲンジョウ</t>
    </rPh>
    <rPh sb="51" eb="52">
      <t>オヨ</t>
    </rPh>
    <rPh sb="53" eb="55">
      <t>カダイ</t>
    </rPh>
    <rPh sb="56" eb="57">
      <t>カク</t>
    </rPh>
    <rPh sb="57" eb="59">
      <t>キカン</t>
    </rPh>
    <rPh sb="60" eb="62">
      <t>ジョウセイ</t>
    </rPh>
    <rPh sb="62" eb="64">
      <t>ホウコク</t>
    </rPh>
    <rPh sb="65" eb="69">
      <t>トドウフケン</t>
    </rPh>
    <rPh sb="69" eb="71">
      <t>ケンキュウ</t>
    </rPh>
    <rPh sb="71" eb="73">
      <t>キカン</t>
    </rPh>
    <rPh sb="74" eb="76">
      <t>カダイ</t>
    </rPh>
    <rPh sb="77" eb="79">
      <t>ケンキュウ</t>
    </rPh>
    <rPh sb="86" eb="88">
      <t>ホウコク</t>
    </rPh>
    <phoneticPr fontId="2"/>
  </si>
  <si>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4"/>
  </si>
  <si>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4"/>
  </si>
  <si>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</si>
  <si>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</si>
  <si>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</si>
  <si>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</si>
  <si>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</si>
  <si>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</si>
  <si>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</si>
  <si>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</si>
  <si>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</si>
  <si>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</si>
  <si>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</si>
  <si>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</si>
  <si>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</si>
  <si>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</si>
  <si>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</si>
  <si>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</si>
  <si>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</si>
  <si>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4"/>
  </si>
  <si>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</si>
  <si>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</si>
  <si>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</si>
  <si>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15</t>
    </r>
    <r>
      <rPr>
        <sz val="9"/>
        <rFont val="ＭＳ 明朝"/>
        <family val="1"/>
        <charset val="128"/>
      </rPr>
      <t>名</t>
    </r>
    <phoneticPr fontId="14"/>
  </si>
  <si>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</si>
  <si>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</si>
  <si>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4"/>
  </si>
  <si>
    <r>
      <rPr>
        <sz val="11"/>
        <rFont val="ＭＳ 明朝"/>
        <family val="1"/>
        <charset val="128"/>
      </rPr>
      <t>令和</t>
    </r>
    <r>
      <rPr>
        <sz val="11"/>
        <rFont val="Century"/>
        <family val="1"/>
      </rPr>
      <t>3</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4"/>
  </si>
  <si>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</si>
  <si>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4"/>
  </si>
  <si>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</si>
  <si>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</si>
  <si>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</si>
  <si>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4"/>
  </si>
  <si>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</si>
  <si>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</si>
  <si>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4"/>
  </si>
  <si>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</si>
  <si>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4"/>
  </si>
  <si>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</si>
  <si>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</si>
  <si>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4"/>
  </si>
  <si>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</si>
  <si>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</si>
  <si>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4"/>
  </si>
  <si>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</si>
  <si>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</si>
  <si>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4"/>
  </si>
  <si>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</si>
  <si>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</si>
  <si>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4"/>
  </si>
  <si>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</si>
  <si>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</si>
  <si>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4"/>
  </si>
  <si>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</si>
  <si>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</si>
  <si>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4"/>
  </si>
  <si>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</si>
  <si>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</si>
  <si>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事務所所在地及び代表者氏名</t>
    </r>
  </si>
  <si>
    <r>
      <rPr>
        <sz val="11"/>
        <rFont val="ＭＳ 明朝"/>
        <family val="1"/>
        <charset val="128"/>
      </rPr>
      <t>放　　　　流　　　　数　　　　量</t>
    </r>
  </si>
  <si>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14"/>
  </si>
  <si>
    <r>
      <rPr>
        <sz val="11"/>
        <rFont val="ＭＳ 明朝"/>
        <family val="1"/>
        <charset val="128"/>
      </rPr>
      <t>山辺町</t>
    </r>
  </si>
  <si>
    <r>
      <rPr>
        <sz val="11"/>
        <rFont val="ＭＳ 明朝"/>
        <family val="1"/>
        <charset val="128"/>
      </rPr>
      <t>尾花沢市北町一丁目</t>
    </r>
    <r>
      <rPr>
        <sz val="11"/>
        <rFont val="Century"/>
        <family val="1"/>
      </rPr>
      <t xml:space="preserve">10-5
</t>
    </r>
    <r>
      <rPr>
        <sz val="11"/>
        <rFont val="ＭＳ 明朝"/>
        <family val="1"/>
        <charset val="128"/>
      </rPr>
      <t>　　草　刈　　　忍</t>
    </r>
    <rPh sb="16" eb="17">
      <t>クサ</t>
    </rPh>
    <rPh sb="18" eb="19">
      <t>カリ</t>
    </rPh>
    <rPh sb="22" eb="23">
      <t>シノブ</t>
    </rPh>
    <phoneticPr fontId="14"/>
  </si>
  <si>
    <r>
      <rPr>
        <sz val="11"/>
        <rFont val="ＭＳ 明朝"/>
        <family val="1"/>
        <charset val="128"/>
      </rPr>
      <t>尾花沢市・大石田町</t>
    </r>
  </si>
  <si>
    <r>
      <rPr>
        <sz val="11"/>
        <rFont val="ＭＳ 明朝"/>
        <family val="1"/>
        <charset val="128"/>
      </rPr>
      <t>大江町の全部
朝日町・寒河江市の一部</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</si>
  <si>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14"/>
  </si>
  <si>
    <r>
      <rPr>
        <sz val="11"/>
        <rFont val="ＭＳ 明朝"/>
        <family val="1"/>
        <charset val="128"/>
      </rPr>
      <t xml:space="preserve">河北町・西川町・天童市・東根市
中山町の全部・寒河江市・村山市の一部
</t>
    </r>
  </si>
  <si>
    <r>
      <rPr>
        <sz val="11"/>
        <rFont val="ＭＳ 明朝"/>
        <family val="1"/>
        <charset val="128"/>
      </rPr>
      <t>真室川町・金山町・鮭川村の全部
戸沢村の一部</t>
    </r>
  </si>
  <si>
    <r>
      <rPr>
        <sz val="11"/>
        <rFont val="ＭＳ 明朝"/>
        <family val="1"/>
        <charset val="128"/>
      </rPr>
      <t>新庄市大手町</t>
    </r>
    <r>
      <rPr>
        <sz val="11"/>
        <rFont val="Century"/>
        <family val="1"/>
      </rPr>
      <t xml:space="preserve">2-66
</t>
    </r>
    <r>
      <rPr>
        <sz val="11"/>
        <rFont val="ＭＳ 明朝"/>
        <family val="1"/>
        <charset val="128"/>
      </rPr>
      <t>　　工　藤　昭　雄</t>
    </r>
    <rPh sb="3" eb="6">
      <t>オオテマチ</t>
    </rPh>
    <rPh sb="13" eb="14">
      <t>コウ</t>
    </rPh>
    <rPh sb="15" eb="16">
      <t>フジ</t>
    </rPh>
    <rPh sb="17" eb="18">
      <t>アキラ</t>
    </rPh>
    <rPh sb="19" eb="20">
      <t>ユウ</t>
    </rPh>
    <phoneticPr fontId="14"/>
  </si>
  <si>
    <r>
      <rPr>
        <sz val="11"/>
        <rFont val="ＭＳ 明朝"/>
        <family val="1"/>
        <charset val="128"/>
      </rPr>
      <t>新庄市・大蔵村の全部
戸沢村の一部</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</si>
  <si>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4"/>
  </si>
  <si>
    <r>
      <rPr>
        <sz val="11"/>
        <rFont val="ＭＳ 明朝"/>
        <family val="1"/>
        <charset val="128"/>
      </rPr>
      <t>最上町・舟形町</t>
    </r>
  </si>
  <si>
    <r>
      <rPr>
        <sz val="11"/>
        <rFont val="ＭＳ 明朝"/>
        <family val="1"/>
        <charset val="128"/>
      </rPr>
      <t>長井市・白鷹町・飯豊町の全部</t>
    </r>
  </si>
  <si>
    <r>
      <rPr>
        <sz val="11"/>
        <rFont val="ＭＳ 明朝"/>
        <family val="1"/>
        <charset val="128"/>
      </rPr>
      <t>西置賜郡小国町大字岩井沢</t>
    </r>
    <r>
      <rPr>
        <sz val="11"/>
        <rFont val="Century"/>
        <family val="1"/>
      </rPr>
      <t xml:space="preserve">836
</t>
    </r>
    <r>
      <rPr>
        <sz val="11"/>
        <rFont val="ＭＳ 明朝"/>
        <family val="1"/>
        <charset val="128"/>
      </rPr>
      <t>　　遠　藤　和　彦</t>
    </r>
    <rPh sb="7" eb="9">
      <t>オオアザ</t>
    </rPh>
    <rPh sb="9" eb="11">
      <t>イワイ</t>
    </rPh>
    <rPh sb="11" eb="12">
      <t>サワ</t>
    </rPh>
    <rPh sb="18" eb="19">
      <t>オン</t>
    </rPh>
    <rPh sb="20" eb="21">
      <t>フジ</t>
    </rPh>
    <rPh sb="22" eb="23">
      <t>ワ</t>
    </rPh>
    <rPh sb="24" eb="25">
      <t>ヒコ</t>
    </rPh>
    <phoneticPr fontId="14"/>
  </si>
  <si>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4"/>
  </si>
  <si>
    <r>
      <rPr>
        <sz val="11"/>
        <rFont val="ＭＳ 明朝"/>
        <family val="1"/>
        <charset val="128"/>
      </rPr>
      <t>米沢市・南陽市・高畠町・川西町</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</si>
  <si>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</si>
  <si>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 xml:space="preserve">鶴岡市・酒田市・三川町・庄内町の一部
</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</si>
  <si>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4"/>
  </si>
  <si>
    <r>
      <rPr>
        <sz val="11"/>
        <rFont val="ＭＳ 明朝"/>
        <family val="1"/>
        <charset val="128"/>
      </rPr>
      <t>鶴岡市の一部</t>
    </r>
  </si>
  <si>
    <r>
      <rPr>
        <sz val="11"/>
        <rFont val="ＭＳ 明朝"/>
        <family val="1"/>
        <charset val="128"/>
      </rPr>
      <t>酒田市新堀字法流田5-8</t>
    </r>
    <r>
      <rPr>
        <sz val="11"/>
        <rFont val="Century"/>
        <family val="1"/>
      </rPr>
      <t xml:space="preserve">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14"/>
  </si>
  <si>
    <r>
      <rPr>
        <sz val="11"/>
        <rFont val="ＭＳ 明朝"/>
        <family val="1"/>
        <charset val="128"/>
      </rPr>
      <t>酒田市の一部</t>
    </r>
  </si>
  <si>
    <r>
      <rPr>
        <sz val="11"/>
        <rFont val="ＭＳ 明朝"/>
        <family val="1"/>
        <charset val="128"/>
      </rPr>
      <t>遊佐町・酒田市の一部</t>
    </r>
  </si>
  <si>
    <r>
      <rPr>
        <sz val="11"/>
        <rFont val="ＭＳ 明朝"/>
        <family val="1"/>
        <charset val="128"/>
      </rPr>
      <t>東田川郡庄内町肝煎字蟹沢49-4</t>
    </r>
    <r>
      <rPr>
        <sz val="11"/>
        <rFont val="Century"/>
        <family val="1"/>
      </rPr>
      <t xml:space="preserve">
</t>
    </r>
    <r>
      <rPr>
        <sz val="11"/>
        <rFont val="ＭＳ 明朝"/>
        <family val="1"/>
        <charset val="128"/>
      </rPr>
      <t>　　鈴　木　春　男</t>
    </r>
    <phoneticPr fontId="14"/>
  </si>
  <si>
    <r>
      <rPr>
        <sz val="11"/>
        <rFont val="ＭＳ 明朝"/>
        <family val="1"/>
        <charset val="128"/>
      </rPr>
      <t>酒田市・庄内町の一部</t>
    </r>
  </si>
  <si>
    <r>
      <rPr>
        <sz val="11"/>
        <rFont val="ＭＳ 明朝"/>
        <family val="1"/>
        <charset val="128"/>
      </rPr>
      <t>飽海郡遊佐町遊佐字沖</t>
    </r>
    <r>
      <rPr>
        <sz val="11"/>
        <rFont val="Century"/>
        <family val="1"/>
      </rPr>
      <t xml:space="preserve">2-27
</t>
    </r>
    <r>
      <rPr>
        <sz val="11"/>
        <rFont val="ＭＳ 明朝"/>
        <family val="1"/>
        <charset val="128"/>
      </rPr>
      <t>　　伊　藤　忠　夫</t>
    </r>
    <rPh sb="17" eb="18">
      <t>イ</t>
    </rPh>
    <rPh sb="19" eb="20">
      <t>フジ</t>
    </rPh>
    <rPh sb="21" eb="22">
      <t>タダシ</t>
    </rPh>
    <rPh sb="23" eb="24">
      <t>オット</t>
    </rPh>
    <phoneticPr fontId="14"/>
  </si>
  <si>
    <t>―</t>
    <phoneticPr fontId="14"/>
  </si>
  <si>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</si>
  <si>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14"/>
  </si>
  <si>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</si>
  <si>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</si>
  <si>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</si>
  <si>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4"/>
  </si>
  <si>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</si>
  <si>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</si>
  <si>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4"/>
  </si>
  <si>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4"/>
  </si>
  <si>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</si>
  <si>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</si>
  <si>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</si>
  <si>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</si>
  <si>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4"/>
  </si>
  <si>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</si>
  <si>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4"/>
  </si>
  <si>
    <r>
      <rPr>
        <sz val="11"/>
        <rFont val="ＭＳ 明朝"/>
        <family val="1"/>
        <charset val="128"/>
      </rPr>
      <t>枡川鮭</t>
    </r>
    <rPh sb="0" eb="2">
      <t>マスカワ</t>
    </rPh>
    <phoneticPr fontId="14"/>
  </si>
  <si>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</si>
  <si>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</si>
  <si>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4"/>
  </si>
  <si>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</si>
  <si>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4"/>
  </si>
  <si>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</si>
  <si>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</si>
  <si>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</si>
  <si>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4"/>
  </si>
  <si>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4"/>
  </si>
  <si>
    <r>
      <rPr>
        <sz val="11"/>
        <rFont val="ＭＳ 明朝"/>
        <family val="1"/>
        <charset val="128"/>
      </rPr>
      <t>※　さけ採捕の単位は尾</t>
    </r>
  </si>
  <si>
    <t>組合名</t>
    <phoneticPr fontId="14"/>
  </si>
  <si>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</si>
  <si>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</si>
  <si>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</si>
  <si>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</si>
  <si>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</si>
  <si>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</si>
  <si>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設立年月日</t>
    </r>
    <phoneticPr fontId="14"/>
  </si>
  <si>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4"/>
  </si>
  <si>
    <t>支所長</t>
    <rPh sb="0" eb="3">
      <t>シショチョウ</t>
    </rPh>
    <phoneticPr fontId="14"/>
  </si>
  <si>
    <t>齋藤　辰幸</t>
    <rPh sb="0" eb="2">
      <t>サイトウ</t>
    </rPh>
    <rPh sb="3" eb="5">
      <t>タツユキ</t>
    </rPh>
    <phoneticPr fontId="14"/>
  </si>
  <si>
    <r>
      <rPr>
        <sz val="11"/>
        <rFont val="ＭＳ 明朝"/>
        <family val="1"/>
        <charset val="128"/>
      </rPr>
      <t>事業実績</t>
    </r>
  </si>
  <si>
    <r>
      <rPr>
        <sz val="11"/>
        <rFont val="ＭＳ 明朝"/>
        <family val="1"/>
        <charset val="128"/>
      </rPr>
      <t>区　　　分</t>
    </r>
    <phoneticPr fontId="14"/>
  </si>
  <si>
    <r>
      <rPr>
        <sz val="11"/>
        <rFont val="ＭＳ 明朝"/>
        <family val="1"/>
        <charset val="128"/>
      </rPr>
      <t>保　険　加　入　実　績</t>
    </r>
  </si>
  <si>
    <t>保　険　金　支　払　実　績</t>
    <phoneticPr fontId="14"/>
  </si>
  <si>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</si>
  <si>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</si>
  <si>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</si>
  <si>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</si>
  <si>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</si>
  <si>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</si>
  <si>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</si>
  <si>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</si>
  <si>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</si>
  <si>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</si>
  <si>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t>漁船　　保険</t>
    <rPh sb="0" eb="2">
      <t>ギョセン</t>
    </rPh>
    <rPh sb="4" eb="6">
      <t>ホケン</t>
    </rPh>
    <phoneticPr fontId="14"/>
  </si>
  <si>
    <t>普通損害保険</t>
    <rPh sb="2" eb="4">
      <t>ソンガイ</t>
    </rPh>
    <rPh sb="4" eb="6">
      <t>ホケン</t>
    </rPh>
    <phoneticPr fontId="14"/>
  </si>
  <si>
    <r>
      <rPr>
        <sz val="11"/>
        <rFont val="ＭＳ 明朝"/>
        <family val="1"/>
        <charset val="128"/>
      </rPr>
      <t>隻</t>
    </r>
  </si>
  <si>
    <r>
      <rPr>
        <sz val="11"/>
        <rFont val="ＭＳ 明朝"/>
        <family val="1"/>
        <charset val="128"/>
      </rPr>
      <t>トン</t>
    </r>
  </si>
  <si>
    <t>満期保険</t>
    <rPh sb="2" eb="4">
      <t>ホケン</t>
    </rPh>
    <phoneticPr fontId="14"/>
  </si>
  <si>
    <t xml:space="preserve"> </t>
    <phoneticPr fontId="14"/>
  </si>
  <si>
    <r>
      <rPr>
        <sz val="11"/>
        <rFont val="ＭＳ 明朝"/>
        <family val="1"/>
        <charset val="128"/>
      </rPr>
      <t>船主責任</t>
    </r>
  </si>
  <si>
    <r>
      <rPr>
        <sz val="11"/>
        <rFont val="ＭＳ 明朝"/>
        <family val="1"/>
        <charset val="128"/>
      </rPr>
      <t>基本損害</t>
    </r>
    <rPh sb="0" eb="2">
      <t>キホン</t>
    </rPh>
    <rPh sb="2" eb="4">
      <t>ソンガイ</t>
    </rPh>
    <phoneticPr fontId="14"/>
  </si>
  <si>
    <t>人命損害</t>
    <rPh sb="0" eb="2">
      <t>ジンメイ</t>
    </rPh>
    <rPh sb="2" eb="4">
      <t>ソンガイ</t>
    </rPh>
    <phoneticPr fontId="14"/>
  </si>
  <si>
    <r>
      <rPr>
        <sz val="11"/>
        <rFont val="ＭＳ 明朝"/>
        <family val="1"/>
        <charset val="128"/>
      </rPr>
      <t>乗客損害</t>
    </r>
  </si>
  <si>
    <t>漁船乗組船主保険</t>
    <rPh sb="0" eb="2">
      <t>ギョセン</t>
    </rPh>
    <rPh sb="6" eb="8">
      <t>ホケン</t>
    </rPh>
    <phoneticPr fontId="14"/>
  </si>
  <si>
    <t>任意保険</t>
    <rPh sb="0" eb="2">
      <t>ニンイ</t>
    </rPh>
    <rPh sb="2" eb="4">
      <t>ホケン</t>
    </rPh>
    <phoneticPr fontId="14"/>
  </si>
  <si>
    <t>漁船積荷保険</t>
    <rPh sb="0" eb="2">
      <t>ギョセン</t>
    </rPh>
    <rPh sb="2" eb="4">
      <t>ツミニ</t>
    </rPh>
    <rPh sb="4" eb="6">
      <t>ホケン</t>
    </rPh>
    <phoneticPr fontId="14"/>
  </si>
  <si>
    <t>海外操業漁船損害補償事業</t>
    <rPh sb="0" eb="2">
      <t>カイガイ</t>
    </rPh>
    <rPh sb="2" eb="4">
      <t>ソウギョウ</t>
    </rPh>
    <rPh sb="4" eb="6">
      <t>ギョセン</t>
    </rPh>
    <rPh sb="6" eb="8">
      <t>ソンガイ</t>
    </rPh>
    <rPh sb="8" eb="10">
      <t>ホショウ</t>
    </rPh>
    <rPh sb="10" eb="12">
      <t>ジギョウ</t>
    </rPh>
    <phoneticPr fontId="14"/>
  </si>
  <si>
    <r>
      <rPr>
        <sz val="11"/>
        <rFont val="ＭＳ 明朝"/>
        <family val="1"/>
        <charset val="128"/>
      </rPr>
      <t>設立年月日</t>
    </r>
  </si>
  <si>
    <t>担当理事</t>
    <rPh sb="0" eb="2">
      <t>タントウ</t>
    </rPh>
    <rPh sb="2" eb="4">
      <t>リジ</t>
    </rPh>
    <phoneticPr fontId="14"/>
  </si>
  <si>
    <t>加賀山　祐</t>
    <rPh sb="0" eb="3">
      <t>カガヤマ</t>
    </rPh>
    <rPh sb="4" eb="5">
      <t>ユウ</t>
    </rPh>
    <phoneticPr fontId="14"/>
  </si>
  <si>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</si>
  <si>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</si>
  <si>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</si>
  <si>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</si>
  <si>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</si>
  <si>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</si>
  <si>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</si>
  <si>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</si>
  <si>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</si>
  <si>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</si>
  <si>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</si>
  <si>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</si>
  <si>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</si>
  <si>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</si>
  <si>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4"/>
  </si>
  <si>
    <t>金融公庫資金</t>
    <rPh sb="4" eb="6">
      <t>シキン</t>
    </rPh>
    <phoneticPr fontId="14"/>
  </si>
  <si>
    <r>
      <rPr>
        <sz val="11"/>
        <rFont val="ＭＳ 明朝"/>
        <family val="1"/>
        <charset val="128"/>
      </rPr>
      <t>法人</t>
    </r>
  </si>
  <si>
    <t>一般緊急融資資金</t>
    <rPh sb="4" eb="8">
      <t>ユウシシキン</t>
    </rPh>
    <phoneticPr fontId="14"/>
  </si>
  <si>
    <r>
      <rPr>
        <sz val="11"/>
        <rFont val="ＭＳ 明朝"/>
        <family val="1"/>
        <charset val="128"/>
      </rPr>
      <t>個人</t>
    </r>
  </si>
  <si>
    <t>借替緊急融資資金</t>
    <rPh sb="4" eb="6">
      <t>ユウシ</t>
    </rPh>
    <rPh sb="6" eb="8">
      <t>シキン</t>
    </rPh>
    <phoneticPr fontId="14"/>
  </si>
  <si>
    <t>水産振興公益法人</t>
    <rPh sb="0" eb="2">
      <t>スイサン</t>
    </rPh>
    <rPh sb="2" eb="4">
      <t>シンコウ</t>
    </rPh>
    <rPh sb="4" eb="6">
      <t>コウエキ</t>
    </rPh>
    <rPh sb="6" eb="8">
      <t>ホウジン</t>
    </rPh>
    <phoneticPr fontId="14"/>
  </si>
  <si>
    <r>
      <rPr>
        <sz val="11"/>
        <rFont val="ＭＳ 明朝"/>
        <family val="1"/>
        <charset val="128"/>
      </rPr>
      <t>その他一般資金</t>
    </r>
  </si>
  <si>
    <r>
      <rPr>
        <sz val="11"/>
        <rFont val="ＭＳ 明朝"/>
        <family val="1"/>
        <charset val="128"/>
      </rPr>
      <t>任意団体</t>
    </r>
  </si>
  <si>
    <r>
      <rPr>
        <sz val="11"/>
        <rFont val="ＭＳ 明朝"/>
        <family val="1"/>
        <charset val="128"/>
      </rPr>
      <t>金融機関</t>
    </r>
  </si>
  <si>
    <r>
      <rPr>
        <sz val="11"/>
        <rFont val="ＭＳ 明朝"/>
        <family val="1"/>
        <charset val="128"/>
      </rPr>
      <t>山形県事務所</t>
    </r>
  </si>
  <si>
    <t>所長　佐藤　公一</t>
    <rPh sb="3" eb="5">
      <t>サトウ</t>
    </rPh>
    <rPh sb="6" eb="8">
      <t>コウイチ</t>
    </rPh>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</si>
  <si>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</si>
  <si>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令和</t>
    </r>
    <r>
      <rPr>
        <sz val="11"/>
        <rFont val="Century"/>
        <family val="1"/>
      </rPr>
      <t>3</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4"/>
  </si>
  <si>
    <r>
      <rPr>
        <sz val="11"/>
        <rFont val="ＭＳ 明朝"/>
        <family val="1"/>
        <charset val="128"/>
      </rPr>
      <t>区　　　　分</t>
    </r>
  </si>
  <si>
    <r>
      <rPr>
        <sz val="11"/>
        <rFont val="ＭＳ 明朝"/>
        <family val="1"/>
        <charset val="128"/>
      </rPr>
      <t>共　済　加　入　実　績</t>
    </r>
  </si>
  <si>
    <r>
      <rPr>
        <sz val="11"/>
        <rFont val="ＭＳ 明朝"/>
        <family val="1"/>
        <charset val="128"/>
      </rPr>
      <t>共　済　金　支　払　実　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</si>
  <si>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</si>
  <si>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</si>
  <si>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</si>
  <si>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</si>
  <si>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</si>
  <si>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</si>
  <si>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</si>
  <si>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申込積立金額</t>
    </r>
  </si>
  <si>
    <r>
      <rPr>
        <sz val="11"/>
        <rFont val="ＭＳ 明朝"/>
        <family val="1"/>
        <charset val="128"/>
      </rPr>
      <t>払戻補てん金</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</si>
  <si>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</si>
  <si>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</si>
  <si>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</si>
  <si>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</si>
  <si>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</si>
  <si>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</si>
  <si>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t>小型合併漁業</t>
    <phoneticPr fontId="14"/>
  </si>
  <si>
    <r>
      <rPr>
        <sz val="11"/>
        <rFont val="ＭＳ 明朝"/>
        <family val="1"/>
        <charset val="128"/>
      </rPr>
      <t>漁業施設</t>
    </r>
  </si>
  <si>
    <t>-</t>
  </si>
  <si>
    <r>
      <rPr>
        <sz val="11"/>
        <rFont val="ＭＳ 明朝"/>
        <family val="1"/>
        <charset val="128"/>
      </rPr>
      <t>休漁補償</t>
    </r>
  </si>
  <si>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4"/>
  </si>
  <si>
    <r>
      <rPr>
        <sz val="11"/>
        <rFont val="ＭＳ 明朝"/>
        <family val="1"/>
        <charset val="128"/>
      </rPr>
      <t>団　　　体　　　名</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</si>
  <si>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</si>
  <si>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4"/>
  </si>
  <si>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7</t>
    </r>
    <phoneticPr fontId="14"/>
  </si>
  <si>
    <t>・</t>
  </si>
  <si>
    <t>さけ人工ふ化の調査研究</t>
    <phoneticPr fontId="14"/>
  </si>
  <si>
    <t>・</t>
    <phoneticPr fontId="14"/>
  </si>
  <si>
    <t>技術の改善、施設・設備拡充指導</t>
  </si>
  <si>
    <t>組合の運営指導等</t>
  </si>
  <si>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4"/>
  </si>
  <si>
    <r>
      <rPr>
        <sz val="11"/>
        <rFont val="ＭＳ 明朝"/>
        <family val="1"/>
        <charset val="128"/>
      </rPr>
      <t>出捐金</t>
    </r>
    <r>
      <rPr>
        <sz val="11"/>
        <rFont val="Century"/>
        <family val="1"/>
      </rPr>
      <t>139,000</t>
    </r>
    <phoneticPr fontId="14"/>
  </si>
  <si>
    <t xml:space="preserve">水産動植物の種苗の生産、供給、放流及び放流効果の調査
</t>
    <phoneticPr fontId="14"/>
  </si>
  <si>
    <t>水産動植物の種苗量産及び増養殖に関する技術の開発</t>
  </si>
  <si>
    <t>栽培漁業、内水面漁業に関する調査、指導及び啓蒙普及</t>
  </si>
  <si>
    <t>その他目的達成に必要な事業</t>
  </si>
  <si>
    <r>
      <rPr>
        <sz val="12"/>
        <rFont val="ＭＳ 明朝"/>
        <family val="1"/>
        <charset val="128"/>
      </rPr>
      <t>１８　水　産　金　融</t>
    </r>
    <phoneticPr fontId="14"/>
  </si>
  <si>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rPh sb="0" eb="1">
      <t>レイ</t>
    </rPh>
    <rPh sb="1" eb="2">
      <t>ワ</t>
    </rPh>
    <phoneticPr fontId="14"/>
  </si>
  <si>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</si>
  <si>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</si>
  <si>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</si>
  <si>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</si>
  <si>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</si>
  <si>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</si>
  <si>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</si>
  <si>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phoneticPr fontId="14"/>
  </si>
  <si>
    <r>
      <rPr>
        <sz val="11"/>
        <rFont val="ＭＳ 明朝"/>
        <family val="1"/>
        <charset val="128"/>
      </rPr>
      <t>地銀</t>
    </r>
  </si>
  <si>
    <r>
      <rPr>
        <sz val="11"/>
        <rFont val="ＭＳ 明朝"/>
        <family val="1"/>
        <charset val="128"/>
      </rPr>
      <t>信金</t>
    </r>
  </si>
  <si>
    <r>
      <rPr>
        <sz val="11"/>
        <rFont val="ＭＳ 明朝"/>
        <family val="1"/>
        <charset val="128"/>
      </rPr>
      <t>漁協</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</si>
  <si>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</si>
  <si>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</si>
  <si>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</si>
  <si>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</si>
  <si>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</si>
  <si>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</si>
  <si>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</si>
  <si>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t>日本公庫資金</t>
    <rPh sb="0" eb="6">
      <t>ニホンコウコシキン</t>
    </rPh>
    <phoneticPr fontId="14"/>
  </si>
  <si>
    <r>
      <rPr>
        <sz val="11"/>
        <rFont val="ＭＳ 明朝"/>
        <family val="1"/>
        <charset val="128"/>
      </rPr>
      <t>漁業近代化資金</t>
    </r>
  </si>
  <si>
    <r>
      <rPr>
        <sz val="11"/>
        <rFont val="ＭＳ 明朝"/>
        <family val="1"/>
        <charset val="128"/>
      </rPr>
      <t>公庫直貸</t>
    </r>
  </si>
  <si>
    <r>
      <rPr>
        <sz val="11"/>
        <rFont val="ＭＳ 明朝"/>
        <family val="1"/>
        <charset val="128"/>
      </rPr>
      <t>沿岸漁業</t>
    </r>
    <phoneticPr fontId="14"/>
  </si>
  <si>
    <r>
      <rPr>
        <sz val="11"/>
        <rFont val="ＭＳ 明朝"/>
        <family val="1"/>
        <charset val="128"/>
      </rPr>
      <t>※　市中銀行については、基金協会保証付のみの金額</t>
    </r>
  </si>
  <si>
    <r>
      <rPr>
        <sz val="11"/>
        <rFont val="ＭＳ 明朝"/>
        <family val="1"/>
        <charset val="128"/>
      </rPr>
      <t>※　漁協総貸出　</t>
    </r>
    <r>
      <rPr>
        <sz val="11"/>
        <rFont val="Century"/>
        <family val="1"/>
      </rPr>
      <t>582</t>
    </r>
    <r>
      <rPr>
        <sz val="11"/>
        <rFont val="ＭＳ 明朝"/>
        <family val="1"/>
        <charset val="128"/>
      </rPr>
      <t>百万円　差額</t>
    </r>
    <r>
      <rPr>
        <sz val="11"/>
        <rFont val="Century"/>
        <family val="1"/>
      </rPr>
      <t>17</t>
    </r>
    <r>
      <rPr>
        <sz val="11"/>
        <rFont val="ＭＳ 明朝"/>
        <family val="1"/>
        <charset val="128"/>
      </rPr>
      <t>百万円は、貯担貸付及び当貸貸付です。</t>
    </r>
    <phoneticPr fontId="14"/>
  </si>
  <si>
    <r>
      <rPr>
        <sz val="12"/>
        <rFont val="ＭＳ 明朝"/>
        <family val="1"/>
        <charset val="128"/>
      </rPr>
      <t>ア　海　　面</t>
    </r>
    <phoneticPr fontId="14"/>
  </si>
  <si>
    <r>
      <rPr>
        <sz val="11"/>
        <rFont val="ＭＳ 明朝"/>
        <family val="1"/>
        <charset val="128"/>
      </rPr>
      <t>単位：千円</t>
    </r>
  </si>
  <si>
    <r>
      <t xml:space="preserve"> </t>
    </r>
    <r>
      <rPr>
        <sz val="11"/>
        <rFont val="ＭＳ 明朝"/>
        <family val="1"/>
        <charset val="128"/>
      </rPr>
      <t>　　区分</t>
    </r>
    <phoneticPr fontId="14"/>
  </si>
  <si>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</si>
  <si>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</si>
  <si>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</si>
  <si>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4"/>
  </si>
  <si>
    <r>
      <rPr>
        <sz val="11"/>
        <rFont val="ＭＳ 明朝"/>
        <family val="1"/>
        <charset val="128"/>
      </rPr>
      <t>漁具等</t>
    </r>
  </si>
  <si>
    <r>
      <rPr>
        <sz val="11"/>
        <rFont val="ＭＳ 明朝"/>
        <family val="1"/>
        <charset val="128"/>
      </rPr>
      <t>水産動植物</t>
    </r>
    <r>
      <rPr>
        <sz val="11"/>
        <rFont val="Century"/>
        <family val="1"/>
      </rPr>
      <t xml:space="preserve">            </t>
    </r>
    <r>
      <rPr>
        <sz val="11"/>
        <rFont val="ＭＳ 明朝"/>
        <family val="1"/>
        <charset val="128"/>
      </rPr>
      <t>の種苗等</t>
    </r>
    <phoneticPr fontId="14"/>
  </si>
  <si>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</si>
  <si>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phoneticPr fontId="14"/>
  </si>
  <si>
    <r>
      <t>20</t>
    </r>
    <r>
      <rPr>
        <sz val="11"/>
        <rFont val="ＭＳ 明朝"/>
        <family val="1"/>
        <charset val="128"/>
      </rPr>
      <t>トン以上</t>
    </r>
    <phoneticPr fontId="14"/>
  </si>
  <si>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</si>
  <si>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14"/>
  </si>
  <si>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</si>
  <si>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施設資金</t>
    </r>
    <phoneticPr fontId="14"/>
  </si>
  <si>
    <r>
      <rPr>
        <sz val="11"/>
        <rFont val="ＭＳ 明朝"/>
        <family val="1"/>
        <charset val="128"/>
      </rPr>
      <t>種苗購入等育成
必要資金</t>
    </r>
    <phoneticPr fontId="14"/>
  </si>
  <si>
    <r>
      <rPr>
        <sz val="11"/>
        <rFont val="ＭＳ 明朝"/>
        <family val="1"/>
        <charset val="128"/>
      </rPr>
      <t>養殖水産物
収穫用器具資金</t>
    </r>
    <phoneticPr fontId="14"/>
  </si>
  <si>
    <r>
      <rPr>
        <sz val="11"/>
        <rFont val="ＭＳ 明朝"/>
        <family val="1"/>
        <charset val="128"/>
      </rPr>
      <t>元</t>
    </r>
    <rPh sb="0" eb="1">
      <t>モト</t>
    </rPh>
    <phoneticPr fontId="14"/>
  </si>
  <si>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</si>
  <si>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</si>
  <si>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</si>
  <si>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１９　漁港、港湾</t>
    <phoneticPr fontId="14"/>
  </si>
  <si>
    <r>
      <rPr>
        <sz val="12"/>
        <rFont val="ＭＳ 明朝"/>
        <family val="1"/>
        <charset val="128"/>
      </rPr>
      <t>令和</t>
    </r>
    <r>
      <rPr>
        <sz val="12"/>
        <rFont val="Century"/>
        <family val="1"/>
      </rPr>
      <t>3</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4"/>
  </si>
  <si>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</si>
  <si>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</si>
  <si>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</si>
  <si>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</si>
  <si>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</si>
  <si>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</si>
  <si>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</si>
  <si>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</si>
  <si>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</si>
  <si>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</si>
  <si>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</si>
  <si>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</si>
  <si>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</si>
  <si>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</si>
  <si>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</si>
  <si>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</si>
  <si>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</si>
  <si>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</si>
  <si>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飛島</t>
    </r>
  </si>
  <si>
    <t>m</t>
  </si>
  <si>
    <r>
      <rPr>
        <sz val="11"/>
        <rFont val="ＭＳ 明朝"/>
        <family val="1"/>
        <charset val="128"/>
      </rPr>
      <t>㎡</t>
    </r>
  </si>
  <si>
    <r>
      <rPr>
        <sz val="11"/>
        <rFont val="ＭＳ 明朝"/>
        <family val="1"/>
        <charset val="128"/>
      </rPr>
      <t>酒田市勝浦</t>
    </r>
  </si>
  <si>
    <t>酒田市中村</t>
    <phoneticPr fontId="14"/>
  </si>
  <si>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</si>
  <si>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</si>
  <si>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</si>
  <si>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</si>
  <si>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</si>
  <si>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由良</t>
    </r>
  </si>
  <si>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</si>
  <si>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</si>
  <si>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</si>
  <si>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</si>
  <si>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</si>
  <si>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</si>
  <si>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t xml:space="preserve">   (187.0) 
     17.0</t>
  </si>
  <si>
    <r>
      <rPr>
        <sz val="11"/>
        <rFont val="ＭＳ 明朝"/>
        <family val="1"/>
        <charset val="128"/>
      </rPr>
      <t>吹浦</t>
    </r>
  </si>
  <si>
    <r>
      <rPr>
        <sz val="11"/>
        <rFont val="ＭＳ 明朝"/>
        <family val="1"/>
        <charset val="128"/>
      </rPr>
      <t>　〃　吹　浦</t>
    </r>
  </si>
  <si>
    <t xml:space="preserve">   (790.3) 
    531.6</t>
  </si>
  <si>
    <r>
      <rPr>
        <sz val="11"/>
        <rFont val="ＭＳ 明朝"/>
        <family val="1"/>
        <charset val="128"/>
      </rPr>
      <t>油戸</t>
    </r>
  </si>
  <si>
    <r>
      <rPr>
        <sz val="11"/>
        <rFont val="ＭＳ 明朝"/>
        <family val="1"/>
        <charset val="128"/>
      </rPr>
      <t>鶴岡市油戸</t>
    </r>
  </si>
  <si>
    <t xml:space="preserve">   (183.5) 
     44.1</t>
  </si>
  <si>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</si>
  <si>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</si>
  <si>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</si>
  <si>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</si>
  <si>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</si>
  <si>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</si>
  <si>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</si>
  <si>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</si>
  <si>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</si>
  <si>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</si>
  <si>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</si>
  <si>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</si>
  <si>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</si>
  <si>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</si>
  <si>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</si>
  <si>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</si>
  <si>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</si>
  <si>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</si>
  <si>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</si>
  <si>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</si>
  <si>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酒田</t>
    </r>
  </si>
  <si>
    <r>
      <rPr>
        <sz val="11"/>
        <rFont val="ＭＳ 明朝"/>
        <family val="1"/>
        <charset val="128"/>
      </rPr>
      <t>重要
港湾</t>
    </r>
  </si>
  <si>
    <r>
      <rPr>
        <sz val="11"/>
        <rFont val="ＭＳ 明朝"/>
        <family val="1"/>
        <charset val="128"/>
      </rPr>
      <t>加茂</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</si>
  <si>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</si>
  <si>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</si>
  <si>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</si>
  <si>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</si>
  <si>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color theme="1"/>
        <rFont val="ＭＳ 明朝"/>
        <family val="1"/>
        <charset val="128"/>
      </rPr>
      <t>により管理されている。</t>
    </r>
    <phoneticPr fontId="2"/>
  </si>
  <si>
    <r>
      <rPr>
        <sz val="11"/>
        <color theme="1"/>
        <rFont val="ＭＳ 明朝"/>
        <family val="1"/>
        <charset val="128"/>
      </rPr>
      <t>ア　県管理漁港</t>
    </r>
    <phoneticPr fontId="2"/>
  </si>
  <si>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種までに分類されている。漁港管理者は漁港漁場整備法の規定により地方公共団体と</t>
    </r>
    <phoneticPr fontId="2"/>
  </si>
  <si>
    <r>
      <rPr>
        <sz val="11"/>
        <color theme="1"/>
        <rFont val="ＭＳ 明朝"/>
        <family val="1"/>
        <charset val="128"/>
      </rPr>
      <t>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2"/>
  </si>
  <si>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</si>
  <si>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</si>
  <si>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</si>
  <si>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</si>
  <si>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</si>
  <si>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</si>
  <si>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</si>
  <si>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</si>
  <si>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</si>
  <si>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</si>
  <si>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</si>
  <si>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</si>
  <si>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</si>
  <si>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</si>
  <si>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</si>
  <si>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</si>
  <si>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</si>
  <si>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</si>
  <si>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</si>
  <si>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</si>
  <si>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</si>
  <si>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イ　漁港の管理</t>
    </r>
    <phoneticPr fontId="2"/>
  </si>
  <si>
    <r>
      <rPr>
        <sz val="11"/>
        <color theme="1"/>
        <rFont val="ＭＳ 明朝"/>
        <family val="1"/>
        <charset val="128"/>
      </rPr>
      <t>実施件数</t>
    </r>
  </si>
  <si>
    <r>
      <rPr>
        <sz val="11"/>
        <color theme="1"/>
        <rFont val="ＭＳ 明朝"/>
        <family val="1"/>
        <charset val="128"/>
      </rPr>
      <t>技術技能員</t>
    </r>
  </si>
  <si>
    <r>
      <rPr>
        <sz val="11"/>
        <rFont val="ＭＳ 明朝"/>
        <family val="1"/>
        <charset val="128"/>
      </rPr>
      <t>漁港監視実施回数</t>
    </r>
    <phoneticPr fontId="2"/>
  </si>
  <si>
    <r>
      <t>2</t>
    </r>
    <r>
      <rPr>
        <sz val="11"/>
        <rFont val="ＭＳ 明朝"/>
        <family val="1"/>
        <charset val="128"/>
      </rPr>
      <t>名</t>
    </r>
  </si>
  <si>
    <r>
      <t>96</t>
    </r>
    <r>
      <rPr>
        <sz val="11"/>
        <rFont val="ＭＳ 明朝"/>
        <family val="1"/>
        <charset val="128"/>
      </rPr>
      <t>件</t>
    </r>
    <phoneticPr fontId="2"/>
  </si>
  <si>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</si>
  <si>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平成</t>
    </r>
    <r>
      <rPr>
        <sz val="11"/>
        <color theme="1"/>
        <rFont val="Century"/>
        <family val="1"/>
      </rPr>
      <t>30</t>
    </r>
    <r>
      <rPr>
        <sz val="11"/>
        <color theme="1"/>
        <rFont val="ＭＳ 明朝"/>
        <family val="1"/>
        <charset val="128"/>
      </rPr>
      <t>年度</t>
    </r>
  </si>
  <si>
    <r>
      <rPr>
        <sz val="11"/>
        <color theme="1"/>
        <rFont val="ＭＳ 明朝"/>
        <family val="1"/>
        <charset val="128"/>
      </rPr>
      <t>岸壁利用届受理件数</t>
    </r>
  </si>
  <si>
    <r>
      <rPr>
        <sz val="11"/>
        <color theme="1"/>
        <rFont val="ＭＳ 明朝"/>
        <family val="1"/>
        <charset val="128"/>
      </rPr>
      <t>　漁港管理者は漁港施設を占用等する場合には漁港管理条例、漁港区域内の公共空地を占用等する場合には漁港漁場整備法、</t>
    </r>
    <phoneticPr fontId="2"/>
  </si>
  <si>
    <r>
      <rPr>
        <sz val="11"/>
        <color theme="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</si>
  <si>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</si>
  <si>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</si>
  <si>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2"/>
  </si>
  <si>
    <r>
      <rPr>
        <sz val="11"/>
        <color theme="1"/>
        <rFont val="ＭＳ 明朝"/>
        <family val="1"/>
        <charset val="128"/>
      </rPr>
      <t>件　　　数</t>
    </r>
  </si>
  <si>
    <t>H29</t>
  </si>
  <si>
    <t>H30</t>
  </si>
  <si>
    <t>R1</t>
    <phoneticPr fontId="2"/>
  </si>
  <si>
    <t>R2</t>
  </si>
  <si>
    <r>
      <rPr>
        <sz val="11"/>
        <color theme="1"/>
        <rFont val="ＭＳ 明朝"/>
        <family val="1"/>
        <charset val="128"/>
      </rPr>
      <t>　飛　島　漁　港　</t>
    </r>
    <phoneticPr fontId="2"/>
  </si>
  <si>
    <r>
      <rPr>
        <sz val="11"/>
        <color theme="1"/>
        <rFont val="ＭＳ 明朝"/>
        <family val="1"/>
        <charset val="128"/>
      </rPr>
      <t>由　良　漁　港</t>
    </r>
    <phoneticPr fontId="2"/>
  </si>
  <si>
    <r>
      <rPr>
        <sz val="11"/>
        <color theme="1"/>
        <rFont val="ＭＳ 明朝"/>
        <family val="1"/>
        <charset val="128"/>
      </rPr>
      <t>堅</t>
    </r>
    <r>
      <rPr>
        <sz val="11"/>
        <color theme="1"/>
        <rFont val="Century"/>
        <family val="1"/>
      </rPr>
      <t xml:space="preserve"> </t>
    </r>
    <r>
      <rPr>
        <sz val="11"/>
        <color theme="1"/>
        <rFont val="ＭＳ 明朝"/>
        <family val="1"/>
        <charset val="128"/>
      </rPr>
      <t>苔</t>
    </r>
    <r>
      <rPr>
        <sz val="11"/>
        <color theme="1"/>
        <rFont val="Century"/>
        <family val="1"/>
      </rPr>
      <t xml:space="preserve"> </t>
    </r>
    <r>
      <rPr>
        <sz val="11"/>
        <color theme="1"/>
        <rFont val="ＭＳ 明朝"/>
        <family val="1"/>
        <charset val="128"/>
      </rPr>
      <t>沢</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2"/>
  </si>
  <si>
    <r>
      <rPr>
        <sz val="11"/>
        <color theme="1"/>
        <rFont val="ＭＳ 明朝"/>
        <family val="1"/>
        <charset val="128"/>
      </rPr>
      <t>吹　浦　漁　港</t>
    </r>
    <phoneticPr fontId="2"/>
  </si>
  <si>
    <r>
      <rPr>
        <sz val="11"/>
        <color theme="1"/>
        <rFont val="ＭＳ 明朝"/>
        <family val="1"/>
        <charset val="128"/>
      </rPr>
      <t>小</t>
    </r>
    <r>
      <rPr>
        <sz val="11"/>
        <color theme="1"/>
        <rFont val="Century"/>
        <family val="1"/>
      </rPr>
      <t xml:space="preserve"> </t>
    </r>
    <r>
      <rPr>
        <sz val="11"/>
        <color theme="1"/>
        <rFont val="ＭＳ 明朝"/>
        <family val="1"/>
        <charset val="128"/>
      </rPr>
      <t>波</t>
    </r>
    <r>
      <rPr>
        <sz val="11"/>
        <color theme="1"/>
        <rFont val="Century"/>
        <family val="1"/>
      </rPr>
      <t xml:space="preserve"> </t>
    </r>
    <r>
      <rPr>
        <sz val="11"/>
        <color theme="1"/>
        <rFont val="ＭＳ 明朝"/>
        <family val="1"/>
        <charset val="128"/>
      </rPr>
      <t>渡</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2"/>
  </si>
  <si>
    <r>
      <rPr>
        <sz val="11"/>
        <color theme="1"/>
        <rFont val="ＭＳ 明朝"/>
        <family val="1"/>
        <charset val="128"/>
      </rPr>
      <t>米　子　漁　港</t>
    </r>
    <phoneticPr fontId="2"/>
  </si>
  <si>
    <r>
      <rPr>
        <sz val="11"/>
        <color theme="1"/>
        <rFont val="ＭＳ 明朝"/>
        <family val="1"/>
        <charset val="128"/>
      </rPr>
      <t>計</t>
    </r>
  </si>
  <si>
    <r>
      <rPr>
        <sz val="11"/>
        <color theme="1"/>
        <rFont val="ＭＳ 明朝"/>
        <family val="1"/>
        <charset val="128"/>
      </rPr>
      <t>オ　指定施設使用許可</t>
    </r>
    <phoneticPr fontId="2"/>
  </si>
  <si>
    <r>
      <rPr>
        <sz val="11"/>
        <rFont val="ＭＳ 明朝"/>
        <family val="1"/>
        <charset val="128"/>
      </rPr>
      <t>　漁港施設内にある指定施設を使用する場合は漁港管理条例に基づく指定施設の使用許可が必要となる。</t>
    </r>
    <phoneticPr fontId="2"/>
  </si>
  <si>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2"/>
  </si>
  <si>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2"/>
  </si>
  <si>
    <r>
      <rPr>
        <sz val="11"/>
        <color theme="1"/>
        <rFont val="ＭＳ 明朝"/>
        <family val="1"/>
        <charset val="128"/>
      </rPr>
      <t>使用許可件数</t>
    </r>
  </si>
  <si>
    <t>R2</t>
    <phoneticPr fontId="2"/>
  </si>
  <si>
    <r>
      <rPr>
        <sz val="11"/>
        <color theme="1"/>
        <rFont val="ＭＳ 明朝"/>
        <family val="1"/>
        <charset val="128"/>
      </rPr>
      <t>堅　苔　沢　漁　港</t>
    </r>
    <phoneticPr fontId="2"/>
  </si>
  <si>
    <r>
      <rPr>
        <sz val="11"/>
        <color theme="1"/>
        <rFont val="ＭＳ 明朝"/>
        <family val="1"/>
        <charset val="128"/>
      </rPr>
      <t>吹</t>
    </r>
    <r>
      <rPr>
        <sz val="11"/>
        <color theme="1"/>
        <rFont val="Century"/>
        <family val="1"/>
      </rPr>
      <t xml:space="preserve"> </t>
    </r>
    <r>
      <rPr>
        <sz val="11"/>
        <color theme="1"/>
        <rFont val="ＭＳ 明朝"/>
        <family val="1"/>
        <charset val="128"/>
      </rPr>
      <t>　浦</t>
    </r>
    <r>
      <rPr>
        <sz val="11"/>
        <color theme="1"/>
        <rFont val="Century"/>
        <family val="1"/>
      </rPr>
      <t xml:space="preserve"> </t>
    </r>
    <r>
      <rPr>
        <sz val="11"/>
        <color theme="1"/>
        <rFont val="ＭＳ 明朝"/>
        <family val="1"/>
        <charset val="128"/>
      </rPr>
      <t>　漁</t>
    </r>
    <r>
      <rPr>
        <sz val="11"/>
        <color theme="1"/>
        <rFont val="Century"/>
        <family val="1"/>
      </rPr>
      <t xml:space="preserve"> </t>
    </r>
    <r>
      <rPr>
        <sz val="11"/>
        <color theme="1"/>
        <rFont val="ＭＳ 明朝"/>
        <family val="1"/>
        <charset val="128"/>
      </rPr>
      <t>　港</t>
    </r>
    <rPh sb="0" eb="1">
      <t>スイ</t>
    </rPh>
    <rPh sb="3" eb="4">
      <t>ウラ</t>
    </rPh>
    <phoneticPr fontId="2"/>
  </si>
  <si>
    <r>
      <rPr>
        <sz val="11"/>
        <color theme="1"/>
        <rFont val="ＭＳ 明朝"/>
        <family val="1"/>
        <charset val="128"/>
      </rPr>
      <t>ウ　漁船以外の船舶の利用</t>
    </r>
    <phoneticPr fontId="2"/>
  </si>
  <si>
    <r>
      <rPr>
        <sz val="11"/>
        <color theme="1"/>
        <rFont val="ＭＳ 明朝"/>
        <family val="1"/>
        <charset val="128"/>
      </rPr>
      <t>　漁港は漁業の本拠地として整備されているため、漁船以外の船舶が利用する場合には、</t>
    </r>
    <phoneticPr fontId="2"/>
  </si>
  <si>
    <r>
      <rPr>
        <sz val="11"/>
        <rFont val="ＭＳ 明朝"/>
        <family val="1"/>
        <charset val="128"/>
      </rPr>
      <t>令和元年度</t>
    </r>
    <rPh sb="0" eb="2">
      <t>レイワ</t>
    </rPh>
    <rPh sb="2" eb="4">
      <t>ガンネン</t>
    </rPh>
    <rPh sb="4" eb="5">
      <t>ド</t>
    </rPh>
    <phoneticPr fontId="2"/>
  </si>
  <si>
    <r>
      <rPr>
        <sz val="11"/>
        <rFont val="ＭＳ 明朝"/>
        <family val="1"/>
        <charset val="128"/>
      </rPr>
      <t>令和</t>
    </r>
    <r>
      <rPr>
        <sz val="11"/>
        <rFont val="Century"/>
        <family val="1"/>
      </rPr>
      <t>2</t>
    </r>
    <r>
      <rPr>
        <sz val="11"/>
        <rFont val="ＭＳ 明朝"/>
        <family val="1"/>
        <charset val="128"/>
      </rPr>
      <t>年度</t>
    </r>
    <rPh sb="0" eb="2">
      <t>レイワ</t>
    </rPh>
    <rPh sb="3" eb="4">
      <t>ネン</t>
    </rPh>
    <rPh sb="4" eb="5">
      <t>ド</t>
    </rPh>
    <phoneticPr fontId="2"/>
  </si>
  <si>
    <t>　令和2年 単位：千円</t>
  </si>
  <si>
    <t>J3E</t>
    <phoneticPr fontId="2"/>
  </si>
  <si>
    <t>－</t>
    <phoneticPr fontId="2"/>
  </si>
  <si>
    <t>(1)　山形県酒田漁業無線局</t>
  </si>
  <si>
    <t>周波数(kHz)</t>
  </si>
  <si>
    <t>　主送信機(J3E 50W)1台</t>
  </si>
  <si>
    <t>　送受信機(J3E 50W)  1台</t>
  </si>
  <si>
    <t>　セルコール受信機(個別番号0030) 1台</t>
  </si>
  <si>
    <t>漁業指導監督通信</t>
    <phoneticPr fontId="2"/>
  </si>
  <si>
    <r>
      <rPr>
        <sz val="10"/>
        <color theme="1"/>
        <rFont val="ＭＳ 明朝"/>
        <family val="1"/>
        <charset val="128"/>
      </rPr>
      <t>さけ人工ふ化場位置略図･･･････････････････</t>
    </r>
    <phoneticPr fontId="2"/>
  </si>
  <si>
    <r>
      <rPr>
        <sz val="11"/>
        <rFont val="ＭＳ 明朝"/>
        <family val="1"/>
        <charset val="128"/>
      </rPr>
      <t>　ディープ</t>
    </r>
    <r>
      <rPr>
        <sz val="11"/>
        <rFont val="Century"/>
        <family val="1"/>
      </rPr>
      <t>V</t>
    </r>
    <r>
      <rPr>
        <sz val="11"/>
        <rFont val="ＭＳ 明朝"/>
        <family val="1"/>
        <charset val="128"/>
      </rPr>
      <t>型性</t>
    </r>
    <phoneticPr fontId="14"/>
  </si>
  <si>
    <t>　(5)漁業協同組合連合会･･････････････････････････</t>
  </si>
  <si>
    <t>　(6)日本漁船保険組合山形県支所･･････････････</t>
    <rPh sb="4" eb="6">
      <t>ニホン</t>
    </rPh>
    <phoneticPr fontId="2"/>
  </si>
  <si>
    <t>　(1)山形県酒田漁業無線局････････････････････････</t>
  </si>
  <si>
    <t>　(7)全国漁業信用基金協会山形支所･･････････････････････</t>
    <rPh sb="4" eb="6">
      <t>ゼンコク</t>
    </rPh>
    <rPh sb="14" eb="16">
      <t>ヤマガタ</t>
    </rPh>
    <rPh sb="16" eb="18">
      <t>シショ</t>
    </rPh>
    <phoneticPr fontId="2"/>
  </si>
  <si>
    <t>　(2)山形県漁業協同組合漁業無線局････････････････</t>
  </si>
  <si>
    <t>　(8)全国合同漁業共済組合山形県事務所･････････････････</t>
  </si>
  <si>
    <t xml:space="preserve">    (9)その他の団体･････････････････････････････････････</t>
  </si>
  <si>
    <t>　(1)漁港及び漁港海岸整備事業････････････････････</t>
  </si>
  <si>
    <t>　(1)金融制度別貸出残高･･･････････････････････････････</t>
  </si>
  <si>
    <t>　(2)漁業近代化資金令和2年度融資実績････････････････</t>
    <rPh sb="11" eb="13">
      <t>レイワ</t>
    </rPh>
    <rPh sb="14" eb="15">
      <t>ネン</t>
    </rPh>
    <phoneticPr fontId="2"/>
  </si>
  <si>
    <t>　(3)沿岸漁業改善資金令和2年度融資実績･･････････････</t>
    <rPh sb="12" eb="14">
      <t>レイワ</t>
    </rPh>
    <rPh sb="15" eb="16">
      <t>ネン</t>
    </rPh>
    <phoneticPr fontId="2"/>
  </si>
  <si>
    <t>(1)海面生産高</t>
  </si>
  <si>
    <t>　(2)さけ海中飼育放流事業････････････････････････</t>
  </si>
  <si>
    <t>　(3)あわび放流事業･･････････････････････････････</t>
  </si>
  <si>
    <t>　(1)漁港･港湾施設一覧表･･････････････････････････････</t>
  </si>
  <si>
    <t>　(4)ひらめ放流事業･･････････････････････････････</t>
  </si>
  <si>
    <t>　(2)漁港管理･････････････････････････････････････････</t>
  </si>
  <si>
    <t>　(5)とらふぐ放流事業･････････････････････････････</t>
    <rPh sb="11" eb="12">
      <t>ギョウ</t>
    </rPh>
    <phoneticPr fontId="2"/>
  </si>
  <si>
    <t>　(1)新規就業者数････････････････････････････････</t>
  </si>
  <si>
    <t>　(2)短期研修････････････････････････････････････</t>
  </si>
  <si>
    <t>(2)内水面生産高</t>
  </si>
  <si>
    <t>　(3)長期研修(技術研修) ･･････････････････････････</t>
  </si>
  <si>
    <t>　(4)新規漁業就業者準備研修･･････････････････････</t>
  </si>
  <si>
    <t>　(1)庄内浜文化伝道師講座････････････････････････</t>
  </si>
  <si>
    <t>　(1)漁業権免許件数･･････････････････････････････</t>
  </si>
  <si>
    <t>　(2)庄内浜の魚消費拡大事業･･････････････････････</t>
  </si>
  <si>
    <t>　(2)漁業種類別､地区別､知事許可隻数･･････････････</t>
  </si>
  <si>
    <t>　(3)庄内浜ブランド推進協議会･････････････････････</t>
    <rPh sb="4" eb="6">
      <t>ショウナイ</t>
    </rPh>
    <rPh sb="6" eb="7">
      <t>ハマ</t>
    </rPh>
    <rPh sb="11" eb="13">
      <t>スイシン</t>
    </rPh>
    <rPh sb="13" eb="16">
      <t>キョウギカイ</t>
    </rPh>
    <phoneticPr fontId="2"/>
  </si>
  <si>
    <t>　(3)入会許可漁業････････････････････････････････</t>
  </si>
  <si>
    <t>　(4)小型いかつり漁業､許可隻数(道県別)････････････</t>
  </si>
  <si>
    <t>　(1)山形県漁業協同組合･･････････････････････････</t>
  </si>
  <si>
    <t>　(5)大臣許可漁業････････････････････････････････</t>
  </si>
  <si>
    <t>　(2)内水面漁業協同組合･･････････････････････････</t>
  </si>
  <si>
    <t>　(6)沿岸くろまぐろ漁業承認件数･･････････････････</t>
  </si>
  <si>
    <t>　(3)業種別漁業協同組合･･････････････････････････</t>
  </si>
  <si>
    <t>　(7)遊漁船業登録件数････････････････････････････</t>
  </si>
  <si>
    <t>　(4)漁業生産組合････････････････････････････････</t>
  </si>
  <si>
    <t>(団体検査) 2428</t>
    <rPh sb="1" eb="3">
      <t>ダンタイ</t>
    </rPh>
    <rPh sb="3" eb="5">
      <t>ケンサ</t>
    </rPh>
    <phoneticPr fontId="14"/>
  </si>
  <si>
    <t>(農業経営・所得向上推進課) 3088</t>
    <rPh sb="1" eb="3">
      <t>ノウギョウ</t>
    </rPh>
    <rPh sb="3" eb="5">
      <t>ケイエイ</t>
    </rPh>
    <rPh sb="6" eb="8">
      <t>ショトク</t>
    </rPh>
    <rPh sb="8" eb="10">
      <t>コウジョウ</t>
    </rPh>
    <rPh sb="10" eb="12">
      <t>スイシン</t>
    </rPh>
    <rPh sb="12" eb="13">
      <t>カ</t>
    </rPh>
    <phoneticPr fontId="14"/>
  </si>
  <si>
    <t>(水産振興課) 2477･2478</t>
    <rPh sb="1" eb="3">
      <t>スイサン</t>
    </rPh>
    <rPh sb="3" eb="5">
      <t>シンコウ</t>
    </rPh>
    <rPh sb="5" eb="6">
      <t>カ</t>
    </rPh>
    <phoneticPr fontId="14"/>
  </si>
  <si>
    <t>(農政企画課)</t>
  </si>
  <si>
    <t>(農業経営・所得向上推進課)</t>
    <rPh sb="1" eb="3">
      <t>ノウギョウ</t>
    </rPh>
    <rPh sb="3" eb="5">
      <t>ケイエイ</t>
    </rPh>
    <rPh sb="6" eb="12">
      <t>ショトクコウジョウスイシン</t>
    </rPh>
    <rPh sb="12" eb="13">
      <t>カ</t>
    </rPh>
    <phoneticPr fontId="14"/>
  </si>
  <si>
    <t>(水産振興課)</t>
    <rPh sb="1" eb="3">
      <t>スイサン</t>
    </rPh>
    <rPh sb="3" eb="5">
      <t>シンコウ</t>
    </rPh>
    <phoneticPr fontId="14"/>
  </si>
  <si>
    <t>総務担当(総務係)</t>
  </si>
  <si>
    <t>(代表) 0234-24-6161</t>
  </si>
  <si>
    <t>(総務担当)6161･6040・6041</t>
  </si>
  <si>
    <t>(振興普及) 6045</t>
  </si>
  <si>
    <t>(漁港整備) 6044</t>
  </si>
  <si>
    <t>[29名(うち併任1名)]</t>
  </si>
  <si>
    <t>水産基盤(漁港､漁場)整備･海岸施設整備</t>
  </si>
  <si>
    <t>(漁業調整) 6046</t>
  </si>
  <si>
    <t>漁業監視調査船月峯(52ﾄﾝ､馬力1,854kW×2)</t>
  </si>
  <si>
    <t>(代表) 0235-33-3150</t>
  </si>
  <si>
    <t>(海洋資源調査部・資源利用部)</t>
    <rPh sb="1" eb="3">
      <t>カイヨウ</t>
    </rPh>
    <rPh sb="3" eb="5">
      <t>シゲン</t>
    </rPh>
    <rPh sb="5" eb="8">
      <t>チョウサブ</t>
    </rPh>
    <phoneticPr fontId="14"/>
  </si>
  <si>
    <t>水産研究所(24名)</t>
    <rPh sb="2" eb="5">
      <t>ケンキュウジョ</t>
    </rPh>
    <phoneticPr fontId="14"/>
  </si>
  <si>
    <t>漁海況予報､漁場調査､資源評価･管理研究､漁業試験調査船最上丸(198ﾄﾝ､1323kW)</t>
  </si>
  <si>
    <t>(浅海増殖部)4383</t>
    <rPh sb="1" eb="3">
      <t>センカイ</t>
    </rPh>
    <rPh sb="3" eb="5">
      <t>ゾウショク</t>
    </rPh>
    <rPh sb="5" eb="6">
      <t>ブ</t>
    </rPh>
    <phoneticPr fontId="14"/>
  </si>
  <si>
    <t>内水面水産研究所(8名)   所長</t>
    <rPh sb="5" eb="8">
      <t>ケンキュウジョ</t>
    </rPh>
    <phoneticPr fontId="14"/>
  </si>
  <si>
    <t>山形海区漁業調整委員会(4名)</t>
  </si>
  <si>
    <t>(うち併任3名)</t>
  </si>
  <si>
    <t>山形県内水面漁場管理委員会(5名)</t>
  </si>
  <si>
    <t>(うち併任5名)</t>
  </si>
  <si>
    <t>主な漁場(水深m)</t>
  </si>
  <si>
    <t>一本釣り(火光利用)</t>
  </si>
  <si>
    <t>最上川(河口部)</t>
  </si>
  <si>
    <t>一本釣り(ひらめ)</t>
  </si>
  <si>
    <t>飛島西側500以浅(許可漁場)</t>
  </si>
  <si>
    <t>※総経営体数は284経営体で､前回調査(H25)前年より75経営体減少した｡ 　</t>
  </si>
  <si>
    <t>(漁協統計)</t>
  </si>
  <si>
    <t>(　漁協統計　)</t>
    <rPh sb="2" eb="4">
      <t>ギョキョウ</t>
    </rPh>
    <rPh sb="4" eb="6">
      <t>トウケイ</t>
    </rPh>
    <phoneticPr fontId="14"/>
  </si>
  <si>
    <t xml:space="preserve"> (2)内水面生産高</t>
  </si>
  <si>
    <t>(1)  漁業権免許件数</t>
  </si>
  <si>
    <t>(3) 入会許可漁業</t>
  </si>
  <si>
    <t>新潟海区との委員会協定(甲区域)</t>
  </si>
  <si>
    <t>新潟海区との委員会協定(乙区域)</t>
  </si>
  <si>
    <t>)</t>
  </si>
  <si>
    <t>( )内は協定の有効期間</t>
  </si>
  <si>
    <t>(4) 小型いか釣り漁業､許可隻数(道県別)</t>
    <rPh sb="8" eb="9">
      <t>ツ</t>
    </rPh>
    <phoneticPr fontId="2"/>
  </si>
  <si>
    <t>3(3)</t>
  </si>
  <si>
    <t>7(7)</t>
  </si>
  <si>
    <t>5(5)</t>
  </si>
  <si>
    <t>15(15)</t>
  </si>
  <si>
    <t>71(3)</t>
  </si>
  <si>
    <t>49(7)</t>
  </si>
  <si>
    <t>132(5)</t>
  </si>
  <si>
    <t>253(15)</t>
  </si>
  <si>
    <t>うち( )内は本県の陸揚げなし</t>
  </si>
  <si>
    <t xml:space="preserve">(5) 大臣許可・届出漁業      </t>
    <rPh sb="9" eb="11">
      <t>トドケデ</t>
    </rPh>
    <phoneticPr fontId="2"/>
  </si>
  <si>
    <t>(7) 遊漁船業登録件数</t>
  </si>
  <si>
    <t>　長さ(全長) 25.90メートル</t>
  </si>
  <si>
    <t xml:space="preserve"> 　〃 (登録)   25.45メートル</t>
  </si>
  <si>
    <t xml:space="preserve"> ｱﾏﾁｭｱ無線受信機)</t>
  </si>
  <si>
    <t>(2)　山形県漁業協同組合漁業無線局</t>
  </si>
  <si>
    <t>周波数(KHz)</t>
  </si>
  <si>
    <t>(1)漁港及び漁港海岸整備事業等</t>
    <rPh sb="15" eb="16">
      <t>トウ</t>
    </rPh>
    <phoneticPr fontId="14"/>
  </si>
  <si>
    <t>国庫補助金(補助率)</t>
  </si>
  <si>
    <t>(8/10)</t>
  </si>
  <si>
    <t>(2/10)</t>
  </si>
  <si>
    <t>耐震補強 　防波堤(2)  改良</t>
    <rPh sb="6" eb="9">
      <t>ボウハテイ</t>
    </rPh>
    <rPh sb="14" eb="16">
      <t>カイリョウ</t>
    </rPh>
    <phoneticPr fontId="14"/>
  </si>
  <si>
    <t>(5/10)</t>
  </si>
  <si>
    <t>西防波堤(B)改良</t>
    <rPh sb="7" eb="9">
      <t>カイリョウ</t>
    </rPh>
    <phoneticPr fontId="14"/>
  </si>
  <si>
    <t>(1)さけ人工ふ化放流事業</t>
  </si>
  <si>
    <t>　 沿岸漁獲数は79,779尾(前年比176％)、河川捕獲数は141,062尾(前年比162％)であった。沿岸漁獲の前期群は平年の129％、後期群は平年の197％、一方、河川捕獲は前期群は平年の131％、後期群は</t>
    <rPh sb="53" eb="55">
      <t>エンガン</t>
    </rPh>
    <rPh sb="55" eb="57">
      <t>ギョカク</t>
    </rPh>
    <rPh sb="58" eb="60">
      <t>ゼンキ</t>
    </rPh>
    <rPh sb="60" eb="61">
      <t>グン</t>
    </rPh>
    <rPh sb="62" eb="64">
      <t>ヘイネン</t>
    </rPh>
    <rPh sb="70" eb="72">
      <t>コウキ</t>
    </rPh>
    <rPh sb="72" eb="73">
      <t>グン</t>
    </rPh>
    <rPh sb="74" eb="76">
      <t>ヘイネン</t>
    </rPh>
    <rPh sb="82" eb="84">
      <t>イッポウ</t>
    </rPh>
    <rPh sb="85" eb="87">
      <t>カセン</t>
    </rPh>
    <rPh sb="87" eb="89">
      <t>ホカク</t>
    </rPh>
    <rPh sb="90" eb="92">
      <t>ゼンキ</t>
    </rPh>
    <rPh sb="92" eb="93">
      <t>グン</t>
    </rPh>
    <rPh sb="94" eb="96">
      <t>ヘイネン</t>
    </rPh>
    <rPh sb="102" eb="104">
      <t>コウキ</t>
    </rPh>
    <rPh sb="104" eb="105">
      <t>グン</t>
    </rPh>
    <phoneticPr fontId="14"/>
  </si>
  <si>
    <t xml:space="preserve"> 採卵数   (千粒)</t>
  </si>
  <si>
    <t>(３)  あわび放流事業</t>
  </si>
  <si>
    <t>(４)  ひらめ放流事業</t>
  </si>
  <si>
    <t xml:space="preserve"> 鶴岡市 (旧温海町)</t>
  </si>
  <si>
    <t>(５)  とらふぐ放流事業</t>
  </si>
  <si>
    <t>(１)新規就業者数</t>
  </si>
  <si>
    <t>(２)短期研修</t>
  </si>
  <si>
    <t>(7企業)</t>
  </si>
  <si>
    <t>(116店舗)</t>
  </si>
  <si>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</si>
  <si>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</si>
  <si>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</si>
  <si>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</si>
  <si>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</si>
  <si>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</si>
  <si>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</si>
  <si>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(注)本所には､全漁連(出向職員1名)製氷工場(4名)水産加工場(7名)を含む｡</t>
  </si>
  <si>
    <t>　(2)　内水面漁業協同組合</t>
  </si>
  <si>
    <t>(サクラマス)</t>
  </si>
  <si>
    <t>(成魚)
10kg</t>
    <rPh sb="1" eb="3">
      <t>セイギョ</t>
    </rPh>
    <phoneticPr fontId="14"/>
  </si>
  <si>
    <t>(成魚)
300kg</t>
    <rPh sb="1" eb="3">
      <t>セイギョ</t>
    </rPh>
    <phoneticPr fontId="14"/>
  </si>
  <si>
    <t>(成魚)
3,010kg</t>
    <rPh sb="1" eb="3">
      <t>セイギョ</t>
    </rPh>
    <phoneticPr fontId="14"/>
  </si>
  <si>
    <t>(3)　業種別漁業協同組合</t>
  </si>
  <si>
    <t>(4)　漁業生産組合</t>
  </si>
  <si>
    <t>(5)　漁業協同組合連合会</t>
  </si>
  <si>
    <t>(昭25. 9.22)</t>
  </si>
  <si>
    <t>(6)　日本漁船保険組合　山形県支所　</t>
    <rPh sb="4" eb="6">
      <t>ニホン</t>
    </rPh>
    <phoneticPr fontId="14"/>
  </si>
  <si>
    <t xml:space="preserve"> (7)　全国漁業信用基金協会山形支所</t>
    <rPh sb="5" eb="7">
      <t>ゼンコク</t>
    </rPh>
    <rPh sb="7" eb="9">
      <t>ギョギョウ</t>
    </rPh>
    <rPh sb="15" eb="17">
      <t>ヤマガタ</t>
    </rPh>
    <rPh sb="17" eb="19">
      <t>シショ</t>
    </rPh>
    <phoneticPr fontId="14"/>
  </si>
  <si>
    <t>(9)　その他の団体</t>
  </si>
  <si>
    <t>会員数(人)</t>
  </si>
  <si>
    <t xml:space="preserve"> (1)　金融制度別貸出残高</t>
  </si>
  <si>
    <t xml:space="preserve"> (2)　漁業近代化資金令和２年度融資実績</t>
    <rPh sb="12" eb="14">
      <t>レイワ</t>
    </rPh>
    <phoneticPr fontId="14"/>
  </si>
  <si>
    <t xml:space="preserve"> (3)　沿岸漁業改善資金令和元年度融資実績</t>
    <rPh sb="13" eb="15">
      <t>レイワ</t>
    </rPh>
    <rPh sb="15" eb="16">
      <t>モト</t>
    </rPh>
    <phoneticPr fontId="14"/>
  </si>
  <si>
    <t xml:space="preserve">   (499.4) 
    224.4</t>
  </si>
  <si>
    <t xml:space="preserve">   (132.5)      　－</t>
  </si>
  <si>
    <t xml:space="preserve"> (1,828.6) 
    611.9</t>
  </si>
  <si>
    <t xml:space="preserve">   (790.9) 
    426.2</t>
  </si>
  <si>
    <t xml:space="preserve">   (279.8) 
    59.8  </t>
  </si>
  <si>
    <t xml:space="preserve">   (313.5)      　－</t>
  </si>
  <si>
    <t>(441.3)
425.3</t>
  </si>
  <si>
    <t xml:space="preserve"> (1,786.5)
  1,388.1</t>
  </si>
  <si>
    <t xml:space="preserve"> (2,803.7) 
  1,385.7</t>
  </si>
  <si>
    <t>他の5港は週に1回以上漁港監視員あるいは嘱託職員による巡視を行っている。(令和2年度実績)</t>
    <rPh sb="37" eb="39">
      <t>レイワ</t>
    </rPh>
    <rPh sb="40" eb="42">
      <t>ネンド</t>
    </rPh>
    <phoneticPr fontId="2"/>
  </si>
  <si>
    <t>(飛島漁港を除く)</t>
  </si>
  <si>
    <t>(令和3年4月1日)</t>
    <rPh sb="1" eb="3">
      <t>レイワ</t>
    </rPh>
    <rPh sb="4" eb="5">
      <t>ネン</t>
    </rPh>
    <rPh sb="6" eb="7">
      <t>ガツ</t>
    </rPh>
    <rPh sb="8" eb="9">
      <t>ニチ</t>
    </rPh>
    <phoneticPr fontId="14"/>
  </si>
  <si>
    <t>(農林水産統計)</t>
    <rPh sb="1" eb="3">
      <t>ノウリン</t>
    </rPh>
    <rPh sb="3" eb="5">
      <t>スイサン</t>
    </rPh>
    <rPh sb="5" eb="7">
      <t>トウケイ</t>
    </rPh>
    <phoneticPr fontId="14"/>
  </si>
  <si>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4"/>
  </si>
  <si>
    <t>(１)　海面生産高(属地)</t>
    <rPh sb="4" eb="6">
      <t>カイメン</t>
    </rPh>
    <rPh sb="6" eb="9">
      <t>セイサンダカ</t>
    </rPh>
    <rPh sb="10" eb="12">
      <t>ゾクチ</t>
    </rPh>
    <phoneticPr fontId="14"/>
  </si>
  <si>
    <t>　これを魚種別に見ていくと、１位するめいか(２，５３３トン、４２．４％)、２位たら(４５４トン、７．６％)、</t>
    <rPh sb="4" eb="5">
      <t>ギョ</t>
    </rPh>
    <rPh sb="5" eb="7">
      <t>シュベツ</t>
    </rPh>
    <rPh sb="8" eb="9">
      <t>ミ</t>
    </rPh>
    <rPh sb="15" eb="16">
      <t>イ</t>
    </rPh>
    <rPh sb="38" eb="39">
      <t>イ</t>
    </rPh>
    <phoneticPr fontId="14"/>
  </si>
  <si>
    <t>　３位べにずわい(３６８トン、６．２％)、４位ほっけ(３２６トン、５．５％)、５位たい類(３０９トン、５．２％)であった。</t>
    <rPh sb="43" eb="44">
      <t>ルイ</t>
    </rPh>
    <phoneticPr fontId="14"/>
  </si>
  <si>
    <t>　これを魚種別に多い物から見ていくと、１位するめいか(１，５９１百万円、５０．６％)、２位さけ(１９２百万円、６．１％)、</t>
    <rPh sb="4" eb="5">
      <t>ギョ</t>
    </rPh>
    <rPh sb="5" eb="7">
      <t>シュベツ</t>
    </rPh>
    <rPh sb="8" eb="9">
      <t>オオ</t>
    </rPh>
    <rPh sb="10" eb="11">
      <t>モノ</t>
    </rPh>
    <rPh sb="13" eb="14">
      <t>ミ</t>
    </rPh>
    <rPh sb="20" eb="21">
      <t>イ</t>
    </rPh>
    <rPh sb="32" eb="33">
      <t>ヒャク</t>
    </rPh>
    <rPh sb="33" eb="35">
      <t>マンエン</t>
    </rPh>
    <rPh sb="44" eb="45">
      <t>イ</t>
    </rPh>
    <rPh sb="51" eb="52">
      <t>ヒャク</t>
    </rPh>
    <rPh sb="52" eb="54">
      <t>マンエン</t>
    </rPh>
    <phoneticPr fontId="14"/>
  </si>
  <si>
    <t>３位その他の魚類(１８５百万円、６．０％)、４位たい類(１７３百万円、５．５％)、５位ほっこくあかえび(１２９百万円、４．１％)であった。</t>
    <rPh sb="4" eb="5">
      <t>タ</t>
    </rPh>
    <rPh sb="6" eb="8">
      <t>ギョルイ</t>
    </rPh>
    <rPh sb="23" eb="24">
      <t>イ</t>
    </rPh>
    <rPh sb="26" eb="27">
      <t>ルイ</t>
    </rPh>
    <rPh sb="31" eb="32">
      <t>ヒャク</t>
    </rPh>
    <rPh sb="32" eb="34">
      <t>マンエン</t>
    </rPh>
    <rPh sb="42" eb="43">
      <t>イ</t>
    </rPh>
    <rPh sb="55" eb="56">
      <t>ヒャク</t>
    </rPh>
    <rPh sb="56" eb="58">
      <t>マンエン</t>
    </rPh>
    <phoneticPr fontId="14"/>
  </si>
  <si>
    <t>　　漁獲量について、漁業種別に見ていくと、１位いか一本釣り(２，３４４トン、３９．２％)、２位底びき網漁業(１，９４５トン、３２．５％)、</t>
    <rPh sb="2" eb="5">
      <t>ギョカクリョウ</t>
    </rPh>
    <rPh sb="10" eb="12">
      <t>ギョギョウ</t>
    </rPh>
    <rPh sb="12" eb="14">
      <t>シュベツ</t>
    </rPh>
    <rPh sb="15" eb="16">
      <t>ミ</t>
    </rPh>
    <rPh sb="22" eb="23">
      <t>イ</t>
    </rPh>
    <rPh sb="25" eb="27">
      <t>イッポン</t>
    </rPh>
    <rPh sb="27" eb="28">
      <t>ツ</t>
    </rPh>
    <rPh sb="46" eb="47">
      <t>イ</t>
    </rPh>
    <rPh sb="47" eb="48">
      <t>ソコ</t>
    </rPh>
    <rPh sb="50" eb="51">
      <t>アミ</t>
    </rPh>
    <rPh sb="51" eb="53">
      <t>ギョギョウ</t>
    </rPh>
    <phoneticPr fontId="14"/>
  </si>
  <si>
    <t>３位さけます定置網漁業(６７８トン、１１．３％)、４位かご漁業(４３１トン、７．２％)であった。</t>
    <rPh sb="26" eb="27">
      <t>イ</t>
    </rPh>
    <rPh sb="29" eb="31">
      <t>ギョギョウ</t>
    </rPh>
    <phoneticPr fontId="14"/>
  </si>
  <si>
    <t>　　生産額について、漁業種別に見ていくと、１位いか一本釣漁業(１，５４０百万円、４９．０％)、２位底びき網漁業(７６７百万円、２４．４％)、</t>
    <rPh sb="2" eb="5">
      <t>セイサンガク</t>
    </rPh>
    <rPh sb="10" eb="12">
      <t>ギョギョウ</t>
    </rPh>
    <rPh sb="12" eb="14">
      <t>シュベツ</t>
    </rPh>
    <rPh sb="15" eb="16">
      <t>ミ</t>
    </rPh>
    <rPh sb="22" eb="23">
      <t>イ</t>
    </rPh>
    <rPh sb="25" eb="27">
      <t>イッポン</t>
    </rPh>
    <rPh sb="27" eb="28">
      <t>ツリ</t>
    </rPh>
    <rPh sb="28" eb="30">
      <t>ギョギョウ</t>
    </rPh>
    <rPh sb="36" eb="37">
      <t>ヒャク</t>
    </rPh>
    <rPh sb="37" eb="39">
      <t>マンエン</t>
    </rPh>
    <rPh sb="48" eb="49">
      <t>イ</t>
    </rPh>
    <rPh sb="49" eb="50">
      <t>ソコ</t>
    </rPh>
    <rPh sb="52" eb="53">
      <t>モウ</t>
    </rPh>
    <rPh sb="53" eb="55">
      <t>ギョギョウ</t>
    </rPh>
    <rPh sb="59" eb="60">
      <t>ヒャク</t>
    </rPh>
    <rPh sb="60" eb="62">
      <t>マンエン</t>
    </rPh>
    <phoneticPr fontId="14"/>
  </si>
  <si>
    <t>　３位さけます定置網漁業(２６４百万円、８．４％)、４位その他のはえなわ漁業(１７３百万円、５．５％)であった。</t>
    <rPh sb="2" eb="3">
      <t>イ</t>
    </rPh>
    <rPh sb="7" eb="9">
      <t>テイチ</t>
    </rPh>
    <rPh sb="9" eb="10">
      <t>モウ</t>
    </rPh>
    <rPh sb="10" eb="12">
      <t>ギョギョウ</t>
    </rPh>
    <rPh sb="16" eb="17">
      <t>ヒャク</t>
    </rPh>
    <rPh sb="17" eb="19">
      <t>マンエン</t>
    </rPh>
    <rPh sb="27" eb="28">
      <t>イ</t>
    </rPh>
    <rPh sb="30" eb="31">
      <t>タ</t>
    </rPh>
    <rPh sb="36" eb="38">
      <t>ギョギョウ</t>
    </rPh>
    <rPh sb="42" eb="43">
      <t>ヒャク</t>
    </rPh>
    <rPh sb="43" eb="44">
      <t>マン</t>
    </rPh>
    <rPh sb="44" eb="45">
      <t>エン</t>
    </rPh>
    <phoneticPr fontId="14"/>
  </si>
  <si>
    <t xml:space="preserve">(2) 漁業種類別､地区別､知事許可隻数                                                                     　　       </t>
  </si>
  <si>
    <t>あわび・なまこ(磯見)</t>
    <rPh sb="8" eb="10">
      <t>イソミ</t>
    </rPh>
    <phoneticPr fontId="2"/>
  </si>
  <si>
    <t>あわび・なまこ(素潜り)</t>
    <rPh sb="8" eb="9">
      <t>ス</t>
    </rPh>
    <rPh sb="9" eb="10">
      <t>モグ</t>
    </rPh>
    <phoneticPr fontId="2"/>
  </si>
  <si>
    <t>(</t>
  </si>
  <si>
    <t xml:space="preserve">(6) 沿岸くろまぐろ漁業承認件数(日本海・九州西広域漁業調整委員会承認)　　　 </t>
  </si>
  <si>
    <t>　海面では、漁業監視調査船「月峯」(52ﾄﾝ、D・1,854kW×2)等による海上取締違反が4件(遊漁船業1件、遊漁3件)であり、</t>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2">
      <t>ユウギョセン</t>
    </rPh>
    <rPh sb="52" eb="53">
      <t>ギョウ</t>
    </rPh>
    <rPh sb="54" eb="55">
      <t>ケン</t>
    </rPh>
    <phoneticPr fontId="14"/>
  </si>
  <si>
    <t>(－4件)</t>
    <rPh sb="3" eb="4">
      <t>ケン</t>
    </rPh>
    <phoneticPr fontId="14"/>
  </si>
  <si>
    <t>(＋1件)</t>
  </si>
  <si>
    <t>(±0件)</t>
  </si>
  <si>
    <t>(－3件)</t>
  </si>
  <si>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4"/>
  </si>
  <si>
    <t>　無線電話 (SSB 10W、DSB 1W、</t>
  </si>
  <si>
    <t>　レーダー(ARPA付)</t>
  </si>
  <si>
    <t xml:space="preserve"> -4.5m岸壁(B)ブロック製作</t>
    <rPh sb="6" eb="8">
      <t>ガンペキ</t>
    </rPh>
    <rPh sb="15" eb="17">
      <t>セイサク</t>
    </rPh>
    <phoneticPr fontId="14"/>
  </si>
  <si>
    <t>捕獲尾数(尾)</t>
  </si>
  <si>
    <t>移殖卵数(千粒)</t>
  </si>
  <si>
    <t>収容卵数
(千粒)</t>
  </si>
  <si>
    <t>移殖稚魚数(千尾)</t>
    <rPh sb="2" eb="4">
      <t>チギョ</t>
    </rPh>
    <rPh sb="7" eb="8">
      <t>ビ</t>
    </rPh>
    <phoneticPr fontId="14"/>
  </si>
  <si>
    <t>放流尾数
(千尾)</t>
  </si>
  <si>
    <t>(３)長期研修(技術研修)　</t>
    <rPh sb="3" eb="5">
      <t>チョウキ</t>
    </rPh>
    <rPh sb="5" eb="7">
      <t>ケンシュウ</t>
    </rPh>
    <rPh sb="8" eb="10">
      <t>ギジュツ</t>
    </rPh>
    <rPh sb="10" eb="12">
      <t>ケンシュウ</t>
    </rPh>
    <phoneticPr fontId="14"/>
  </si>
  <si>
    <t>(４)新規漁業就業者準備研修</t>
    <rPh sb="3" eb="5">
      <t>シンキ</t>
    </rPh>
    <rPh sb="5" eb="7">
      <t>ギョギョウ</t>
    </rPh>
    <rPh sb="7" eb="10">
      <t>シュウギョウシャ</t>
    </rPh>
    <rPh sb="10" eb="12">
      <t>ジュンビ</t>
    </rPh>
    <rPh sb="12" eb="14">
      <t>ケンシュウ</t>
    </rPh>
    <phoneticPr fontId="14"/>
  </si>
  <si>
    <t>(１)庄内浜文化伝道師食育教室、内陸地域における伝道師講座　(全17回、総参加者数 691名)</t>
    <rPh sb="3" eb="4">
      <t>ショウ</t>
    </rPh>
    <rPh sb="4" eb="5">
      <t>ナイ</t>
    </rPh>
    <rPh sb="5" eb="6">
      <t>ハマ</t>
    </rPh>
    <rPh sb="6" eb="8">
      <t>ブンカ</t>
    </rPh>
    <rPh sb="8" eb="11">
      <t>デンドウシ</t>
    </rPh>
    <rPh sb="11" eb="13">
      <t>ショクイク</t>
    </rPh>
    <rPh sb="13" eb="15">
      <t>キョウシツ</t>
    </rPh>
    <rPh sb="16" eb="18">
      <t>ナイリク</t>
    </rPh>
    <rPh sb="18" eb="20">
      <t>チイキ</t>
    </rPh>
    <rPh sb="24" eb="27">
      <t>デンドウシ</t>
    </rPh>
    <rPh sb="27" eb="29">
      <t>コウザ</t>
    </rPh>
    <rPh sb="31" eb="32">
      <t>ゼン</t>
    </rPh>
    <phoneticPr fontId="14"/>
  </si>
  <si>
    <t>ぶり(※ワラサ)のサイコロステーキ、ぶりカツ丼、ぶりのアラ汁</t>
    <rPh sb="22" eb="23">
      <t>ドン</t>
    </rPh>
    <rPh sb="29" eb="30">
      <t>ジル</t>
    </rPh>
    <phoneticPr fontId="14"/>
  </si>
  <si>
    <t>一般参加者(内陸)</t>
    <rPh sb="6" eb="8">
      <t>ナイリク</t>
    </rPh>
    <phoneticPr fontId="14"/>
  </si>
  <si>
    <t>鮭のホイル包み蒸し(味噌マヨネーズ味)</t>
    <rPh sb="0" eb="1">
      <t>サケ</t>
    </rPh>
    <rPh sb="5" eb="6">
      <t>ツツ</t>
    </rPh>
    <rPh sb="7" eb="8">
      <t>ム</t>
    </rPh>
    <rPh sb="10" eb="12">
      <t>ミソ</t>
    </rPh>
    <rPh sb="17" eb="18">
      <t>アジ</t>
    </rPh>
    <phoneticPr fontId="14"/>
  </si>
  <si>
    <t>一般参加者(親子)</t>
    <rPh sb="6" eb="8">
      <t>オヤコ</t>
    </rPh>
    <phoneticPr fontId="14"/>
  </si>
  <si>
    <t>(２)庄内の魚消費拡大事業</t>
  </si>
  <si>
    <t>霞城セントラル(山形市)</t>
  </si>
  <si>
    <t>庄内浜パネル展示・クイズラリー、庄内浜を感じるワークショップ(貝殻キャンドル)、水産加工品販売　</t>
    <rPh sb="0" eb="2">
      <t>ショウナイ</t>
    </rPh>
    <rPh sb="2" eb="3">
      <t>ハマ</t>
    </rPh>
    <rPh sb="6" eb="8">
      <t>テンジ</t>
    </rPh>
    <rPh sb="16" eb="18">
      <t>ショウナイ</t>
    </rPh>
    <rPh sb="18" eb="19">
      <t>ハマ</t>
    </rPh>
    <rPh sb="20" eb="21">
      <t>カン</t>
    </rPh>
    <rPh sb="31" eb="33">
      <t>カイガラ</t>
    </rPh>
    <rPh sb="40" eb="42">
      <t>スイサン</t>
    </rPh>
    <rPh sb="42" eb="45">
      <t>カコウヒン</t>
    </rPh>
    <rPh sb="45" eb="47">
      <t>ハンバイ</t>
    </rPh>
    <phoneticPr fontId="2"/>
  </si>
  <si>
    <t>(令和3年3月末現在)</t>
    <rPh sb="1" eb="3">
      <t>レイワ</t>
    </rPh>
    <rPh sb="4" eb="5">
      <t>ネン</t>
    </rPh>
    <phoneticPr fontId="2"/>
  </si>
  <si>
    <t>(３)庄内浜ブランド創出協議会</t>
    <rPh sb="10" eb="12">
      <t>ソウシュツ</t>
    </rPh>
    <phoneticPr fontId="2"/>
  </si>
  <si>
    <t>　庄内浜の魅力ある水産物を発掘し、魚種の特徴に合わせた様々な戦略を関係者が一体となって推進し、効果的にブランド化を進めていくことを目的として、平成29年5月12日に設立。　傘下にサワラ、トラフグ、ブランド化検討、ズワイガニ(H30～)の各部会を設置。　事務局は庄内総合支庁水産振興課。</t>
    <rPh sb="118" eb="119">
      <t>カク</t>
    </rPh>
    <rPh sb="119" eb="121">
      <t>ブカイ</t>
    </rPh>
    <phoneticPr fontId="2"/>
  </si>
  <si>
    <t>令和2年10月10日(土)～12月1日(火)</t>
    <rPh sb="0" eb="2">
      <t>レイワ</t>
    </rPh>
    <rPh sb="3" eb="4">
      <t>ネン</t>
    </rPh>
    <rPh sb="6" eb="7">
      <t>ガツ</t>
    </rPh>
    <rPh sb="9" eb="10">
      <t>ニチ</t>
    </rPh>
    <rPh sb="11" eb="12">
      <t>ド</t>
    </rPh>
    <rPh sb="16" eb="17">
      <t>ガツ</t>
    </rPh>
    <rPh sb="18" eb="19">
      <t>ニチ</t>
    </rPh>
    <rPh sb="20" eb="21">
      <t>カ</t>
    </rPh>
    <phoneticPr fontId="2"/>
  </si>
  <si>
    <t>令和2年11/16(月)、翌1/25(月)、2/15(月)</t>
    <rPh sb="0" eb="1">
      <t>レイ</t>
    </rPh>
    <rPh sb="1" eb="2">
      <t>カズ</t>
    </rPh>
    <rPh sb="3" eb="4">
      <t>ネン</t>
    </rPh>
    <rPh sb="10" eb="11">
      <t>ゲツ</t>
    </rPh>
    <rPh sb="13" eb="14">
      <t>ヨク</t>
    </rPh>
    <rPh sb="19" eb="20">
      <t>ゲツ</t>
    </rPh>
    <rPh sb="27" eb="28">
      <t>ゲツ</t>
    </rPh>
    <phoneticPr fontId="2"/>
  </si>
  <si>
    <t>令和2年12月1日(火)～翌3月14日(日)</t>
    <rPh sb="0" eb="2">
      <t>レイワ</t>
    </rPh>
    <rPh sb="3" eb="4">
      <t>ネン</t>
    </rPh>
    <rPh sb="6" eb="7">
      <t>ガツ</t>
    </rPh>
    <rPh sb="8" eb="9">
      <t>ニチ</t>
    </rPh>
    <rPh sb="10" eb="11">
      <t>カ</t>
    </rPh>
    <rPh sb="13" eb="14">
      <t>ヨク</t>
    </rPh>
    <rPh sb="15" eb="16">
      <t>ガツ</t>
    </rPh>
    <rPh sb="18" eb="19">
      <t>ニチ</t>
    </rPh>
    <rPh sb="20" eb="21">
      <t>ニチ</t>
    </rPh>
    <phoneticPr fontId="2"/>
  </si>
  <si>
    <t>令和2年7月22日(水)、8月4日(火)</t>
  </si>
  <si>
    <t>令和2年10月2日(金)～翌1月15日(金)</t>
    <rPh sb="0" eb="2">
      <t>レイワ</t>
    </rPh>
    <rPh sb="3" eb="4">
      <t>ネン</t>
    </rPh>
    <rPh sb="6" eb="7">
      <t>ガツ</t>
    </rPh>
    <rPh sb="8" eb="9">
      <t>ニチ</t>
    </rPh>
    <rPh sb="10" eb="11">
      <t>キン</t>
    </rPh>
    <rPh sb="13" eb="14">
      <t>ヨク</t>
    </rPh>
    <rPh sb="15" eb="16">
      <t>ガツ</t>
    </rPh>
    <rPh sb="18" eb="19">
      <t>ニチ</t>
    </rPh>
    <rPh sb="20" eb="21">
      <t>キン</t>
    </rPh>
    <phoneticPr fontId="2"/>
  </si>
  <si>
    <t>令和2年11月18日(水)～20日(金)</t>
    <rPh sb="0" eb="2">
      <t>レイワ</t>
    </rPh>
    <rPh sb="3" eb="4">
      <t>ネン</t>
    </rPh>
    <rPh sb="6" eb="7">
      <t>ガツ</t>
    </rPh>
    <rPh sb="9" eb="10">
      <t>ニチ</t>
    </rPh>
    <rPh sb="11" eb="12">
      <t>スイ</t>
    </rPh>
    <rPh sb="16" eb="17">
      <t>ニチ</t>
    </rPh>
    <rPh sb="18" eb="19">
      <t>キン</t>
    </rPh>
    <phoneticPr fontId="2"/>
  </si>
  <si>
    <t>組　合　名
(設立年月日)</t>
  </si>
  <si>
    <t>組合人数(人)</t>
  </si>
  <si>
    <t>役職員数(人)</t>
  </si>
  <si>
    <t>払込済
出資金
(千円)</t>
  </si>
  <si>
    <t>あゆ
(㎏)</t>
  </si>
  <si>
    <t>こい
(㎏)</t>
  </si>
  <si>
    <t>ふな
(㎏)</t>
  </si>
  <si>
    <t>うなぎ
(㎏)</t>
  </si>
  <si>
    <t>いわな
(kg,尾)</t>
  </si>
  <si>
    <t>もくず
が　に
(尾)</t>
  </si>
  <si>
    <t>その他
(㎏)</t>
  </si>
  <si>
    <t>(kg,尾)</t>
  </si>
  <si>
    <t>(尾)</t>
  </si>
  <si>
    <t>(昭25． 2． 7)</t>
  </si>
  <si>
    <t>(稚魚)
5,000尾</t>
    <rPh sb="1" eb="3">
      <t>チギョ</t>
    </rPh>
    <rPh sb="10" eb="11">
      <t>ビ</t>
    </rPh>
    <phoneticPr fontId="14"/>
  </si>
  <si>
    <t>(昭25．11． 4)</t>
  </si>
  <si>
    <t>西村山郡朝日町大字宮宿1103-1
　　村　山　友　雄(朝日町商工会館内)</t>
    <rPh sb="20" eb="21">
      <t>ムラ</t>
    </rPh>
    <rPh sb="22" eb="23">
      <t>ヤマ</t>
    </rPh>
    <rPh sb="24" eb="25">
      <t>トモ</t>
    </rPh>
    <rPh sb="26" eb="27">
      <t>ユウ</t>
    </rPh>
    <phoneticPr fontId="14"/>
  </si>
  <si>
    <t>(稚魚)
1,500尾</t>
    <rPh sb="1" eb="3">
      <t>チギョ</t>
    </rPh>
    <rPh sb="10" eb="11">
      <t>ビ</t>
    </rPh>
    <phoneticPr fontId="14"/>
  </si>
  <si>
    <t>(稚魚)
29,000尾</t>
    <rPh sb="1" eb="3">
      <t>チギョ</t>
    </rPh>
    <rPh sb="11" eb="12">
      <t>ビ</t>
    </rPh>
    <phoneticPr fontId="14"/>
  </si>
  <si>
    <t>(昭26． 6． 4)</t>
  </si>
  <si>
    <t>(稚魚)
8,000尾
(成魚)
420kg</t>
    <rPh sb="1" eb="3">
      <t>チギョ</t>
    </rPh>
    <rPh sb="10" eb="11">
      <t>ビ</t>
    </rPh>
    <rPh sb="13" eb="15">
      <t>セイギョ</t>
    </rPh>
    <phoneticPr fontId="14"/>
  </si>
  <si>
    <t>(成魚)
145kg</t>
    <rPh sb="1" eb="3">
      <t>セイギョ</t>
    </rPh>
    <phoneticPr fontId="14"/>
  </si>
  <si>
    <t>(昭27． 5．23)</t>
  </si>
  <si>
    <t>最上郡真室川町大字新町字天神460
    杉　原　義　美(真室川防災センター内)</t>
    <rPh sb="22" eb="23">
      <t>スギ</t>
    </rPh>
    <rPh sb="24" eb="25">
      <t>ハラ</t>
    </rPh>
    <rPh sb="26" eb="27">
      <t>ギ</t>
    </rPh>
    <rPh sb="28" eb="29">
      <t>ビ</t>
    </rPh>
    <phoneticPr fontId="14"/>
  </si>
  <si>
    <t>(稚魚)
20,000尾</t>
    <rPh sb="1" eb="3">
      <t>チギョ</t>
    </rPh>
    <rPh sb="11" eb="12">
      <t>ビ</t>
    </rPh>
    <phoneticPr fontId="14"/>
  </si>
  <si>
    <t>(昭24． 9． 1)</t>
  </si>
  <si>
    <t>(稚魚)
3,000尾</t>
    <rPh sb="1" eb="3">
      <t>チギョ</t>
    </rPh>
    <rPh sb="10" eb="11">
      <t>ビ</t>
    </rPh>
    <phoneticPr fontId="14"/>
  </si>
  <si>
    <t>(稚魚)
25,000尾</t>
    <rPh sb="1" eb="3">
      <t>チギョ</t>
    </rPh>
    <rPh sb="11" eb="12">
      <t>ビ</t>
    </rPh>
    <phoneticPr fontId="14"/>
  </si>
  <si>
    <t>(昭25． 9．13)</t>
  </si>
  <si>
    <t>(稚魚)
500尾</t>
    <rPh sb="1" eb="3">
      <t>チギョ</t>
    </rPh>
    <rPh sb="8" eb="9">
      <t>ビ</t>
    </rPh>
    <phoneticPr fontId="14"/>
  </si>
  <si>
    <t>(昭29．12． 6)</t>
  </si>
  <si>
    <t>西置賜郡白鷹町大字荒砥乙555-１
    伊　藤　一　義(白鷹町産業センター内)</t>
    <rPh sb="22" eb="23">
      <t>イ</t>
    </rPh>
    <rPh sb="24" eb="25">
      <t>フジ</t>
    </rPh>
    <rPh sb="26" eb="27">
      <t>イチ</t>
    </rPh>
    <rPh sb="28" eb="29">
      <t>ヨシ</t>
    </rPh>
    <phoneticPr fontId="14"/>
  </si>
  <si>
    <t>(稚魚)
1,000尾</t>
    <rPh sb="1" eb="3">
      <t>チギョ</t>
    </rPh>
    <rPh sb="10" eb="11">
      <t>ビ</t>
    </rPh>
    <phoneticPr fontId="14"/>
  </si>
  <si>
    <t>(稚魚)
18,000尾
(成魚)
120kg</t>
    <rPh sb="1" eb="3">
      <t>チギョ</t>
    </rPh>
    <rPh sb="11" eb="12">
      <t>ビ</t>
    </rPh>
    <rPh sb="14" eb="16">
      <t>セイギョ</t>
    </rPh>
    <phoneticPr fontId="14"/>
  </si>
  <si>
    <t>(昭25． 1． 7)</t>
  </si>
  <si>
    <t>(稚魚)
150,000尾</t>
    <rPh sb="1" eb="3">
      <t>チギョ</t>
    </rPh>
    <rPh sb="12" eb="13">
      <t>ビ</t>
    </rPh>
    <phoneticPr fontId="14"/>
  </si>
  <si>
    <t>(昭28． 3．25)</t>
  </si>
  <si>
    <t>(稚魚)
12,000尾
(成魚)
250kg</t>
    <rPh sb="1" eb="3">
      <t>チギョ</t>
    </rPh>
    <rPh sb="11" eb="12">
      <t>ビ</t>
    </rPh>
    <rPh sb="14" eb="16">
      <t>セイギョ</t>
    </rPh>
    <phoneticPr fontId="14"/>
  </si>
  <si>
    <t>(昭32．11． 1)</t>
  </si>
  <si>
    <t>(稚魚)
10,000尾</t>
  </si>
  <si>
    <t>(稚魚)
10,000尾</t>
    <rPh sb="1" eb="3">
      <t>チギョ</t>
    </rPh>
    <rPh sb="11" eb="12">
      <t>ビ</t>
    </rPh>
    <phoneticPr fontId="14"/>
  </si>
  <si>
    <t>(昭24．10．24)</t>
  </si>
  <si>
    <t>(昭24．11．10)</t>
  </si>
  <si>
    <t>(昭24．11．21)</t>
  </si>
  <si>
    <t>酒田市市条字八森308
　　後　藤　孝之助(八森荘内)</t>
    <rPh sb="14" eb="15">
      <t>ゴ</t>
    </rPh>
    <rPh sb="16" eb="17">
      <t>フジ</t>
    </rPh>
    <rPh sb="18" eb="21">
      <t>コウノスケ</t>
    </rPh>
    <phoneticPr fontId="14"/>
  </si>
  <si>
    <t>(昭24．12．17)</t>
  </si>
  <si>
    <t>(昭25． 1．11)</t>
  </si>
  <si>
    <t>(稚魚)
5,500尾</t>
    <rPh sb="1" eb="3">
      <t>チギョ</t>
    </rPh>
    <rPh sb="10" eb="11">
      <t>ビ</t>
    </rPh>
    <phoneticPr fontId="14"/>
  </si>
  <si>
    <t>(昭46． 3． 1)</t>
  </si>
  <si>
    <t>(昭47．10． 2)</t>
  </si>
  <si>
    <t>(昭51.3.31)</t>
  </si>
  <si>
    <t>(昭24．10．14)</t>
  </si>
  <si>
    <t>(昭25． 3． 3)</t>
  </si>
  <si>
    <t>(昭26． 8．24)</t>
  </si>
  <si>
    <t>(昭51． 9． 2)</t>
  </si>
  <si>
    <t>(昭53． 9．11)</t>
  </si>
  <si>
    <t>(設立年月日)</t>
  </si>
  <si>
    <t>(漁船保険組合)</t>
  </si>
  <si>
    <t>(漁業信用基金協会)</t>
  </si>
  <si>
    <t>(8)　全国合同漁業共済組合山形県事務所 (旧：山形県漁業共済組合)</t>
  </si>
  <si>
    <t>平成18年10月1日　 (昭和39年12月26日)</t>
  </si>
  <si>
    <t>小型合併漁業(特定いか)</t>
  </si>
  <si>
    <t>役 職 員 (人)</t>
  </si>
  <si>
    <t>出資金
(千円)</t>
  </si>
  <si>
    <t>(　設　立　年　月　日　)</t>
  </si>
  <si>
    <t>山形県鮭人工孵化事業連合会
(昭27. 9.25)</t>
  </si>
  <si>
    <t>公益財団法人　山形県水産振興協会
(昭57. 3.20)</t>
    <rPh sb="0" eb="2">
      <t>コウエキ</t>
    </rPh>
    <phoneticPr fontId="14"/>
  </si>
  <si>
    <t>(県漁協、漁業信用基金協会)</t>
  </si>
  <si>
    <t>(1)漁港、港湾施設一覧表</t>
  </si>
  <si>
    <t>　(注)酒田港は漁港区を記載　　　(　)内、海岸施設長含む。</t>
  </si>
  <si>
    <t>(港湾事務所、鶴岡市、遊佐町、水産振興課)</t>
    <rPh sb="17" eb="19">
      <t>シンコウ</t>
    </rPh>
    <phoneticPr fontId="14"/>
  </si>
  <si>
    <t>(2)漁港管理</t>
  </si>
  <si>
    <t>　県管理漁港(6港)における漁港施設の管理、漁船以外の船舶が利用する場合の届出の受理、漁港施設、漁港区域内公共空地等の占用、</t>
  </si>
  <si>
    <t>工作物の設置等に係る許可(協議)を行う。</t>
  </si>
  <si>
    <t>　由良漁港(白山島)及び堅苔沢漁港に係る漁船以外の船舶保管施設(以下「指定施設」)については、平成18年度から指定管理者制度</t>
  </si>
  <si>
    <t>飛島漁港(勝浦・中村・法木)</t>
  </si>
  <si>
    <t>　漁港施設に破損がないか、漁港区域に危険な漂着物がないか等を監視するため、飛島漁港はほぼ毎日(土日祝日を除く。)、</t>
  </si>
  <si>
    <t>岸壁(物揚場、船揚場)利用届の提出を受けている。</t>
  </si>
  <si>
    <t>エ　占用等許可(協議)</t>
  </si>
  <si>
    <t>漁港区域内にある海岸保全区域の公共空地を占用等する場合には海岸法による許可(協議)を行っている。</t>
  </si>
  <si>
    <t xml:space="preserve"> 由良漁港 (白山島)</t>
  </si>
  <si>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2"/>
  </si>
  <si>
    <r>
      <t xml:space="preserve">11 </t>
    </r>
    <r>
      <rPr>
        <sz val="10"/>
        <color theme="1"/>
        <rFont val="ＭＳ 明朝"/>
        <family val="1"/>
        <charset val="128"/>
      </rPr>
      <t>漁業取締･調査･月峯･･････････････････････</t>
    </r>
    <rPh sb="11" eb="12">
      <t>ツキ</t>
    </rPh>
    <rPh sb="12" eb="13">
      <t>ミネ</t>
    </rPh>
    <phoneticPr fontId="2"/>
  </si>
  <si>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2"/>
  </si>
  <si>
    <r>
      <t>(4</t>
    </r>
    <r>
      <rPr>
        <sz val="11"/>
        <rFont val="ＭＳ 明朝"/>
        <family val="1"/>
        <charset val="128"/>
      </rPr>
      <t>年</t>
    </r>
    <r>
      <rPr>
        <sz val="11"/>
        <rFont val="Century"/>
        <family val="1"/>
      </rPr>
      <t>)</t>
    </r>
  </si>
  <si>
    <r>
      <rPr>
        <sz val="11"/>
        <rFont val="ＭＳ 明朝"/>
        <family val="1"/>
        <charset val="128"/>
      </rPr>
      <t>山形県海面利用協議会</t>
    </r>
    <phoneticPr fontId="2"/>
  </si>
  <si>
    <r>
      <t>(2</t>
    </r>
    <r>
      <rPr>
        <sz val="11"/>
        <rFont val="ＭＳ 明朝"/>
        <family val="1"/>
        <charset val="128"/>
      </rPr>
      <t>年</t>
    </r>
    <r>
      <rPr>
        <sz val="11"/>
        <rFont val="Century"/>
        <family val="1"/>
      </rPr>
      <t>)</t>
    </r>
    <phoneticPr fontId="2"/>
  </si>
  <si>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</si>
  <si>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t>
    </r>
    <r>
      <rPr>
        <sz val="12"/>
        <rFont val="Century"/>
        <family val="1"/>
      </rPr>
      <t>2</t>
    </r>
    <r>
      <rPr>
        <sz val="12"/>
        <rFont val="ＭＳ 明朝"/>
        <family val="1"/>
        <charset val="128"/>
      </rPr>
      <t>年度</t>
    </r>
    <r>
      <rPr>
        <sz val="12"/>
        <rFont val="Century"/>
        <family val="1"/>
      </rPr>
      <t>(</t>
    </r>
    <r>
      <rPr>
        <sz val="12"/>
        <rFont val="ＭＳ 明朝"/>
        <family val="1"/>
        <charset val="128"/>
      </rPr>
      <t>単位：千円）</t>
    </r>
    <rPh sb="0" eb="2">
      <t>レイワ</t>
    </rPh>
    <phoneticPr fontId="2"/>
  </si>
  <si>
    <r>
      <rPr>
        <sz val="11"/>
        <color theme="1"/>
        <rFont val="ＭＳ 明朝"/>
        <family val="1"/>
        <charset val="128"/>
      </rPr>
      <t>一　般　行　政　費</t>
    </r>
    <rPh sb="0" eb="1">
      <t>イチ</t>
    </rPh>
    <rPh sb="2" eb="3">
      <t>ハン</t>
    </rPh>
    <rPh sb="4" eb="5">
      <t>ギョウ</t>
    </rPh>
    <rPh sb="6" eb="7">
      <t>セイ</t>
    </rPh>
    <rPh sb="8" eb="9">
      <t>ヒ</t>
    </rPh>
    <phoneticPr fontId="2"/>
  </si>
  <si>
    <r>
      <rPr>
        <sz val="12"/>
        <rFont val="ＭＳ 明朝"/>
        <family val="1"/>
        <charset val="128"/>
      </rPr>
      <t>令和</t>
    </r>
    <r>
      <rPr>
        <sz val="12"/>
        <rFont val="Century"/>
        <family val="1"/>
      </rPr>
      <t>2</t>
    </r>
    <r>
      <rPr>
        <sz val="12"/>
        <rFont val="ＭＳ 明朝"/>
        <family val="1"/>
        <charset val="128"/>
      </rPr>
      <t>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</si>
</sst>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quot;&quot;;@"/>
    <numFmt numFmtId="179" formatCode="#,##0\ "/>
    <numFmt numFmtId="180" formatCode="0.0\ "/>
    <numFmt numFmtId="181" formatCode="0.0_);[Red]\(0.0\)"/>
    <numFmt numFmtId="182" formatCode="#,##0.0\ "/>
    <numFmt numFmtId="183" formatCode="#,##0\ ;[Red]\(#,##0\)"/>
    <numFmt numFmtId="184" formatCode="0\ "/>
    <numFmt numFmtId="185" formatCode="#,##0_);[Red]\(#,##0\)"/>
    <numFmt numFmtId="186" formatCode="[$-411]ge\.m\.d;@"/>
    <numFmt numFmtId="187" formatCode="#,##0.0\ ;[Red]\(#,##0.0\)"/>
  </numFmts>
  <fonts count="60"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2"/>
      <color theme="1"/>
      <name val="ＭＳ Ｐゴシック"/>
      <family val="2"/>
      <charset val="128"/>
    </font>
    <font>
      <sz val="28"/>
      <color theme="1"/>
      <name val="ＭＳ 明朝"/>
      <family val="1"/>
      <charset val="128"/>
    </font>
    <font>
      <b/>
      <sz val="48"/>
      <color theme="1"/>
      <name val="ＭＳ 明朝"/>
      <family val="1"/>
      <charset val="128"/>
    </font>
    <font>
      <sz val="16"/>
      <color theme="1"/>
      <name val="Century"/>
      <family val="1"/>
    </font>
    <font>
      <sz val="16"/>
      <color theme="1"/>
      <name val="ＭＳ 明朝"/>
      <family val="1"/>
      <charset val="128"/>
    </font>
    <font>
      <sz val="10"/>
      <color theme="1"/>
      <name val="Century"/>
      <family val="1"/>
    </font>
    <font>
      <sz val="14"/>
      <color theme="1"/>
      <name val="Century"/>
      <family val="1"/>
    </font>
    <font>
      <sz val="10"/>
      <color theme="1"/>
      <name val="ＭＳ 明朝"/>
      <family val="1"/>
      <charset val="128"/>
    </font>
    <font>
      <sz val="12"/>
      <color theme="1"/>
      <name val="ＭＳ 明朝"/>
      <family val="1"/>
      <charset val="128"/>
    </font>
    <font>
      <sz val="12"/>
      <name val="Century"/>
      <family val="1"/>
    </font>
    <font>
      <sz val="12"/>
      <name val="ＭＳ 明朝"/>
      <family val="1"/>
      <charset val="128"/>
    </font>
    <font>
      <sz val="6"/>
      <name val="ＭＳ Ｐゴシック"/>
      <family val="3"/>
      <charset val="128"/>
    </font>
    <font>
      <sz val="11"/>
      <name val="Century"/>
      <family val="1"/>
    </font>
    <font>
      <sz val="11"/>
      <name val="ＭＳ 明朝"/>
      <family val="1"/>
      <charset val="128"/>
    </font>
    <font>
      <sz val="10"/>
      <name val="Century"/>
      <family val="1"/>
    </font>
    <font>
      <sz val="10"/>
      <name val="ＭＳ 明朝"/>
      <family val="1"/>
      <charset val="128"/>
    </font>
    <font>
      <sz val="8"/>
      <name val="Century"/>
      <family val="1"/>
    </font>
    <font>
      <sz val="8"/>
      <name val="ＭＳ 明朝"/>
      <family val="1"/>
      <charset val="128"/>
    </font>
    <font>
      <sz val="7"/>
      <name val="Century"/>
      <family val="1"/>
    </font>
    <font>
      <sz val="6"/>
      <name val="Century"/>
      <family val="1"/>
    </font>
    <font>
      <sz val="6"/>
      <name val="ＭＳ 明朝"/>
      <family val="1"/>
      <charset val="128"/>
    </font>
    <font>
      <sz val="11"/>
      <color theme="1"/>
      <name val="Century"/>
      <family val="1"/>
    </font>
    <font>
      <sz val="12"/>
      <color theme="1"/>
      <name val="ＭＳ Ｐ明朝"/>
      <family val="1"/>
      <charset val="128"/>
    </font>
    <font>
      <sz val="12"/>
      <color indexed="8"/>
      <name val="Century"/>
      <family val="1"/>
    </font>
    <font>
      <sz val="12"/>
      <color indexed="8"/>
      <name val="ＭＳ 明朝"/>
      <family val="1"/>
      <charset val="128"/>
    </font>
    <font>
      <sz val="11"/>
      <color indexed="8"/>
      <name val="Century"/>
      <family val="1"/>
    </font>
    <font>
      <sz val="11"/>
      <color indexed="8"/>
      <name val="ＭＳ 明朝"/>
      <family val="1"/>
      <charset val="128"/>
    </font>
    <font>
      <sz val="11"/>
      <color indexed="8"/>
      <name val="Century"/>
      <family val="1"/>
      <charset val="128"/>
    </font>
    <font>
      <sz val="11"/>
      <color indexed="8"/>
      <name val="ＭＳ Ｐ明朝"/>
      <family val="1"/>
      <charset val="128"/>
    </font>
    <font>
      <b/>
      <sz val="9"/>
      <color indexed="8"/>
      <name val="ＭＳ Ｐゴシック"/>
      <family val="3"/>
      <charset val="128"/>
    </font>
    <font>
      <sz val="6"/>
      <name val="ＭＳ Ｐゴシック"/>
      <family val="2"/>
      <charset val="128"/>
      <scheme val="minor"/>
    </font>
    <font>
      <sz val="11"/>
      <color theme="1"/>
      <name val="ＭＳ 明朝"/>
      <family val="1"/>
      <charset val="128"/>
    </font>
    <font>
      <sz val="11"/>
      <name val="ＭＳ Ｐ明朝"/>
      <family val="1"/>
      <charset val="128"/>
    </font>
    <font>
      <sz val="11"/>
      <name val="Century"/>
      <family val="1"/>
      <charset val="128"/>
    </font>
    <font>
      <sz val="14"/>
      <name val="Century"/>
      <family val="1"/>
    </font>
    <font>
      <sz val="14"/>
      <name val="ＭＳ 明朝"/>
      <family val="1"/>
      <charset val="128"/>
    </font>
    <font>
      <sz val="12"/>
      <name val="ＭＳ Ｐ明朝"/>
      <family val="1"/>
      <charset val="128"/>
    </font>
    <font>
      <sz val="9"/>
      <name val="Century"/>
      <family val="1"/>
    </font>
    <font>
      <sz val="9"/>
      <color indexed="81"/>
      <name val="ＭＳ Ｐゴシック"/>
      <family val="3"/>
      <charset val="128"/>
    </font>
    <font>
      <sz val="12"/>
      <color theme="1"/>
      <name val="Century"/>
      <family val="1"/>
    </font>
    <font>
      <b/>
      <sz val="16"/>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font>
    <font>
      <sz val="12"/>
      <color rgb="FF000000"/>
      <name val="ＭＳ 明朝"/>
      <family val="1"/>
      <charset val="128"/>
    </font>
    <font>
      <sz val="12"/>
      <color rgb="FF000000"/>
      <name val="Century"/>
      <family val="1"/>
      <charset val="128"/>
    </font>
    <font>
      <sz val="10.5"/>
      <color rgb="FF000000"/>
      <name val="Century"/>
      <family val="1"/>
    </font>
    <font>
      <sz val="10.5"/>
      <color theme="1"/>
      <name val="Century"/>
      <family val="1"/>
    </font>
    <font>
      <sz val="16"/>
      <name val="Century"/>
      <family val="1"/>
    </font>
    <font>
      <sz val="11"/>
      <color rgb="FFFF0000"/>
      <name val="Century"/>
      <family val="1"/>
    </font>
    <font>
      <sz val="10"/>
      <name val="ＭＳ Ｐ明朝"/>
      <family val="1"/>
      <charset val="128"/>
    </font>
    <font>
      <sz val="9"/>
      <name val="ＭＳ 明朝"/>
      <family val="1"/>
      <charset val="128"/>
    </font>
    <font>
      <sz val="10"/>
      <color rgb="FFFF0000"/>
      <name val="ＭＳ Ｐ明朝"/>
      <family val="1"/>
      <charset val="128"/>
    </font>
    <font>
      <sz val="12"/>
      <name val="Century"/>
      <family val="1"/>
      <charset val="128"/>
    </font>
    <font>
      <sz val="10"/>
      <color theme="1"/>
      <name val="Century"/>
      <family val="1"/>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diagonalDown="1">
      <left style="thin">
        <color indexed="64"/>
      </left>
      <right style="hair">
        <color indexed="64"/>
      </right>
      <top style="thin">
        <color indexed="64"/>
      </top>
      <bottom style="thin">
        <color indexed="64"/>
      </bottom>
      <diagonal style="hair">
        <color indexed="8"/>
      </diagonal>
    </border>
    <border diagonalDown="1">
      <left style="hair">
        <color indexed="64"/>
      </left>
      <right/>
      <top style="thin">
        <color indexed="64"/>
      </top>
      <bottom style="thin">
        <color indexed="64"/>
      </bottom>
      <diagonal style="hair">
        <color indexed="8"/>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64"/>
      </right>
      <top style="thin">
        <color indexed="8"/>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diagonal/>
    </border>
    <border diagonalDown="1">
      <left style="thin">
        <color indexed="8"/>
      </left>
      <right/>
      <top style="thin">
        <color indexed="8"/>
      </top>
      <bottom/>
      <diagonal style="hair">
        <color indexed="8"/>
      </diagonal>
    </border>
    <border>
      <left/>
      <right/>
      <top style="thin">
        <color indexed="8"/>
      </top>
      <bottom/>
      <diagonal/>
    </border>
    <border>
      <left style="thin">
        <color indexed="8"/>
      </left>
      <right/>
      <top/>
      <bottom/>
      <diagonal/>
    </border>
    <border diagonalDown="1">
      <left/>
      <right/>
      <top/>
      <bottom/>
      <diagonal style="hair">
        <color indexed="8"/>
      </diagonal>
    </border>
    <border diagonalDown="1">
      <left style="thin">
        <color indexed="64"/>
      </left>
      <right/>
      <top style="thin">
        <color indexed="64"/>
      </top>
      <bottom/>
      <diagonal style="thin">
        <color indexed="64"/>
      </diagonal>
    </border>
    <border diagonalDown="1">
      <left/>
      <right/>
      <top/>
      <bottom style="thin">
        <color indexed="64"/>
      </bottom>
      <diagonal style="hair">
        <color indexed="8"/>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64"/>
      </left>
      <right style="hair">
        <color indexed="8"/>
      </right>
      <top style="thin">
        <color indexed="64"/>
      </top>
      <bottom/>
      <diagonal/>
    </border>
    <border>
      <left style="thin">
        <color indexed="8"/>
      </left>
      <right style="hair">
        <color indexed="8"/>
      </right>
      <top style="thin">
        <color indexed="64"/>
      </top>
      <bottom/>
      <diagonal/>
    </border>
    <border>
      <left style="thin">
        <color indexed="8"/>
      </left>
      <right style="thin">
        <color indexed="64"/>
      </right>
      <top style="thin">
        <color indexed="64"/>
      </top>
      <bottom/>
      <diagonal/>
    </border>
    <border>
      <left style="thin">
        <color indexed="64"/>
      </left>
      <right style="hair">
        <color indexed="8"/>
      </right>
      <top/>
      <bottom style="thin">
        <color indexed="64"/>
      </bottom>
      <diagonal/>
    </border>
    <border>
      <left style="thin">
        <color indexed="8"/>
      </left>
      <right style="hair">
        <color indexed="8"/>
      </right>
      <top/>
      <bottom style="thin">
        <color indexed="64"/>
      </bottom>
      <diagonal/>
    </border>
    <border>
      <left style="thin">
        <color indexed="8"/>
      </left>
      <right style="thin">
        <color indexed="64"/>
      </right>
      <top/>
      <bottom style="thin">
        <color indexed="64"/>
      </bottom>
      <diagonal/>
    </border>
    <border>
      <left style="hair">
        <color indexed="8"/>
      </left>
      <right style="hair">
        <color indexed="8"/>
      </right>
      <top/>
      <bottom style="thin">
        <color indexed="64"/>
      </bottom>
      <diagonal/>
    </border>
    <border>
      <left style="thin">
        <color indexed="64"/>
      </left>
      <right style="hair">
        <color indexed="8"/>
      </right>
      <top/>
      <bottom/>
      <diagonal/>
    </border>
    <border>
      <left style="thin">
        <color indexed="8"/>
      </left>
      <right style="hair">
        <color indexed="8"/>
      </right>
      <top/>
      <bottom/>
      <diagonal/>
    </border>
    <border>
      <left style="thin">
        <color indexed="8"/>
      </left>
      <right style="thin">
        <color indexed="64"/>
      </right>
      <top/>
      <bottom/>
      <diagonal/>
    </border>
    <border>
      <left/>
      <right style="hair">
        <color indexed="8"/>
      </right>
      <top/>
      <bottom/>
      <diagonal/>
    </border>
    <border>
      <left style="hair">
        <color indexed="8"/>
      </left>
      <right style="hair">
        <color indexed="8"/>
      </right>
      <top/>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1" fillId="0" borderId="0">
      <alignment vertical="center"/>
    </xf>
    <xf numFmtId="38" fontId="1" fillId="0" borderId="0" applyFill="0" applyBorder="0" applyProtection="0">
      <alignment vertical="center"/>
    </xf>
    <xf numFmtId="0" fontId="3"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7">
    <xf numFmtId="0" fontId="0" fillId="0" borderId="0" xfId="0"/>
    <xf numFmtId="0" fontId="4" fillId="0" borderId="0" xfId="0" applyFont="1" applyAlignment="1">
      <alignment vertical="center"/>
    </xf>
    <xf numFmtId="0" fontId="8" fillId="0" borderId="0" xfId="0" applyFont="1"/>
    <xf numFmtId="0" fontId="9" fillId="0" borderId="0" xfId="0" applyFont="1" applyAlignment="1">
      <alignment horizontal="center"/>
    </xf>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11" fillId="0" borderId="0" xfId="3" applyFont="1">
      <alignment vertical="center"/>
    </xf>
    <xf numFmtId="0" fontId="12"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7" fillId="0" borderId="0" xfId="0" applyFont="1" applyAlignment="1">
      <alignment horizontal="justify" vertical="center"/>
    </xf>
    <xf numFmtId="0" fontId="19" fillId="0" borderId="1" xfId="0" applyFont="1" applyBorder="1" applyAlignment="1">
      <alignment horizontal="left" vertical="center"/>
    </xf>
    <xf numFmtId="0" fontId="19" fillId="0" borderId="2" xfId="0" applyFont="1" applyBorder="1" applyAlignment="1">
      <alignment vertical="center"/>
    </xf>
    <xf numFmtId="0" fontId="17" fillId="0" borderId="0" xfId="0" applyFont="1" applyAlignment="1">
      <alignment horizontal="center" vertical="center"/>
    </xf>
    <xf numFmtId="0" fontId="21" fillId="0" borderId="2" xfId="0" applyFont="1" applyBorder="1" applyAlignment="1">
      <alignment vertical="center"/>
    </xf>
    <xf numFmtId="0" fontId="19" fillId="0" borderId="3" xfId="0" applyFont="1" applyBorder="1" applyAlignment="1">
      <alignment vertical="center"/>
    </xf>
    <xf numFmtId="0" fontId="19" fillId="0" borderId="0" xfId="0" applyFont="1" applyAlignment="1">
      <alignment vertical="center"/>
    </xf>
    <xf numFmtId="0" fontId="17" fillId="0" borderId="4" xfId="0" applyFont="1" applyBorder="1" applyAlignment="1">
      <alignment vertical="center"/>
    </xf>
    <xf numFmtId="0" fontId="19" fillId="0" borderId="4" xfId="0" applyFont="1" applyBorder="1" applyAlignment="1">
      <alignment vertical="center"/>
    </xf>
    <xf numFmtId="0" fontId="19" fillId="0" borderId="2" xfId="0" applyFont="1" applyBorder="1" applyAlignment="1">
      <alignment vertical="center" shrinkToFit="1"/>
    </xf>
    <xf numFmtId="0" fontId="17" fillId="0" borderId="0" xfId="0" applyFont="1" applyAlignment="1">
      <alignment horizontal="left" vertical="center"/>
    </xf>
    <xf numFmtId="0" fontId="19" fillId="0" borderId="1" xfId="0" applyFont="1" applyBorder="1" applyAlignment="1">
      <alignment vertical="center"/>
    </xf>
    <xf numFmtId="49" fontId="19" fillId="0" borderId="2" xfId="0" applyNumberFormat="1" applyFont="1" applyBorder="1" applyAlignment="1">
      <alignment vertical="center"/>
    </xf>
    <xf numFmtId="49" fontId="12" fillId="0" borderId="0" xfId="0" applyNumberFormat="1"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176" fontId="15" fillId="0" borderId="8" xfId="0" applyNumberFormat="1"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2" xfId="0" applyFont="1" applyBorder="1" applyAlignment="1">
      <alignmen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176" fontId="15" fillId="0" borderId="6" xfId="0" applyNumberFormat="1" applyFont="1" applyBorder="1" applyAlignment="1">
      <alignment vertical="center"/>
    </xf>
    <xf numFmtId="0" fontId="26" fillId="0" borderId="0" xfId="1" applyFont="1">
      <alignment vertical="center"/>
    </xf>
    <xf numFmtId="0" fontId="26" fillId="0" borderId="0" xfId="1" applyFont="1" applyAlignment="1">
      <alignment horizontal="left" vertical="center"/>
    </xf>
    <xf numFmtId="0" fontId="26" fillId="0" borderId="0" xfId="1" applyFont="1" applyAlignment="1">
      <alignment horizontal="center" vertical="center"/>
    </xf>
    <xf numFmtId="0" fontId="12" fillId="0" borderId="0" xfId="1" applyFont="1">
      <alignment vertical="center"/>
    </xf>
    <xf numFmtId="0" fontId="28" fillId="0" borderId="8" xfId="1" applyFont="1" applyBorder="1" applyAlignment="1">
      <alignment horizontal="center" vertical="center"/>
    </xf>
    <xf numFmtId="0" fontId="28" fillId="0" borderId="0" xfId="1" applyFont="1">
      <alignment vertical="center"/>
    </xf>
    <xf numFmtId="0" fontId="15" fillId="0" borderId="0" xfId="1" applyFont="1">
      <alignment vertical="center"/>
    </xf>
    <xf numFmtId="0" fontId="28" fillId="0" borderId="8" xfId="1" applyFont="1" applyBorder="1" applyAlignment="1">
      <alignment horizontal="justify" vertical="center"/>
    </xf>
    <xf numFmtId="0" fontId="28" fillId="0" borderId="8" xfId="1" applyFont="1" applyBorder="1" applyAlignment="1">
      <alignment horizontal="center" vertical="center" shrinkToFit="1"/>
    </xf>
    <xf numFmtId="0" fontId="28" fillId="0" borderId="8" xfId="1" applyFont="1" applyBorder="1" applyAlignment="1">
      <alignment horizontal="center" vertical="center" wrapText="1"/>
    </xf>
    <xf numFmtId="0" fontId="28" fillId="0" borderId="8" xfId="1" applyFont="1" applyBorder="1" applyAlignment="1">
      <alignment horizontal="left" vertical="center" shrinkToFit="1"/>
    </xf>
    <xf numFmtId="0" fontId="15" fillId="0" borderId="0" xfId="1" applyFont="1" applyAlignment="1">
      <alignment horizontal="center" vertical="center"/>
    </xf>
    <xf numFmtId="0" fontId="28" fillId="0" borderId="0" xfId="1" applyFont="1" applyAlignment="1">
      <alignment horizontal="center" vertical="center"/>
    </xf>
    <xf numFmtId="0" fontId="28" fillId="0" borderId="8" xfId="1" applyFont="1" applyBorder="1" applyAlignment="1">
      <alignment horizontal="distributed" vertical="center"/>
    </xf>
    <xf numFmtId="0" fontId="28" fillId="0" borderId="8" xfId="1" applyFont="1" applyBorder="1" applyAlignment="1">
      <alignment horizontal="justify" vertical="center" indent="1"/>
    </xf>
    <xf numFmtId="177" fontId="28" fillId="0" borderId="8" xfId="1" applyNumberFormat="1" applyFont="1" applyBorder="1">
      <alignment vertical="center"/>
    </xf>
    <xf numFmtId="177" fontId="31" fillId="0" borderId="8" xfId="1" applyNumberFormat="1" applyFont="1" applyBorder="1" applyAlignment="1">
      <alignment horizontal="right" vertical="center"/>
    </xf>
    <xf numFmtId="0" fontId="29" fillId="0" borderId="8" xfId="1" applyFont="1" applyBorder="1" applyAlignment="1">
      <alignment horizontal="justify" vertical="center" indent="1"/>
    </xf>
    <xf numFmtId="177" fontId="28" fillId="0" borderId="8" xfId="1" applyNumberFormat="1" applyFont="1" applyBorder="1" applyAlignment="1">
      <alignment horizontal="right" vertical="center"/>
    </xf>
    <xf numFmtId="0" fontId="29" fillId="0" borderId="1" xfId="1" applyFont="1" applyBorder="1" applyAlignment="1">
      <alignment horizontal="left" vertical="center"/>
    </xf>
    <xf numFmtId="0" fontId="29" fillId="0" borderId="2" xfId="1" applyFont="1" applyBorder="1" applyAlignment="1">
      <alignment horizontal="left" vertical="center"/>
    </xf>
    <xf numFmtId="0" fontId="29" fillId="0" borderId="3" xfId="1" applyFont="1" applyBorder="1" applyAlignment="1">
      <alignment horizontal="left" vertical="center" wrapText="1"/>
    </xf>
    <xf numFmtId="0" fontId="15" fillId="0" borderId="0" xfId="1" applyFont="1" applyAlignment="1">
      <alignment horizontal="left" vertical="center"/>
    </xf>
    <xf numFmtId="0" fontId="15" fillId="0" borderId="0" xfId="1" applyFont="1" applyAlignment="1">
      <alignment horizontal="right" vertical="center"/>
    </xf>
    <xf numFmtId="0" fontId="15" fillId="0" borderId="8" xfId="1" applyFont="1" applyBorder="1" applyAlignment="1">
      <alignment horizontal="center" vertical="center"/>
    </xf>
    <xf numFmtId="0" fontId="15" fillId="0" borderId="8" xfId="1" applyFont="1" applyBorder="1" applyAlignment="1">
      <alignment horizontal="center" vertical="distributed" wrapText="1"/>
    </xf>
    <xf numFmtId="0" fontId="15" fillId="0" borderId="8" xfId="1" applyFont="1" applyBorder="1" applyAlignment="1">
      <alignment horizontal="center" vertical="center" wrapText="1"/>
    </xf>
    <xf numFmtId="49" fontId="15" fillId="0" borderId="8" xfId="1" applyNumberFormat="1" applyFont="1" applyBorder="1" applyAlignment="1">
      <alignment horizontal="right" vertical="center"/>
    </xf>
    <xf numFmtId="49" fontId="15" fillId="0" borderId="8" xfId="2" applyNumberFormat="1" applyFont="1" applyBorder="1" applyAlignment="1">
      <alignment horizontal="right" vertical="center"/>
    </xf>
    <xf numFmtId="0" fontId="15" fillId="0" borderId="5" xfId="1" applyFont="1" applyBorder="1">
      <alignment vertical="center"/>
    </xf>
    <xf numFmtId="49" fontId="15" fillId="0" borderId="8" xfId="1" applyNumberFormat="1" applyFont="1" applyBorder="1" applyAlignment="1">
      <alignment horizontal="center" vertical="center"/>
    </xf>
    <xf numFmtId="0" fontId="15" fillId="0" borderId="8" xfId="1" applyFont="1" applyBorder="1" applyAlignment="1">
      <alignment horizontal="justify" vertical="center"/>
    </xf>
    <xf numFmtId="37" fontId="15" fillId="0" borderId="8" xfId="1" applyNumberFormat="1" applyFont="1" applyBorder="1">
      <alignment vertical="center"/>
    </xf>
    <xf numFmtId="9" fontId="15" fillId="0" borderId="8" xfId="1" applyNumberFormat="1" applyFont="1" applyBorder="1">
      <alignment vertical="center"/>
    </xf>
    <xf numFmtId="0" fontId="15" fillId="0" borderId="8" xfId="1" applyFont="1" applyBorder="1" applyAlignment="1">
      <alignment horizontal="left" vertical="center" shrinkToFit="1"/>
    </xf>
    <xf numFmtId="0" fontId="15" fillId="0" borderId="8" xfId="1" applyFont="1" applyBorder="1" applyAlignment="1">
      <alignment vertical="center" shrinkToFit="1"/>
    </xf>
    <xf numFmtId="0" fontId="15" fillId="0" borderId="6" xfId="1" applyFont="1" applyBorder="1" applyAlignment="1">
      <alignment horizontal="center" vertical="center"/>
    </xf>
    <xf numFmtId="49" fontId="15" fillId="0" borderId="0" xfId="1" applyNumberFormat="1" applyFont="1">
      <alignment vertical="center"/>
    </xf>
    <xf numFmtId="9" fontId="15" fillId="0" borderId="8" xfId="1" applyNumberFormat="1" applyFont="1" applyBorder="1" applyAlignment="1">
      <alignment horizontal="right" vertical="center"/>
    </xf>
    <xf numFmtId="0" fontId="13" fillId="0" borderId="0" xfId="1" applyFont="1">
      <alignment vertical="center"/>
    </xf>
    <xf numFmtId="0" fontId="16" fillId="0" borderId="0" xfId="1" applyFont="1">
      <alignment vertical="center"/>
    </xf>
    <xf numFmtId="0" fontId="16" fillId="0" borderId="8" xfId="1" applyFont="1" applyBorder="1" applyAlignment="1">
      <alignment horizontal="justify" vertical="center"/>
    </xf>
    <xf numFmtId="0" fontId="16" fillId="0" borderId="8" xfId="1" applyFont="1" applyBorder="1" applyAlignment="1">
      <alignment horizontal="center" vertical="center"/>
    </xf>
    <xf numFmtId="49" fontId="16" fillId="0" borderId="8" xfId="1" applyNumberFormat="1" applyFont="1" applyBorder="1" applyAlignment="1">
      <alignment horizontal="center" vertical="center"/>
    </xf>
    <xf numFmtId="0" fontId="15" fillId="0" borderId="7" xfId="1" applyFont="1" applyBorder="1">
      <alignment vertical="center"/>
    </xf>
    <xf numFmtId="9" fontId="17" fillId="0" borderId="8" xfId="1" applyNumberFormat="1" applyFont="1" applyBorder="1" applyAlignment="1">
      <alignment horizontal="right" vertical="center"/>
    </xf>
    <xf numFmtId="0" fontId="16" fillId="0" borderId="7" xfId="1" applyFont="1" applyBorder="1">
      <alignment vertical="center"/>
    </xf>
    <xf numFmtId="3" fontId="15" fillId="0" borderId="0" xfId="1" applyNumberFormat="1" applyFont="1">
      <alignment vertical="center"/>
    </xf>
    <xf numFmtId="3" fontId="15" fillId="0" borderId="8" xfId="1" applyNumberFormat="1" applyFont="1" applyBorder="1" applyAlignment="1">
      <alignment horizontal="center" vertical="center"/>
    </xf>
    <xf numFmtId="3" fontId="15" fillId="0" borderId="18" xfId="1" applyNumberFormat="1" applyFont="1" applyBorder="1" applyAlignment="1">
      <alignment vertical="center" wrapText="1"/>
    </xf>
    <xf numFmtId="3" fontId="15" fillId="0" borderId="8" xfId="1" applyNumberFormat="1" applyFont="1" applyBorder="1" applyAlignment="1">
      <alignment horizontal="center" vertical="center" shrinkToFit="1"/>
    </xf>
    <xf numFmtId="3" fontId="15" fillId="0" borderId="8" xfId="1" applyNumberFormat="1" applyFont="1" applyBorder="1" applyAlignment="1">
      <alignment horizontal="center" vertical="center" wrapText="1"/>
    </xf>
    <xf numFmtId="3" fontId="15" fillId="0" borderId="0" xfId="1" applyNumberFormat="1" applyFont="1" applyAlignment="1">
      <alignment horizontal="center" vertical="center"/>
    </xf>
    <xf numFmtId="178" fontId="12" fillId="0" borderId="8" xfId="1" applyNumberFormat="1" applyFont="1" applyBorder="1">
      <alignment vertical="center"/>
    </xf>
    <xf numFmtId="3" fontId="12" fillId="0" borderId="8" xfId="1" applyNumberFormat="1" applyFont="1" applyBorder="1">
      <alignment vertical="center"/>
    </xf>
    <xf numFmtId="3" fontId="16" fillId="0" borderId="8" xfId="1" applyNumberFormat="1" applyFont="1" applyBorder="1" applyAlignment="1">
      <alignment horizontal="center" vertical="center"/>
    </xf>
    <xf numFmtId="3" fontId="16" fillId="0" borderId="18" xfId="1" applyNumberFormat="1" applyFont="1" applyBorder="1" applyAlignment="1">
      <alignment vertical="center" wrapText="1"/>
    </xf>
    <xf numFmtId="0" fontId="37" fillId="0" borderId="0" xfId="0" applyFont="1" applyAlignment="1">
      <alignment vertical="center"/>
    </xf>
    <xf numFmtId="0" fontId="17" fillId="0" borderId="0" xfId="0" applyFont="1" applyAlignment="1">
      <alignment horizontal="right" vertical="center"/>
    </xf>
    <xf numFmtId="0" fontId="17" fillId="0" borderId="8" xfId="0" applyFont="1" applyBorder="1" applyAlignment="1">
      <alignment horizontal="center" vertical="center"/>
    </xf>
    <xf numFmtId="0" fontId="17" fillId="0" borderId="8" xfId="0" applyFont="1" applyBorder="1" applyAlignment="1">
      <alignment horizontal="distributed" vertical="center"/>
    </xf>
    <xf numFmtId="0" fontId="17" fillId="0" borderId="6" xfId="0" applyFont="1" applyBorder="1" applyAlignment="1">
      <alignment vertical="center"/>
    </xf>
    <xf numFmtId="0" fontId="17" fillId="0" borderId="7" xfId="0" applyFont="1" applyBorder="1" applyAlignment="1">
      <alignment vertical="center"/>
    </xf>
    <xf numFmtId="177" fontId="17" fillId="0" borderId="8" xfId="0" applyNumberFormat="1" applyFont="1" applyBorder="1" applyAlignment="1">
      <alignment horizontal="right" vertical="center"/>
    </xf>
    <xf numFmtId="49" fontId="17" fillId="0" borderId="6" xfId="0" applyNumberFormat="1" applyFont="1" applyBorder="1" applyAlignment="1">
      <alignment horizontal="right" vertical="center"/>
    </xf>
    <xf numFmtId="49" fontId="17" fillId="0" borderId="19" xfId="0" applyNumberFormat="1" applyFont="1" applyBorder="1" applyAlignment="1">
      <alignment horizontal="center" vertical="center"/>
    </xf>
    <xf numFmtId="49" fontId="17" fillId="0" borderId="7" xfId="0" applyNumberFormat="1" applyFont="1" applyBorder="1" applyAlignment="1">
      <alignment horizontal="right" vertical="center"/>
    </xf>
    <xf numFmtId="49" fontId="17" fillId="0" borderId="19" xfId="0" applyNumberFormat="1" applyFont="1" applyBorder="1" applyAlignment="1">
      <alignment horizontal="right" vertical="center"/>
    </xf>
    <xf numFmtId="0" fontId="18" fillId="0" borderId="8" xfId="0" applyFont="1" applyBorder="1" applyAlignment="1">
      <alignment horizontal="distributed" vertical="center"/>
    </xf>
    <xf numFmtId="49" fontId="17" fillId="0" borderId="6" xfId="0" applyNumberFormat="1" applyFont="1" applyBorder="1" applyAlignment="1">
      <alignment horizontal="left" vertical="center"/>
    </xf>
    <xf numFmtId="49" fontId="17" fillId="0" borderId="19" xfId="0" applyNumberFormat="1" applyFont="1" applyBorder="1" applyAlignment="1">
      <alignment horizontal="left" vertical="center"/>
    </xf>
    <xf numFmtId="49" fontId="17" fillId="0" borderId="7"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xf numFmtId="49" fontId="15" fillId="0" borderId="0" xfId="0" applyNumberFormat="1" applyFont="1"/>
    <xf numFmtId="49" fontId="12" fillId="0" borderId="5" xfId="0" applyNumberFormat="1" applyFont="1" applyBorder="1" applyAlignment="1">
      <alignment vertical="center"/>
    </xf>
    <xf numFmtId="49" fontId="12" fillId="0" borderId="5" xfId="0" applyNumberFormat="1" applyFont="1" applyBorder="1" applyAlignment="1">
      <alignment horizontal="right" vertical="center"/>
    </xf>
    <xf numFmtId="49" fontId="15" fillId="0" borderId="6" xfId="0" applyNumberFormat="1" applyFont="1" applyBorder="1"/>
    <xf numFmtId="49" fontId="15" fillId="0" borderId="7" xfId="0" applyNumberFormat="1" applyFont="1" applyBorder="1"/>
    <xf numFmtId="49" fontId="15" fillId="0" borderId="19" xfId="0" applyNumberFormat="1" applyFont="1" applyBorder="1" applyAlignment="1">
      <alignment horizontal="right" vertical="center" wrapText="1"/>
    </xf>
    <xf numFmtId="49" fontId="15" fillId="0" borderId="7" xfId="0" applyNumberFormat="1" applyFont="1" applyBorder="1" applyAlignment="1">
      <alignment horizontal="right" vertical="center" wrapText="1"/>
    </xf>
    <xf numFmtId="49" fontId="15" fillId="0" borderId="13" xfId="0" applyNumberFormat="1" applyFont="1" applyBorder="1"/>
    <xf numFmtId="49" fontId="15" fillId="0" borderId="14" xfId="0" applyNumberFormat="1" applyFont="1" applyBorder="1"/>
    <xf numFmtId="49" fontId="15" fillId="0" borderId="6" xfId="0" applyNumberFormat="1" applyFont="1" applyBorder="1" applyAlignment="1">
      <alignment vertical="center"/>
    </xf>
    <xf numFmtId="49" fontId="15" fillId="0" borderId="7" xfId="0" applyNumberFormat="1" applyFont="1" applyBorder="1" applyAlignment="1">
      <alignment vertical="center"/>
    </xf>
    <xf numFmtId="49" fontId="15" fillId="0" borderId="11" xfId="0" applyNumberFormat="1" applyFont="1" applyBorder="1"/>
    <xf numFmtId="49" fontId="15" fillId="0" borderId="12" xfId="0" applyNumberFormat="1" applyFont="1" applyBorder="1"/>
    <xf numFmtId="49" fontId="15" fillId="0" borderId="0" xfId="0" applyNumberFormat="1" applyFont="1" applyAlignment="1">
      <alignment horizontal="left" vertical="center"/>
    </xf>
    <xf numFmtId="0" fontId="15" fillId="0" borderId="0" xfId="0" applyFont="1"/>
    <xf numFmtId="49" fontId="12" fillId="0" borderId="0" xfId="0" applyNumberFormat="1" applyFont="1" applyAlignment="1">
      <alignment vertical="center"/>
    </xf>
    <xf numFmtId="49" fontId="40" fillId="0" borderId="5" xfId="0" applyNumberFormat="1" applyFont="1" applyBorder="1" applyAlignment="1">
      <alignment horizontal="center" vertical="center"/>
    </xf>
    <xf numFmtId="0" fontId="15" fillId="0" borderId="5" xfId="0" applyFont="1" applyBorder="1"/>
    <xf numFmtId="49" fontId="15" fillId="0" borderId="0" xfId="0" applyNumberFormat="1" applyFont="1" applyAlignment="1">
      <alignment vertical="center"/>
    </xf>
    <xf numFmtId="0" fontId="24" fillId="0" borderId="0" xfId="0" applyFont="1" applyAlignment="1">
      <alignment vertical="center"/>
    </xf>
    <xf numFmtId="0" fontId="42" fillId="0" borderId="0" xfId="0" applyFont="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0" xfId="0" applyFont="1" applyAlignment="1">
      <alignment horizontal="center" vertical="center"/>
    </xf>
    <xf numFmtId="0" fontId="24" fillId="0" borderId="19" xfId="0" applyFont="1" applyBorder="1" applyAlignment="1">
      <alignment horizontal="distributed"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0" fontId="37" fillId="0" borderId="0" xfId="1" applyFont="1">
      <alignment vertical="center"/>
    </xf>
    <xf numFmtId="0" fontId="43" fillId="0" borderId="0" xfId="1" applyFont="1">
      <alignment vertical="center"/>
    </xf>
    <xf numFmtId="0" fontId="15" fillId="0" borderId="1" xfId="1" applyFont="1" applyBorder="1" applyAlignment="1">
      <alignment horizontal="center" vertical="center"/>
    </xf>
    <xf numFmtId="0" fontId="15" fillId="0" borderId="15" xfId="1" applyFont="1" applyBorder="1">
      <alignment vertical="center"/>
    </xf>
    <xf numFmtId="0" fontId="15" fillId="0" borderId="15" xfId="1" applyFont="1" applyBorder="1" applyAlignment="1">
      <alignment horizontal="right" vertical="center"/>
    </xf>
    <xf numFmtId="0" fontId="15" fillId="0" borderId="10" xfId="1" applyFont="1" applyBorder="1">
      <alignment vertical="center"/>
    </xf>
    <xf numFmtId="0" fontId="15" fillId="0" borderId="2" xfId="1" applyFont="1" applyBorder="1" applyAlignment="1">
      <alignment horizontal="center" vertical="center"/>
    </xf>
    <xf numFmtId="0" fontId="15" fillId="0" borderId="14" xfId="1" applyFont="1" applyBorder="1" applyAlignment="1">
      <alignment horizontal="center" vertical="center"/>
    </xf>
    <xf numFmtId="0" fontId="15" fillId="0" borderId="1" xfId="1" applyFont="1" applyBorder="1">
      <alignment vertical="center"/>
    </xf>
    <xf numFmtId="0" fontId="15" fillId="0" borderId="9" xfId="1" applyFont="1" applyBorder="1" applyAlignment="1">
      <alignment horizontal="center" vertical="center"/>
    </xf>
    <xf numFmtId="0" fontId="15" fillId="0" borderId="2" xfId="1" applyFont="1" applyBorder="1">
      <alignment vertical="center"/>
    </xf>
    <xf numFmtId="0" fontId="15" fillId="0" borderId="13" xfId="1" applyFont="1" applyBorder="1" applyAlignment="1">
      <alignment horizontal="center" vertical="center"/>
    </xf>
    <xf numFmtId="0" fontId="15" fillId="0" borderId="12" xfId="1" applyFont="1" applyBorder="1">
      <alignment vertical="center"/>
    </xf>
    <xf numFmtId="0" fontId="15" fillId="0" borderId="3" xfId="1" applyFont="1" applyBorder="1">
      <alignment vertical="center"/>
    </xf>
    <xf numFmtId="0" fontId="15" fillId="0" borderId="11" xfId="1" applyFont="1" applyBorder="1">
      <alignment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5" fillId="0" borderId="20" xfId="1" applyFont="1" applyBorder="1">
      <alignment vertical="center"/>
    </xf>
    <xf numFmtId="0" fontId="15" fillId="0" borderId="21" xfId="1" applyFont="1" applyBorder="1">
      <alignment vertical="center"/>
    </xf>
    <xf numFmtId="0" fontId="15" fillId="0" borderId="22" xfId="1" applyFont="1" applyBorder="1" applyAlignment="1">
      <alignment horizontal="center" vertical="center"/>
    </xf>
    <xf numFmtId="0" fontId="15" fillId="0" borderId="19" xfId="1" applyFont="1" applyBorder="1">
      <alignment vertical="center"/>
    </xf>
    <xf numFmtId="0" fontId="15" fillId="0" borderId="6" xfId="1" applyFont="1" applyBorder="1">
      <alignment vertical="center"/>
    </xf>
    <xf numFmtId="0" fontId="44" fillId="0" borderId="0" xfId="1" applyFont="1">
      <alignment vertical="center"/>
    </xf>
    <xf numFmtId="0" fontId="15" fillId="0" borderId="0" xfId="1" applyFont="1" applyAlignment="1">
      <alignment horizontal="distributed" vertical="center"/>
    </xf>
    <xf numFmtId="49" fontId="46" fillId="0" borderId="0" xfId="0" applyNumberFormat="1" applyFont="1" applyAlignment="1">
      <alignment horizontal="left" vertical="center"/>
    </xf>
    <xf numFmtId="49" fontId="48" fillId="0" borderId="0" xfId="0" applyNumberFormat="1" applyFont="1" applyAlignment="1">
      <alignment horizontal="left" vertical="center"/>
    </xf>
    <xf numFmtId="49" fontId="42" fillId="0" borderId="0" xfId="0" applyNumberFormat="1" applyFont="1" applyAlignment="1">
      <alignment horizontal="left" vertical="center"/>
    </xf>
    <xf numFmtId="49" fontId="48" fillId="0" borderId="0" xfId="0" applyNumberFormat="1" applyFont="1" applyAlignment="1">
      <alignment vertical="center"/>
    </xf>
    <xf numFmtId="49" fontId="48" fillId="0" borderId="8" xfId="0" applyNumberFormat="1" applyFont="1" applyBorder="1" applyAlignment="1">
      <alignment horizontal="center" vertical="center" wrapText="1"/>
    </xf>
    <xf numFmtId="49" fontId="42" fillId="0" borderId="0" xfId="0" applyNumberFormat="1" applyFont="1" applyAlignment="1">
      <alignment horizontal="left" vertical="center" wrapText="1"/>
    </xf>
    <xf numFmtId="49" fontId="42" fillId="0" borderId="8" xfId="0" applyNumberFormat="1" applyFont="1" applyBorder="1" applyAlignment="1">
      <alignment horizontal="center" vertical="center" wrapText="1"/>
    </xf>
    <xf numFmtId="3" fontId="42" fillId="0" borderId="8" xfId="0" applyNumberFormat="1" applyFont="1" applyBorder="1" applyAlignment="1">
      <alignment horizontal="right" vertical="center" wrapText="1"/>
    </xf>
    <xf numFmtId="49" fontId="42" fillId="0" borderId="8" xfId="0" applyNumberFormat="1" applyFont="1" applyBorder="1" applyAlignment="1">
      <alignment horizontal="right" vertical="center" wrapText="1"/>
    </xf>
    <xf numFmtId="49" fontId="50" fillId="0" borderId="0" xfId="0" applyNumberFormat="1" applyFont="1" applyAlignment="1">
      <alignment horizontal="left" vertical="center"/>
    </xf>
    <xf numFmtId="0" fontId="51" fillId="0" borderId="0" xfId="0" applyFont="1" applyAlignment="1">
      <alignment vertical="center"/>
    </xf>
    <xf numFmtId="0" fontId="24" fillId="0" borderId="1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58" fontId="24" fillId="0" borderId="8" xfId="0" applyNumberFormat="1" applyFont="1" applyBorder="1" applyAlignment="1">
      <alignment horizontal="center" vertical="center" wrapText="1"/>
    </xf>
    <xf numFmtId="0" fontId="52" fillId="0" borderId="8" xfId="0" applyFont="1" applyBorder="1" applyAlignment="1">
      <alignment horizontal="center" vertical="center" wrapText="1"/>
    </xf>
    <xf numFmtId="0" fontId="24" fillId="0" borderId="10" xfId="0" applyFont="1" applyBorder="1" applyAlignment="1">
      <alignment vertical="center" wrapText="1"/>
    </xf>
    <xf numFmtId="0" fontId="24" fillId="0" borderId="12"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3" fontId="24" fillId="0" borderId="6" xfId="0" applyNumberFormat="1" applyFont="1" applyBorder="1" applyAlignment="1">
      <alignment vertical="center" wrapText="1"/>
    </xf>
    <xf numFmtId="0" fontId="15" fillId="0" borderId="0" xfId="1" applyFont="1" applyAlignment="1">
      <alignment vertical="center" wrapText="1"/>
    </xf>
    <xf numFmtId="0" fontId="16" fillId="0" borderId="5" xfId="1" applyFont="1" applyBorder="1" applyAlignment="1">
      <alignment vertical="center" wrapText="1"/>
    </xf>
    <xf numFmtId="0" fontId="15" fillId="0" borderId="5" xfId="1" applyFont="1" applyBorder="1" applyAlignment="1">
      <alignment vertical="center" wrapText="1"/>
    </xf>
    <xf numFmtId="0" fontId="15" fillId="0" borderId="0" xfId="1" applyFont="1" applyAlignment="1">
      <alignment horizontal="right"/>
    </xf>
    <xf numFmtId="0" fontId="15" fillId="0" borderId="8" xfId="1" applyFont="1" applyBorder="1" applyAlignment="1">
      <alignment horizontal="center" vertical="center" shrinkToFit="1"/>
    </xf>
    <xf numFmtId="0" fontId="15" fillId="0" borderId="8" xfId="1" applyFont="1" applyBorder="1">
      <alignment vertical="center"/>
    </xf>
    <xf numFmtId="0" fontId="15" fillId="0" borderId="15" xfId="1" applyFont="1" applyBorder="1" applyAlignment="1">
      <alignment vertical="center" wrapText="1"/>
    </xf>
    <xf numFmtId="0" fontId="15" fillId="0" borderId="5" xfId="1" applyFont="1" applyBorder="1" applyAlignment="1">
      <alignment horizontal="center" vertical="center" wrapText="1"/>
    </xf>
    <xf numFmtId="0" fontId="53" fillId="0" borderId="0" xfId="1" applyFont="1">
      <alignment vertical="center"/>
    </xf>
    <xf numFmtId="49" fontId="15" fillId="0" borderId="0" xfId="1" applyNumberFormat="1" applyFont="1" applyAlignment="1">
      <alignment horizontal="left" vertical="center"/>
    </xf>
    <xf numFmtId="37" fontId="24" fillId="0" borderId="8" xfId="1" applyNumberFormat="1" applyFont="1" applyBorder="1">
      <alignment vertical="center"/>
    </xf>
    <xf numFmtId="0" fontId="24" fillId="0" borderId="8" xfId="1" applyFont="1" applyBorder="1" applyAlignment="1">
      <alignment horizontal="center" vertical="center"/>
    </xf>
    <xf numFmtId="0" fontId="24" fillId="0" borderId="8" xfId="1" applyFont="1" applyBorder="1" applyAlignment="1">
      <alignment vertical="center" wrapText="1"/>
    </xf>
    <xf numFmtId="37" fontId="24" fillId="0" borderId="8" xfId="1" applyNumberFormat="1" applyFont="1" applyBorder="1" applyAlignment="1">
      <alignment horizontal="right" vertical="center"/>
    </xf>
    <xf numFmtId="0" fontId="54" fillId="0" borderId="8" xfId="1" applyFont="1" applyBorder="1" applyAlignment="1">
      <alignment vertical="center" wrapText="1"/>
    </xf>
    <xf numFmtId="0" fontId="15" fillId="0" borderId="0" xfId="1" applyFont="1" applyAlignment="1">
      <alignment horizontal="left" vertical="center" indent="1"/>
    </xf>
    <xf numFmtId="0" fontId="24" fillId="0" borderId="8" xfId="1" applyFont="1" applyBorder="1">
      <alignment vertical="center"/>
    </xf>
    <xf numFmtId="0" fontId="24" fillId="0" borderId="8" xfId="1" applyFont="1" applyBorder="1" applyAlignment="1">
      <alignment horizontal="left" vertical="center"/>
    </xf>
    <xf numFmtId="0" fontId="12" fillId="0" borderId="0" xfId="1" applyFont="1" applyAlignment="1">
      <alignment horizontal="left"/>
    </xf>
    <xf numFmtId="49" fontId="12" fillId="0" borderId="0" xfId="1" applyNumberFormat="1" applyFont="1" applyAlignment="1">
      <alignment horizontal="left" vertical="center"/>
    </xf>
    <xf numFmtId="0" fontId="15" fillId="0" borderId="8" xfId="1" applyFont="1" applyBorder="1" applyAlignment="1">
      <alignment horizontal="right" vertical="center"/>
    </xf>
    <xf numFmtId="0" fontId="12" fillId="0" borderId="0" xfId="1" applyFont="1" applyAlignment="1">
      <alignment horizontal="right"/>
    </xf>
    <xf numFmtId="0" fontId="15" fillId="0" borderId="32" xfId="1" applyFont="1" applyBorder="1">
      <alignment vertical="center"/>
    </xf>
    <xf numFmtId="0" fontId="17" fillId="0" borderId="33" xfId="1" applyFont="1" applyBorder="1">
      <alignment vertical="center"/>
    </xf>
    <xf numFmtId="0" fontId="15" fillId="0" borderId="34" xfId="1" applyFont="1" applyBorder="1">
      <alignment vertical="center"/>
    </xf>
    <xf numFmtId="0" fontId="15" fillId="0" borderId="35" xfId="1" applyFont="1" applyBorder="1">
      <alignment vertical="center"/>
    </xf>
    <xf numFmtId="180" fontId="15" fillId="0" borderId="8" xfId="1" applyNumberFormat="1" applyFont="1" applyBorder="1">
      <alignment vertical="center"/>
    </xf>
    <xf numFmtId="180" fontId="15" fillId="0" borderId="8" xfId="1" applyNumberFormat="1" applyFont="1" applyBorder="1" applyAlignment="1">
      <alignment horizontal="right" vertical="center"/>
    </xf>
    <xf numFmtId="180" fontId="15" fillId="0" borderId="0" xfId="1" applyNumberFormat="1" applyFont="1">
      <alignment vertical="center"/>
    </xf>
    <xf numFmtId="180" fontId="15" fillId="0" borderId="0" xfId="1" applyNumberFormat="1" applyFont="1" applyAlignment="1">
      <alignment horizontal="right" vertical="center"/>
    </xf>
    <xf numFmtId="49" fontId="12" fillId="0" borderId="0" xfId="1" applyNumberFormat="1" applyFont="1">
      <alignment vertical="center"/>
    </xf>
    <xf numFmtId="49" fontId="17" fillId="0" borderId="36" xfId="1" applyNumberFormat="1" applyFont="1" applyBorder="1">
      <alignment vertical="center"/>
    </xf>
    <xf numFmtId="49" fontId="55" fillId="0" borderId="15" xfId="1" applyNumberFormat="1" applyFont="1" applyBorder="1">
      <alignment vertical="center"/>
    </xf>
    <xf numFmtId="0" fontId="15" fillId="0" borderId="8" xfId="1" applyFont="1" applyBorder="1" applyAlignment="1">
      <alignment horizontal="center" vertical="center" wrapText="1" shrinkToFit="1"/>
    </xf>
    <xf numFmtId="0" fontId="18" fillId="0" borderId="11" xfId="1" applyFont="1" applyBorder="1" applyAlignment="1">
      <alignment vertical="center" shrinkToFit="1"/>
    </xf>
    <xf numFmtId="0" fontId="17" fillId="0" borderId="37" xfId="1" applyFont="1" applyBorder="1" applyAlignment="1">
      <alignment vertical="center" shrinkToFit="1"/>
    </xf>
    <xf numFmtId="182" fontId="15" fillId="0" borderId="8" xfId="1" applyNumberFormat="1" applyFont="1" applyBorder="1" applyAlignment="1">
      <alignment horizontal="right" vertical="center"/>
    </xf>
    <xf numFmtId="181" fontId="15" fillId="0" borderId="0" xfId="1" applyNumberFormat="1" applyFont="1" applyAlignment="1">
      <alignment horizontal="center" vertical="center"/>
    </xf>
    <xf numFmtId="182" fontId="15" fillId="0" borderId="0" xfId="1" applyNumberFormat="1" applyFont="1" applyAlignment="1">
      <alignment horizontal="center" vertical="center"/>
    </xf>
    <xf numFmtId="0" fontId="35" fillId="0" borderId="0" xfId="1" applyFont="1" applyAlignment="1">
      <alignment horizontal="left" vertical="center"/>
    </xf>
    <xf numFmtId="0" fontId="12" fillId="0" borderId="0" xfId="1" applyFont="1" applyAlignment="1">
      <alignment horizontal="left" vertical="center"/>
    </xf>
    <xf numFmtId="0" fontId="15" fillId="0" borderId="0" xfId="1" applyFont="1" applyAlignment="1">
      <alignment horizontal="justify" vertical="center"/>
    </xf>
    <xf numFmtId="49" fontId="15" fillId="0" borderId="8" xfId="1" applyNumberFormat="1" applyFont="1" applyBorder="1" applyAlignment="1">
      <alignment horizontal="left" vertical="center"/>
    </xf>
    <xf numFmtId="0" fontId="15" fillId="0" borderId="8" xfId="1" applyFont="1" applyBorder="1" applyAlignment="1">
      <alignment vertical="center" wrapText="1" shrinkToFit="1"/>
    </xf>
    <xf numFmtId="0" fontId="15" fillId="0" borderId="8" xfId="1" applyFont="1" applyBorder="1" applyAlignment="1">
      <alignment vertical="center" wrapText="1"/>
    </xf>
    <xf numFmtId="0" fontId="15" fillId="0" borderId="8" xfId="1" applyFont="1" applyBorder="1" applyAlignment="1">
      <alignment horizontal="left" vertical="center" wrapText="1" shrinkToFit="1"/>
    </xf>
    <xf numFmtId="0" fontId="17" fillId="0" borderId="8" xfId="1" applyFont="1" applyBorder="1" applyAlignment="1">
      <alignment vertical="center" wrapText="1" shrinkToFit="1"/>
    </xf>
    <xf numFmtId="0" fontId="17" fillId="0" borderId="8" xfId="1" applyFont="1" applyBorder="1">
      <alignment vertical="center"/>
    </xf>
    <xf numFmtId="49" fontId="15" fillId="0" borderId="15" xfId="1" applyNumberFormat="1" applyFont="1" applyBorder="1" applyAlignment="1"/>
    <xf numFmtId="0" fontId="15" fillId="0" borderId="0" xfId="0" applyFont="1" applyAlignment="1" applyProtection="1">
      <alignment vertical="center"/>
      <protection locked="0"/>
    </xf>
    <xf numFmtId="0" fontId="15" fillId="0" borderId="8" xfId="0"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0" fontId="15" fillId="0" borderId="0" xfId="0" applyFont="1" applyAlignment="1" applyProtection="1">
      <alignment vertical="center" wrapText="1"/>
      <protection locked="0"/>
    </xf>
    <xf numFmtId="0" fontId="15" fillId="0" borderId="15" xfId="0" applyFont="1" applyBorder="1" applyAlignment="1" applyProtection="1">
      <alignment horizontal="left" vertical="center" wrapText="1"/>
      <protection locked="0"/>
    </xf>
    <xf numFmtId="49" fontId="15" fillId="0" borderId="15" xfId="0" applyNumberFormat="1" applyFont="1" applyBorder="1" applyAlignment="1" applyProtection="1">
      <alignment horizontal="center" vertical="center"/>
      <protection locked="0"/>
    </xf>
    <xf numFmtId="58" fontId="15" fillId="0" borderId="15" xfId="0" applyNumberFormat="1" applyFont="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1" xfId="0" applyFont="1" applyBorder="1" applyAlignment="1" applyProtection="1">
      <alignment horizontal="center" vertical="center"/>
      <protection locked="0"/>
    </xf>
    <xf numFmtId="49" fontId="17" fillId="0" borderId="8" xfId="0" applyNumberFormat="1" applyFont="1" applyBorder="1" applyAlignment="1" applyProtection="1">
      <alignment horizontal="left" vertical="center" wrapText="1"/>
      <protection locked="0"/>
    </xf>
    <xf numFmtId="0" fontId="17" fillId="0" borderId="8" xfId="0" applyFont="1" applyBorder="1" applyAlignment="1" applyProtection="1">
      <alignment horizontal="center" vertical="center" wrapText="1"/>
      <protection locked="0"/>
    </xf>
    <xf numFmtId="179" fontId="15" fillId="0" borderId="8" xfId="1" applyNumberFormat="1" applyFont="1" applyBorder="1" applyAlignment="1">
      <alignment horizontal="right" vertical="center"/>
    </xf>
    <xf numFmtId="179" fontId="15" fillId="0" borderId="0" xfId="1" applyNumberFormat="1" applyFont="1">
      <alignment vertical="center"/>
    </xf>
    <xf numFmtId="179" fontId="15" fillId="0" borderId="43" xfId="1" applyNumberFormat="1" applyFont="1" applyBorder="1">
      <alignment vertical="center"/>
    </xf>
    <xf numFmtId="9" fontId="15" fillId="0" borderId="0" xfId="1" applyNumberFormat="1" applyFont="1">
      <alignment vertical="center"/>
    </xf>
    <xf numFmtId="0" fontId="40" fillId="0" borderId="7" xfId="1" applyFont="1" applyBorder="1" applyAlignment="1">
      <alignment vertical="top"/>
    </xf>
    <xf numFmtId="179" fontId="15" fillId="0" borderId="42" xfId="1" applyNumberFormat="1" applyFont="1" applyBorder="1">
      <alignment vertical="center"/>
    </xf>
    <xf numFmtId="179" fontId="15" fillId="0" borderId="7" xfId="1" applyNumberFormat="1" applyFont="1" applyBorder="1">
      <alignment vertical="center"/>
    </xf>
    <xf numFmtId="3" fontId="15" fillId="0" borderId="8" xfId="1" applyNumberFormat="1" applyFont="1" applyBorder="1" applyAlignment="1">
      <alignment horizontal="right" vertical="center"/>
    </xf>
    <xf numFmtId="179" fontId="15" fillId="0" borderId="56" xfId="1" applyNumberFormat="1" applyFont="1" applyBorder="1">
      <alignment vertical="center"/>
    </xf>
    <xf numFmtId="0" fontId="15" fillId="0" borderId="1"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34" xfId="1" applyFont="1" applyBorder="1" applyAlignment="1">
      <alignment horizontal="center" vertical="center"/>
    </xf>
    <xf numFmtId="0" fontId="15" fillId="0" borderId="3" xfId="1" applyFont="1" applyBorder="1" applyAlignment="1">
      <alignment horizontal="center" vertical="center"/>
    </xf>
    <xf numFmtId="0" fontId="15" fillId="0" borderId="0" xfId="1" applyFont="1" applyAlignment="1"/>
    <xf numFmtId="0" fontId="15" fillId="0" borderId="7" xfId="1" applyFont="1" applyBorder="1" applyAlignment="1">
      <alignment vertical="center" shrinkToFit="1"/>
    </xf>
    <xf numFmtId="40" fontId="15" fillId="0" borderId="0" xfId="2" applyNumberFormat="1" applyFont="1" applyFill="1" applyBorder="1" applyAlignment="1">
      <alignment horizontal="right" vertical="center"/>
    </xf>
    <xf numFmtId="38" fontId="15" fillId="0" borderId="0" xfId="2" applyFont="1" applyFill="1" applyBorder="1">
      <alignment vertical="center"/>
    </xf>
    <xf numFmtId="0" fontId="12" fillId="0" borderId="0" xfId="1" applyFont="1" applyAlignment="1">
      <alignment horizontal="right" vertical="center"/>
    </xf>
    <xf numFmtId="0" fontId="16" fillId="0" borderId="9" xfId="1" applyFont="1" applyBorder="1" applyAlignment="1">
      <alignment vertical="center" wrapText="1"/>
    </xf>
    <xf numFmtId="0" fontId="35" fillId="0" borderId="13" xfId="1" applyFont="1" applyBorder="1" applyAlignment="1">
      <alignment horizontal="center" vertical="center" wrapText="1"/>
    </xf>
    <xf numFmtId="0" fontId="35" fillId="0" borderId="11" xfId="1" applyFont="1" applyBorder="1" applyAlignment="1">
      <alignment horizontal="center" vertical="center" wrapText="1"/>
    </xf>
    <xf numFmtId="0" fontId="15" fillId="0" borderId="9" xfId="1" applyFont="1" applyBorder="1" applyAlignment="1">
      <alignment vertical="top" wrapText="1"/>
    </xf>
    <xf numFmtId="0" fontId="15" fillId="0" borderId="13" xfId="1" applyFont="1" applyBorder="1" applyAlignment="1">
      <alignment vertical="center" wrapText="1"/>
    </xf>
    <xf numFmtId="0" fontId="15" fillId="0" borderId="11" xfId="1" applyFont="1" applyBorder="1" applyAlignment="1">
      <alignment vertical="center" wrapText="1"/>
    </xf>
    <xf numFmtId="0" fontId="15" fillId="0" borderId="74" xfId="1" applyFont="1" applyBorder="1">
      <alignment vertical="center"/>
    </xf>
    <xf numFmtId="0" fontId="22" fillId="0" borderId="33" xfId="1" applyFont="1" applyBorder="1" applyAlignment="1">
      <alignment horizontal="right" vertical="center"/>
    </xf>
    <xf numFmtId="0" fontId="22" fillId="0" borderId="34" xfId="1" applyFont="1" applyBorder="1" applyAlignment="1">
      <alignment vertical="center" wrapText="1"/>
    </xf>
    <xf numFmtId="0" fontId="22" fillId="0" borderId="0" xfId="1" applyFont="1">
      <alignment vertical="center"/>
    </xf>
    <xf numFmtId="0" fontId="15" fillId="0" borderId="75" xfId="1" applyFont="1" applyBorder="1" applyAlignment="1">
      <alignment horizontal="right" vertical="center"/>
    </xf>
    <xf numFmtId="0" fontId="22" fillId="0" borderId="0" xfId="1" applyFont="1" applyAlignment="1">
      <alignment horizontal="right" vertical="center"/>
    </xf>
    <xf numFmtId="0" fontId="15" fillId="0" borderId="74" xfId="1" applyFont="1" applyBorder="1" applyAlignment="1">
      <alignment horizontal="left" vertical="center"/>
    </xf>
    <xf numFmtId="0" fontId="15" fillId="0" borderId="34" xfId="1" applyFont="1" applyBorder="1" applyAlignment="1">
      <alignment horizontal="left" vertical="center"/>
    </xf>
    <xf numFmtId="38" fontId="15" fillId="0" borderId="8" xfId="5" applyFont="1" applyBorder="1" applyAlignment="1">
      <alignment horizontal="right" vertical="center"/>
    </xf>
    <xf numFmtId="3" fontId="15" fillId="0" borderId="8" xfId="1" applyNumberFormat="1" applyFont="1" applyBorder="1">
      <alignment vertical="center"/>
    </xf>
    <xf numFmtId="185" fontId="15" fillId="0" borderId="8" xfId="1" applyNumberFormat="1" applyFont="1" applyBorder="1" applyAlignment="1">
      <alignment horizontal="right" vertical="center"/>
    </xf>
    <xf numFmtId="176" fontId="15" fillId="0" borderId="8" xfId="1" applyNumberFormat="1" applyFont="1" applyBorder="1" applyAlignment="1">
      <alignment horizontal="right" vertical="center"/>
    </xf>
    <xf numFmtId="0" fontId="15" fillId="0" borderId="1" xfId="1" applyFont="1" applyBorder="1" applyAlignment="1">
      <alignment horizontal="right" vertical="center"/>
    </xf>
    <xf numFmtId="0" fontId="15" fillId="0" borderId="3" xfId="1" applyFont="1" applyBorder="1" applyAlignment="1">
      <alignment horizontal="justify" vertical="center" wrapText="1"/>
    </xf>
    <xf numFmtId="187" fontId="15" fillId="0" borderId="3" xfId="1" applyNumberFormat="1" applyFont="1" applyBorder="1" applyAlignment="1">
      <alignment horizontal="right" vertical="center"/>
    </xf>
    <xf numFmtId="187" fontId="15" fillId="0" borderId="3" xfId="1" applyNumberFormat="1" applyFont="1" applyBorder="1" applyAlignment="1">
      <alignment horizontal="right" vertical="center" wrapText="1"/>
    </xf>
    <xf numFmtId="179" fontId="15" fillId="0" borderId="3" xfId="1" applyNumberFormat="1" applyFont="1" applyBorder="1" applyAlignment="1">
      <alignment horizontal="right" vertical="center"/>
    </xf>
    <xf numFmtId="182" fontId="15" fillId="0" borderId="3" xfId="1" applyNumberFormat="1" applyFont="1" applyBorder="1" applyAlignment="1">
      <alignment horizontal="right" vertical="center"/>
    </xf>
    <xf numFmtId="187" fontId="15" fillId="0" borderId="8" xfId="1" applyNumberFormat="1" applyFont="1" applyBorder="1" applyAlignment="1">
      <alignment horizontal="right" vertical="center"/>
    </xf>
    <xf numFmtId="187" fontId="15" fillId="0" borderId="8" xfId="1" applyNumberFormat="1" applyFont="1" applyBorder="1" applyAlignment="1">
      <alignment horizontal="right" vertical="center" wrapText="1"/>
    </xf>
    <xf numFmtId="57" fontId="15" fillId="0" borderId="8" xfId="1" applyNumberFormat="1" applyFont="1" applyBorder="1" applyAlignment="1">
      <alignment horizontal="center" vertical="center"/>
    </xf>
    <xf numFmtId="0" fontId="15" fillId="0" borderId="8" xfId="1" applyFont="1" applyBorder="1" applyAlignment="1">
      <alignment horizontal="justify" vertical="center" wrapText="1"/>
    </xf>
    <xf numFmtId="49" fontId="24" fillId="0" borderId="0" xfId="0" applyNumberFormat="1" applyFont="1" applyAlignment="1">
      <alignment vertical="center"/>
    </xf>
    <xf numFmtId="49" fontId="24" fillId="0" borderId="8" xfId="0" applyNumberFormat="1" applyFont="1" applyBorder="1" applyAlignment="1">
      <alignment horizontal="center" vertical="center"/>
    </xf>
    <xf numFmtId="49" fontId="34" fillId="0" borderId="0" xfId="0" applyNumberFormat="1" applyFont="1" applyAlignment="1">
      <alignment vertical="center"/>
    </xf>
    <xf numFmtId="49" fontId="36" fillId="0" borderId="0" xfId="0" applyNumberFormat="1" applyFont="1" applyAlignment="1">
      <alignment vertical="center"/>
    </xf>
    <xf numFmtId="49" fontId="15" fillId="0" borderId="8" xfId="0" applyNumberFormat="1" applyFont="1" applyBorder="1" applyAlignment="1">
      <alignment horizontal="center" vertical="center"/>
    </xf>
    <xf numFmtId="177" fontId="15" fillId="0" borderId="8" xfId="0" applyNumberFormat="1" applyFont="1" applyBorder="1" applyAlignment="1">
      <alignment horizontal="right" vertical="center"/>
    </xf>
    <xf numFmtId="177" fontId="24" fillId="0" borderId="8" xfId="0" applyNumberFormat="1" applyFont="1" applyBorder="1" applyAlignment="1">
      <alignment horizontal="right" vertical="center"/>
    </xf>
    <xf numFmtId="177" fontId="15" fillId="0" borderId="8" xfId="1" applyNumberFormat="1" applyFont="1" applyBorder="1">
      <alignment vertical="center"/>
    </xf>
    <xf numFmtId="177" fontId="15" fillId="0" borderId="8" xfId="1" quotePrefix="1" applyNumberFormat="1" applyFont="1" applyBorder="1">
      <alignment vertical="center"/>
    </xf>
    <xf numFmtId="177" fontId="15" fillId="0" borderId="8" xfId="0" applyNumberFormat="1" applyFont="1" applyBorder="1" applyAlignment="1" applyProtection="1">
      <alignment vertical="center"/>
      <protection locked="0"/>
    </xf>
    <xf numFmtId="0" fontId="58" fillId="0" borderId="0" xfId="1" applyFont="1" applyAlignment="1">
      <alignment horizontal="right" vertical="center"/>
    </xf>
    <xf numFmtId="177" fontId="34" fillId="0" borderId="8" xfId="0" applyNumberFormat="1" applyFont="1" applyBorder="1" applyAlignment="1">
      <alignment horizontal="right" vertical="center"/>
    </xf>
    <xf numFmtId="0" fontId="15" fillId="0" borderId="5" xfId="1" applyFont="1" applyBorder="1" applyAlignment="1">
      <alignment horizontal="right" vertical="center"/>
    </xf>
    <xf numFmtId="0" fontId="15" fillId="0" borderId="19" xfId="1" applyFont="1" applyBorder="1" applyAlignment="1">
      <alignment horizontal="right" vertical="center"/>
    </xf>
    <xf numFmtId="0" fontId="36" fillId="0" borderId="0" xfId="1" applyFont="1">
      <alignment vertical="center"/>
    </xf>
    <xf numFmtId="0" fontId="15" fillId="0" borderId="14" xfId="1" applyFont="1" applyBorder="1" applyAlignment="1">
      <alignment horizontal="right" vertical="center"/>
    </xf>
    <xf numFmtId="0" fontId="15" fillId="0" borderId="12" xfId="1" applyFont="1" applyBorder="1" applyAlignment="1">
      <alignment horizontal="right" vertical="center"/>
    </xf>
    <xf numFmtId="0" fontId="15" fillId="0" borderId="20" xfId="1" applyFont="1" applyBorder="1" applyAlignment="1">
      <alignment horizontal="right" vertical="center"/>
    </xf>
    <xf numFmtId="0" fontId="15" fillId="0" borderId="10" xfId="1" applyFont="1" applyBorder="1" applyAlignment="1">
      <alignment horizontal="right" vertical="center"/>
    </xf>
    <xf numFmtId="0" fontId="59"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distributed"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7" fillId="0" borderId="0" xfId="0" applyFont="1" applyAlignment="1">
      <alignment horizontal="justify" vertical="center"/>
    </xf>
    <xf numFmtId="0" fontId="17" fillId="0" borderId="0" xfId="0" applyFont="1" applyAlignment="1">
      <alignment vertical="center"/>
    </xf>
    <xf numFmtId="0" fontId="12" fillId="0" borderId="0" xfId="0" applyFont="1" applyAlignment="1">
      <alignment horizontal="left" vertical="center"/>
    </xf>
    <xf numFmtId="0" fontId="15" fillId="0" borderId="0" xfId="0" applyFont="1" applyAlignment="1">
      <alignment vertical="center"/>
    </xf>
    <xf numFmtId="0" fontId="17" fillId="0" borderId="0" xfId="0" applyFont="1" applyAlignment="1">
      <alignment vertical="center" shrinkToFit="1"/>
    </xf>
    <xf numFmtId="0" fontId="15" fillId="0" borderId="8"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6" fontId="15" fillId="0" borderId="1" xfId="0" applyNumberFormat="1" applyFont="1" applyBorder="1" applyAlignment="1">
      <alignment vertical="center"/>
    </xf>
    <xf numFmtId="176" fontId="15" fillId="0" borderId="2" xfId="0" applyNumberFormat="1" applyFont="1" applyBorder="1" applyAlignment="1">
      <alignment vertical="center"/>
    </xf>
    <xf numFmtId="176" fontId="15" fillId="0" borderId="3" xfId="0" applyNumberFormat="1"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1" xfId="0" applyFont="1" applyBorder="1" applyAlignment="1">
      <alignment vertical="center"/>
    </xf>
    <xf numFmtId="0" fontId="15" fillId="0" borderId="12" xfId="0" applyFont="1" applyBorder="1" applyAlignment="1">
      <alignment vertical="center"/>
    </xf>
    <xf numFmtId="176" fontId="15" fillId="0" borderId="8" xfId="0" applyNumberFormat="1" applyFont="1" applyBorder="1" applyAlignment="1">
      <alignment vertical="center"/>
    </xf>
    <xf numFmtId="0" fontId="15" fillId="0" borderId="1" xfId="0" applyFont="1" applyBorder="1" applyAlignment="1">
      <alignment vertical="center"/>
    </xf>
    <xf numFmtId="176" fontId="15" fillId="0" borderId="9" xfId="0" applyNumberFormat="1" applyFont="1" applyBorder="1" applyAlignment="1">
      <alignment vertical="center"/>
    </xf>
    <xf numFmtId="176" fontId="15" fillId="0" borderId="13" xfId="0" applyNumberFormat="1" applyFont="1" applyBorder="1" applyAlignment="1">
      <alignment vertical="center"/>
    </xf>
    <xf numFmtId="0" fontId="15" fillId="0" borderId="3" xfId="0" applyFont="1" applyBorder="1" applyAlignment="1">
      <alignment vertical="center"/>
    </xf>
    <xf numFmtId="176" fontId="15" fillId="0" borderId="11" xfId="0" applyNumberFormat="1" applyFont="1" applyBorder="1" applyAlignment="1">
      <alignment vertical="center"/>
    </xf>
    <xf numFmtId="0" fontId="15" fillId="0" borderId="8" xfId="0" applyFont="1" applyBorder="1" applyAlignment="1">
      <alignment horizontal="center" vertical="center" wrapText="1"/>
    </xf>
    <xf numFmtId="0" fontId="12" fillId="0" borderId="0" xfId="0" applyFont="1" applyAlignment="1">
      <alignment vertical="center"/>
    </xf>
    <xf numFmtId="0" fontId="12" fillId="0" borderId="5" xfId="0" applyFont="1" applyBorder="1" applyAlignment="1">
      <alignment vertical="center"/>
    </xf>
    <xf numFmtId="0" fontId="15" fillId="0" borderId="9" xfId="0" applyFont="1" applyBorder="1" applyAlignment="1">
      <alignment horizontal="distributed" vertical="center"/>
    </xf>
    <xf numFmtId="0" fontId="15" fillId="0" borderId="10" xfId="0" applyFont="1" applyBorder="1" applyAlignment="1">
      <alignment horizontal="distributed" vertical="center"/>
    </xf>
    <xf numFmtId="0" fontId="15" fillId="0" borderId="11" xfId="0" applyFont="1" applyBorder="1" applyAlignment="1">
      <alignment horizontal="distributed" vertical="center"/>
    </xf>
    <xf numFmtId="0" fontId="15" fillId="0" borderId="12" xfId="0" applyFont="1" applyBorder="1" applyAlignment="1">
      <alignment horizontal="distributed"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28" fillId="0" borderId="8" xfId="1" applyFont="1" applyBorder="1" applyAlignment="1">
      <alignment horizontal="justify" vertical="center"/>
    </xf>
    <xf numFmtId="177" fontId="28" fillId="0" borderId="8" xfId="1" applyNumberFormat="1" applyFont="1" applyBorder="1">
      <alignment vertical="center"/>
    </xf>
    <xf numFmtId="0" fontId="28" fillId="0" borderId="15"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0" xfId="1" applyFont="1" applyAlignment="1">
      <alignment horizontal="center" vertical="center"/>
    </xf>
    <xf numFmtId="0" fontId="28" fillId="0" borderId="0" xfId="1" applyFont="1" applyAlignment="1">
      <alignment horizontal="left" vertical="center"/>
    </xf>
    <xf numFmtId="0" fontId="28" fillId="0" borderId="5" xfId="1" applyFont="1" applyBorder="1" applyAlignment="1">
      <alignment horizontal="center" vertical="center"/>
    </xf>
    <xf numFmtId="0" fontId="28" fillId="0" borderId="8" xfId="1" applyFont="1" applyBorder="1" applyAlignment="1">
      <alignment horizontal="center" vertical="center"/>
    </xf>
    <xf numFmtId="0" fontId="29" fillId="0" borderId="8" xfId="1" applyFont="1" applyBorder="1" applyAlignment="1">
      <alignment horizontal="center" vertical="center"/>
    </xf>
    <xf numFmtId="0" fontId="30" fillId="0" borderId="0" xfId="1" applyFont="1" applyAlignment="1">
      <alignment horizontal="center" vertical="center"/>
    </xf>
    <xf numFmtId="0" fontId="29" fillId="0" borderId="8" xfId="1" applyFont="1" applyBorder="1" applyAlignment="1">
      <alignment horizontal="distributed" vertical="center"/>
    </xf>
    <xf numFmtId="0" fontId="28" fillId="0" borderId="8" xfId="1" applyFont="1" applyBorder="1" applyAlignment="1">
      <alignment horizontal="distributed" vertical="center"/>
    </xf>
    <xf numFmtId="0" fontId="28" fillId="0" borderId="8" xfId="1" applyFont="1" applyBorder="1" applyAlignment="1">
      <alignment horizontal="distributed" vertical="center" wrapText="1"/>
    </xf>
    <xf numFmtId="0" fontId="15" fillId="0" borderId="8" xfId="1" applyFont="1" applyBorder="1" applyAlignment="1">
      <alignment horizontal="center" vertical="center"/>
    </xf>
    <xf numFmtId="0" fontId="15" fillId="0" borderId="0" xfId="1" applyFont="1" applyAlignment="1">
      <alignment horizontal="right" vertical="center"/>
    </xf>
    <xf numFmtId="0" fontId="15" fillId="0" borderId="0" xfId="1" applyFont="1">
      <alignment vertical="center"/>
    </xf>
    <xf numFmtId="0" fontId="15" fillId="0" borderId="0" xfId="1" applyFont="1" applyAlignment="1">
      <alignment horizontal="left" vertical="center"/>
    </xf>
    <xf numFmtId="0" fontId="15" fillId="0" borderId="5" xfId="1" applyFont="1" applyBorder="1" applyAlignment="1">
      <alignment horizontal="right" vertical="center"/>
    </xf>
    <xf numFmtId="49" fontId="15" fillId="0" borderId="16" xfId="1" applyNumberFormat="1" applyFont="1" applyBorder="1" applyAlignment="1">
      <alignment horizontal="center" vertical="center"/>
    </xf>
    <xf numFmtId="49" fontId="15" fillId="0" borderId="17" xfId="1" applyNumberFormat="1" applyFont="1" applyBorder="1" applyAlignment="1">
      <alignment horizontal="center" vertical="center"/>
    </xf>
    <xf numFmtId="0" fontId="15" fillId="0" borderId="0" xfId="1" applyFont="1" applyAlignment="1">
      <alignment horizontal="center" vertical="center"/>
    </xf>
    <xf numFmtId="0" fontId="15" fillId="0" borderId="5" xfId="1" applyFont="1" applyBorder="1">
      <alignment vertical="center"/>
    </xf>
    <xf numFmtId="49" fontId="15" fillId="0" borderId="16" xfId="1" applyNumberFormat="1" applyFont="1" applyBorder="1" applyAlignment="1">
      <alignment horizontal="justify" vertical="center"/>
    </xf>
    <xf numFmtId="49" fontId="15" fillId="0" borderId="17" xfId="1" applyNumberFormat="1" applyFont="1" applyBorder="1" applyAlignment="1">
      <alignment horizontal="justify" vertical="center"/>
    </xf>
    <xf numFmtId="49" fontId="15" fillId="0" borderId="6" xfId="1" applyNumberFormat="1" applyFont="1" applyBorder="1" applyAlignment="1">
      <alignment horizontal="center" vertical="center"/>
    </xf>
    <xf numFmtId="49" fontId="15" fillId="0" borderId="7" xfId="1" applyNumberFormat="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37" fontId="15" fillId="0" borderId="9" xfId="1" applyNumberFormat="1" applyFont="1" applyBorder="1" applyAlignment="1">
      <alignment horizontal="center" vertical="center"/>
    </xf>
    <xf numFmtId="37" fontId="15" fillId="0" borderId="10" xfId="1" applyNumberFormat="1" applyFont="1" applyBorder="1" applyAlignment="1">
      <alignment horizontal="center" vertical="center"/>
    </xf>
    <xf numFmtId="37" fontId="15" fillId="0" borderId="11" xfId="1" applyNumberFormat="1" applyFont="1" applyBorder="1" applyAlignment="1">
      <alignment horizontal="center" vertical="center"/>
    </xf>
    <xf numFmtId="37" fontId="15" fillId="0" borderId="12" xfId="1" applyNumberFormat="1" applyFont="1" applyBorder="1" applyAlignment="1">
      <alignment horizontal="center" vertical="center"/>
    </xf>
    <xf numFmtId="49" fontId="36" fillId="0" borderId="16" xfId="1" applyNumberFormat="1" applyFont="1" applyBorder="1" applyAlignment="1">
      <alignment horizontal="justify"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3" fontId="15" fillId="0" borderId="8" xfId="1" applyNumberFormat="1" applyFont="1" applyBorder="1" applyAlignment="1">
      <alignment horizontal="center" vertical="center"/>
    </xf>
    <xf numFmtId="3" fontId="16" fillId="0" borderId="0" xfId="1" applyNumberFormat="1" applyFont="1">
      <alignment vertical="center"/>
    </xf>
    <xf numFmtId="3" fontId="15" fillId="0" borderId="0" xfId="1" applyNumberFormat="1" applyFont="1">
      <alignment vertical="center"/>
    </xf>
    <xf numFmtId="3" fontId="36" fillId="0" borderId="0" xfId="1" applyNumberFormat="1" applyFont="1" applyAlignment="1">
      <alignment horizontal="center" vertical="center"/>
    </xf>
    <xf numFmtId="3" fontId="16" fillId="0" borderId="0" xfId="1" applyNumberFormat="1" applyFont="1" applyAlignment="1">
      <alignment horizontal="right" vertical="center"/>
    </xf>
    <xf numFmtId="3" fontId="15" fillId="0" borderId="0" xfId="1" applyNumberFormat="1" applyFont="1" applyAlignment="1">
      <alignment horizontal="right" vertical="center"/>
    </xf>
    <xf numFmtId="0" fontId="17" fillId="0" borderId="0" xfId="0" applyFont="1" applyAlignment="1">
      <alignment vertical="center" wrapText="1"/>
    </xf>
    <xf numFmtId="0" fontId="15" fillId="0" borderId="0" xfId="0" applyFont="1" applyAlignment="1">
      <alignment vertical="center" wrapText="1"/>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distributed" vertical="center"/>
    </xf>
    <xf numFmtId="0" fontId="17" fillId="0" borderId="19" xfId="0" applyFont="1" applyBorder="1" applyAlignment="1">
      <alignment horizontal="distributed" vertical="center"/>
    </xf>
    <xf numFmtId="0" fontId="17" fillId="0" borderId="1" xfId="0" applyFont="1" applyBorder="1" applyAlignment="1">
      <alignment horizontal="distributed" vertical="center"/>
    </xf>
    <xf numFmtId="0" fontId="17" fillId="0" borderId="9" xfId="0" applyFont="1" applyBorder="1" applyAlignment="1">
      <alignment horizontal="distributed" vertical="center"/>
    </xf>
    <xf numFmtId="0" fontId="17" fillId="0" borderId="15" xfId="0" applyFont="1" applyBorder="1" applyAlignment="1">
      <alignment horizontal="distributed" vertical="center"/>
    </xf>
    <xf numFmtId="0" fontId="17" fillId="0" borderId="10" xfId="0" applyFont="1" applyBorder="1" applyAlignment="1">
      <alignment horizontal="distributed" vertical="center"/>
    </xf>
    <xf numFmtId="0" fontId="17" fillId="0" borderId="11" xfId="0" applyFont="1" applyBorder="1" applyAlignment="1">
      <alignment horizontal="distributed" vertical="center"/>
    </xf>
    <xf numFmtId="0" fontId="17" fillId="0" borderId="5" xfId="0" applyFont="1" applyBorder="1" applyAlignment="1">
      <alignment horizontal="distributed" vertical="center"/>
    </xf>
    <xf numFmtId="0" fontId="17" fillId="0" borderId="12" xfId="0" applyFont="1" applyBorder="1" applyAlignment="1">
      <alignment horizontal="distributed"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distributed" vertical="center"/>
    </xf>
    <xf numFmtId="0" fontId="17" fillId="0" borderId="6" xfId="0" applyFont="1" applyBorder="1" applyAlignment="1">
      <alignment horizontal="center" vertical="center"/>
    </xf>
    <xf numFmtId="0" fontId="17" fillId="0" borderId="19" xfId="0" applyFont="1" applyBorder="1" applyAlignment="1">
      <alignment horizontal="center" vertical="center"/>
    </xf>
    <xf numFmtId="0" fontId="17" fillId="0" borderId="7" xfId="0" applyFont="1" applyBorder="1" applyAlignment="1">
      <alignment horizontal="center" vertical="center"/>
    </xf>
    <xf numFmtId="177" fontId="17" fillId="0" borderId="8" xfId="0" applyNumberFormat="1" applyFont="1" applyBorder="1" applyAlignment="1">
      <alignment horizontal="right" vertical="center"/>
    </xf>
    <xf numFmtId="177" fontId="17" fillId="0" borderId="6" xfId="0" applyNumberFormat="1" applyFont="1" applyBorder="1" applyAlignment="1">
      <alignment horizontal="right" vertical="center"/>
    </xf>
    <xf numFmtId="177" fontId="17" fillId="0" borderId="19" xfId="0" applyNumberFormat="1" applyFont="1" applyBorder="1" applyAlignment="1">
      <alignment horizontal="right" vertical="center"/>
    </xf>
    <xf numFmtId="177" fontId="17" fillId="0" borderId="7" xfId="0" applyNumberFormat="1" applyFont="1" applyBorder="1" applyAlignment="1">
      <alignment horizontal="right" vertical="center"/>
    </xf>
    <xf numFmtId="0" fontId="17" fillId="0" borderId="8" xfId="0" applyFont="1" applyBorder="1" applyAlignment="1">
      <alignment horizontal="left" vertical="center"/>
    </xf>
    <xf numFmtId="49" fontId="17" fillId="0" borderId="8" xfId="0" applyNumberFormat="1" applyFont="1" applyBorder="1" applyAlignment="1">
      <alignment horizontal="left" vertical="center"/>
    </xf>
    <xf numFmtId="49" fontId="15" fillId="0" borderId="6" xfId="0" applyNumberFormat="1" applyFont="1" applyBorder="1" applyAlignment="1">
      <alignment horizontal="center" vertical="center" wrapText="1"/>
    </xf>
    <xf numFmtId="49" fontId="15" fillId="0" borderId="19"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19" xfId="0" applyNumberFormat="1" applyFont="1" applyBorder="1" applyAlignment="1">
      <alignment horizontal="distributed" vertical="center" wrapText="1"/>
    </xf>
    <xf numFmtId="49" fontId="16" fillId="0" borderId="19" xfId="0" applyNumberFormat="1" applyFont="1" applyBorder="1" applyAlignment="1">
      <alignment horizontal="distributed" vertical="center" wrapText="1"/>
    </xf>
    <xf numFmtId="49" fontId="15" fillId="0" borderId="13"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0" xfId="0" applyNumberFormat="1" applyFont="1" applyAlignment="1">
      <alignment horizontal="distributed" vertical="center" wrapText="1"/>
    </xf>
    <xf numFmtId="49" fontId="15" fillId="0" borderId="6" xfId="0" applyNumberFormat="1" applyFont="1" applyBorder="1" applyAlignment="1">
      <alignment horizontal="distributed" vertical="center" wrapText="1" justifyLastLine="1"/>
    </xf>
    <xf numFmtId="49" fontId="15" fillId="0" borderId="19" xfId="0" applyNumberFormat="1" applyFont="1" applyBorder="1" applyAlignment="1">
      <alignment horizontal="distributed" vertical="center" wrapText="1" justifyLastLine="1"/>
    </xf>
    <xf numFmtId="49" fontId="15" fillId="0" borderId="13" xfId="0" applyNumberFormat="1" applyFont="1" applyBorder="1" applyAlignment="1">
      <alignment horizontal="distributed" vertical="center" wrapText="1" justifyLastLine="1"/>
    </xf>
    <xf numFmtId="49" fontId="15" fillId="0" borderId="0" xfId="0" applyNumberFormat="1" applyFont="1" applyAlignment="1">
      <alignment horizontal="distributed" vertical="center" wrapText="1" justifyLastLine="1"/>
    </xf>
    <xf numFmtId="49" fontId="15" fillId="0" borderId="8"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5" xfId="0" applyNumberFormat="1" applyFont="1" applyBorder="1" applyAlignment="1">
      <alignment horizontal="distributed" vertical="center" wrapText="1"/>
    </xf>
    <xf numFmtId="0" fontId="15" fillId="0" borderId="6" xfId="0" applyFont="1" applyBorder="1" applyAlignment="1">
      <alignment horizontal="right" vertical="center" wrapText="1"/>
    </xf>
    <xf numFmtId="0" fontId="15" fillId="0" borderId="19" xfId="0" applyFont="1" applyBorder="1" applyAlignment="1">
      <alignment horizontal="right" vertical="center" wrapText="1"/>
    </xf>
    <xf numFmtId="49" fontId="15" fillId="0" borderId="6" xfId="0" applyNumberFormat="1" applyFont="1" applyBorder="1" applyAlignment="1">
      <alignment horizontal="right" vertical="center" wrapText="1"/>
    </xf>
    <xf numFmtId="49" fontId="15" fillId="0" borderId="19" xfId="0" applyNumberFormat="1" applyFont="1" applyBorder="1" applyAlignment="1">
      <alignment horizontal="right" vertical="center" wrapText="1"/>
    </xf>
    <xf numFmtId="49" fontId="15" fillId="0" borderId="7" xfId="0" applyNumberFormat="1" applyFont="1" applyBorder="1" applyAlignment="1">
      <alignment horizontal="right" vertical="center" wrapText="1"/>
    </xf>
    <xf numFmtId="177" fontId="15" fillId="0" borderId="6" xfId="0" applyNumberFormat="1" applyFont="1" applyBorder="1" applyAlignment="1">
      <alignment horizontal="right" vertical="center" wrapText="1"/>
    </xf>
    <xf numFmtId="177" fontId="15" fillId="0" borderId="19" xfId="0" applyNumberFormat="1" applyFont="1" applyBorder="1" applyAlignment="1">
      <alignment horizontal="right" vertical="center" wrapText="1"/>
    </xf>
    <xf numFmtId="177" fontId="15" fillId="0" borderId="7" xfId="0" applyNumberFormat="1" applyFont="1" applyBorder="1" applyAlignment="1">
      <alignment horizontal="right" vertical="center" wrapText="1"/>
    </xf>
    <xf numFmtId="177" fontId="15" fillId="0" borderId="8" xfId="0" applyNumberFormat="1" applyFont="1" applyBorder="1" applyAlignment="1">
      <alignment horizontal="right" vertical="center" wrapText="1"/>
    </xf>
    <xf numFmtId="0" fontId="42" fillId="0" borderId="5" xfId="0" applyFont="1" applyBorder="1" applyAlignment="1">
      <alignment horizontal="center" vertical="center"/>
    </xf>
    <xf numFmtId="0" fontId="24" fillId="0" borderId="6" xfId="0" applyFont="1" applyBorder="1" applyAlignment="1">
      <alignment horizontal="left" vertical="center"/>
    </xf>
    <xf numFmtId="0" fontId="24" fillId="0" borderId="19"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center" vertical="center"/>
    </xf>
    <xf numFmtId="0" fontId="24" fillId="0" borderId="19" xfId="0" applyFont="1" applyBorder="1" applyAlignment="1">
      <alignment horizontal="center"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15" fillId="0" borderId="9"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24" fillId="0" borderId="8" xfId="0" applyFont="1" applyBorder="1" applyAlignment="1">
      <alignment horizontal="center" vertical="center"/>
    </xf>
    <xf numFmtId="177" fontId="24" fillId="0" borderId="8" xfId="0" applyNumberFormat="1" applyFont="1" applyBorder="1" applyAlignment="1">
      <alignment horizontal="right" vertical="center"/>
    </xf>
    <xf numFmtId="0" fontId="24" fillId="0" borderId="19" xfId="0" applyFont="1" applyBorder="1" applyAlignment="1">
      <alignment horizontal="distributed" vertical="center"/>
    </xf>
    <xf numFmtId="0" fontId="24" fillId="0" borderId="8" xfId="0" applyFont="1" applyBorder="1" applyAlignment="1">
      <alignment vertical="center"/>
    </xf>
    <xf numFmtId="177" fontId="24" fillId="0" borderId="3" xfId="0" applyNumberFormat="1" applyFont="1" applyBorder="1" applyAlignment="1">
      <alignment horizontal="right" vertical="center"/>
    </xf>
    <xf numFmtId="0" fontId="24" fillId="0" borderId="5" xfId="0" applyFont="1" applyBorder="1" applyAlignment="1">
      <alignment horizontal="distributed" vertical="center"/>
    </xf>
    <xf numFmtId="0" fontId="24" fillId="0" borderId="9" xfId="0" applyFont="1" applyBorder="1" applyAlignment="1">
      <alignment horizontal="center" vertical="center"/>
    </xf>
    <xf numFmtId="0" fontId="24"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distributed" vertical="center"/>
    </xf>
    <xf numFmtId="0" fontId="24" fillId="0" borderId="19" xfId="0" applyFont="1" applyBorder="1" applyAlignment="1">
      <alignment horizontal="distributed" vertical="center" wrapText="1"/>
    </xf>
    <xf numFmtId="177" fontId="24" fillId="0" borderId="2" xfId="0" applyNumberFormat="1" applyFont="1" applyBorder="1" applyAlignment="1">
      <alignment horizontal="right" vertical="center"/>
    </xf>
    <xf numFmtId="0" fontId="24" fillId="0" borderId="0" xfId="0" applyFont="1" applyAlignment="1">
      <alignment horizontal="distributed" vertical="center"/>
    </xf>
    <xf numFmtId="0" fontId="24" fillId="0" borderId="9" xfId="0" applyFont="1" applyBorder="1" applyAlignment="1">
      <alignment horizontal="right" vertical="center"/>
    </xf>
    <xf numFmtId="0" fontId="24" fillId="0" borderId="15" xfId="0" applyFont="1" applyBorder="1" applyAlignment="1">
      <alignment horizontal="right" vertical="center"/>
    </xf>
    <xf numFmtId="0" fontId="24" fillId="0" borderId="10" xfId="0" applyFont="1" applyBorder="1" applyAlignment="1">
      <alignment horizontal="right" vertical="center"/>
    </xf>
    <xf numFmtId="0" fontId="24" fillId="0" borderId="11" xfId="0" applyFont="1" applyBorder="1" applyAlignment="1">
      <alignment horizontal="left" vertical="center"/>
    </xf>
    <xf numFmtId="0" fontId="24" fillId="0" borderId="5" xfId="0" applyFont="1" applyBorder="1" applyAlignment="1">
      <alignment horizontal="left" vertical="center"/>
    </xf>
    <xf numFmtId="0" fontId="24" fillId="0" borderId="12" xfId="0" applyFont="1" applyBorder="1" applyAlignment="1">
      <alignment horizontal="left" vertical="center"/>
    </xf>
    <xf numFmtId="0" fontId="15" fillId="0" borderId="15" xfId="0" applyFont="1" applyBorder="1" applyAlignment="1">
      <alignment vertical="center"/>
    </xf>
    <xf numFmtId="0" fontId="15" fillId="0" borderId="5" xfId="0" applyFont="1" applyBorder="1" applyAlignment="1">
      <alignment horizontal="left" vertical="center"/>
    </xf>
    <xf numFmtId="177" fontId="15" fillId="0" borderId="8" xfId="0" applyNumberFormat="1" applyFont="1" applyBorder="1" applyAlignment="1">
      <alignment horizontal="right" vertical="center"/>
    </xf>
    <xf numFmtId="177" fontId="15" fillId="0" borderId="6" xfId="0" applyNumberFormat="1" applyFont="1" applyBorder="1" applyAlignment="1">
      <alignment horizontal="right" vertical="center"/>
    </xf>
    <xf numFmtId="177" fontId="15" fillId="0" borderId="19" xfId="0" applyNumberFormat="1" applyFont="1" applyBorder="1" applyAlignment="1">
      <alignment horizontal="right" vertical="center"/>
    </xf>
    <xf numFmtId="177" fontId="15" fillId="0" borderId="7" xfId="0" applyNumberFormat="1" applyFont="1" applyBorder="1" applyAlignment="1">
      <alignment horizontal="right" vertical="center"/>
    </xf>
    <xf numFmtId="0" fontId="15" fillId="0" borderId="0" xfId="1" applyFont="1" applyAlignment="1">
      <alignment horizontal="distributed" vertical="center"/>
    </xf>
    <xf numFmtId="0" fontId="15" fillId="0" borderId="19" xfId="1" applyFont="1" applyBorder="1" applyAlignment="1">
      <alignment horizontal="center" vertical="center"/>
    </xf>
    <xf numFmtId="49" fontId="42" fillId="0" borderId="8" xfId="0" applyNumberFormat="1" applyFont="1" applyBorder="1" applyAlignment="1">
      <alignment horizontal="center" vertical="center" wrapText="1"/>
    </xf>
    <xf numFmtId="49" fontId="48" fillId="0" borderId="8" xfId="0" applyNumberFormat="1" applyFont="1" applyBorder="1" applyAlignment="1">
      <alignment horizontal="center" vertical="center" wrapText="1"/>
    </xf>
    <xf numFmtId="49" fontId="48" fillId="0" borderId="0" xfId="0" applyNumberFormat="1" applyFont="1" applyAlignment="1">
      <alignment horizontal="distributed" vertical="center"/>
    </xf>
    <xf numFmtId="49" fontId="11" fillId="0" borderId="8" xfId="0" applyNumberFormat="1" applyFont="1" applyBorder="1" applyAlignment="1">
      <alignment horizontal="center" vertical="center" wrapText="1"/>
    </xf>
    <xf numFmtId="49" fontId="42" fillId="0" borderId="8" xfId="0" applyNumberFormat="1" applyFont="1" applyBorder="1" applyAlignment="1">
      <alignment horizontal="distributed"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58" fontId="24" fillId="0" borderId="6" xfId="0" applyNumberFormat="1" applyFont="1" applyBorder="1" applyAlignment="1">
      <alignment horizontal="center" vertical="center" wrapText="1"/>
    </xf>
    <xf numFmtId="58" fontId="24" fillId="0" borderId="7"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3" xfId="0" applyFont="1" applyBorder="1" applyAlignment="1">
      <alignment vertical="center" wrapText="1"/>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12" fillId="0" borderId="0" xfId="1"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5" fillId="0" borderId="0" xfId="1" applyFont="1" applyAlignment="1">
      <alignment horizontal="right"/>
    </xf>
    <xf numFmtId="0" fontId="15" fillId="0" borderId="9" xfId="1" applyFont="1" applyBorder="1" applyAlignment="1">
      <alignment horizontal="center" vertical="center"/>
    </xf>
    <xf numFmtId="0" fontId="15" fillId="0" borderId="15" xfId="1" applyFont="1" applyBorder="1" applyAlignment="1">
      <alignment horizontal="center" vertical="center"/>
    </xf>
    <xf numFmtId="0" fontId="15" fillId="0" borderId="11" xfId="1" applyFont="1" applyBorder="1" applyAlignment="1">
      <alignment horizontal="center" vertical="center"/>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center" vertical="center"/>
    </xf>
    <xf numFmtId="3" fontId="15" fillId="0" borderId="9" xfId="1" applyNumberFormat="1" applyFont="1" applyBorder="1">
      <alignment vertical="center"/>
    </xf>
    <xf numFmtId="3" fontId="15" fillId="0" borderId="15" xfId="1" applyNumberFormat="1" applyFont="1" applyBorder="1">
      <alignment vertical="center"/>
    </xf>
    <xf numFmtId="3" fontId="15" fillId="0" borderId="10" xfId="1" applyNumberFormat="1" applyFont="1" applyBorder="1">
      <alignment vertical="center"/>
    </xf>
    <xf numFmtId="3" fontId="15" fillId="0" borderId="13" xfId="1" applyNumberFormat="1" applyFont="1" applyBorder="1">
      <alignment vertical="center"/>
    </xf>
    <xf numFmtId="3" fontId="15" fillId="0" borderId="14" xfId="1" applyNumberFormat="1" applyFont="1" applyBorder="1">
      <alignment vertical="center"/>
    </xf>
    <xf numFmtId="3" fontId="15" fillId="0" borderId="11" xfId="1" applyNumberFormat="1" applyFont="1" applyBorder="1">
      <alignment vertical="center"/>
    </xf>
    <xf numFmtId="3" fontId="15" fillId="0" borderId="5" xfId="1" applyNumberFormat="1" applyFont="1" applyBorder="1">
      <alignment vertical="center"/>
    </xf>
    <xf numFmtId="3" fontId="15" fillId="0" borderId="12" xfId="1" applyNumberFormat="1" applyFont="1" applyBorder="1">
      <alignment vertical="center"/>
    </xf>
    <xf numFmtId="3" fontId="15" fillId="0" borderId="15" xfId="1" applyNumberFormat="1" applyFont="1" applyBorder="1" applyAlignment="1">
      <alignment vertical="center" shrinkToFit="1"/>
    </xf>
    <xf numFmtId="3" fontId="15" fillId="0" borderId="0" xfId="1" applyNumberFormat="1" applyFont="1" applyAlignment="1">
      <alignment vertical="center" shrinkToFit="1"/>
    </xf>
    <xf numFmtId="3" fontId="15" fillId="0" borderId="5" xfId="1" applyNumberFormat="1" applyFont="1" applyBorder="1" applyAlignment="1">
      <alignment vertical="center" shrinkToFit="1"/>
    </xf>
    <xf numFmtId="0" fontId="15" fillId="0" borderId="15" xfId="1" applyFont="1" applyBorder="1" applyAlignment="1">
      <alignment horizontal="center" vertical="center" shrinkToFit="1"/>
    </xf>
    <xf numFmtId="0" fontId="15" fillId="0" borderId="0" xfId="1" applyFont="1" applyAlignment="1">
      <alignment horizontal="center" vertical="center" shrinkToFit="1"/>
    </xf>
    <xf numFmtId="0" fontId="15" fillId="0" borderId="5" xfId="1" applyFont="1" applyBorder="1" applyAlignment="1">
      <alignment horizontal="center" vertical="center" shrinkToFit="1"/>
    </xf>
    <xf numFmtId="3" fontId="15" fillId="0" borderId="9" xfId="1" applyNumberFormat="1" applyFont="1" applyBorder="1" applyAlignment="1">
      <alignment vertical="center" shrinkToFit="1"/>
    </xf>
    <xf numFmtId="3" fontId="15" fillId="0" borderId="13" xfId="1" applyNumberFormat="1" applyFont="1" applyBorder="1" applyAlignment="1">
      <alignment vertical="center" shrinkToFit="1"/>
    </xf>
    <xf numFmtId="3" fontId="15" fillId="0" borderId="11" xfId="1" applyNumberFormat="1" applyFont="1" applyBorder="1" applyAlignment="1">
      <alignment vertical="center" shrinkToFit="1"/>
    </xf>
    <xf numFmtId="0" fontId="15" fillId="0" borderId="10"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15" xfId="1" applyFont="1" applyBorder="1" applyAlignment="1">
      <alignment vertical="center" wrapText="1"/>
    </xf>
    <xf numFmtId="0" fontId="15" fillId="0" borderId="10" xfId="1" applyFont="1" applyBorder="1" applyAlignment="1">
      <alignment vertical="center" wrapText="1"/>
    </xf>
    <xf numFmtId="0" fontId="15" fillId="0" borderId="14" xfId="1" applyFont="1" applyBorder="1" applyAlignment="1">
      <alignment vertical="center" wrapText="1"/>
    </xf>
    <xf numFmtId="0" fontId="15" fillId="0" borderId="5" xfId="1" applyFont="1" applyBorder="1" applyAlignment="1">
      <alignment vertical="center" wrapText="1"/>
    </xf>
    <xf numFmtId="0" fontId="15" fillId="0" borderId="12" xfId="1" applyFont="1" applyBorder="1" applyAlignment="1">
      <alignment vertical="center" wrapText="1"/>
    </xf>
    <xf numFmtId="0" fontId="15" fillId="0" borderId="8" xfId="1" applyFont="1" applyBorder="1" applyAlignment="1">
      <alignment horizontal="center" vertical="center" shrinkToFit="1"/>
    </xf>
    <xf numFmtId="0" fontId="15" fillId="0" borderId="0" xfId="1" applyFont="1" applyAlignment="1">
      <alignment horizontal="left" vertical="center" wrapText="1"/>
    </xf>
    <xf numFmtId="0" fontId="15" fillId="0" borderId="5" xfId="1" applyFont="1" applyBorder="1" applyAlignment="1">
      <alignment horizontal="center" vertical="center" wrapText="1"/>
    </xf>
    <xf numFmtId="0" fontId="15" fillId="0" borderId="13" xfId="1" applyFont="1" applyBorder="1" applyAlignment="1">
      <alignment horizontal="center" vertical="center"/>
    </xf>
    <xf numFmtId="0" fontId="15" fillId="0" borderId="7" xfId="1" applyFont="1" applyBorder="1">
      <alignment vertical="center"/>
    </xf>
    <xf numFmtId="0" fontId="15" fillId="0" borderId="8" xfId="1" applyFont="1" applyBorder="1">
      <alignment vertical="center"/>
    </xf>
    <xf numFmtId="0" fontId="15" fillId="0" borderId="6" xfId="1" applyFont="1" applyBorder="1">
      <alignment vertical="center"/>
    </xf>
    <xf numFmtId="0" fontId="15" fillId="0" borderId="14" xfId="1" applyFont="1" applyBorder="1" applyAlignment="1">
      <alignment horizontal="center" vertical="center"/>
    </xf>
    <xf numFmtId="0" fontId="15" fillId="0" borderId="15" xfId="1" applyFont="1" applyBorder="1" applyAlignment="1">
      <alignment horizontal="left" vertical="center" wrapText="1"/>
    </xf>
    <xf numFmtId="0" fontId="15" fillId="0" borderId="10" xfId="1" applyFont="1" applyBorder="1">
      <alignment vertical="center"/>
    </xf>
    <xf numFmtId="0" fontId="15" fillId="0" borderId="1" xfId="1" applyFont="1" applyBorder="1">
      <alignment vertical="center"/>
    </xf>
    <xf numFmtId="0" fontId="15" fillId="0" borderId="9" xfId="1" applyFont="1" applyBorder="1">
      <alignment vertical="center"/>
    </xf>
    <xf numFmtId="0" fontId="15" fillId="0" borderId="29" xfId="1" applyFont="1" applyBorder="1" applyAlignment="1">
      <alignment horizontal="left" vertical="center" wrapText="1"/>
    </xf>
    <xf numFmtId="0" fontId="15" fillId="0" borderId="30" xfId="1" applyFont="1" applyBorder="1" applyAlignment="1">
      <alignment horizontal="left" vertical="center" wrapText="1"/>
    </xf>
    <xf numFmtId="0" fontId="15" fillId="0" borderId="31" xfId="1" applyFont="1" applyBorder="1" applyAlignment="1">
      <alignment horizontal="left" vertical="center" wrapText="1"/>
    </xf>
    <xf numFmtId="0" fontId="15" fillId="0" borderId="0" xfId="1" applyFont="1" applyAlignment="1">
      <alignment horizontal="right" vertical="center" wrapText="1"/>
    </xf>
    <xf numFmtId="0" fontId="15" fillId="0" borderId="12" xfId="1" applyFont="1" applyBorder="1">
      <alignment vertical="center"/>
    </xf>
    <xf numFmtId="0" fontId="15" fillId="0" borderId="3" xfId="1" applyFont="1" applyBorder="1">
      <alignment vertical="center"/>
    </xf>
    <xf numFmtId="0" fontId="15" fillId="0" borderId="11" xfId="1" applyFont="1" applyBorder="1">
      <alignment vertical="center"/>
    </xf>
    <xf numFmtId="0" fontId="15" fillId="0" borderId="15" xfId="1" applyFont="1" applyBorder="1">
      <alignment vertical="center"/>
    </xf>
    <xf numFmtId="0" fontId="15" fillId="0" borderId="14" xfId="1" applyFont="1" applyBorder="1">
      <alignment vertical="center"/>
    </xf>
    <xf numFmtId="49" fontId="15" fillId="0" borderId="0" xfId="1" applyNumberFormat="1" applyFont="1" applyAlignment="1">
      <alignment horizontal="center" vertical="center" wrapText="1"/>
    </xf>
    <xf numFmtId="49" fontId="15" fillId="0" borderId="14" xfId="1" applyNumberFormat="1" applyFont="1" applyBorder="1" applyAlignment="1">
      <alignment horizontal="center" vertical="center" wrapText="1"/>
    </xf>
    <xf numFmtId="49" fontId="15" fillId="0" borderId="0" xfId="1" applyNumberFormat="1" applyFont="1" applyAlignment="1">
      <alignment horizontal="left" vertical="center"/>
    </xf>
    <xf numFmtId="0" fontId="24" fillId="0" borderId="0" xfId="1" applyFont="1">
      <alignment vertical="center"/>
    </xf>
    <xf numFmtId="0" fontId="15" fillId="0" borderId="8" xfId="1" applyFont="1" applyBorder="1" applyAlignment="1">
      <alignment horizontal="center" vertical="center" wrapText="1"/>
    </xf>
    <xf numFmtId="179" fontId="15" fillId="0" borderId="8" xfId="1" applyNumberFormat="1" applyFont="1" applyBorder="1" applyAlignment="1">
      <alignment horizontal="center" vertical="center"/>
    </xf>
    <xf numFmtId="0" fontId="24" fillId="0" borderId="8" xfId="1" applyFont="1" applyBorder="1" applyAlignment="1">
      <alignment horizontal="center" vertical="center"/>
    </xf>
    <xf numFmtId="37" fontId="24" fillId="0" borderId="8" xfId="1" applyNumberFormat="1" applyFont="1" applyBorder="1">
      <alignment vertical="center"/>
    </xf>
    <xf numFmtId="179" fontId="24" fillId="0" borderId="8" xfId="1" applyNumberFormat="1" applyFont="1" applyBorder="1" applyAlignment="1">
      <alignment vertical="center" wrapText="1"/>
    </xf>
    <xf numFmtId="0" fontId="13" fillId="0" borderId="0" xfId="1" applyFont="1">
      <alignment vertical="center"/>
    </xf>
    <xf numFmtId="0" fontId="35" fillId="0" borderId="8" xfId="1" applyFont="1" applyBorder="1" applyAlignment="1">
      <alignment horizontal="center" vertical="center"/>
    </xf>
    <xf numFmtId="0" fontId="16" fillId="0" borderId="6" xfId="1" applyFont="1" applyBorder="1">
      <alignment vertical="center"/>
    </xf>
    <xf numFmtId="0" fontId="15" fillId="0" borderId="19" xfId="1" applyFont="1" applyBorder="1">
      <alignment vertical="center"/>
    </xf>
    <xf numFmtId="0" fontId="16" fillId="0" borderId="8" xfId="1" applyFont="1" applyBorder="1" applyAlignment="1">
      <alignment horizontal="center" vertical="center"/>
    </xf>
    <xf numFmtId="0" fontId="16" fillId="0" borderId="8" xfId="1" applyFont="1" applyBorder="1" applyAlignment="1">
      <alignment horizontal="left" vertical="center" wrapText="1"/>
    </xf>
    <xf numFmtId="0" fontId="15" fillId="0" borderId="8" xfId="1" applyFont="1" applyBorder="1" applyAlignment="1">
      <alignment horizontal="left" vertical="center" wrapText="1"/>
    </xf>
    <xf numFmtId="49" fontId="12" fillId="0" borderId="0" xfId="1" applyNumberFormat="1" applyFont="1" applyAlignment="1">
      <alignment horizontal="left" vertical="center"/>
    </xf>
    <xf numFmtId="49" fontId="12" fillId="0" borderId="0" xfId="1" applyNumberFormat="1" applyFont="1">
      <alignment vertical="center"/>
    </xf>
    <xf numFmtId="0" fontId="15" fillId="0" borderId="8" xfId="1" applyFont="1" applyBorder="1" applyAlignment="1">
      <alignment horizontal="center" vertical="center" wrapText="1" shrinkToFit="1"/>
    </xf>
    <xf numFmtId="0" fontId="35" fillId="0" borderId="38" xfId="1" applyFont="1" applyBorder="1" applyAlignment="1">
      <alignment horizontal="center" vertical="center"/>
    </xf>
    <xf numFmtId="0" fontId="15" fillId="0" borderId="39" xfId="1" applyFont="1" applyBorder="1" applyAlignment="1">
      <alignment horizontal="center" vertical="center"/>
    </xf>
    <xf numFmtId="181" fontId="15" fillId="0" borderId="8" xfId="1" applyNumberFormat="1" applyFont="1" applyBorder="1" applyAlignment="1">
      <alignment horizontal="right" vertical="center"/>
    </xf>
    <xf numFmtId="182" fontId="15" fillId="0" borderId="8" xfId="1" applyNumberFormat="1" applyFont="1" applyBorder="1" applyAlignment="1">
      <alignment horizontal="right" vertical="center"/>
    </xf>
    <xf numFmtId="0" fontId="36" fillId="0" borderId="8" xfId="1" applyFont="1" applyBorder="1" applyAlignment="1">
      <alignment horizontal="left" vertical="center"/>
    </xf>
    <xf numFmtId="0" fontId="15" fillId="0" borderId="8" xfId="1" applyFont="1" applyBorder="1" applyAlignment="1">
      <alignment horizontal="left" vertical="center"/>
    </xf>
    <xf numFmtId="0" fontId="35" fillId="0" borderId="40" xfId="1" applyFont="1" applyBorder="1" applyAlignment="1">
      <alignment horizontal="center" vertical="center"/>
    </xf>
    <xf numFmtId="0" fontId="15" fillId="0" borderId="41" xfId="1" applyFont="1" applyBorder="1" applyAlignment="1">
      <alignment horizontal="center" vertical="center"/>
    </xf>
    <xf numFmtId="0" fontId="17" fillId="0" borderId="0" xfId="1" applyFont="1" applyAlignment="1">
      <alignment horizontal="center" vertical="center" shrinkToFit="1"/>
    </xf>
    <xf numFmtId="0" fontId="12" fillId="0" borderId="0" xfId="1" applyFont="1" applyAlignment="1">
      <alignment horizontal="left" vertical="center"/>
    </xf>
    <xf numFmtId="56" fontId="15" fillId="0" borderId="8" xfId="1" applyNumberFormat="1" applyFont="1" applyBorder="1" applyAlignment="1">
      <alignment horizontal="center" vertical="center"/>
    </xf>
    <xf numFmtId="0" fontId="40" fillId="0" borderId="8" xfId="1" applyFont="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58" fontId="15" fillId="0" borderId="6" xfId="0" applyNumberFormat="1" applyFont="1" applyBorder="1" applyAlignment="1" applyProtection="1">
      <alignment horizontal="left" vertical="center"/>
      <protection locked="0"/>
    </xf>
    <xf numFmtId="58" fontId="15" fillId="0" borderId="7" xfId="0" applyNumberFormat="1" applyFont="1" applyBorder="1" applyAlignment="1" applyProtection="1">
      <alignment horizontal="left" vertical="center"/>
      <protection locked="0"/>
    </xf>
    <xf numFmtId="0" fontId="15" fillId="0" borderId="6"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58" fontId="15" fillId="0" borderId="9" xfId="0" applyNumberFormat="1" applyFont="1" applyBorder="1" applyAlignment="1" applyProtection="1">
      <alignment horizontal="left" vertical="center"/>
      <protection locked="0"/>
    </xf>
    <xf numFmtId="58" fontId="15" fillId="0" borderId="10" xfId="0" applyNumberFormat="1" applyFont="1" applyBorder="1" applyAlignment="1" applyProtection="1">
      <alignment horizontal="left" vertical="center"/>
      <protection locked="0"/>
    </xf>
    <xf numFmtId="0" fontId="15" fillId="0" borderId="9" xfId="0" applyFont="1" applyBorder="1" applyAlignment="1" applyProtection="1">
      <alignment vertical="center" wrapText="1"/>
      <protection locked="0"/>
    </xf>
    <xf numFmtId="0" fontId="15" fillId="0" borderId="15"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58" fontId="15" fillId="0" borderId="11" xfId="0" applyNumberFormat="1" applyFont="1" applyBorder="1" applyAlignment="1" applyProtection="1">
      <alignment horizontal="left" vertical="center"/>
      <protection locked="0"/>
    </xf>
    <xf numFmtId="58" fontId="15" fillId="0" borderId="12" xfId="0" applyNumberFormat="1" applyFont="1" applyBorder="1" applyAlignment="1" applyProtection="1">
      <alignment horizontal="left" vertical="center"/>
      <protection locked="0"/>
    </xf>
    <xf numFmtId="0" fontId="15" fillId="0" borderId="13"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14" xfId="0" applyFont="1" applyBorder="1" applyAlignment="1" applyProtection="1">
      <alignment vertical="center" wrapText="1"/>
      <protection locked="0"/>
    </xf>
    <xf numFmtId="0" fontId="24" fillId="0" borderId="0" xfId="0" applyFont="1"/>
    <xf numFmtId="0" fontId="15" fillId="0" borderId="8" xfId="0" applyFont="1" applyBorder="1" applyAlignment="1" applyProtection="1">
      <alignment horizontal="center" vertical="center"/>
      <protection locked="0"/>
    </xf>
    <xf numFmtId="177" fontId="15" fillId="0" borderId="8" xfId="0" applyNumberFormat="1" applyFont="1" applyBorder="1" applyAlignment="1" applyProtection="1">
      <alignment vertical="center"/>
      <protection locked="0"/>
    </xf>
    <xf numFmtId="177" fontId="15" fillId="0" borderId="6" xfId="0" applyNumberFormat="1" applyFont="1" applyBorder="1" applyAlignment="1" applyProtection="1">
      <alignment vertical="center"/>
      <protection locked="0"/>
    </xf>
    <xf numFmtId="177" fontId="15" fillId="0" borderId="7" xfId="0" applyNumberFormat="1" applyFont="1" applyBorder="1"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8" xfId="0" applyFont="1" applyBorder="1" applyAlignment="1" applyProtection="1">
      <alignment horizontal="left" vertical="center"/>
      <protection locked="0"/>
    </xf>
    <xf numFmtId="0" fontId="17" fillId="0" borderId="8" xfId="0" applyFont="1" applyBorder="1" applyAlignment="1" applyProtection="1">
      <alignment vertical="center" wrapText="1"/>
      <protection locked="0"/>
    </xf>
    <xf numFmtId="0" fontId="15" fillId="0" borderId="1"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protection locked="0"/>
    </xf>
    <xf numFmtId="0" fontId="17" fillId="0" borderId="7" xfId="0" applyFont="1" applyBorder="1" applyAlignment="1" applyProtection="1">
      <alignment horizontal="left" vertical="center" wrapText="1"/>
      <protection locked="0"/>
    </xf>
    <xf numFmtId="0" fontId="40" fillId="0" borderId="8"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40" fillId="0" borderId="8" xfId="0" applyFont="1" applyBorder="1" applyAlignment="1" applyProtection="1">
      <alignment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83" fontId="15" fillId="0" borderId="8" xfId="1" applyNumberFormat="1" applyFont="1" applyBorder="1" applyAlignment="1">
      <alignment horizontal="right" vertical="center"/>
    </xf>
    <xf numFmtId="183" fontId="15" fillId="0" borderId="8" xfId="1" applyNumberFormat="1" applyFont="1" applyBorder="1">
      <alignment vertical="center"/>
    </xf>
    <xf numFmtId="179" fontId="15" fillId="0" borderId="8" xfId="1" applyNumberFormat="1" applyFont="1" applyBorder="1" applyAlignment="1">
      <alignment horizontal="right" vertical="center"/>
    </xf>
    <xf numFmtId="179" fontId="15" fillId="0" borderId="42" xfId="1" applyNumberFormat="1" applyFont="1" applyBorder="1" applyAlignment="1">
      <alignment horizontal="left" vertical="center"/>
    </xf>
    <xf numFmtId="0" fontId="15" fillId="0" borderId="42" xfId="1" applyFont="1" applyBorder="1" applyAlignment="1">
      <alignment horizontal="left" vertical="center" shrinkToFit="1"/>
    </xf>
    <xf numFmtId="0" fontId="40" fillId="0" borderId="8" xfId="1" applyFont="1" applyBorder="1" applyAlignment="1">
      <alignment horizontal="center" vertical="center" wrapText="1"/>
    </xf>
    <xf numFmtId="0" fontId="15" fillId="0" borderId="42" xfId="1" applyFont="1" applyBorder="1" applyAlignment="1">
      <alignment horizontal="left" vertical="center"/>
    </xf>
    <xf numFmtId="179" fontId="15" fillId="0" borderId="44" xfId="1" applyNumberFormat="1" applyFont="1" applyBorder="1" applyAlignment="1">
      <alignment horizontal="left" vertical="center"/>
    </xf>
    <xf numFmtId="179" fontId="15" fillId="0" borderId="8" xfId="1" applyNumberFormat="1" applyFont="1" applyBorder="1">
      <alignment vertical="center"/>
    </xf>
    <xf numFmtId="58" fontId="15" fillId="0" borderId="6" xfId="1" applyNumberFormat="1" applyFont="1" applyBorder="1" applyAlignment="1">
      <alignment horizontal="center" vertical="center"/>
    </xf>
    <xf numFmtId="58" fontId="15" fillId="0" borderId="19" xfId="1" applyNumberFormat="1" applyFont="1" applyBorder="1" applyAlignment="1">
      <alignment horizontal="center" vertical="center"/>
    </xf>
    <xf numFmtId="58" fontId="15" fillId="0" borderId="7" xfId="1" applyNumberFormat="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15" fillId="0" borderId="47" xfId="1" applyFont="1" applyBorder="1" applyAlignment="1">
      <alignment horizontal="center" vertical="center"/>
    </xf>
    <xf numFmtId="0" fontId="15" fillId="0" borderId="48" xfId="1" applyFont="1" applyBorder="1" applyAlignment="1">
      <alignment horizontal="center" vertical="center"/>
    </xf>
    <xf numFmtId="0" fontId="15" fillId="0" borderId="42" xfId="1" applyFont="1" applyBorder="1" applyAlignment="1">
      <alignment horizontal="center" vertical="center"/>
    </xf>
    <xf numFmtId="0" fontId="15" fillId="0" borderId="19" xfId="1" applyFont="1" applyBorder="1" applyAlignment="1">
      <alignment horizontal="right" vertical="center"/>
    </xf>
    <xf numFmtId="0" fontId="15" fillId="0" borderId="51" xfId="1" applyFont="1" applyBorder="1" applyAlignment="1">
      <alignment horizontal="right" vertical="center"/>
    </xf>
    <xf numFmtId="0" fontId="15" fillId="0" borderId="3" xfId="1" applyFont="1" applyBorder="1" applyAlignment="1">
      <alignment horizontal="right" vertical="center"/>
    </xf>
    <xf numFmtId="0" fontId="15" fillId="0" borderId="54" xfId="1" applyFont="1" applyBorder="1" applyAlignment="1">
      <alignment horizontal="right" vertical="center"/>
    </xf>
    <xf numFmtId="0" fontId="15" fillId="0" borderId="49" xfId="1" applyFont="1" applyBorder="1" applyAlignment="1">
      <alignment horizontal="right" vertical="center"/>
    </xf>
    <xf numFmtId="0" fontId="15" fillId="0" borderId="50" xfId="1" applyFont="1" applyBorder="1" applyAlignment="1">
      <alignment horizontal="right" vertical="center"/>
    </xf>
    <xf numFmtId="0" fontId="40" fillId="0" borderId="52" xfId="1" applyFont="1" applyBorder="1" applyAlignment="1">
      <alignment horizontal="center" vertical="top"/>
    </xf>
    <xf numFmtId="0" fontId="40" fillId="0" borderId="53" xfId="1" applyFont="1" applyBorder="1" applyAlignment="1">
      <alignment horizontal="center" vertical="top"/>
    </xf>
    <xf numFmtId="0" fontId="15" fillId="0" borderId="52" xfId="1" applyFont="1" applyBorder="1" applyAlignment="1">
      <alignment horizontal="right" vertical="center"/>
    </xf>
    <xf numFmtId="0" fontId="15" fillId="0" borderId="6" xfId="1" applyFont="1" applyBorder="1" applyAlignment="1">
      <alignment horizontal="right" vertical="center"/>
    </xf>
    <xf numFmtId="0" fontId="15" fillId="0" borderId="8" xfId="1" applyFont="1" applyBorder="1" applyAlignment="1">
      <alignment horizontal="right" vertical="center"/>
    </xf>
    <xf numFmtId="184" fontId="15" fillId="0" borderId="0" xfId="1" applyNumberFormat="1" applyFont="1">
      <alignment vertical="center"/>
    </xf>
    <xf numFmtId="3" fontId="15" fillId="0" borderId="8" xfId="1" applyNumberFormat="1" applyFont="1" applyBorder="1" applyAlignment="1">
      <alignment horizontal="right" vertical="center"/>
    </xf>
    <xf numFmtId="0" fontId="15" fillId="0" borderId="55" xfId="1" applyFont="1" applyBorder="1" applyAlignment="1">
      <alignment horizontal="right" vertical="center"/>
    </xf>
    <xf numFmtId="0" fontId="15" fillId="0" borderId="1" xfId="1" applyFont="1" applyBorder="1" applyAlignment="1">
      <alignment horizontal="center" vertical="center" shrinkToFit="1"/>
    </xf>
    <xf numFmtId="0" fontId="15" fillId="0" borderId="7" xfId="1" applyFont="1" applyBorder="1" applyAlignment="1">
      <alignment horizontal="center" vertical="center" wrapText="1" shrinkToFit="1"/>
    </xf>
    <xf numFmtId="0" fontId="15" fillId="0" borderId="8" xfId="1" applyFont="1" applyBorder="1" applyAlignment="1">
      <alignment vertical="center" wrapText="1"/>
    </xf>
    <xf numFmtId="3" fontId="12" fillId="0" borderId="8" xfId="1" applyNumberFormat="1" applyFont="1" applyBorder="1" applyAlignment="1">
      <alignment horizontal="right" vertical="center"/>
    </xf>
    <xf numFmtId="3" fontId="12" fillId="0" borderId="8" xfId="2" applyNumberFormat="1" applyFont="1" applyFill="1" applyBorder="1" applyAlignment="1">
      <alignment horizontal="right" vertical="center"/>
    </xf>
    <xf numFmtId="0" fontId="15" fillId="0" borderId="6" xfId="1" applyFont="1" applyBorder="1" applyAlignment="1">
      <alignment horizontal="center" vertical="center" wrapText="1" shrinkToFit="1"/>
    </xf>
    <xf numFmtId="0" fontId="15" fillId="0" borderId="6" xfId="1" applyFont="1" applyBorder="1" applyAlignment="1">
      <alignment horizontal="center" vertical="center" shrinkToFit="1"/>
    </xf>
    <xf numFmtId="0" fontId="15" fillId="0" borderId="19" xfId="1" applyFont="1" applyBorder="1" applyAlignment="1">
      <alignment horizontal="center" vertical="center" wrapText="1" shrinkToFit="1"/>
    </xf>
    <xf numFmtId="3" fontId="12" fillId="0" borderId="3" xfId="1" applyNumberFormat="1" applyFont="1" applyBorder="1" applyAlignment="1">
      <alignment horizontal="right" vertical="center"/>
    </xf>
    <xf numFmtId="3" fontId="12" fillId="0" borderId="8" xfId="1" applyNumberFormat="1" applyFont="1" applyBorder="1" applyAlignment="1">
      <alignment horizontal="right" vertical="center" wrapText="1"/>
    </xf>
    <xf numFmtId="3" fontId="12" fillId="0" borderId="8" xfId="1" applyNumberFormat="1" applyFont="1" applyBorder="1" applyAlignment="1">
      <alignment horizontal="right" vertical="center" shrinkToFit="1"/>
    </xf>
    <xf numFmtId="0" fontId="15" fillId="0" borderId="8" xfId="1" applyFont="1" applyBorder="1" applyAlignment="1">
      <alignment horizontal="justify" vertical="center"/>
    </xf>
    <xf numFmtId="3" fontId="15" fillId="0" borderId="8" xfId="2" applyNumberFormat="1" applyFont="1" applyFill="1" applyBorder="1" applyAlignment="1">
      <alignment horizontal="right" vertical="center"/>
    </xf>
    <xf numFmtId="0" fontId="36" fillId="0" borderId="0" xfId="1" applyFont="1" applyAlignment="1">
      <alignment horizontal="right" vertical="center"/>
    </xf>
    <xf numFmtId="0" fontId="16" fillId="0" borderId="57" xfId="1" applyFont="1" applyBorder="1" applyAlignment="1">
      <alignment horizontal="center"/>
    </xf>
    <xf numFmtId="0" fontId="15" fillId="0" borderId="58" xfId="1" applyFont="1" applyBorder="1" applyAlignment="1">
      <alignment horizontal="center"/>
    </xf>
    <xf numFmtId="0" fontId="15" fillId="0" borderId="59" xfId="1" applyFont="1" applyBorder="1" applyAlignment="1">
      <alignment horizontal="center"/>
    </xf>
    <xf numFmtId="0" fontId="15" fillId="0" borderId="57" xfId="1" applyFont="1" applyBorder="1" applyAlignment="1">
      <alignment horizontal="center"/>
    </xf>
    <xf numFmtId="0" fontId="15" fillId="0" borderId="30" xfId="1" applyFont="1" applyBorder="1" applyAlignment="1">
      <alignment horizontal="center"/>
    </xf>
    <xf numFmtId="0" fontId="15" fillId="0" borderId="31" xfId="1" applyFont="1" applyBorder="1" applyAlignment="1">
      <alignment horizontal="center"/>
    </xf>
    <xf numFmtId="0" fontId="15" fillId="0" borderId="60" xfId="1" applyFont="1" applyBorder="1" applyAlignment="1">
      <alignment horizontal="center" vertical="top"/>
    </xf>
    <xf numFmtId="0" fontId="15" fillId="0" borderId="61" xfId="1" applyFont="1" applyBorder="1" applyAlignment="1">
      <alignment horizontal="center" vertical="top"/>
    </xf>
    <xf numFmtId="0" fontId="15" fillId="0" borderId="62" xfId="1" applyFont="1" applyBorder="1" applyAlignment="1">
      <alignment horizontal="center" vertical="top"/>
    </xf>
    <xf numFmtId="0" fontId="15" fillId="0" borderId="63" xfId="1" applyFont="1" applyBorder="1" applyAlignment="1">
      <alignment horizontal="center" vertical="top"/>
    </xf>
    <xf numFmtId="0" fontId="15" fillId="0" borderId="55" xfId="1" applyFont="1" applyBorder="1" applyAlignment="1">
      <alignment horizontal="center" vertical="top"/>
    </xf>
    <xf numFmtId="0" fontId="15" fillId="0" borderId="69" xfId="1" applyFont="1" applyBorder="1" applyAlignment="1">
      <alignment horizontal="left" vertical="top"/>
    </xf>
    <xf numFmtId="0" fontId="15" fillId="0" borderId="70" xfId="1" applyFont="1" applyBorder="1" applyAlignment="1">
      <alignment horizontal="left" vertical="top"/>
    </xf>
    <xf numFmtId="0" fontId="15" fillId="0" borderId="71" xfId="1" applyFont="1" applyBorder="1" applyAlignment="1">
      <alignment horizontal="left" vertical="top"/>
    </xf>
    <xf numFmtId="0" fontId="15" fillId="0" borderId="64" xfId="1" applyFont="1" applyBorder="1" applyAlignment="1">
      <alignment horizontal="center"/>
    </xf>
    <xf numFmtId="0" fontId="15" fillId="0" borderId="65" xfId="1" applyFont="1" applyBorder="1" applyAlignment="1">
      <alignment horizontal="center"/>
    </xf>
    <xf numFmtId="0" fontId="15" fillId="0" borderId="66" xfId="1" applyFont="1" applyBorder="1" applyAlignment="1">
      <alignment horizontal="center"/>
    </xf>
    <xf numFmtId="0" fontId="15" fillId="0" borderId="67" xfId="1" applyFont="1" applyBorder="1" applyAlignment="1">
      <alignment horizontal="left"/>
    </xf>
    <xf numFmtId="0" fontId="15" fillId="0" borderId="68" xfId="1" applyFont="1" applyBorder="1" applyAlignment="1">
      <alignment horizontal="left"/>
    </xf>
    <xf numFmtId="0" fontId="15" fillId="0" borderId="54" xfId="1" applyFont="1" applyBorder="1" applyAlignment="1">
      <alignment horizontal="left"/>
    </xf>
    <xf numFmtId="0" fontId="16" fillId="0" borderId="0" xfId="1" applyFont="1">
      <alignment vertical="center"/>
    </xf>
    <xf numFmtId="0" fontId="18" fillId="0" borderId="8" xfId="1" applyFont="1" applyBorder="1" applyAlignment="1">
      <alignment horizontal="center" vertical="center" wrapText="1"/>
    </xf>
    <xf numFmtId="40" fontId="15" fillId="0" borderId="8" xfId="2" applyNumberFormat="1" applyFont="1" applyFill="1" applyBorder="1" applyAlignment="1">
      <alignment horizontal="right" vertical="center"/>
    </xf>
    <xf numFmtId="40" fontId="15" fillId="0" borderId="6" xfId="2" applyNumberFormat="1" applyFont="1" applyFill="1" applyBorder="1" applyAlignment="1">
      <alignment horizontal="right" vertical="center"/>
    </xf>
    <xf numFmtId="38" fontId="15" fillId="0" borderId="8" xfId="2" applyFont="1" applyFill="1" applyBorder="1">
      <alignment vertical="center"/>
    </xf>
    <xf numFmtId="0" fontId="16" fillId="0" borderId="0" xfId="1" applyFont="1" applyAlignment="1">
      <alignment horizontal="right" vertical="center"/>
    </xf>
    <xf numFmtId="0" fontId="56" fillId="0" borderId="8" xfId="1" applyFont="1" applyBorder="1" applyAlignment="1">
      <alignment horizontal="center" vertical="center"/>
    </xf>
    <xf numFmtId="58" fontId="15" fillId="0" borderId="0" xfId="1" applyNumberFormat="1" applyFont="1" applyAlignment="1">
      <alignment horizontal="left" vertical="center"/>
    </xf>
    <xf numFmtId="3" fontId="15" fillId="0" borderId="8" xfId="2" applyNumberFormat="1" applyFont="1" applyFill="1" applyBorder="1">
      <alignment vertical="center"/>
    </xf>
    <xf numFmtId="0" fontId="15" fillId="0" borderId="8" xfId="1" applyFont="1" applyBorder="1" applyAlignment="1">
      <alignment horizontal="center" vertical="center" textRotation="255" wrapText="1"/>
    </xf>
    <xf numFmtId="37" fontId="15" fillId="0" borderId="8" xfId="2" applyNumberFormat="1" applyFont="1" applyFill="1" applyBorder="1" applyAlignment="1">
      <alignment horizontal="right" vertical="center"/>
    </xf>
    <xf numFmtId="0" fontId="15" fillId="0" borderId="1" xfId="1" applyFont="1" applyBorder="1" applyAlignment="1">
      <alignment horizontal="center" vertical="center"/>
    </xf>
    <xf numFmtId="0" fontId="15" fillId="0" borderId="8" xfId="1" applyFont="1" applyBorder="1" applyAlignment="1">
      <alignment horizontal="right" vertical="center" wrapText="1"/>
    </xf>
    <xf numFmtId="0" fontId="12" fillId="0" borderId="43" xfId="1" applyFont="1" applyBorder="1">
      <alignment vertical="center"/>
    </xf>
    <xf numFmtId="0" fontId="15" fillId="0" borderId="9" xfId="1" applyFont="1" applyBorder="1" applyAlignment="1">
      <alignment horizontal="center"/>
    </xf>
    <xf numFmtId="0" fontId="15" fillId="0" borderId="15" xfId="1" applyFont="1" applyBorder="1" applyAlignment="1">
      <alignment horizontal="center"/>
    </xf>
    <xf numFmtId="0" fontId="15" fillId="0" borderId="10" xfId="1" applyFont="1" applyBorder="1" applyAlignment="1">
      <alignment horizontal="center"/>
    </xf>
    <xf numFmtId="0" fontId="15" fillId="0" borderId="72" xfId="1" applyFont="1" applyBorder="1" applyAlignment="1">
      <alignment horizontal="center"/>
    </xf>
    <xf numFmtId="0" fontId="15" fillId="0" borderId="27" xfId="1" applyFont="1" applyBorder="1" applyAlignment="1">
      <alignment horizontal="center"/>
    </xf>
    <xf numFmtId="0" fontId="15" fillId="0" borderId="73" xfId="1" applyFont="1" applyBorder="1" applyAlignment="1">
      <alignment horizontal="center"/>
    </xf>
    <xf numFmtId="0" fontId="15" fillId="0" borderId="1" xfId="1" applyFont="1" applyBorder="1" applyAlignment="1">
      <alignment horizontal="center" vertical="center" wrapText="1"/>
    </xf>
    <xf numFmtId="0" fontId="15" fillId="0" borderId="13" xfId="1" applyFont="1" applyBorder="1" applyAlignment="1">
      <alignment horizontal="center" vertical="top"/>
    </xf>
    <xf numFmtId="0" fontId="15" fillId="0" borderId="0" xfId="1" applyFont="1" applyAlignment="1">
      <alignment horizontal="center" vertical="top"/>
    </xf>
    <xf numFmtId="0" fontId="15" fillId="0" borderId="14" xfId="1" applyFont="1" applyBorder="1" applyAlignment="1">
      <alignment horizontal="center" vertical="top"/>
    </xf>
    <xf numFmtId="0" fontId="15" fillId="0" borderId="67" xfId="1" applyFont="1" applyBorder="1" applyAlignment="1">
      <alignment horizontal="center" vertical="top"/>
    </xf>
    <xf numFmtId="0" fontId="15" fillId="0" borderId="68" xfId="1" applyFont="1" applyBorder="1" applyAlignment="1">
      <alignment horizontal="center" vertical="top"/>
    </xf>
    <xf numFmtId="0" fontId="15" fillId="0" borderId="54" xfId="1" applyFont="1" applyBorder="1" applyAlignment="1">
      <alignment horizontal="center" vertical="top"/>
    </xf>
    <xf numFmtId="0" fontId="15" fillId="0" borderId="3" xfId="1" applyFont="1" applyBorder="1" applyAlignment="1">
      <alignment horizontal="center" vertical="center" wrapText="1"/>
    </xf>
    <xf numFmtId="0" fontId="16" fillId="0" borderId="15" xfId="1" applyFont="1" applyBorder="1" applyAlignment="1">
      <alignment vertical="top" wrapText="1"/>
    </xf>
    <xf numFmtId="0" fontId="16" fillId="0" borderId="10" xfId="1" applyFont="1" applyBorder="1" applyAlignment="1">
      <alignment vertical="top" wrapText="1"/>
    </xf>
    <xf numFmtId="0" fontId="35" fillId="0" borderId="0" xfId="1" applyFont="1" applyAlignment="1">
      <alignment vertical="center" wrapText="1"/>
    </xf>
    <xf numFmtId="0" fontId="35" fillId="0" borderId="14" xfId="1" applyFont="1" applyBorder="1" applyAlignment="1">
      <alignment vertical="center" wrapText="1"/>
    </xf>
    <xf numFmtId="0" fontId="35" fillId="0" borderId="5" xfId="1" applyFont="1" applyBorder="1" applyAlignment="1">
      <alignment vertical="center" wrapText="1"/>
    </xf>
    <xf numFmtId="0" fontId="35" fillId="0" borderId="12" xfId="1" applyFont="1" applyBorder="1" applyAlignment="1">
      <alignment vertical="center" wrapText="1"/>
    </xf>
    <xf numFmtId="0" fontId="16" fillId="0" borderId="15" xfId="1" applyFont="1" applyBorder="1" applyAlignment="1">
      <alignment vertical="center" wrapText="1"/>
    </xf>
    <xf numFmtId="0" fontId="16" fillId="0" borderId="10" xfId="1" applyFont="1" applyBorder="1" applyAlignment="1">
      <alignment vertical="center" wrapText="1"/>
    </xf>
    <xf numFmtId="0" fontId="12" fillId="0" borderId="43" xfId="1" applyFont="1" applyBorder="1" applyAlignment="1">
      <alignment horizontal="left" vertical="center"/>
    </xf>
    <xf numFmtId="0" fontId="12" fillId="0" borderId="0" xfId="1" applyFont="1" applyAlignment="1">
      <alignment horizontal="right" vertical="center"/>
    </xf>
    <xf numFmtId="0" fontId="15" fillId="0" borderId="75" xfId="1" applyFont="1" applyBorder="1" applyAlignment="1">
      <alignment horizontal="center" vertical="center"/>
    </xf>
    <xf numFmtId="0" fontId="15" fillId="0" borderId="75" xfId="1" applyFont="1" applyBorder="1" applyAlignment="1">
      <alignment horizontal="right" vertical="center"/>
    </xf>
    <xf numFmtId="0" fontId="16" fillId="0" borderId="3" xfId="1" applyFont="1" applyBorder="1" applyAlignment="1">
      <alignment horizontal="center" vertical="center"/>
    </xf>
    <xf numFmtId="0" fontId="15" fillId="0" borderId="3" xfId="1" applyFont="1" applyBorder="1" applyAlignment="1">
      <alignment horizontal="center" vertical="center"/>
    </xf>
    <xf numFmtId="0" fontId="37" fillId="0" borderId="0" xfId="1" applyFont="1" applyAlignment="1">
      <alignment horizontal="left" vertical="center"/>
    </xf>
    <xf numFmtId="0" fontId="12" fillId="0" borderId="0" xfId="1" applyFont="1" applyAlignment="1">
      <alignment horizontal="center" vertical="center"/>
    </xf>
    <xf numFmtId="186" fontId="15" fillId="0" borderId="8" xfId="1"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177" fontId="24" fillId="0" borderId="6" xfId="0" applyNumberFormat="1" applyFont="1" applyBorder="1" applyAlignment="1">
      <alignment horizontal="right" vertical="center"/>
    </xf>
    <xf numFmtId="177" fontId="24" fillId="0" borderId="7" xfId="0" applyNumberFormat="1" applyFont="1" applyBorder="1" applyAlignment="1">
      <alignment horizontal="right" vertical="center"/>
    </xf>
    <xf numFmtId="49" fontId="24" fillId="0" borderId="9" xfId="0" applyNumberFormat="1" applyFont="1" applyBorder="1" applyAlignment="1">
      <alignment horizontal="center" vertical="center"/>
    </xf>
    <xf numFmtId="49" fontId="24" fillId="0" borderId="10" xfId="0" applyNumberFormat="1" applyFont="1" applyBorder="1" applyAlignment="1">
      <alignment horizontal="center" vertical="center"/>
    </xf>
    <xf numFmtId="0" fontId="12" fillId="0" borderId="5" xfId="0" applyFont="1" applyBorder="1" applyAlignment="1">
      <alignment horizontal="right" vertical="center"/>
    </xf>
    <xf numFmtId="0" fontId="12" fillId="0" borderId="0" xfId="0" applyFont="1" applyAlignment="1">
      <alignment horizontal="right" vertical="center"/>
    </xf>
    <xf numFmtId="0" fontId="24" fillId="0" borderId="1" xfId="0" applyFont="1" applyBorder="1" applyAlignment="1">
      <alignment horizontal="center" vertical="center" textRotation="255" wrapText="1"/>
    </xf>
    <xf numFmtId="0" fontId="24" fillId="0" borderId="2" xfId="0" applyFont="1" applyBorder="1" applyAlignment="1">
      <alignment horizontal="center" vertical="center" textRotation="255" wrapText="1"/>
    </xf>
    <xf numFmtId="0" fontId="12" fillId="0" borderId="5" xfId="0" applyFont="1" applyBorder="1" applyAlignment="1">
      <alignment horizontal="right" vertical="center"/>
    </xf>
    <xf numFmtId="0" fontId="24" fillId="0" borderId="3" xfId="0" applyFont="1" applyBorder="1" applyAlignment="1">
      <alignment horizontal="center" vertical="center" textRotation="255" wrapText="1"/>
    </xf>
  </cellXfs>
  <cellStyles count="6">
    <cellStyle name="パーセント 2" xfId="4" xr:uid="{00000000-0005-0000-0000-000000000000}"/>
    <cellStyle name="桁区切り 2" xfId="2" xr:uid="{00000000-0005-0000-0000-000001000000}"/>
    <cellStyle name="桁区切り 3" xfId="5"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47627</xdr:colOff>
      <xdr:row>0</xdr:row>
      <xdr:rowOff>114300</xdr:rowOff>
    </xdr:from>
    <xdr:to>
      <xdr:col>13</xdr:col>
      <xdr:colOff>540327</xdr:colOff>
      <xdr:row>39</xdr:row>
      <xdr:rowOff>0</xdr:rowOff>
    </xdr:to>
    <xdr:grpSp>
      <xdr:nvGrpSpPr>
        <xdr:cNvPr id="2" name="Group 515">
          <a:extLst>
            <a:ext uri="{FF2B5EF4-FFF2-40B4-BE49-F238E27FC236}">
              <a16:creationId xmlns:a16="http://schemas.microsoft.com/office/drawing/2014/main" id="{80D9A675-48CA-4C71-96E9-D6A4F1648FDA}"/>
            </a:ext>
          </a:extLst>
        </xdr:cNvPr>
        <xdr:cNvGrpSpPr>
          <a:grpSpLocks noChangeAspect="1"/>
        </xdr:cNvGrpSpPr>
      </xdr:nvGrpSpPr>
      <xdr:grpSpPr bwMode="auto">
        <a:xfrm>
          <a:off x="47627" y="114300"/>
          <a:ext cx="8597609" cy="7018020"/>
          <a:chOff x="317" y="323"/>
          <a:chExt cx="16188" cy="11260"/>
        </a:xfrm>
      </xdr:grpSpPr>
      <xdr:sp macro="" textlink="">
        <xdr:nvSpPr>
          <xdr:cNvPr id="3" name="Rectangle 516">
            <a:extLst>
              <a:ext uri="{FF2B5EF4-FFF2-40B4-BE49-F238E27FC236}">
                <a16:creationId xmlns:a16="http://schemas.microsoft.com/office/drawing/2014/main" id="{1B82FE4D-A008-9A1C-9685-6E669351765A}"/>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A5F6D2A7-671A-C782-ABD0-5C8519E08AD5}"/>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B1CC38B0-EF92-BB9D-AA8F-12629960F0DB}"/>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3F8FDF5C-3CD2-C2D6-5DDF-98EEFF2219E9}"/>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2CDC2828-D073-A03A-62DB-6BE470040F44}"/>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BAD2DAB6-29DB-5453-9109-E9E5E0034D9C}"/>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C05E706B-22B1-533F-1E7E-00089EEF0CC8}"/>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0EB0B577-8D08-4DA2-28F7-4FB78DB0FB43}"/>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E78DED1B-551F-38AB-E136-5856E115B592}"/>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a16="http://schemas.microsoft.com/office/drawing/2014/main" id="{C5CD2631-2825-7D77-96FF-343AF4BE2C03}"/>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a16="http://schemas.microsoft.com/office/drawing/2014/main" id="{E760F37B-2C0C-F8C8-EF23-2793035B7DA7}"/>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a16="http://schemas.microsoft.com/office/drawing/2014/main" id="{817AB2BB-C045-299E-0311-911E40B12901}"/>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a16="http://schemas.microsoft.com/office/drawing/2014/main" id="{AB449974-0D31-EDAA-DEA8-1FC779B33ACB}"/>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a16="http://schemas.microsoft.com/office/drawing/2014/main" id="{0243177B-B3FA-ECD2-FA9A-5B81CE5A8884}"/>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a16="http://schemas.microsoft.com/office/drawing/2014/main" id="{ABC88667-C2E6-49CC-C0F5-18882FAAD5E2}"/>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a16="http://schemas.microsoft.com/office/drawing/2014/main" id="{F6F4105A-8779-4944-5F2C-ED6F028BFBA7}"/>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a16="http://schemas.microsoft.com/office/drawing/2014/main" id="{D165D3E9-C5EE-FFA1-EC22-BA8647A87E85}"/>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a16="http://schemas.microsoft.com/office/drawing/2014/main" id="{4A8A1643-2BD3-E4BA-8E24-F40EC0C00CED}"/>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a16="http://schemas.microsoft.com/office/drawing/2014/main" id="{F23F9E0C-9200-4233-3FD9-3F0492580B3D}"/>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a16="http://schemas.microsoft.com/office/drawing/2014/main" id="{1F62DAAD-8C4B-EFD1-9213-4F113B9BBEEE}"/>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a16="http://schemas.microsoft.com/office/drawing/2014/main" id="{BC233B7B-BB50-8679-0D8D-D0ABC4BB5DEE}"/>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a16="http://schemas.microsoft.com/office/drawing/2014/main" id="{7B415B2E-A127-BB9E-6E5B-391CEE3262F4}"/>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a16="http://schemas.microsoft.com/office/drawing/2014/main" id="{A096E369-B7AC-2DCC-A7F1-17DA32818CC9}"/>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a16="http://schemas.microsoft.com/office/drawing/2014/main" id="{F08197A8-B54E-37CE-F30A-E99AC73D6E97}"/>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a16="http://schemas.microsoft.com/office/drawing/2014/main" id="{A7B1D87D-E156-8ABE-1DC1-24D4BEEBC5E6}"/>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a16="http://schemas.microsoft.com/office/drawing/2014/main" id="{B81A057A-3919-C2F5-F5C2-01B13901E12E}"/>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a16="http://schemas.microsoft.com/office/drawing/2014/main" id="{F5E617FB-B972-615F-7B23-EA18D33E5FC2}"/>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a16="http://schemas.microsoft.com/office/drawing/2014/main" id="{AB89512C-4C85-243B-E493-8B6BA56872FD}"/>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a16="http://schemas.microsoft.com/office/drawing/2014/main" id="{D03D540A-CF5D-18F9-6190-EDBC7620522E}"/>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a16="http://schemas.microsoft.com/office/drawing/2014/main" id="{1ED730B0-4431-8D15-BC4A-DB2609829D08}"/>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a16="http://schemas.microsoft.com/office/drawing/2014/main" id="{9A34E553-9FD0-EA39-AA61-F4EF8565AC83}"/>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a16="http://schemas.microsoft.com/office/drawing/2014/main" id="{9A1C51BC-F80D-2254-F78F-C1547357D284}"/>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a16="http://schemas.microsoft.com/office/drawing/2014/main" id="{9FE97490-02C4-F9C9-E32C-DEA54DE17D62}"/>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a16="http://schemas.microsoft.com/office/drawing/2014/main" id="{861A5DD2-A417-9294-386B-05973017840A}"/>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a16="http://schemas.microsoft.com/office/drawing/2014/main" id="{7ADDB0EC-CBB7-4B8D-1B23-C69E293E1EB2}"/>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a16="http://schemas.microsoft.com/office/drawing/2014/main" id="{D53E81B9-7B29-6D63-D675-05F7D8B586FC}"/>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a16="http://schemas.microsoft.com/office/drawing/2014/main" id="{C77D8B88-3E20-0C2B-CA7A-A5CCDD6B4FF6}"/>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a16="http://schemas.microsoft.com/office/drawing/2014/main" id="{AD529A84-6531-1FCF-E950-F3CD12BFCB67}"/>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a16="http://schemas.microsoft.com/office/drawing/2014/main" id="{7ED402DF-E30B-E3DA-2A53-E03975BDB7DD}"/>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a16="http://schemas.microsoft.com/office/drawing/2014/main" id="{9BFA42A6-A4DC-92E0-9C51-BABB7B5C9121}"/>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a16="http://schemas.microsoft.com/office/drawing/2014/main" id="{5B789730-1EF4-A8F1-15C7-AF33E01EED99}"/>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a16="http://schemas.microsoft.com/office/drawing/2014/main" id="{ACBC885A-9D0F-21DE-E1C3-089003D087DA}"/>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a16="http://schemas.microsoft.com/office/drawing/2014/main" id="{307BCA61-640D-7646-6DFE-6FD1C8A7946D}"/>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a16="http://schemas.microsoft.com/office/drawing/2014/main" id="{ABFC3B7D-760B-2F90-B3EE-30C377EC4373}"/>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a16="http://schemas.microsoft.com/office/drawing/2014/main" id="{6D16BA3D-9B25-5087-B24F-6180B97E849E}"/>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a16="http://schemas.microsoft.com/office/drawing/2014/main" id="{CF656764-4486-57C8-85CA-9FE8C8606D2A}"/>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a16="http://schemas.microsoft.com/office/drawing/2014/main" id="{F75AD38D-D7FF-38DA-C1A7-1EA6AA722F28}"/>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a16="http://schemas.microsoft.com/office/drawing/2014/main" id="{A5E4179F-8676-34DC-3711-6AF9C458B474}"/>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a16="http://schemas.microsoft.com/office/drawing/2014/main" id="{F2D14AA8-1184-F12C-12C9-435156396926}"/>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a16="http://schemas.microsoft.com/office/drawing/2014/main" id="{426D9793-A2FC-CE22-A51B-4E2B76D074B0}"/>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a16="http://schemas.microsoft.com/office/drawing/2014/main" id="{BFA88CD0-A223-D141-9CE3-8DEA28F02BE3}"/>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a16="http://schemas.microsoft.com/office/drawing/2014/main" id="{19056199-86F9-0B7D-F985-FFE22F3DAC71}"/>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a16="http://schemas.microsoft.com/office/drawing/2014/main" id="{A35EC101-6491-4013-0BB0-570CF7AFB6D2}"/>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a16="http://schemas.microsoft.com/office/drawing/2014/main" id="{739B6437-2E75-3127-24D1-66DF4B194610}"/>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a16="http://schemas.microsoft.com/office/drawing/2014/main" id="{C929D124-A0B5-82CA-4DFF-74BCE48AA74B}"/>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a16="http://schemas.microsoft.com/office/drawing/2014/main" id="{9BD334BA-2B8C-EB03-A707-EDCF868C32B3}"/>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a16="http://schemas.microsoft.com/office/drawing/2014/main" id="{0D064000-B894-6249-B9C8-231341C5D542}"/>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a16="http://schemas.microsoft.com/office/drawing/2014/main" id="{72B68D66-DFAB-6B72-D95B-C7DD44B3A2B1}"/>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a16="http://schemas.microsoft.com/office/drawing/2014/main" id="{FE299A6B-5069-2EB8-E68A-8830727342D8}"/>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a16="http://schemas.microsoft.com/office/drawing/2014/main" id="{91136977-0057-F512-2166-4E44088A9FD3}"/>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a16="http://schemas.microsoft.com/office/drawing/2014/main" id="{EB958B08-B686-7E51-61DC-6EC633378E1F}"/>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a16="http://schemas.microsoft.com/office/drawing/2014/main" id="{E4D38A84-AFEF-5791-C28F-38476A70F265}"/>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a16="http://schemas.microsoft.com/office/drawing/2014/main" id="{7CF172EB-9263-4398-F2AC-E9E646C2B7E2}"/>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a16="http://schemas.microsoft.com/office/drawing/2014/main" id="{84A30FF9-8CA5-08A5-4E44-BD82E2D35ECC}"/>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a16="http://schemas.microsoft.com/office/drawing/2014/main" id="{9DA071D9-8309-FEC3-B6F0-7FD245E777E6}"/>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a16="http://schemas.microsoft.com/office/drawing/2014/main" id="{B37507D1-D99C-4DBA-5914-DAA997C9EFD4}"/>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a16="http://schemas.microsoft.com/office/drawing/2014/main" id="{95454848-645C-8D0F-97E9-42C03A05C7E0}"/>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a16="http://schemas.microsoft.com/office/drawing/2014/main" id="{FF70A356-DE26-F077-AC06-84882B3049FC}"/>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a16="http://schemas.microsoft.com/office/drawing/2014/main" id="{3B61BA18-88E2-7F1E-B2FC-61AC1D9A0B02}"/>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a16="http://schemas.microsoft.com/office/drawing/2014/main" id="{34E4FAE7-9D3F-B1B8-4782-6C78166F6E19}"/>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a16="http://schemas.microsoft.com/office/drawing/2014/main" id="{B7281944-9F97-F400-2CB8-E2F02CFC9766}"/>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a16="http://schemas.microsoft.com/office/drawing/2014/main" id="{AE9A6A73-7602-58C9-3D60-FFA194C5319A}"/>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a16="http://schemas.microsoft.com/office/drawing/2014/main" id="{88D619A9-E444-EA4F-FDCF-1052FD8704AE}"/>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a16="http://schemas.microsoft.com/office/drawing/2014/main" id="{05FFB754-B2EE-E264-62FF-803A993FAAA1}"/>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a16="http://schemas.microsoft.com/office/drawing/2014/main" id="{DE8535A4-BFFD-6287-AC20-F4E73A64E28A}"/>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a16="http://schemas.microsoft.com/office/drawing/2014/main" id="{CD286B45-8B90-D5E5-E6B9-E8758F89E9BB}"/>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a16="http://schemas.microsoft.com/office/drawing/2014/main" id="{0B5DE4DE-94A8-9D19-C7B4-593A686CA1CC}"/>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a16="http://schemas.microsoft.com/office/drawing/2014/main" id="{2E87D60F-BF01-0527-E8A9-8B77AAB9C301}"/>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a16="http://schemas.microsoft.com/office/drawing/2014/main" id="{C975DB99-8288-C170-A2D1-9E339CF5D952}"/>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a16="http://schemas.microsoft.com/office/drawing/2014/main" id="{A2087999-61CA-0109-68C9-39CC457FBEB4}"/>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a16="http://schemas.microsoft.com/office/drawing/2014/main" id="{3DD55D27-51FE-D4D9-C286-DFAC474E9465}"/>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a16="http://schemas.microsoft.com/office/drawing/2014/main" id="{07DB2071-7883-E834-6118-FD1ACEB8ECA5}"/>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a16="http://schemas.microsoft.com/office/drawing/2014/main" id="{A2934954-0F80-07BC-FD83-D74C687394A2}"/>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a16="http://schemas.microsoft.com/office/drawing/2014/main" id="{BE2504E6-291B-42FE-E804-FAB001A13B9F}"/>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a16="http://schemas.microsoft.com/office/drawing/2014/main" id="{07AF513F-9339-819A-96BB-F8220E7B87B4}"/>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a16="http://schemas.microsoft.com/office/drawing/2014/main" id="{C3518047-A9F3-10D0-A43B-0DCCC107BB88}"/>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a16="http://schemas.microsoft.com/office/drawing/2014/main" id="{8DCA6DFF-24F8-11C4-87F8-18E9B58EE50B}"/>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a16="http://schemas.microsoft.com/office/drawing/2014/main" id="{055EF99B-007E-0E31-568F-46E8DD2B41BD}"/>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a16="http://schemas.microsoft.com/office/drawing/2014/main" id="{B99B4832-7083-6061-3475-07FDAD168913}"/>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a16="http://schemas.microsoft.com/office/drawing/2014/main" id="{94BB68C9-8012-759F-D3A6-F5C659D7B6EC}"/>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a16="http://schemas.microsoft.com/office/drawing/2014/main" id="{780231B8-9EA3-6A2D-271A-6C686970005A}"/>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a16="http://schemas.microsoft.com/office/drawing/2014/main" id="{44182DA4-78EB-F901-65A8-FCE07E2E474B}"/>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a16="http://schemas.microsoft.com/office/drawing/2014/main" id="{52F2BA9D-6620-6965-83A4-2ED39DC9B36C}"/>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a16="http://schemas.microsoft.com/office/drawing/2014/main" id="{39BE0B40-9C72-9705-9359-6943C42B91CD}"/>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a16="http://schemas.microsoft.com/office/drawing/2014/main" id="{29E5F991-8D3E-02EA-4149-82608A7132FC}"/>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a16="http://schemas.microsoft.com/office/drawing/2014/main" id="{65810564-CEB3-2183-C3F3-8E8DBADD8349}"/>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a16="http://schemas.microsoft.com/office/drawing/2014/main" id="{76C1BF4E-431B-78E9-6EAA-BCCEAB6D40C1}"/>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a16="http://schemas.microsoft.com/office/drawing/2014/main" id="{F7230B23-13DB-8D49-57EE-76E1CC157107}"/>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a16="http://schemas.microsoft.com/office/drawing/2014/main" id="{03C6E881-7E95-7A33-8387-45B81EA2944D}"/>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a16="http://schemas.microsoft.com/office/drawing/2014/main" id="{40477DF0-2877-2B81-6203-82C8E483DB88}"/>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a16="http://schemas.microsoft.com/office/drawing/2014/main" id="{73286637-2206-869C-F940-5D6694903405}"/>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a16="http://schemas.microsoft.com/office/drawing/2014/main" id="{4C007764-C8A0-0904-C596-BCA40228CD29}"/>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a16="http://schemas.microsoft.com/office/drawing/2014/main" id="{A61FEB64-720F-5E2F-F050-2F55A17928EB}"/>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a16="http://schemas.microsoft.com/office/drawing/2014/main" id="{32D330A7-EE0F-0888-E47F-48DA8F2E5C91}"/>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a16="http://schemas.microsoft.com/office/drawing/2014/main" id="{124C0D61-BF23-F703-6C2E-BED0CE55006C}"/>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a16="http://schemas.microsoft.com/office/drawing/2014/main" id="{DC744423-5AD8-504D-88BF-9C3373BEA5CC}"/>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a16="http://schemas.microsoft.com/office/drawing/2014/main" id="{DDE81D4F-357B-7958-0C96-6B3EC327E830}"/>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a16="http://schemas.microsoft.com/office/drawing/2014/main" id="{FF46A0EF-1242-661A-9481-68A592D4D0C2}"/>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a16="http://schemas.microsoft.com/office/drawing/2014/main" id="{F2384ECC-1398-4F8D-BFBE-A933B9946544}"/>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a16="http://schemas.microsoft.com/office/drawing/2014/main" id="{72E9BCF3-3215-C406-7685-8162EC0D8090}"/>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a16="http://schemas.microsoft.com/office/drawing/2014/main" id="{4D90F8B6-1B9A-9B32-4CAE-00FBFC80E93A}"/>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a16="http://schemas.microsoft.com/office/drawing/2014/main" id="{F14CAF33-7450-0805-3A09-D1D8D6D18574}"/>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a16="http://schemas.microsoft.com/office/drawing/2014/main" id="{A1795CD4-0948-AEDD-2F05-F669B6F764EA}"/>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a16="http://schemas.microsoft.com/office/drawing/2014/main" id="{24164BE4-958C-2B83-CEE8-C0E9338CE25B}"/>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a16="http://schemas.microsoft.com/office/drawing/2014/main" id="{4D6000D2-DD5D-29EC-21DC-0CA35007F5C6}"/>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a16="http://schemas.microsoft.com/office/drawing/2014/main" id="{7BFB946C-092B-8630-ED48-8035426430AB}"/>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a16="http://schemas.microsoft.com/office/drawing/2014/main" id="{D81783AC-777D-A4F5-FA79-62D0D8D43042}"/>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a16="http://schemas.microsoft.com/office/drawing/2014/main" id="{C59A2034-D5E4-F07E-EA67-19419B6C3D6E}"/>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a16="http://schemas.microsoft.com/office/drawing/2014/main" id="{DB7D109F-8CC5-8C4C-CDC0-A24260B4EBE7}"/>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a16="http://schemas.microsoft.com/office/drawing/2014/main" id="{86A7B34E-ED2C-EAA2-7825-455F69481745}"/>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a16="http://schemas.microsoft.com/office/drawing/2014/main" id="{80B2F238-5B47-CF8E-E993-F35CD2351944}"/>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a16="http://schemas.microsoft.com/office/drawing/2014/main" id="{10DF6BF1-A1AA-0C61-2228-93C804D4BF8D}"/>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a16="http://schemas.microsoft.com/office/drawing/2014/main" id="{DB57A091-CE71-A584-B86D-249C5439940B}"/>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a16="http://schemas.microsoft.com/office/drawing/2014/main" id="{6C3D5011-F725-04EF-ABD5-0A9C2AF8942F}"/>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a16="http://schemas.microsoft.com/office/drawing/2014/main" id="{32773B9D-2CBC-C8F4-44BD-F1C8743F1EC3}"/>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a16="http://schemas.microsoft.com/office/drawing/2014/main" id="{5917EAFE-32D5-4465-8D1A-2A5C018670C4}"/>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a16="http://schemas.microsoft.com/office/drawing/2014/main" id="{F2FA69DA-397C-2D08-D11C-55D18525F4F6}"/>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a16="http://schemas.microsoft.com/office/drawing/2014/main" id="{6154DB37-A096-BFEC-BBA4-5BF2EB5F3A0B}"/>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a16="http://schemas.microsoft.com/office/drawing/2014/main" id="{EFA2140F-24C8-C81D-E84B-14BEDC2EB1B7}"/>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a16="http://schemas.microsoft.com/office/drawing/2014/main" id="{4B5E613C-BAB6-3C80-C22F-72DD70EE658F}"/>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a16="http://schemas.microsoft.com/office/drawing/2014/main" id="{7CCF7208-DA47-4086-95F8-AFCBF9F65ABD}"/>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a16="http://schemas.microsoft.com/office/drawing/2014/main" id="{3389FBF9-4B60-5B8D-ACD7-1D536D1562BA}"/>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a16="http://schemas.microsoft.com/office/drawing/2014/main" id="{C3C265B2-ADAB-45FA-A7CF-1431D5FF79E7}"/>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a16="http://schemas.microsoft.com/office/drawing/2014/main" id="{D414745C-8470-1BF2-3F29-F307F6797295}"/>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a16="http://schemas.microsoft.com/office/drawing/2014/main" id="{5B4345D6-C56C-19F5-F943-44187F0C560D}"/>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a16="http://schemas.microsoft.com/office/drawing/2014/main" id="{B1E4B902-C529-FE32-6384-7974F3971B49}"/>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a16="http://schemas.microsoft.com/office/drawing/2014/main" id="{1D4311FF-500C-EA8A-24B6-E8DC5222F8D6}"/>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a16="http://schemas.microsoft.com/office/drawing/2014/main" id="{BFF42EA0-8EFE-893B-1931-226141F81D6F}"/>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a16="http://schemas.microsoft.com/office/drawing/2014/main" id="{82574DDE-5216-2F41-DB48-CEA46D56F6D0}"/>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a16="http://schemas.microsoft.com/office/drawing/2014/main" id="{DDC698C6-9B82-D18F-0810-273966A94B77}"/>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a16="http://schemas.microsoft.com/office/drawing/2014/main" id="{C296B79D-F78C-F776-25AB-F04BB4F64DA8}"/>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a16="http://schemas.microsoft.com/office/drawing/2014/main" id="{76F0D486-B57F-2D26-6538-A36AB964FDF8}"/>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a16="http://schemas.microsoft.com/office/drawing/2014/main" id="{2A8AAD15-7528-B3AD-39F8-0BE742B877A6}"/>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a16="http://schemas.microsoft.com/office/drawing/2014/main" id="{92890930-FF08-6728-EC39-2F59BB81CBCC}"/>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a16="http://schemas.microsoft.com/office/drawing/2014/main" id="{AB84E77D-80B8-87BB-6F9B-740532336387}"/>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a16="http://schemas.microsoft.com/office/drawing/2014/main" id="{8E4E2920-CF17-6525-C8AB-9AE19144710D}"/>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a16="http://schemas.microsoft.com/office/drawing/2014/main" id="{F1AC4638-88BD-2349-C3ED-30D5E20CADFC}"/>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a16="http://schemas.microsoft.com/office/drawing/2014/main" id="{75B07E80-6053-F7F2-EAAE-E1738A5EDD19}"/>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a16="http://schemas.microsoft.com/office/drawing/2014/main" id="{C3D4B1A6-5456-3497-A905-1965E1A51FCD}"/>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a16="http://schemas.microsoft.com/office/drawing/2014/main" id="{6ECD14BF-89DE-EE82-3DAB-A84A78BE3DB1}"/>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a16="http://schemas.microsoft.com/office/drawing/2014/main" id="{B733CFB3-ED8F-B4CB-FDC0-C08ADC8D4A9E}"/>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a16="http://schemas.microsoft.com/office/drawing/2014/main" id="{DFFEB0B1-2C23-4ABA-9C11-4E78506A0519}"/>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a16="http://schemas.microsoft.com/office/drawing/2014/main" id="{D6B4A061-8427-4642-9A31-0110A4496C74}"/>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a16="http://schemas.microsoft.com/office/drawing/2014/main" id="{C738472C-9076-2FA5-4B6F-2672083B3A8B}"/>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a16="http://schemas.microsoft.com/office/drawing/2014/main" id="{FF6285BC-2B82-D79C-793D-8FD45CD1D91F}"/>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a16="http://schemas.microsoft.com/office/drawing/2014/main" id="{37EED51C-D179-3C0F-C8D0-B4EC4AAD8BCB}"/>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a16="http://schemas.microsoft.com/office/drawing/2014/main" id="{A766F3B5-1860-66BD-A639-33C263B53097}"/>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a16="http://schemas.microsoft.com/office/drawing/2014/main" id="{B90ADAFD-8DD3-DC5C-044E-37B576B33B31}"/>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a16="http://schemas.microsoft.com/office/drawing/2014/main" id="{5EBD2783-601F-9A11-B62F-6BF610CE4891}"/>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a16="http://schemas.microsoft.com/office/drawing/2014/main" id="{564B3CFF-5329-D22A-72F6-0BEEF6631BA9}"/>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a16="http://schemas.microsoft.com/office/drawing/2014/main" id="{569B450C-CF31-0407-CF53-A6144BA461BA}"/>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a16="http://schemas.microsoft.com/office/drawing/2014/main" id="{22889BA9-8185-CC1F-3E47-E659B10CC335}"/>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a16="http://schemas.microsoft.com/office/drawing/2014/main" id="{6B622D2D-F377-15AB-E5B3-E97E75E636E7}"/>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a16="http://schemas.microsoft.com/office/drawing/2014/main" id="{1E4809BC-BFB1-8217-DF3F-DFAEE87D6472}"/>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a16="http://schemas.microsoft.com/office/drawing/2014/main" id="{40A497F2-F19C-6381-F4F0-05D9A4ED23C9}"/>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a16="http://schemas.microsoft.com/office/drawing/2014/main" id="{897C11CF-E445-563C-5126-CDD60B46214D}"/>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a16="http://schemas.microsoft.com/office/drawing/2014/main" id="{8A3B805E-7DF0-25AD-81EB-3569C3C9A071}"/>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a16="http://schemas.microsoft.com/office/drawing/2014/main" id="{B7BDD80A-60E1-1A3E-F33E-845102DE701E}"/>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a16="http://schemas.microsoft.com/office/drawing/2014/main" id="{469B490C-030C-9A2F-EDEC-7FAD03ACC654}"/>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a16="http://schemas.microsoft.com/office/drawing/2014/main" id="{EE64DDE2-0C4E-CA95-ACD5-5A652653DD61}"/>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a16="http://schemas.microsoft.com/office/drawing/2014/main" id="{0BE8334F-3A09-6E50-2B3E-5EE711263EBF}"/>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a16="http://schemas.microsoft.com/office/drawing/2014/main" id="{BFA6D524-836D-62DB-A273-F67E92D411F3}"/>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a16="http://schemas.microsoft.com/office/drawing/2014/main" id="{ABA47D6F-DB0E-D8CC-AE5C-AE756B5C68D7}"/>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a16="http://schemas.microsoft.com/office/drawing/2014/main" id="{78327683-ED7D-468C-592F-D90F87FB3F3A}"/>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a16="http://schemas.microsoft.com/office/drawing/2014/main" id="{EBCC7781-44AE-625A-FECD-C26CACC7AE05}"/>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a16="http://schemas.microsoft.com/office/drawing/2014/main" id="{5062A014-740B-785A-AD7C-22EBB7B1DD13}"/>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a16="http://schemas.microsoft.com/office/drawing/2014/main" id="{4F763F4A-CEE7-C1BF-E858-1EC6C43A8A05}"/>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a16="http://schemas.microsoft.com/office/drawing/2014/main" id="{98C46AD7-8047-01E2-3C26-27731744AAFE}"/>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a16="http://schemas.microsoft.com/office/drawing/2014/main" id="{AEE236F5-6783-099C-F747-14BA2686EF0D}"/>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a16="http://schemas.microsoft.com/office/drawing/2014/main" id="{FB1A2A7F-E973-52AF-112F-4B4F74C36564}"/>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a16="http://schemas.microsoft.com/office/drawing/2014/main" id="{9057351F-7155-6A51-7F3B-DBD2FE35FEF4}"/>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a16="http://schemas.microsoft.com/office/drawing/2014/main" id="{F703E311-E9BE-5EB4-0D25-A525E77E53B6}"/>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a16="http://schemas.microsoft.com/office/drawing/2014/main" id="{A56DC36F-9DE9-1169-E1E3-0566BACB96BC}"/>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a16="http://schemas.microsoft.com/office/drawing/2014/main" id="{D35FD7F7-6EED-0EDD-CD44-C191DDA0A1A8}"/>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a16="http://schemas.microsoft.com/office/drawing/2014/main" id="{F3EE4781-034D-435A-FE8D-531BD7E78BB0}"/>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a16="http://schemas.microsoft.com/office/drawing/2014/main" id="{9D32F5F2-9056-AAC1-2E2F-E280740F2363}"/>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a16="http://schemas.microsoft.com/office/drawing/2014/main" id="{F5A2C77B-AFD7-416D-8E64-85DCEE3F0DC5}"/>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a16="http://schemas.microsoft.com/office/drawing/2014/main" id="{79595388-D40F-4817-4AF8-3853A634E598}"/>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a16="http://schemas.microsoft.com/office/drawing/2014/main" id="{A065E382-1ECD-8B78-94EF-A00A52B8F806}"/>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a16="http://schemas.microsoft.com/office/drawing/2014/main" id="{5DC1DECD-4E5E-96B2-B059-122756E1EAD6}"/>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a16="http://schemas.microsoft.com/office/drawing/2014/main" id="{B7541775-0DDF-AE81-91F7-7FDFE74F4F64}"/>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a16="http://schemas.microsoft.com/office/drawing/2014/main" id="{57B90618-7273-2BD8-A289-99ED87CF3BA0}"/>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a16="http://schemas.microsoft.com/office/drawing/2014/main" id="{727D3DC1-2CDB-8FF1-EA38-6DF8FC51CC9D}"/>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a16="http://schemas.microsoft.com/office/drawing/2014/main" id="{6841D5E7-23DE-F839-DEA9-5C93CE9CEB6A}"/>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a16="http://schemas.microsoft.com/office/drawing/2014/main" id="{151D42D1-D5BE-8893-2C25-69BEC169D4B6}"/>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a16="http://schemas.microsoft.com/office/drawing/2014/main" id="{2193C713-4844-A9E2-6D47-743615743FEA}"/>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a16="http://schemas.microsoft.com/office/drawing/2014/main" id="{EA56499F-D865-79B0-2779-033556F67DF5}"/>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a16="http://schemas.microsoft.com/office/drawing/2014/main" id="{EAB53FB5-498F-01CB-D467-FEAC37ED3ED9}"/>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a16="http://schemas.microsoft.com/office/drawing/2014/main" id="{13729CAC-4046-BE97-1FBD-09F9B8A71FAA}"/>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a16="http://schemas.microsoft.com/office/drawing/2014/main" id="{AEFE8104-6311-1C97-48DC-59C38F6D0D20}"/>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a16="http://schemas.microsoft.com/office/drawing/2014/main" id="{AFBFE2F2-3AA2-A06E-8B0D-68EF4376F3F2}"/>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a16="http://schemas.microsoft.com/office/drawing/2014/main" id="{B4522081-3C83-8033-2C95-BFA3F4FCDEF9}"/>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a16="http://schemas.microsoft.com/office/drawing/2014/main" id="{BC26BB04-A29C-2FAC-0D2E-6DAE0C89A0E8}"/>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a16="http://schemas.microsoft.com/office/drawing/2014/main" id="{58BB79D8-8EE1-B579-5B8C-894F2E83E95C}"/>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a16="http://schemas.microsoft.com/office/drawing/2014/main" id="{AF510574-A6DF-80EC-052A-1F7A880D5673}"/>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a16="http://schemas.microsoft.com/office/drawing/2014/main" id="{4D74B38B-46A0-A711-9880-59F0432C6A4C}"/>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a16="http://schemas.microsoft.com/office/drawing/2014/main" id="{CE0E746E-6B08-4048-3265-88BC5ECE0907}"/>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a16="http://schemas.microsoft.com/office/drawing/2014/main" id="{00CB514B-8EE7-113D-F5DD-584C7A56F36C}"/>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a16="http://schemas.microsoft.com/office/drawing/2014/main" id="{BDC6D1C6-D27F-CC2A-CEB0-2A06D7009C84}"/>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a16="http://schemas.microsoft.com/office/drawing/2014/main" id="{C689D0C9-3CFF-05E5-83CE-0E0F1CB6D6BB}"/>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a16="http://schemas.microsoft.com/office/drawing/2014/main" id="{FA8A3CBE-A02E-4D3C-6452-669235CCAA8C}"/>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a16="http://schemas.microsoft.com/office/drawing/2014/main" id="{2B3F8B45-781E-3443-6989-883AAEF0E6DC}"/>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a16="http://schemas.microsoft.com/office/drawing/2014/main" id="{A53656CE-0D99-0300-22D8-F72E6F140713}"/>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a16="http://schemas.microsoft.com/office/drawing/2014/main" id="{DAB668AE-9438-1596-CA7A-1FE45A6A3868}"/>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a16="http://schemas.microsoft.com/office/drawing/2014/main" id="{BA5E7839-5C25-242A-790F-9854A999CBB9}"/>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a16="http://schemas.microsoft.com/office/drawing/2014/main" id="{0537957E-A7CA-9144-A47C-6465474B921C}"/>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a16="http://schemas.microsoft.com/office/drawing/2014/main" id="{5C75EC74-61DF-F946-A59F-1B40C999D3D6}"/>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a16="http://schemas.microsoft.com/office/drawing/2014/main" id="{C1B78C6E-EDD7-8298-896E-3277E9F62ED2}"/>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a16="http://schemas.microsoft.com/office/drawing/2014/main" id="{8E558E5C-23A8-0578-DE48-555E17A17960}"/>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a16="http://schemas.microsoft.com/office/drawing/2014/main" id="{62F2B08D-D23C-1001-22ED-8CF12DD1F44F}"/>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a16="http://schemas.microsoft.com/office/drawing/2014/main" id="{80DC5B8F-6BC2-B761-2575-0C790E75A80F}"/>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a16="http://schemas.microsoft.com/office/drawing/2014/main" id="{22F7A1BE-5A4C-42F8-EC06-7EE8D532B759}"/>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a16="http://schemas.microsoft.com/office/drawing/2014/main" id="{8F811CAF-E144-C71D-8559-2939C3C4F0EF}"/>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a16="http://schemas.microsoft.com/office/drawing/2014/main" id="{06686039-A094-4C76-3A93-BF38EDF988C0}"/>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a16="http://schemas.microsoft.com/office/drawing/2014/main" id="{099F779D-CECB-66E0-E42E-14C75C0ADC63}"/>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a16="http://schemas.microsoft.com/office/drawing/2014/main" id="{50A99237-3A0D-2605-70E0-3BA604D05195}"/>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a16="http://schemas.microsoft.com/office/drawing/2014/main" id="{D6E68083-B597-0FB1-B87C-8C0A4BE404AD}"/>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a16="http://schemas.microsoft.com/office/drawing/2014/main" id="{F2A06506-FBAD-D613-DB39-E8600918B991}"/>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a16="http://schemas.microsoft.com/office/drawing/2014/main" id="{5EBE2360-E53E-5B15-39F8-7E8D9C96A2A8}"/>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a16="http://schemas.microsoft.com/office/drawing/2014/main" id="{17AD5D2E-6064-494B-22BA-7902247B3C6C}"/>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a16="http://schemas.microsoft.com/office/drawing/2014/main" id="{4CA1B840-FB11-DC9B-6427-609CABB681F3}"/>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a16="http://schemas.microsoft.com/office/drawing/2014/main" id="{ED175BF8-CEB3-3A6B-D6FF-7A74D14E67F2}"/>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a16="http://schemas.microsoft.com/office/drawing/2014/main" id="{553E4600-A82C-9B24-7254-2B8AAB2712B9}"/>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a16="http://schemas.microsoft.com/office/drawing/2014/main" id="{03E43349-1C7F-66CD-DDD8-16397914530E}"/>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a16="http://schemas.microsoft.com/office/drawing/2014/main" id="{A78CB12C-37EE-2D13-52BE-CC607193353A}"/>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a16="http://schemas.microsoft.com/office/drawing/2014/main" id="{ADCD358F-D995-983C-8C18-9E7E1DCAC35B}"/>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a16="http://schemas.microsoft.com/office/drawing/2014/main" id="{6A06ED6E-AB59-D605-C740-363E92F16B36}"/>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a16="http://schemas.microsoft.com/office/drawing/2014/main" id="{1327F83A-98C3-5E1B-C8E6-E9A4495C26C0}"/>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a16="http://schemas.microsoft.com/office/drawing/2014/main" id="{1B45C9DA-B3A6-CC67-0229-26697FA02B13}"/>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a16="http://schemas.microsoft.com/office/drawing/2014/main" id="{6DBC84F3-81EB-A50B-A1C8-E11C9004042B}"/>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a16="http://schemas.microsoft.com/office/drawing/2014/main" id="{BEFB6416-FC19-20DA-B6DB-9D4E4EDC963B}"/>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a16="http://schemas.microsoft.com/office/drawing/2014/main" id="{A92AB89A-4089-A4CC-FFE6-66C392935342}"/>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a16="http://schemas.microsoft.com/office/drawing/2014/main" id="{0C005A2E-26EB-685F-4B20-23743417CC18}"/>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a16="http://schemas.microsoft.com/office/drawing/2014/main" id="{55202D77-11C8-7FF9-E275-0FC5DB9BD1E6}"/>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a16="http://schemas.microsoft.com/office/drawing/2014/main" id="{D223503A-27E8-ED31-1697-E9F9882162CC}"/>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a16="http://schemas.microsoft.com/office/drawing/2014/main" id="{CED91157-7464-15DC-54F5-7681D53F5A84}"/>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a16="http://schemas.microsoft.com/office/drawing/2014/main" id="{F25BBD3D-90BE-A2C5-9416-8C708A1764BD}"/>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a16="http://schemas.microsoft.com/office/drawing/2014/main" id="{9928CAA6-06ED-A87E-C66E-466D4DF3B6DF}"/>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a16="http://schemas.microsoft.com/office/drawing/2014/main" id="{6DD45E2A-C3F0-6FA9-A36F-2C44D7A1CA30}"/>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a16="http://schemas.microsoft.com/office/drawing/2014/main" id="{B5923B4E-D848-00E4-8849-5C8F6897F2A3}"/>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a16="http://schemas.microsoft.com/office/drawing/2014/main" id="{DDAE610E-7EB0-A149-1287-4500F239DDF0}"/>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a16="http://schemas.microsoft.com/office/drawing/2014/main" id="{BC23A6E0-B785-198E-9B15-64A1C30380E1}"/>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a16="http://schemas.microsoft.com/office/drawing/2014/main" id="{872DC978-DA40-E30C-86BB-310265887997}"/>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a16="http://schemas.microsoft.com/office/drawing/2014/main" id="{C2A38E1B-DF12-DBA7-A2A5-D4D9BA91EA8E}"/>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a16="http://schemas.microsoft.com/office/drawing/2014/main" id="{F62FBC02-011F-6FCB-6DD6-54234FFC845F}"/>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a16="http://schemas.microsoft.com/office/drawing/2014/main" id="{25E2AC5A-4225-7AA5-1645-F9B87610983F}"/>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a16="http://schemas.microsoft.com/office/drawing/2014/main" id="{EF655ED0-30CC-1934-9C31-A5F59D8B1CCC}"/>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a16="http://schemas.microsoft.com/office/drawing/2014/main" id="{C3324FE9-BA6C-B9A2-F445-3F1965E0CCCB}"/>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a16="http://schemas.microsoft.com/office/drawing/2014/main" id="{FF534BF8-FE4B-F8F2-D7F0-BC43B06242AD}"/>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a16="http://schemas.microsoft.com/office/drawing/2014/main" id="{6AF51208-95EA-EC22-1C8E-1ACAE8E09E6E}"/>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a16="http://schemas.microsoft.com/office/drawing/2014/main" id="{A5E4F28C-F3AE-584D-0CB7-E78F595E6C35}"/>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a16="http://schemas.microsoft.com/office/drawing/2014/main" id="{74603E8D-909E-91CD-18E4-3C0A55CB706C}"/>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a16="http://schemas.microsoft.com/office/drawing/2014/main" id="{B109948D-2F6A-316F-5E96-8E8AFB1E9051}"/>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a16="http://schemas.microsoft.com/office/drawing/2014/main" id="{9DA925D2-B9D2-4949-22EE-9F02506CC2D1}"/>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a16="http://schemas.microsoft.com/office/drawing/2014/main" id="{3E978BFB-6944-BFDC-7B15-01137B76678A}"/>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a16="http://schemas.microsoft.com/office/drawing/2014/main" id="{1ECC7DBB-4B9C-4898-B3DF-1DF4FF3FD043}"/>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a16="http://schemas.microsoft.com/office/drawing/2014/main" id="{BBE025BC-D15D-B48B-5F5B-13E3752D61AF}"/>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a16="http://schemas.microsoft.com/office/drawing/2014/main" id="{D4677F93-991A-A7F5-4FA2-F9CB582624CC}"/>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a16="http://schemas.microsoft.com/office/drawing/2014/main" id="{834FD573-D387-F41E-5C54-4547744185B8}"/>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a16="http://schemas.microsoft.com/office/drawing/2014/main" id="{B644DC80-7241-1C5B-C938-A4B529EAD8DD}"/>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a16="http://schemas.microsoft.com/office/drawing/2014/main" id="{3138C1FF-3A4F-A545-373D-E6EBD2424CBA}"/>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a16="http://schemas.microsoft.com/office/drawing/2014/main" id="{F226C991-4FB2-F7DA-BEED-DD7B197266D8}"/>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a16="http://schemas.microsoft.com/office/drawing/2014/main" id="{D1366579-BF22-D5FA-3F80-D52B5532F3E9}"/>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a16="http://schemas.microsoft.com/office/drawing/2014/main" id="{9EC0B273-10EE-8E5D-1EC5-E2AA3167A1A1}"/>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a16="http://schemas.microsoft.com/office/drawing/2014/main" id="{7CF07DC1-D2FF-9B6C-1D4D-B80A2A891D57}"/>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a16="http://schemas.microsoft.com/office/drawing/2014/main" id="{073D04C4-5760-6867-C615-77D7BBE510B5}"/>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a16="http://schemas.microsoft.com/office/drawing/2014/main" id="{4FD55DF4-8C39-36D8-41D1-569721B706BA}"/>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a16="http://schemas.microsoft.com/office/drawing/2014/main" id="{4FF3A157-1658-1CE1-35C7-B84924D5965F}"/>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a16="http://schemas.microsoft.com/office/drawing/2014/main" id="{00C007BD-F5C9-5B32-43C8-982619FF050E}"/>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a16="http://schemas.microsoft.com/office/drawing/2014/main" id="{6EC7B2E9-7D2A-2F8D-6C2A-52C4A21E25DE}"/>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a16="http://schemas.microsoft.com/office/drawing/2014/main" id="{37C2B493-344F-518F-956D-56F0EE7D6330}"/>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a16="http://schemas.microsoft.com/office/drawing/2014/main" id="{A23D0F5A-512C-BF0C-E963-5679955ACDBE}"/>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a16="http://schemas.microsoft.com/office/drawing/2014/main" id="{FC8813DF-4F42-2348-2853-FE54F0606AC3}"/>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a16="http://schemas.microsoft.com/office/drawing/2014/main" id="{ECBB61B6-7309-C5F4-62E5-A9EF2661CE55}"/>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a16="http://schemas.microsoft.com/office/drawing/2014/main" id="{B9AF577F-71BA-E83B-3220-D2198C08A29F}"/>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a16="http://schemas.microsoft.com/office/drawing/2014/main" id="{3D92E5FD-E3D9-0AE7-8980-AE3F77325DDD}"/>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a16="http://schemas.microsoft.com/office/drawing/2014/main" id="{558A62E8-7E0C-1A06-FE6D-82FAF3D79437}"/>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a16="http://schemas.microsoft.com/office/drawing/2014/main" id="{9C5F9483-3B07-9E78-E67E-8C7620741080}"/>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a16="http://schemas.microsoft.com/office/drawing/2014/main" id="{9C52F339-DE47-60A1-1EE6-F4F312836A79}"/>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a16="http://schemas.microsoft.com/office/drawing/2014/main" id="{6789BD5C-9C2B-345A-3134-2D3B0142DB3E}"/>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a16="http://schemas.microsoft.com/office/drawing/2014/main" id="{C67E45B6-4839-656D-5AFD-095764C70032}"/>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a16="http://schemas.microsoft.com/office/drawing/2014/main" id="{A134BB2A-6D29-032F-C318-CFABC6E82CEB}"/>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a16="http://schemas.microsoft.com/office/drawing/2014/main" id="{9CD43B36-AC06-9E9D-5BF7-DC5BE3F63EDA}"/>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a16="http://schemas.microsoft.com/office/drawing/2014/main" id="{1E6FF7EF-DBA2-EBF3-CDFA-A28E2E5CC4B1}"/>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a16="http://schemas.microsoft.com/office/drawing/2014/main" id="{642A140F-1A8C-7173-0FF6-AB4B429D78E5}"/>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a16="http://schemas.microsoft.com/office/drawing/2014/main" id="{67D7CFFC-2FA6-1FB1-FA9C-50DD06399728}"/>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a16="http://schemas.microsoft.com/office/drawing/2014/main" id="{AB18865A-E5D9-7BA6-DAEA-F8BCBFB85953}"/>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a16="http://schemas.microsoft.com/office/drawing/2014/main" id="{BE2C74FA-49D4-DF18-6A2D-DD227EB2EF6F}"/>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a16="http://schemas.microsoft.com/office/drawing/2014/main" id="{3B59F7A3-EEF1-31F7-9F4A-9AD2D508CFF2}"/>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a16="http://schemas.microsoft.com/office/drawing/2014/main" id="{E523A2E4-9950-95C0-6082-C0BB29B4E5B7}"/>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a16="http://schemas.microsoft.com/office/drawing/2014/main" id="{D11C7AFF-D4B2-10D7-AC3E-07718CE22427}"/>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a16="http://schemas.microsoft.com/office/drawing/2014/main" id="{FAFAFB19-2D1A-1B02-6447-802572175310}"/>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a16="http://schemas.microsoft.com/office/drawing/2014/main" id="{714B3926-B620-1056-75CC-4178723A0DD7}"/>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a16="http://schemas.microsoft.com/office/drawing/2014/main" id="{8129CBC4-FB96-26A3-F318-A3472780C4EF}"/>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a16="http://schemas.microsoft.com/office/drawing/2014/main" id="{BAF60AC2-E1B8-E2D1-A7D0-A5384185AC64}"/>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a16="http://schemas.microsoft.com/office/drawing/2014/main" id="{6DAC9170-43F7-9E5A-5859-F4D4225CADE9}"/>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a16="http://schemas.microsoft.com/office/drawing/2014/main" id="{27440F3D-A8F1-C0ED-F107-9A62F38F4851}"/>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a16="http://schemas.microsoft.com/office/drawing/2014/main" id="{1CE5219B-F507-5C81-3D3F-032F3C9241F3}"/>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a16="http://schemas.microsoft.com/office/drawing/2014/main" id="{9882E503-267D-4955-EAC0-E1E3BA8E4425}"/>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a16="http://schemas.microsoft.com/office/drawing/2014/main" id="{00B2FBA0-D82E-E06B-C2AD-2C0248E3AF59}"/>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a16="http://schemas.microsoft.com/office/drawing/2014/main" id="{186B958B-5DF9-8455-2B60-5EC2106A89CD}"/>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a16="http://schemas.microsoft.com/office/drawing/2014/main" id="{ADC17C6C-BD21-43EE-1652-EF9A92A1D0DC}"/>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a16="http://schemas.microsoft.com/office/drawing/2014/main" id="{27CFCD06-FE8E-1B1D-6DD9-D7AB7D615002}"/>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a16="http://schemas.microsoft.com/office/drawing/2014/main" id="{7AFB37D9-DE86-4C0C-B8A3-04C2348ED76A}"/>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a16="http://schemas.microsoft.com/office/drawing/2014/main" id="{DBB482FB-3A7D-6396-8F6A-EFBE590BF6EF}"/>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a16="http://schemas.microsoft.com/office/drawing/2014/main" id="{13C81007-6234-93A8-0503-CCCB271CDBEB}"/>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a16="http://schemas.microsoft.com/office/drawing/2014/main" id="{0AF277C1-81D0-FFCD-A702-01B138D990F0}"/>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a16="http://schemas.microsoft.com/office/drawing/2014/main" id="{C42C82C8-00A0-43D2-0B6C-DD1EB0DB22DA}"/>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a16="http://schemas.microsoft.com/office/drawing/2014/main" id="{C909538C-E98A-98D0-6CBC-45E370786CDF}"/>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a16="http://schemas.microsoft.com/office/drawing/2014/main" id="{078CBE88-8912-3D42-B456-6980823D4E83}"/>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a16="http://schemas.microsoft.com/office/drawing/2014/main" id="{2F0CA1F6-F472-AA48-B8BC-E0F6DB18760E}"/>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a16="http://schemas.microsoft.com/office/drawing/2014/main" id="{1A42E7F8-AE75-22BE-DB3D-68051C6C4248}"/>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a16="http://schemas.microsoft.com/office/drawing/2014/main" id="{5D5C7E95-A7C9-5ED0-18E0-D2C4EFEE82CF}"/>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a16="http://schemas.microsoft.com/office/drawing/2014/main" id="{B7393009-8DA6-0B82-9DBC-97564D149E0C}"/>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a16="http://schemas.microsoft.com/office/drawing/2014/main" id="{B52CA3FB-77C9-1E84-A6A9-5DBAB76A29E6}"/>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a16="http://schemas.microsoft.com/office/drawing/2014/main" id="{E615FD9F-D4F9-1C41-4BB7-086F0E51F18D}"/>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a16="http://schemas.microsoft.com/office/drawing/2014/main" id="{0EAD8D91-2FE5-163F-E189-1B45E34D7420}"/>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a16="http://schemas.microsoft.com/office/drawing/2014/main" id="{EFADE939-5B8D-301B-E5C4-CFD722CB723E}"/>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a16="http://schemas.microsoft.com/office/drawing/2014/main" id="{94155124-00CE-5B96-A7AB-9C19273B7318}"/>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a16="http://schemas.microsoft.com/office/drawing/2014/main" id="{95CD458B-2104-53F0-1083-5D6CC3D97047}"/>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a16="http://schemas.microsoft.com/office/drawing/2014/main" id="{74931AD5-D047-3082-F974-9AB57F76F255}"/>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a16="http://schemas.microsoft.com/office/drawing/2014/main" id="{F4B8112D-CF94-BC3B-E9BD-DAD7F6C6AF50}"/>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a16="http://schemas.microsoft.com/office/drawing/2014/main" id="{82223A23-7C2C-8919-6CBA-5A42C941C4E2}"/>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a16="http://schemas.microsoft.com/office/drawing/2014/main" id="{4F69AB26-611E-4D7C-A2A3-DCDE182A1F19}"/>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a16="http://schemas.microsoft.com/office/drawing/2014/main" id="{A8E0DC0C-BE17-F67B-F3CC-ED719BCE1E08}"/>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a16="http://schemas.microsoft.com/office/drawing/2014/main" id="{8A405A38-092F-35A5-BB52-5783B7A2C9F3}"/>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a16="http://schemas.microsoft.com/office/drawing/2014/main" id="{A556FC56-2892-80E3-BD40-A6B97A494026}"/>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a16="http://schemas.microsoft.com/office/drawing/2014/main" id="{49E480D3-D9C6-5F7D-1795-BADBF0D8A2A9}"/>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a16="http://schemas.microsoft.com/office/drawing/2014/main" id="{E55F3BFD-2411-05F4-A43D-0C5656C6DC8C}"/>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a16="http://schemas.microsoft.com/office/drawing/2014/main" id="{0188E6A4-A18A-367A-5B0C-9320A7557EEE}"/>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a16="http://schemas.microsoft.com/office/drawing/2014/main" id="{A0B832B2-2699-63A5-D90B-63830DDFB31E}"/>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a16="http://schemas.microsoft.com/office/drawing/2014/main" id="{BA592244-DA67-1343-4F20-69CB38DAA5CB}"/>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a16="http://schemas.microsoft.com/office/drawing/2014/main" id="{59B63F04-96BE-0E74-0EA1-67C67FEE1283}"/>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a16="http://schemas.microsoft.com/office/drawing/2014/main" id="{0306C02A-4671-A665-9973-700EC58A2406}"/>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a16="http://schemas.microsoft.com/office/drawing/2014/main" id="{D5639AE3-3A21-EC1D-488F-739F50F9DC11}"/>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a16="http://schemas.microsoft.com/office/drawing/2014/main" id="{E8106A48-C8B0-55D9-6F14-6107E052C6C7}"/>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a16="http://schemas.microsoft.com/office/drawing/2014/main" id="{2FF9483C-F4DF-C6C2-E602-97E050F2120B}"/>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a16="http://schemas.microsoft.com/office/drawing/2014/main" id="{EBD2FBDB-11D3-AA92-C3FB-BAEFDE23E34C}"/>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a16="http://schemas.microsoft.com/office/drawing/2014/main" id="{6BA3A7FA-7A5D-9BF5-6CCD-B65D4A3CD189}"/>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a16="http://schemas.microsoft.com/office/drawing/2014/main" id="{F7528788-C9AB-B91D-B726-143C467681A1}"/>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a16="http://schemas.microsoft.com/office/drawing/2014/main" id="{8274C098-A1DE-CF30-F67D-7ECF2FC67D7B}"/>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a16="http://schemas.microsoft.com/office/drawing/2014/main" id="{132D2DEE-340E-3972-AA3F-4EBE5CFF093F}"/>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a16="http://schemas.microsoft.com/office/drawing/2014/main" id="{A2F1AA1B-E234-D78D-589D-C3C26F9D7C41}"/>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a16="http://schemas.microsoft.com/office/drawing/2014/main" id="{E8A466A0-FEA5-F027-CE19-A95598FD495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a16="http://schemas.microsoft.com/office/drawing/2014/main" id="{5ACC14D5-0AE7-564E-7CCD-65D751758731}"/>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a16="http://schemas.microsoft.com/office/drawing/2014/main" id="{7FC7D947-EB7F-2EEB-8A79-3E4E19A18F5D}"/>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a16="http://schemas.microsoft.com/office/drawing/2014/main" id="{3AC3ADB8-ED16-9EF6-2F3D-0D9AB9961264}"/>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a16="http://schemas.microsoft.com/office/drawing/2014/main" id="{37FB2D2C-E1BE-7C9A-7F6D-A5F26BB6A8D7}"/>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a16="http://schemas.microsoft.com/office/drawing/2014/main" id="{83BD3231-6D48-4C77-F03B-303DA2B6BC6D}"/>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a16="http://schemas.microsoft.com/office/drawing/2014/main" id="{16B9FFCB-81E3-FE72-1F1D-1C5E05E3230F}"/>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a16="http://schemas.microsoft.com/office/drawing/2014/main" id="{9C5368CD-615E-F3DE-01A8-1E49F86FB7D5}"/>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a16="http://schemas.microsoft.com/office/drawing/2014/main" id="{900A7F92-D913-EE75-D420-8253D8365848}"/>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a16="http://schemas.microsoft.com/office/drawing/2014/main" id="{972DB4E1-C0EF-D218-DF71-D73ACEA17755}"/>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a16="http://schemas.microsoft.com/office/drawing/2014/main" id="{74BA1717-31A3-610E-15F7-3D47B657F0C0}"/>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a16="http://schemas.microsoft.com/office/drawing/2014/main" id="{94A194F7-51DA-D899-0269-1109C06DF2A7}"/>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a16="http://schemas.microsoft.com/office/drawing/2014/main" id="{73663506-68E2-4802-B27A-2838C21AE50B}"/>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a16="http://schemas.microsoft.com/office/drawing/2014/main" id="{4C0B7E85-AA9D-CFFE-D7D2-9212F0B6ED78}"/>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a16="http://schemas.microsoft.com/office/drawing/2014/main" id="{D226CF74-2576-2397-14E9-8E4F2F310D3E}"/>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a16="http://schemas.microsoft.com/office/drawing/2014/main" id="{F0B7B105-BA62-7FB0-50D4-471797B8C533}"/>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a16="http://schemas.microsoft.com/office/drawing/2014/main" id="{ACB58226-6020-EE83-3871-3E88402C42A2}"/>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a16="http://schemas.microsoft.com/office/drawing/2014/main" id="{F2DF50D5-121C-FA65-697F-AEC3E4CE4F31}"/>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a16="http://schemas.microsoft.com/office/drawing/2014/main" id="{DFBB3452-FE7E-5F54-500A-A57DA3C2D55A}"/>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a16="http://schemas.microsoft.com/office/drawing/2014/main" id="{3B8F0836-3E93-2B63-9CA8-BB07BE5BD15D}"/>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a16="http://schemas.microsoft.com/office/drawing/2014/main" id="{00C5F734-F2EF-6A29-A344-B1EBCC4EC7AD}"/>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a16="http://schemas.microsoft.com/office/drawing/2014/main" id="{C946DB26-9934-5E21-C8E7-1D464389F054}"/>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a16="http://schemas.microsoft.com/office/drawing/2014/main" id="{3EA7ED3A-D196-30F2-4E20-6D3D3D48D0B4}"/>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a16="http://schemas.microsoft.com/office/drawing/2014/main" id="{DC4FA2B2-F0D5-BCD6-385F-6B8C5EA31B79}"/>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a16="http://schemas.microsoft.com/office/drawing/2014/main" id="{54544D3A-EB31-2790-1F3D-0CABEB932373}"/>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a16="http://schemas.microsoft.com/office/drawing/2014/main" id="{0994FE19-29C1-D832-8C19-6F042CA98B96}"/>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a16="http://schemas.microsoft.com/office/drawing/2014/main" id="{59D63E40-7931-8471-C379-D3F73C7407C5}"/>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a16="http://schemas.microsoft.com/office/drawing/2014/main" id="{CD910469-45F8-D5E1-4E20-DD67CE4356DA}"/>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a16="http://schemas.microsoft.com/office/drawing/2014/main" id="{2F707976-3A5F-FDB5-11B3-111306C19C9B}"/>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a16="http://schemas.microsoft.com/office/drawing/2014/main" id="{72C9AE49-B757-6CA2-70D5-B65C1E941B66}"/>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a16="http://schemas.microsoft.com/office/drawing/2014/main" id="{38466B79-3450-4939-E839-D39D3B7599AE}"/>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a16="http://schemas.microsoft.com/office/drawing/2014/main" id="{62AA49D2-C76D-CCA9-283E-31D2A2B1A88F}"/>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a16="http://schemas.microsoft.com/office/drawing/2014/main" id="{90F59B83-D188-D136-A05B-2CD3FF065D7F}"/>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a16="http://schemas.microsoft.com/office/drawing/2014/main" id="{33C31435-06E7-E738-0553-7584F265243E}"/>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a16="http://schemas.microsoft.com/office/drawing/2014/main" id="{6E9005E6-B168-C2CF-5357-6D931C508854}"/>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a16="http://schemas.microsoft.com/office/drawing/2014/main" id="{C62733D5-77A7-5A2A-6814-FB07BC9E01E1}"/>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a16="http://schemas.microsoft.com/office/drawing/2014/main" id="{ADBDAAAB-1CF1-8780-C2DE-BAE2B65A31E7}"/>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a16="http://schemas.microsoft.com/office/drawing/2014/main" id="{EE11BF29-A47E-4867-70FE-7483BB065EC1}"/>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a16="http://schemas.microsoft.com/office/drawing/2014/main" id="{12F8EEDB-C4ED-5F47-FAA6-B420AA5660AE}"/>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a16="http://schemas.microsoft.com/office/drawing/2014/main" id="{608D2E80-E2D7-D649-A2FB-E9077310A7AD}"/>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a16="http://schemas.microsoft.com/office/drawing/2014/main" id="{3E4F0597-23CF-B7BC-5E38-6A558E16EC83}"/>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a16="http://schemas.microsoft.com/office/drawing/2014/main" id="{7B91C51C-436E-7934-9CD6-BAD6AA308F3A}"/>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a16="http://schemas.microsoft.com/office/drawing/2014/main" id="{2B5543C2-3D4B-917F-48BD-3A850955BD4D}"/>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a16="http://schemas.microsoft.com/office/drawing/2014/main" id="{65DBF2AF-F710-3837-EF0D-D48E606E1536}"/>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a16="http://schemas.microsoft.com/office/drawing/2014/main" id="{F3CA2C54-5EEA-F1D3-E011-57BC40627602}"/>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a16="http://schemas.microsoft.com/office/drawing/2014/main" id="{64607785-3B7D-C99F-AA29-9F42B2961421}"/>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a16="http://schemas.microsoft.com/office/drawing/2014/main" id="{79D2478D-4CD7-5BD3-3155-86C541490882}"/>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a16="http://schemas.microsoft.com/office/drawing/2014/main" id="{D4D2637C-24BB-4058-160A-52003CCCB368}"/>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a16="http://schemas.microsoft.com/office/drawing/2014/main" id="{E4D2297A-1DC7-74C2-4DAE-E56B14DB5D26}"/>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a16="http://schemas.microsoft.com/office/drawing/2014/main" id="{FB3C4D50-3529-B289-3400-0234E33FBD90}"/>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a16="http://schemas.microsoft.com/office/drawing/2014/main" id="{477BE9BB-8B8A-697E-0F5D-7CF5610EA303}"/>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a16="http://schemas.microsoft.com/office/drawing/2014/main" id="{43F942AF-340C-94EA-1091-D83430A09A81}"/>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a16="http://schemas.microsoft.com/office/drawing/2014/main" id="{E2771CD1-B5CD-9E13-1813-09933C3F6E9B}"/>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a16="http://schemas.microsoft.com/office/drawing/2014/main" id="{A1BDA1E1-553D-C686-7432-EC8B4070601C}"/>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a16="http://schemas.microsoft.com/office/drawing/2014/main" id="{47571B05-FB5A-BB4D-DCB0-D279C594B136}"/>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a16="http://schemas.microsoft.com/office/drawing/2014/main" id="{0CA38D93-4A17-53AB-45BF-9B4B485DFA54}"/>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a16="http://schemas.microsoft.com/office/drawing/2014/main" id="{D31BA7B6-CB7C-D505-C189-3759D8936C94}"/>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a16="http://schemas.microsoft.com/office/drawing/2014/main" id="{57EE048F-F54D-E2FE-6C74-01EC4ED240AF}"/>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a16="http://schemas.microsoft.com/office/drawing/2014/main" id="{32D4E1FA-3A27-EA02-9958-C6DF6B04A8C3}"/>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a16="http://schemas.microsoft.com/office/drawing/2014/main" id="{CC68DDA1-758B-4018-AA8A-A72BEE4C878D}"/>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a16="http://schemas.microsoft.com/office/drawing/2014/main" id="{5486AC93-9456-FBE1-F24B-20C8091314CE}"/>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a16="http://schemas.microsoft.com/office/drawing/2014/main" id="{2ECB2CCA-2832-C31B-5EB7-96FD81F7EFD8}"/>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a16="http://schemas.microsoft.com/office/drawing/2014/main" id="{E544E03B-0EC9-4BFA-7920-6069E36A6160}"/>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a16="http://schemas.microsoft.com/office/drawing/2014/main" id="{B4D4510B-8A02-BDE9-21A3-C4342A089C2B}"/>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a16="http://schemas.microsoft.com/office/drawing/2014/main" id="{0EC9BAA5-EC42-18CC-288D-5245C1BA131C}"/>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a16="http://schemas.microsoft.com/office/drawing/2014/main" id="{40AC4934-E2F2-CF67-54CE-A91DB2B7C908}"/>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a16="http://schemas.microsoft.com/office/drawing/2014/main" id="{82ACDB56-8CCE-447E-E7FF-5DA3CA76AB85}"/>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a16="http://schemas.microsoft.com/office/drawing/2014/main" id="{65106184-1DDA-EB97-8616-529FB3CC169C}"/>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a16="http://schemas.microsoft.com/office/drawing/2014/main" id="{4141C03F-3890-250E-C4AB-7743043DE58A}"/>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a16="http://schemas.microsoft.com/office/drawing/2014/main" id="{821FE9D5-FDEF-63F0-4132-BB8A412EB914}"/>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a16="http://schemas.microsoft.com/office/drawing/2014/main" id="{FBBA07B5-D79E-BA4D-E050-D509FD8FADDC}"/>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a16="http://schemas.microsoft.com/office/drawing/2014/main" id="{EF61BEF4-19C4-4485-75DE-414CF6C933B8}"/>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a16="http://schemas.microsoft.com/office/drawing/2014/main" id="{50961C32-2590-810E-70B3-EBEDCDC5D2C3}"/>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a16="http://schemas.microsoft.com/office/drawing/2014/main" id="{754C1E34-156F-B9EC-C7FF-945A190438B2}"/>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a16="http://schemas.microsoft.com/office/drawing/2014/main" id="{5B056E67-FBD4-0B19-7269-7A1A1164F12B}"/>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a16="http://schemas.microsoft.com/office/drawing/2014/main" id="{B250FD84-1B3E-5122-0372-E85F9CA4B6B8}"/>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a16="http://schemas.microsoft.com/office/drawing/2014/main" id="{BE43E9B1-C033-D40F-1206-08A5AA6A1B62}"/>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a16="http://schemas.microsoft.com/office/drawing/2014/main" id="{F6460689-B5DC-EDF9-E53C-77D3EBF9D7C3}"/>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a16="http://schemas.microsoft.com/office/drawing/2014/main" id="{4E631627-0C95-6B46-22AD-603CD0FF6EB8}"/>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a16="http://schemas.microsoft.com/office/drawing/2014/main" id="{E8CE35D6-6DFB-9E72-4FEC-C534D9AEE4EC}"/>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a16="http://schemas.microsoft.com/office/drawing/2014/main" id="{85B37770-9767-C9BB-600A-220E14C51FDC}"/>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a16="http://schemas.microsoft.com/office/drawing/2014/main" id="{3DCE8347-8F17-F653-0EDD-694E3040B5F6}"/>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a16="http://schemas.microsoft.com/office/drawing/2014/main" id="{CDA8C84F-54D3-6C75-8E5B-786529209270}"/>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a16="http://schemas.microsoft.com/office/drawing/2014/main" id="{EAA276B0-9B9A-7046-98DC-DDE7A1F7EB66}"/>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a16="http://schemas.microsoft.com/office/drawing/2014/main" id="{AA7A11BF-BFB9-C043-14F3-B823E7C31BB5}"/>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a16="http://schemas.microsoft.com/office/drawing/2014/main" id="{B4FE3E5A-F10F-70B8-ED35-C82BAA684514}"/>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a16="http://schemas.microsoft.com/office/drawing/2014/main" id="{E869C898-66BC-4A6B-03FA-AAED1CF681E0}"/>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a16="http://schemas.microsoft.com/office/drawing/2014/main" id="{57E61348-69F3-114B-5BF5-2652A4FCAC2E}"/>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a16="http://schemas.microsoft.com/office/drawing/2014/main" id="{CEBB978A-0582-E167-2539-D424E5A4CA6F}"/>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a16="http://schemas.microsoft.com/office/drawing/2014/main" id="{1053B95E-8A5E-EE75-F223-337B08655BB4}"/>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a16="http://schemas.microsoft.com/office/drawing/2014/main" id="{835C4E5D-363A-D1E1-3B5D-35DC9291860F}"/>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a16="http://schemas.microsoft.com/office/drawing/2014/main" id="{4D5F6B41-D6B6-CBBB-C9C8-405D0CD1DECA}"/>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a16="http://schemas.microsoft.com/office/drawing/2014/main" id="{E263210D-A1E7-4F4C-F3A3-D04AD3E28542}"/>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a16="http://schemas.microsoft.com/office/drawing/2014/main" id="{AE31F67D-F142-85BF-0951-329AC5DF9384}"/>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a16="http://schemas.microsoft.com/office/drawing/2014/main" id="{0BF7938B-05DB-BEA7-690E-86DD4385107F}"/>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a16="http://schemas.microsoft.com/office/drawing/2014/main" id="{FBBB6ECF-B17A-669B-E1C1-B9D1287D21B6}"/>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a16="http://schemas.microsoft.com/office/drawing/2014/main" id="{D10247B3-ADA7-7ADE-106D-22FC1BE2171A}"/>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a16="http://schemas.microsoft.com/office/drawing/2014/main" id="{9FF7E97A-2B82-E7DB-B0D6-4CD61F70DB10}"/>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a16="http://schemas.microsoft.com/office/drawing/2014/main" id="{6A47134C-9E57-3F55-5125-D12B4D050B74}"/>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a16="http://schemas.microsoft.com/office/drawing/2014/main" id="{18332D0D-BFBA-D1A8-5372-9253C255EECE}"/>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a16="http://schemas.microsoft.com/office/drawing/2014/main" id="{DD58D453-F22B-4F5B-DFE6-0C8EB0F883AA}"/>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a16="http://schemas.microsoft.com/office/drawing/2014/main" id="{36FEA0C7-65FB-674E-A5AE-B2FCC168CF09}"/>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a16="http://schemas.microsoft.com/office/drawing/2014/main" id="{EAA126B0-2390-3D17-F6BA-FA7FEFA21921}"/>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a16="http://schemas.microsoft.com/office/drawing/2014/main" id="{D7293365-9E72-DE1F-FD50-9A2130283973}"/>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a16="http://schemas.microsoft.com/office/drawing/2014/main" id="{E95C49FD-3B7F-73D8-EBFF-A7B714D6696B}"/>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a16="http://schemas.microsoft.com/office/drawing/2014/main" id="{675AA328-346A-F560-701C-87186C982DAE}"/>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a16="http://schemas.microsoft.com/office/drawing/2014/main" id="{B11D79FC-E3E5-99C8-E5C6-6475860CA834}"/>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a16="http://schemas.microsoft.com/office/drawing/2014/main" id="{0A09A97E-51C2-B570-E482-7E9383B2BFCD}"/>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a16="http://schemas.microsoft.com/office/drawing/2014/main" id="{19835070-41B9-423A-DF58-88E1F8906220}"/>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a16="http://schemas.microsoft.com/office/drawing/2014/main" id="{D6C337B4-051B-0687-F3E3-3F446C2F6113}"/>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a16="http://schemas.microsoft.com/office/drawing/2014/main" id="{396275F7-7AFC-59BA-9135-0B91F9F88A25}"/>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a16="http://schemas.microsoft.com/office/drawing/2014/main" id="{09FACEC5-5159-1B19-97B0-BBBCB8C0C746}"/>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a16="http://schemas.microsoft.com/office/drawing/2014/main" id="{221A0A7A-835D-7164-D33B-DA6E3167A39F}"/>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a16="http://schemas.microsoft.com/office/drawing/2014/main" id="{0060956C-089F-FD1F-5CB0-0033EBC5150A}"/>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a16="http://schemas.microsoft.com/office/drawing/2014/main" id="{AD5E4391-8504-2A63-4568-46AAAF53BDD5}"/>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a16="http://schemas.microsoft.com/office/drawing/2014/main" id="{2125B71D-A3B7-BCDF-B3DC-FE01493E2CA8}"/>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a16="http://schemas.microsoft.com/office/drawing/2014/main" id="{6ABD846B-532B-1E0E-B6F6-028F690C5BE5}"/>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a16="http://schemas.microsoft.com/office/drawing/2014/main" id="{55ED2C20-B56D-FF5F-A3E8-C44CD5EEFFF1}"/>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a16="http://schemas.microsoft.com/office/drawing/2014/main" id="{3B121E9C-E4E0-EEDC-F447-88819C3C4213}"/>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a16="http://schemas.microsoft.com/office/drawing/2014/main" id="{5AB51150-E404-C94C-339B-C496583EFEE6}"/>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a16="http://schemas.microsoft.com/office/drawing/2014/main" id="{D976515F-BC64-BDEF-DEC2-60104F13F055}"/>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a16="http://schemas.microsoft.com/office/drawing/2014/main" id="{6F709578-469B-BB32-45BD-A805EDAA5179}"/>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a16="http://schemas.microsoft.com/office/drawing/2014/main" id="{68CCCAC9-3348-002B-1683-0E269A2F1F93}"/>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a16="http://schemas.microsoft.com/office/drawing/2014/main" id="{BA93A777-861A-DA8A-E9D5-06CE10DDDAF2}"/>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a16="http://schemas.microsoft.com/office/drawing/2014/main" id="{55E94B6C-1284-CB7E-6C62-F11CABD0A78C}"/>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a16="http://schemas.microsoft.com/office/drawing/2014/main" id="{DB935CD4-0681-D4F1-7452-22340573C5C1}"/>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a16="http://schemas.microsoft.com/office/drawing/2014/main" id="{88D19C6F-D895-81E3-5F35-77C6C3206EA1}"/>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a16="http://schemas.microsoft.com/office/drawing/2014/main" id="{D43CC65B-A2A3-ECEB-E604-A57BD0F464D0}"/>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a16="http://schemas.microsoft.com/office/drawing/2014/main" id="{AA286577-4D37-AECD-5B7B-1835550101F9}"/>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a16="http://schemas.microsoft.com/office/drawing/2014/main" id="{73C11A3E-A644-42AE-75FB-28F944B49A14}"/>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a16="http://schemas.microsoft.com/office/drawing/2014/main" id="{302D58BC-DC41-59BF-261B-3925596FF78B}"/>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a16="http://schemas.microsoft.com/office/drawing/2014/main" id="{D31C741D-4A83-7CA6-3AF8-D9D79A920E74}"/>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a16="http://schemas.microsoft.com/office/drawing/2014/main" id="{D039A286-33E8-7468-A360-3B7ECFC23D45}"/>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a16="http://schemas.microsoft.com/office/drawing/2014/main" id="{735999B1-5B9F-EAE2-9D76-C67F282CADBC}"/>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a16="http://schemas.microsoft.com/office/drawing/2014/main" id="{3C0E2D62-61E8-8969-6B82-2B73E7D693D2}"/>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a16="http://schemas.microsoft.com/office/drawing/2014/main" id="{DA35AA83-27BF-BAC0-4F61-BF53D1115123}"/>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a16="http://schemas.microsoft.com/office/drawing/2014/main" id="{2B6A6330-B212-0D8B-3C6A-C72FFC1F6065}"/>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a16="http://schemas.microsoft.com/office/drawing/2014/main" id="{2A7E1A50-3558-E62F-1902-1DAF519FCCF7}"/>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a16="http://schemas.microsoft.com/office/drawing/2014/main" id="{0073B5F1-D18F-439B-3B4F-A0CAC9B57061}"/>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a16="http://schemas.microsoft.com/office/drawing/2014/main" id="{49486BAB-943C-3F2D-0EC1-DD9956E63FA8}"/>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a16="http://schemas.microsoft.com/office/drawing/2014/main" id="{2A5078F4-C2C1-E731-F8FE-3A3E71C48D2D}"/>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a16="http://schemas.microsoft.com/office/drawing/2014/main" id="{25B26759-AEE0-0977-9AD0-C1D5957AC556}"/>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a16="http://schemas.microsoft.com/office/drawing/2014/main" id="{12AC37C7-4548-1299-85C0-4ACB56DEAD09}"/>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a16="http://schemas.microsoft.com/office/drawing/2014/main" id="{20860B4E-EED8-AB01-4688-AEA5439558F2}"/>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a16="http://schemas.microsoft.com/office/drawing/2014/main" id="{E25C0AA6-B01B-2EC4-3F2E-8FD39646B91D}"/>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a16="http://schemas.microsoft.com/office/drawing/2014/main" id="{6A5159B2-8F7C-DFEA-A41E-2D0C88EB9533}"/>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a16="http://schemas.microsoft.com/office/drawing/2014/main" id="{B1AA4C62-E2E0-9B7B-1522-9686617A0264}"/>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a16="http://schemas.microsoft.com/office/drawing/2014/main" id="{712389E9-F43A-8DBF-399B-2785910DE527}"/>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a16="http://schemas.microsoft.com/office/drawing/2014/main" id="{31E9B119-77E6-6523-3CAA-A8170388B6E3}"/>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a16="http://schemas.microsoft.com/office/drawing/2014/main" id="{843D0F8E-44AF-D6B5-1E05-8BED48E16C00}"/>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a16="http://schemas.microsoft.com/office/drawing/2014/main" id="{12E65300-35F5-A7A5-084F-15C623DCA14E}"/>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a16="http://schemas.microsoft.com/office/drawing/2014/main" id="{04F7C87D-EC83-151F-BA6A-08E7538EA164}"/>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a16="http://schemas.microsoft.com/office/drawing/2014/main" id="{B955879F-4A32-227A-28B8-84F4FA3C06EC}"/>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a16="http://schemas.microsoft.com/office/drawing/2014/main" id="{B27C02B7-A31F-5DDB-F576-B3D4F10FBA9B}"/>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a16="http://schemas.microsoft.com/office/drawing/2014/main" id="{34E403FA-50FF-74E6-54D3-39ECF35F1C44}"/>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a16="http://schemas.microsoft.com/office/drawing/2014/main" id="{9481E16C-7C37-925F-E3C0-CA0AC59D4D71}"/>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a16="http://schemas.microsoft.com/office/drawing/2014/main" id="{ACA614C0-D529-6BE6-FD0A-EAA7E77C28D3}"/>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a16="http://schemas.microsoft.com/office/drawing/2014/main" id="{EC2640AA-281C-9347-487E-B50B67D7098B}"/>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a16="http://schemas.microsoft.com/office/drawing/2014/main" id="{0A123D8E-F242-36C9-AB22-3D17EE9B524A}"/>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a16="http://schemas.microsoft.com/office/drawing/2014/main" id="{C30622ED-C711-487F-8CAA-D4DB54766A20}"/>
            </a:ext>
          </a:extLst>
        </xdr:cNvPr>
        <xdr:cNvSpPr>
          <a:spLocks noChangeArrowheads="1" noChangeShapeType="1" noTextEdit="1"/>
        </xdr:cNvSpPr>
      </xdr:nvSpPr>
      <xdr:spPr bwMode="auto">
        <a:xfrm>
          <a:off x="682856" y="662940"/>
          <a:ext cx="2019993" cy="18288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3</xdr:row>
      <xdr:rowOff>114300</xdr:rowOff>
    </xdr:from>
    <xdr:to>
      <xdr:col>4</xdr:col>
      <xdr:colOff>0</xdr:colOff>
      <xdr:row>3</xdr:row>
      <xdr:rowOff>114300</xdr:rowOff>
    </xdr:to>
    <xdr:sp macro="" textlink="">
      <xdr:nvSpPr>
        <xdr:cNvPr id="2" name="Line 56">
          <a:extLst>
            <a:ext uri="{FF2B5EF4-FFF2-40B4-BE49-F238E27FC236}">
              <a16:creationId xmlns:a16="http://schemas.microsoft.com/office/drawing/2014/main" id="{2138FD59-359E-4214-821B-BB26193A8549}"/>
            </a:ext>
          </a:extLst>
        </xdr:cNvPr>
        <xdr:cNvSpPr>
          <a:spLocks noChangeShapeType="1"/>
        </xdr:cNvSpPr>
      </xdr:nvSpPr>
      <xdr:spPr bwMode="auto">
        <a:xfrm>
          <a:off x="1164994" y="746067"/>
          <a:ext cx="16363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20</xdr:row>
      <xdr:rowOff>104775</xdr:rowOff>
    </xdr:from>
    <xdr:to>
      <xdr:col>4</xdr:col>
      <xdr:colOff>0</xdr:colOff>
      <xdr:row>20</xdr:row>
      <xdr:rowOff>104775</xdr:rowOff>
    </xdr:to>
    <xdr:sp macro="" textlink="">
      <xdr:nvSpPr>
        <xdr:cNvPr id="3" name="Line 62">
          <a:extLst>
            <a:ext uri="{FF2B5EF4-FFF2-40B4-BE49-F238E27FC236}">
              <a16:creationId xmlns:a16="http://schemas.microsoft.com/office/drawing/2014/main" id="{61B7A83F-015A-498B-8339-8A0DB3161F17}"/>
            </a:ext>
          </a:extLst>
        </xdr:cNvPr>
        <xdr:cNvSpPr>
          <a:spLocks noChangeShapeType="1"/>
        </xdr:cNvSpPr>
      </xdr:nvSpPr>
      <xdr:spPr bwMode="auto">
        <a:xfrm>
          <a:off x="2262794" y="3845502"/>
          <a:ext cx="5385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18</xdr:row>
      <xdr:rowOff>85725</xdr:rowOff>
    </xdr:from>
    <xdr:to>
      <xdr:col>3</xdr:col>
      <xdr:colOff>447675</xdr:colOff>
      <xdr:row>23</xdr:row>
      <xdr:rowOff>104775</xdr:rowOff>
    </xdr:to>
    <xdr:sp macro="" textlink="">
      <xdr:nvSpPr>
        <xdr:cNvPr id="4" name="Line 63">
          <a:extLst>
            <a:ext uri="{FF2B5EF4-FFF2-40B4-BE49-F238E27FC236}">
              <a16:creationId xmlns:a16="http://schemas.microsoft.com/office/drawing/2014/main" id="{7D5AFE01-746E-4689-AE78-6F869E7DBB4D}"/>
            </a:ext>
          </a:extLst>
        </xdr:cNvPr>
        <xdr:cNvSpPr>
          <a:spLocks noChangeShapeType="1"/>
        </xdr:cNvSpPr>
      </xdr:nvSpPr>
      <xdr:spPr bwMode="auto">
        <a:xfrm>
          <a:off x="2500919" y="3460692"/>
          <a:ext cx="0" cy="933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23</xdr:row>
      <xdr:rowOff>104775</xdr:rowOff>
    </xdr:from>
    <xdr:to>
      <xdr:col>3</xdr:col>
      <xdr:colOff>723900</xdr:colOff>
      <xdr:row>23</xdr:row>
      <xdr:rowOff>104775</xdr:rowOff>
    </xdr:to>
    <xdr:sp macro="" textlink="">
      <xdr:nvSpPr>
        <xdr:cNvPr id="5" name="Line 65">
          <a:extLst>
            <a:ext uri="{FF2B5EF4-FFF2-40B4-BE49-F238E27FC236}">
              <a16:creationId xmlns:a16="http://schemas.microsoft.com/office/drawing/2014/main" id="{B1961283-B0A4-4709-ACF0-FCFD33954958}"/>
            </a:ext>
          </a:extLst>
        </xdr:cNvPr>
        <xdr:cNvSpPr>
          <a:spLocks noChangeShapeType="1"/>
        </xdr:cNvSpPr>
      </xdr:nvSpPr>
      <xdr:spPr bwMode="auto">
        <a:xfrm>
          <a:off x="2510444" y="4394142"/>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18</xdr:row>
      <xdr:rowOff>95250</xdr:rowOff>
    </xdr:from>
    <xdr:to>
      <xdr:col>6</xdr:col>
      <xdr:colOff>238125</xdr:colOff>
      <xdr:row>18</xdr:row>
      <xdr:rowOff>95250</xdr:rowOff>
    </xdr:to>
    <xdr:sp macro="" textlink="">
      <xdr:nvSpPr>
        <xdr:cNvPr id="6" name="Line 66">
          <a:extLst>
            <a:ext uri="{FF2B5EF4-FFF2-40B4-BE49-F238E27FC236}">
              <a16:creationId xmlns:a16="http://schemas.microsoft.com/office/drawing/2014/main" id="{C7C2A442-CAFB-4E02-B829-75422B189B76}"/>
            </a:ext>
          </a:extLst>
        </xdr:cNvPr>
        <xdr:cNvSpPr>
          <a:spLocks noChangeShapeType="1"/>
        </xdr:cNvSpPr>
      </xdr:nvSpPr>
      <xdr:spPr bwMode="auto">
        <a:xfrm flipV="1">
          <a:off x="3975908" y="3470217"/>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7" name="Line 70">
          <a:extLst>
            <a:ext uri="{FF2B5EF4-FFF2-40B4-BE49-F238E27FC236}">
              <a16:creationId xmlns:a16="http://schemas.microsoft.com/office/drawing/2014/main" id="{78C0C654-AC8D-47A2-9F7E-8BFB93B3E669}"/>
            </a:ext>
          </a:extLst>
        </xdr:cNvPr>
        <xdr:cNvSpPr>
          <a:spLocks noChangeShapeType="1"/>
        </xdr:cNvSpPr>
      </xdr:nvSpPr>
      <xdr:spPr bwMode="auto">
        <a:xfrm>
          <a:off x="2529494" y="5289492"/>
          <a:ext cx="0" cy="11163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8" name="Line 71">
          <a:extLst>
            <a:ext uri="{FF2B5EF4-FFF2-40B4-BE49-F238E27FC236}">
              <a16:creationId xmlns:a16="http://schemas.microsoft.com/office/drawing/2014/main" id="{7C1FBA5E-DAD7-4FB7-9D7A-2A38F1710AB7}"/>
            </a:ext>
          </a:extLst>
        </xdr:cNvPr>
        <xdr:cNvSpPr>
          <a:spLocks noChangeShapeType="1"/>
        </xdr:cNvSpPr>
      </xdr:nvSpPr>
      <xdr:spPr bwMode="auto">
        <a:xfrm>
          <a:off x="2529494" y="640582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9" name="Line 72">
          <a:extLst>
            <a:ext uri="{FF2B5EF4-FFF2-40B4-BE49-F238E27FC236}">
              <a16:creationId xmlns:a16="http://schemas.microsoft.com/office/drawing/2014/main" id="{BFDFE56B-B503-47DD-8546-2748EA0EC329}"/>
            </a:ext>
          </a:extLst>
        </xdr:cNvPr>
        <xdr:cNvSpPr>
          <a:spLocks noChangeShapeType="1"/>
        </xdr:cNvSpPr>
      </xdr:nvSpPr>
      <xdr:spPr bwMode="auto">
        <a:xfrm>
          <a:off x="2529494" y="528949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114300</xdr:rowOff>
    </xdr:from>
    <xdr:to>
      <xdr:col>4</xdr:col>
      <xdr:colOff>0</xdr:colOff>
      <xdr:row>39</xdr:row>
      <xdr:rowOff>114300</xdr:rowOff>
    </xdr:to>
    <xdr:sp macro="" textlink="">
      <xdr:nvSpPr>
        <xdr:cNvPr id="10" name="Line 73">
          <a:extLst>
            <a:ext uri="{FF2B5EF4-FFF2-40B4-BE49-F238E27FC236}">
              <a16:creationId xmlns:a16="http://schemas.microsoft.com/office/drawing/2014/main" id="{8B9B31C8-72EE-4D84-A588-6154D30854CF}"/>
            </a:ext>
          </a:extLst>
        </xdr:cNvPr>
        <xdr:cNvSpPr>
          <a:spLocks noChangeShapeType="1"/>
        </xdr:cNvSpPr>
      </xdr:nvSpPr>
      <xdr:spPr bwMode="auto">
        <a:xfrm>
          <a:off x="2281844" y="7329747"/>
          <a:ext cx="51954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41</xdr:row>
      <xdr:rowOff>104775</xdr:rowOff>
    </xdr:from>
    <xdr:to>
      <xdr:col>4</xdr:col>
      <xdr:colOff>0</xdr:colOff>
      <xdr:row>41</xdr:row>
      <xdr:rowOff>104775</xdr:rowOff>
    </xdr:to>
    <xdr:sp macro="" textlink="">
      <xdr:nvSpPr>
        <xdr:cNvPr id="11" name="Line 75">
          <a:extLst>
            <a:ext uri="{FF2B5EF4-FFF2-40B4-BE49-F238E27FC236}">
              <a16:creationId xmlns:a16="http://schemas.microsoft.com/office/drawing/2014/main" id="{FB5CC900-AAA7-474E-A3A5-9E028B4D401B}"/>
            </a:ext>
          </a:extLst>
        </xdr:cNvPr>
        <xdr:cNvSpPr>
          <a:spLocks noChangeShapeType="1"/>
        </xdr:cNvSpPr>
      </xdr:nvSpPr>
      <xdr:spPr bwMode="auto">
        <a:xfrm>
          <a:off x="2519969" y="7685982"/>
          <a:ext cx="28142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4</xdr:col>
      <xdr:colOff>9525</xdr:colOff>
      <xdr:row>37</xdr:row>
      <xdr:rowOff>85725</xdr:rowOff>
    </xdr:to>
    <xdr:sp macro="" textlink="">
      <xdr:nvSpPr>
        <xdr:cNvPr id="12" name="Line 76">
          <a:extLst>
            <a:ext uri="{FF2B5EF4-FFF2-40B4-BE49-F238E27FC236}">
              <a16:creationId xmlns:a16="http://schemas.microsoft.com/office/drawing/2014/main" id="{DD7A7633-8A5A-469A-BD5A-65FCBD710ADE}"/>
            </a:ext>
          </a:extLst>
        </xdr:cNvPr>
        <xdr:cNvSpPr>
          <a:spLocks noChangeShapeType="1"/>
        </xdr:cNvSpPr>
      </xdr:nvSpPr>
      <xdr:spPr bwMode="auto">
        <a:xfrm>
          <a:off x="2519969" y="6935412"/>
          <a:ext cx="29094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49</xdr:row>
      <xdr:rowOff>95250</xdr:rowOff>
    </xdr:from>
    <xdr:to>
      <xdr:col>3</xdr:col>
      <xdr:colOff>657225</xdr:colOff>
      <xdr:row>49</xdr:row>
      <xdr:rowOff>95250</xdr:rowOff>
    </xdr:to>
    <xdr:sp macro="" textlink="">
      <xdr:nvSpPr>
        <xdr:cNvPr id="13" name="Line 78">
          <a:extLst>
            <a:ext uri="{FF2B5EF4-FFF2-40B4-BE49-F238E27FC236}">
              <a16:creationId xmlns:a16="http://schemas.microsoft.com/office/drawing/2014/main" id="{A9B33CF6-9E0C-4B7C-A545-110F51ACB848}"/>
            </a:ext>
          </a:extLst>
        </xdr:cNvPr>
        <xdr:cNvSpPr>
          <a:spLocks noChangeShapeType="1"/>
        </xdr:cNvSpPr>
      </xdr:nvSpPr>
      <xdr:spPr bwMode="auto">
        <a:xfrm>
          <a:off x="2329469" y="9139497"/>
          <a:ext cx="3810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3</xdr:col>
      <xdr:colOff>466725</xdr:colOff>
      <xdr:row>41</xdr:row>
      <xdr:rowOff>104775</xdr:rowOff>
    </xdr:to>
    <xdr:sp macro="" textlink="">
      <xdr:nvSpPr>
        <xdr:cNvPr id="14" name="Line 81">
          <a:extLst>
            <a:ext uri="{FF2B5EF4-FFF2-40B4-BE49-F238E27FC236}">
              <a16:creationId xmlns:a16="http://schemas.microsoft.com/office/drawing/2014/main" id="{92A96C45-6E06-4F09-A21B-5B97D6AAC70E}"/>
            </a:ext>
          </a:extLst>
        </xdr:cNvPr>
        <xdr:cNvSpPr>
          <a:spLocks noChangeShapeType="1"/>
        </xdr:cNvSpPr>
      </xdr:nvSpPr>
      <xdr:spPr bwMode="auto">
        <a:xfrm>
          <a:off x="2519969" y="6935412"/>
          <a:ext cx="0" cy="75057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3</xdr:row>
      <xdr:rowOff>114300</xdr:rowOff>
    </xdr:from>
    <xdr:to>
      <xdr:col>2</xdr:col>
      <xdr:colOff>542925</xdr:colOff>
      <xdr:row>9</xdr:row>
      <xdr:rowOff>104775</xdr:rowOff>
    </xdr:to>
    <xdr:sp macro="" textlink="">
      <xdr:nvSpPr>
        <xdr:cNvPr id="15" name="Line 57">
          <a:extLst>
            <a:ext uri="{FF2B5EF4-FFF2-40B4-BE49-F238E27FC236}">
              <a16:creationId xmlns:a16="http://schemas.microsoft.com/office/drawing/2014/main" id="{6668670F-80C6-44A2-BF67-2436868070BA}"/>
            </a:ext>
          </a:extLst>
        </xdr:cNvPr>
        <xdr:cNvSpPr>
          <a:spLocks noChangeShapeType="1"/>
        </xdr:cNvSpPr>
      </xdr:nvSpPr>
      <xdr:spPr bwMode="auto">
        <a:xfrm>
          <a:off x="1848023" y="746067"/>
          <a:ext cx="0" cy="108775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4</xdr:row>
      <xdr:rowOff>95250</xdr:rowOff>
    </xdr:from>
    <xdr:to>
      <xdr:col>8</xdr:col>
      <xdr:colOff>1038225</xdr:colOff>
      <xdr:row>4</xdr:row>
      <xdr:rowOff>95250</xdr:rowOff>
    </xdr:to>
    <xdr:sp macro="" textlink="">
      <xdr:nvSpPr>
        <xdr:cNvPr id="16" name="Line 24">
          <a:extLst>
            <a:ext uri="{FF2B5EF4-FFF2-40B4-BE49-F238E27FC236}">
              <a16:creationId xmlns:a16="http://schemas.microsoft.com/office/drawing/2014/main" id="{B11CF045-2E75-4ED0-86B3-35575059FB25}"/>
            </a:ext>
          </a:extLst>
        </xdr:cNvPr>
        <xdr:cNvSpPr>
          <a:spLocks noChangeShapeType="1"/>
        </xdr:cNvSpPr>
      </xdr:nvSpPr>
      <xdr:spPr bwMode="auto">
        <a:xfrm>
          <a:off x="6408766" y="909897"/>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xdr:row>
      <xdr:rowOff>114300</xdr:rowOff>
    </xdr:from>
    <xdr:to>
      <xdr:col>10</xdr:col>
      <xdr:colOff>238125</xdr:colOff>
      <xdr:row>4</xdr:row>
      <xdr:rowOff>114300</xdr:rowOff>
    </xdr:to>
    <xdr:sp macro="" textlink="">
      <xdr:nvSpPr>
        <xdr:cNvPr id="17" name="Line 25">
          <a:extLst>
            <a:ext uri="{FF2B5EF4-FFF2-40B4-BE49-F238E27FC236}">
              <a16:creationId xmlns:a16="http://schemas.microsoft.com/office/drawing/2014/main" id="{24F88EF4-4D15-48C8-A1A9-0B4E5BCA9AA2}"/>
            </a:ext>
          </a:extLst>
        </xdr:cNvPr>
        <xdr:cNvSpPr>
          <a:spLocks noChangeShapeType="1"/>
        </xdr:cNvSpPr>
      </xdr:nvSpPr>
      <xdr:spPr bwMode="auto">
        <a:xfrm>
          <a:off x="7765300" y="928947"/>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4</xdr:row>
      <xdr:rowOff>95250</xdr:rowOff>
    </xdr:from>
    <xdr:to>
      <xdr:col>6</xdr:col>
      <xdr:colOff>276225</xdr:colOff>
      <xdr:row>4</xdr:row>
      <xdr:rowOff>95250</xdr:rowOff>
    </xdr:to>
    <xdr:sp macro="" textlink="">
      <xdr:nvSpPr>
        <xdr:cNvPr id="18" name="Line 26">
          <a:extLst>
            <a:ext uri="{FF2B5EF4-FFF2-40B4-BE49-F238E27FC236}">
              <a16:creationId xmlns:a16="http://schemas.microsoft.com/office/drawing/2014/main" id="{69814B4B-D5F4-4C78-BD83-063943204254}"/>
            </a:ext>
          </a:extLst>
        </xdr:cNvPr>
        <xdr:cNvSpPr>
          <a:spLocks noChangeShapeType="1"/>
        </xdr:cNvSpPr>
      </xdr:nvSpPr>
      <xdr:spPr bwMode="auto">
        <a:xfrm>
          <a:off x="4615988" y="909897"/>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1085849</xdr:colOff>
      <xdr:row>6</xdr:row>
      <xdr:rowOff>104775</xdr:rowOff>
    </xdr:from>
    <xdr:to>
      <xdr:col>9</xdr:col>
      <xdr:colOff>76199</xdr:colOff>
      <xdr:row>6</xdr:row>
      <xdr:rowOff>104775</xdr:rowOff>
    </xdr:to>
    <xdr:sp macro="" textlink="">
      <xdr:nvSpPr>
        <xdr:cNvPr id="19" name="Line 27">
          <a:extLst>
            <a:ext uri="{FF2B5EF4-FFF2-40B4-BE49-F238E27FC236}">
              <a16:creationId xmlns:a16="http://schemas.microsoft.com/office/drawing/2014/main" id="{1ACB7F72-B4EC-4356-AF3A-2F1C524C731F}"/>
            </a:ext>
          </a:extLst>
        </xdr:cNvPr>
        <xdr:cNvSpPr>
          <a:spLocks noChangeShapeType="1"/>
        </xdr:cNvSpPr>
      </xdr:nvSpPr>
      <xdr:spPr bwMode="auto">
        <a:xfrm>
          <a:off x="6713565" y="1285182"/>
          <a:ext cx="17075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20" name="Line 69">
          <a:extLst>
            <a:ext uri="{FF2B5EF4-FFF2-40B4-BE49-F238E27FC236}">
              <a16:creationId xmlns:a16="http://schemas.microsoft.com/office/drawing/2014/main" id="{339288CC-A847-43AE-B5F8-46EBDA11A1B3}"/>
            </a:ext>
          </a:extLst>
        </xdr:cNvPr>
        <xdr:cNvSpPr>
          <a:spLocks noChangeShapeType="1"/>
        </xdr:cNvSpPr>
      </xdr:nvSpPr>
      <xdr:spPr bwMode="auto">
        <a:xfrm>
          <a:off x="2234219" y="5655252"/>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21" name="Line 70">
          <a:extLst>
            <a:ext uri="{FF2B5EF4-FFF2-40B4-BE49-F238E27FC236}">
              <a16:creationId xmlns:a16="http://schemas.microsoft.com/office/drawing/2014/main" id="{00BEA4F1-961D-4908-B3BB-16C62423AEFF}"/>
            </a:ext>
          </a:extLst>
        </xdr:cNvPr>
        <xdr:cNvSpPr>
          <a:spLocks noChangeShapeType="1"/>
        </xdr:cNvSpPr>
      </xdr:nvSpPr>
      <xdr:spPr bwMode="auto">
        <a:xfrm>
          <a:off x="2529494" y="5289492"/>
          <a:ext cx="0" cy="11163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22" name="Line 71">
          <a:extLst>
            <a:ext uri="{FF2B5EF4-FFF2-40B4-BE49-F238E27FC236}">
              <a16:creationId xmlns:a16="http://schemas.microsoft.com/office/drawing/2014/main" id="{ED22D225-BCEB-4C33-8C84-347690FC9FE2}"/>
            </a:ext>
          </a:extLst>
        </xdr:cNvPr>
        <xdr:cNvSpPr>
          <a:spLocks noChangeShapeType="1"/>
        </xdr:cNvSpPr>
      </xdr:nvSpPr>
      <xdr:spPr bwMode="auto">
        <a:xfrm>
          <a:off x="2529494" y="640582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6</xdr:row>
      <xdr:rowOff>85725</xdr:rowOff>
    </xdr:from>
    <xdr:to>
      <xdr:col>6</xdr:col>
      <xdr:colOff>276225</xdr:colOff>
      <xdr:row>6</xdr:row>
      <xdr:rowOff>85725</xdr:rowOff>
    </xdr:to>
    <xdr:sp macro="" textlink="">
      <xdr:nvSpPr>
        <xdr:cNvPr id="23" name="Line 26">
          <a:extLst>
            <a:ext uri="{FF2B5EF4-FFF2-40B4-BE49-F238E27FC236}">
              <a16:creationId xmlns:a16="http://schemas.microsoft.com/office/drawing/2014/main" id="{6DFA7A5D-AA4F-4BA6-BD8C-7FF329969C4C}"/>
            </a:ext>
          </a:extLst>
        </xdr:cNvPr>
        <xdr:cNvSpPr>
          <a:spLocks noChangeShapeType="1"/>
        </xdr:cNvSpPr>
      </xdr:nvSpPr>
      <xdr:spPr bwMode="auto">
        <a:xfrm>
          <a:off x="4615988" y="1266132"/>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20</xdr:row>
      <xdr:rowOff>95250</xdr:rowOff>
    </xdr:from>
    <xdr:to>
      <xdr:col>6</xdr:col>
      <xdr:colOff>238125</xdr:colOff>
      <xdr:row>20</xdr:row>
      <xdr:rowOff>95250</xdr:rowOff>
    </xdr:to>
    <xdr:sp macro="" textlink="">
      <xdr:nvSpPr>
        <xdr:cNvPr id="24" name="Line 66">
          <a:extLst>
            <a:ext uri="{FF2B5EF4-FFF2-40B4-BE49-F238E27FC236}">
              <a16:creationId xmlns:a16="http://schemas.microsoft.com/office/drawing/2014/main" id="{6228004B-78E8-43A8-AE21-2A94681E40D6}"/>
            </a:ext>
          </a:extLst>
        </xdr:cNvPr>
        <xdr:cNvSpPr>
          <a:spLocks noChangeShapeType="1"/>
        </xdr:cNvSpPr>
      </xdr:nvSpPr>
      <xdr:spPr bwMode="auto">
        <a:xfrm flipV="1">
          <a:off x="3975908" y="3835977"/>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22</xdr:row>
      <xdr:rowOff>95250</xdr:rowOff>
    </xdr:from>
    <xdr:to>
      <xdr:col>6</xdr:col>
      <xdr:colOff>238125</xdr:colOff>
      <xdr:row>22</xdr:row>
      <xdr:rowOff>95250</xdr:rowOff>
    </xdr:to>
    <xdr:sp macro="" textlink="">
      <xdr:nvSpPr>
        <xdr:cNvPr id="25" name="Line 66">
          <a:extLst>
            <a:ext uri="{FF2B5EF4-FFF2-40B4-BE49-F238E27FC236}">
              <a16:creationId xmlns:a16="http://schemas.microsoft.com/office/drawing/2014/main" id="{77F51699-5948-47BC-8F21-F9211E99E165}"/>
            </a:ext>
          </a:extLst>
        </xdr:cNvPr>
        <xdr:cNvSpPr>
          <a:spLocks noChangeShapeType="1"/>
        </xdr:cNvSpPr>
      </xdr:nvSpPr>
      <xdr:spPr bwMode="auto">
        <a:xfrm flipV="1">
          <a:off x="3975908" y="4201737"/>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23</xdr:row>
      <xdr:rowOff>104775</xdr:rowOff>
    </xdr:from>
    <xdr:to>
      <xdr:col>6</xdr:col>
      <xdr:colOff>247650</xdr:colOff>
      <xdr:row>23</xdr:row>
      <xdr:rowOff>104775</xdr:rowOff>
    </xdr:to>
    <xdr:sp macro="" textlink="">
      <xdr:nvSpPr>
        <xdr:cNvPr id="26" name="Line 66">
          <a:extLst>
            <a:ext uri="{FF2B5EF4-FFF2-40B4-BE49-F238E27FC236}">
              <a16:creationId xmlns:a16="http://schemas.microsoft.com/office/drawing/2014/main" id="{2A582FA5-1132-47E5-94C8-60A44F7EC3A9}"/>
            </a:ext>
          </a:extLst>
        </xdr:cNvPr>
        <xdr:cNvSpPr>
          <a:spLocks noChangeShapeType="1"/>
        </xdr:cNvSpPr>
      </xdr:nvSpPr>
      <xdr:spPr bwMode="auto">
        <a:xfrm flipV="1">
          <a:off x="3985433" y="4394142"/>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18</xdr:row>
      <xdr:rowOff>76200</xdr:rowOff>
    </xdr:from>
    <xdr:to>
      <xdr:col>3</xdr:col>
      <xdr:colOff>714375</xdr:colOff>
      <xdr:row>18</xdr:row>
      <xdr:rowOff>76200</xdr:rowOff>
    </xdr:to>
    <xdr:sp macro="" textlink="">
      <xdr:nvSpPr>
        <xdr:cNvPr id="27" name="Line 65">
          <a:extLst>
            <a:ext uri="{FF2B5EF4-FFF2-40B4-BE49-F238E27FC236}">
              <a16:creationId xmlns:a16="http://schemas.microsoft.com/office/drawing/2014/main" id="{6E164A09-206B-4E2E-9549-6230786D27FF}"/>
            </a:ext>
          </a:extLst>
        </xdr:cNvPr>
        <xdr:cNvSpPr>
          <a:spLocks noChangeShapeType="1"/>
        </xdr:cNvSpPr>
      </xdr:nvSpPr>
      <xdr:spPr bwMode="auto">
        <a:xfrm>
          <a:off x="2500919" y="3451167"/>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22</xdr:row>
      <xdr:rowOff>85725</xdr:rowOff>
    </xdr:from>
    <xdr:to>
      <xdr:col>3</xdr:col>
      <xdr:colOff>714375</xdr:colOff>
      <xdr:row>22</xdr:row>
      <xdr:rowOff>85725</xdr:rowOff>
    </xdr:to>
    <xdr:sp macro="" textlink="">
      <xdr:nvSpPr>
        <xdr:cNvPr id="28" name="Line 65">
          <a:extLst>
            <a:ext uri="{FF2B5EF4-FFF2-40B4-BE49-F238E27FC236}">
              <a16:creationId xmlns:a16="http://schemas.microsoft.com/office/drawing/2014/main" id="{201311F3-AE95-4517-9E37-1A331F6E118E}"/>
            </a:ext>
          </a:extLst>
        </xdr:cNvPr>
        <xdr:cNvSpPr>
          <a:spLocks noChangeShapeType="1"/>
        </xdr:cNvSpPr>
      </xdr:nvSpPr>
      <xdr:spPr bwMode="auto">
        <a:xfrm>
          <a:off x="2500919" y="4192212"/>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29" name="Line 71">
          <a:extLst>
            <a:ext uri="{FF2B5EF4-FFF2-40B4-BE49-F238E27FC236}">
              <a16:creationId xmlns:a16="http://schemas.microsoft.com/office/drawing/2014/main" id="{2FB143DB-0E6F-4261-ABB6-CA2EBB543BFC}"/>
            </a:ext>
          </a:extLst>
        </xdr:cNvPr>
        <xdr:cNvSpPr>
          <a:spLocks noChangeShapeType="1"/>
        </xdr:cNvSpPr>
      </xdr:nvSpPr>
      <xdr:spPr bwMode="auto">
        <a:xfrm>
          <a:off x="2539019" y="6030537"/>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3</xdr:row>
      <xdr:rowOff>114300</xdr:rowOff>
    </xdr:from>
    <xdr:to>
      <xdr:col>4</xdr:col>
      <xdr:colOff>0</xdr:colOff>
      <xdr:row>3</xdr:row>
      <xdr:rowOff>114300</xdr:rowOff>
    </xdr:to>
    <xdr:sp macro="" textlink="">
      <xdr:nvSpPr>
        <xdr:cNvPr id="30" name="Line 56">
          <a:extLst>
            <a:ext uri="{FF2B5EF4-FFF2-40B4-BE49-F238E27FC236}">
              <a16:creationId xmlns:a16="http://schemas.microsoft.com/office/drawing/2014/main" id="{B9F9E1DE-19CE-43E4-A19F-74E2352366FA}"/>
            </a:ext>
          </a:extLst>
        </xdr:cNvPr>
        <xdr:cNvSpPr>
          <a:spLocks noChangeShapeType="1"/>
        </xdr:cNvSpPr>
      </xdr:nvSpPr>
      <xdr:spPr bwMode="auto">
        <a:xfrm>
          <a:off x="1164994" y="746067"/>
          <a:ext cx="16363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10</xdr:row>
      <xdr:rowOff>104775</xdr:rowOff>
    </xdr:from>
    <xdr:to>
      <xdr:col>4</xdr:col>
      <xdr:colOff>0</xdr:colOff>
      <xdr:row>10</xdr:row>
      <xdr:rowOff>104775</xdr:rowOff>
    </xdr:to>
    <xdr:sp macro="" textlink="">
      <xdr:nvSpPr>
        <xdr:cNvPr id="31" name="Line 58">
          <a:extLst>
            <a:ext uri="{FF2B5EF4-FFF2-40B4-BE49-F238E27FC236}">
              <a16:creationId xmlns:a16="http://schemas.microsoft.com/office/drawing/2014/main" id="{8DD46DBD-5F2E-4794-8091-1A96E78F3011}"/>
            </a:ext>
          </a:extLst>
        </xdr:cNvPr>
        <xdr:cNvSpPr>
          <a:spLocks noChangeShapeType="1"/>
        </xdr:cNvSpPr>
      </xdr:nvSpPr>
      <xdr:spPr bwMode="auto">
        <a:xfrm>
          <a:off x="1848023" y="2016702"/>
          <a:ext cx="95336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104775</xdr:rowOff>
    </xdr:from>
    <xdr:to>
      <xdr:col>6</xdr:col>
      <xdr:colOff>276225</xdr:colOff>
      <xdr:row>10</xdr:row>
      <xdr:rowOff>104775</xdr:rowOff>
    </xdr:to>
    <xdr:sp macro="" textlink="">
      <xdr:nvSpPr>
        <xdr:cNvPr id="32" name="Line 59">
          <a:extLst>
            <a:ext uri="{FF2B5EF4-FFF2-40B4-BE49-F238E27FC236}">
              <a16:creationId xmlns:a16="http://schemas.microsoft.com/office/drawing/2014/main" id="{140020F1-E264-4C24-A0A9-2D9017B3F947}"/>
            </a:ext>
          </a:extLst>
        </xdr:cNvPr>
        <xdr:cNvSpPr>
          <a:spLocks noChangeShapeType="1"/>
        </xdr:cNvSpPr>
      </xdr:nvSpPr>
      <xdr:spPr bwMode="auto">
        <a:xfrm>
          <a:off x="3661583" y="2016702"/>
          <a:ext cx="121158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3</xdr:row>
      <xdr:rowOff>114300</xdr:rowOff>
    </xdr:from>
    <xdr:to>
      <xdr:col>2</xdr:col>
      <xdr:colOff>542925</xdr:colOff>
      <xdr:row>10</xdr:row>
      <xdr:rowOff>104775</xdr:rowOff>
    </xdr:to>
    <xdr:sp macro="" textlink="">
      <xdr:nvSpPr>
        <xdr:cNvPr id="33" name="Line 57">
          <a:extLst>
            <a:ext uri="{FF2B5EF4-FFF2-40B4-BE49-F238E27FC236}">
              <a16:creationId xmlns:a16="http://schemas.microsoft.com/office/drawing/2014/main" id="{770B0B7F-E6EC-4167-BB29-58A97143AAD8}"/>
            </a:ext>
          </a:extLst>
        </xdr:cNvPr>
        <xdr:cNvSpPr>
          <a:spLocks noChangeShapeType="1"/>
        </xdr:cNvSpPr>
      </xdr:nvSpPr>
      <xdr:spPr bwMode="auto">
        <a:xfrm>
          <a:off x="1848023" y="746067"/>
          <a:ext cx="0" cy="127063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666750</xdr:colOff>
      <xdr:row>4</xdr:row>
      <xdr:rowOff>95250</xdr:rowOff>
    </xdr:from>
    <xdr:to>
      <xdr:col>8</xdr:col>
      <xdr:colOff>981075</xdr:colOff>
      <xdr:row>4</xdr:row>
      <xdr:rowOff>95250</xdr:rowOff>
    </xdr:to>
    <xdr:sp macro="" textlink="">
      <xdr:nvSpPr>
        <xdr:cNvPr id="34" name="Line 24">
          <a:extLst>
            <a:ext uri="{FF2B5EF4-FFF2-40B4-BE49-F238E27FC236}">
              <a16:creationId xmlns:a16="http://schemas.microsoft.com/office/drawing/2014/main" id="{2C9EB653-A4C3-444C-983A-0242F002DFBB}"/>
            </a:ext>
          </a:extLst>
        </xdr:cNvPr>
        <xdr:cNvSpPr>
          <a:spLocks noChangeShapeType="1"/>
        </xdr:cNvSpPr>
      </xdr:nvSpPr>
      <xdr:spPr bwMode="auto">
        <a:xfrm>
          <a:off x="6294466" y="909897"/>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35329</xdr:colOff>
      <xdr:row>6</xdr:row>
      <xdr:rowOff>89362</xdr:rowOff>
    </xdr:from>
    <xdr:to>
      <xdr:col>10</xdr:col>
      <xdr:colOff>291465</xdr:colOff>
      <xdr:row>6</xdr:row>
      <xdr:rowOff>89362</xdr:rowOff>
    </xdr:to>
    <xdr:sp macro="" textlink="">
      <xdr:nvSpPr>
        <xdr:cNvPr id="35" name="Line 25">
          <a:extLst>
            <a:ext uri="{FF2B5EF4-FFF2-40B4-BE49-F238E27FC236}">
              <a16:creationId xmlns:a16="http://schemas.microsoft.com/office/drawing/2014/main" id="{FC71544F-C1AA-46EB-AA6F-FDF812111DF6}"/>
            </a:ext>
          </a:extLst>
        </xdr:cNvPr>
        <xdr:cNvSpPr>
          <a:spLocks noChangeShapeType="1"/>
        </xdr:cNvSpPr>
      </xdr:nvSpPr>
      <xdr:spPr bwMode="auto">
        <a:xfrm>
          <a:off x="7242464" y="1269769"/>
          <a:ext cx="25613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4</xdr:row>
      <xdr:rowOff>95250</xdr:rowOff>
    </xdr:from>
    <xdr:to>
      <xdr:col>6</xdr:col>
      <xdr:colOff>228600</xdr:colOff>
      <xdr:row>4</xdr:row>
      <xdr:rowOff>95250</xdr:rowOff>
    </xdr:to>
    <xdr:sp macro="" textlink="">
      <xdr:nvSpPr>
        <xdr:cNvPr id="36" name="Line 26">
          <a:extLst>
            <a:ext uri="{FF2B5EF4-FFF2-40B4-BE49-F238E27FC236}">
              <a16:creationId xmlns:a16="http://schemas.microsoft.com/office/drawing/2014/main" id="{135D3549-DFEF-4F50-BA47-118ED67718B4}"/>
            </a:ext>
          </a:extLst>
        </xdr:cNvPr>
        <xdr:cNvSpPr>
          <a:spLocks noChangeShapeType="1"/>
        </xdr:cNvSpPr>
      </xdr:nvSpPr>
      <xdr:spPr bwMode="auto">
        <a:xfrm>
          <a:off x="4663613" y="909897"/>
          <a:ext cx="1619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565092</xdr:colOff>
      <xdr:row>10</xdr:row>
      <xdr:rowOff>90574</xdr:rowOff>
    </xdr:from>
    <xdr:to>
      <xdr:col>10</xdr:col>
      <xdr:colOff>279342</xdr:colOff>
      <xdr:row>10</xdr:row>
      <xdr:rowOff>90574</xdr:rowOff>
    </xdr:to>
    <xdr:sp macro="" textlink="">
      <xdr:nvSpPr>
        <xdr:cNvPr id="37" name="Line 24">
          <a:extLst>
            <a:ext uri="{FF2B5EF4-FFF2-40B4-BE49-F238E27FC236}">
              <a16:creationId xmlns:a16="http://schemas.microsoft.com/office/drawing/2014/main" id="{5897BE97-A6E0-4AE4-BB44-A8CBBAA0F7B3}"/>
            </a:ext>
          </a:extLst>
        </xdr:cNvPr>
        <xdr:cNvSpPr>
          <a:spLocks noChangeShapeType="1"/>
        </xdr:cNvSpPr>
      </xdr:nvSpPr>
      <xdr:spPr bwMode="auto">
        <a:xfrm>
          <a:off x="5851987" y="2002501"/>
          <a:ext cx="163449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6</xdr:row>
      <xdr:rowOff>95250</xdr:rowOff>
    </xdr:from>
    <xdr:to>
      <xdr:col>4</xdr:col>
      <xdr:colOff>0</xdr:colOff>
      <xdr:row>6</xdr:row>
      <xdr:rowOff>95250</xdr:rowOff>
    </xdr:to>
    <xdr:sp macro="" textlink="">
      <xdr:nvSpPr>
        <xdr:cNvPr id="38" name="Line 58">
          <a:extLst>
            <a:ext uri="{FF2B5EF4-FFF2-40B4-BE49-F238E27FC236}">
              <a16:creationId xmlns:a16="http://schemas.microsoft.com/office/drawing/2014/main" id="{928AF27E-9BDE-454E-AA31-B514381158AF}"/>
            </a:ext>
          </a:extLst>
        </xdr:cNvPr>
        <xdr:cNvSpPr>
          <a:spLocks noChangeShapeType="1"/>
        </xdr:cNvSpPr>
      </xdr:nvSpPr>
      <xdr:spPr bwMode="auto">
        <a:xfrm>
          <a:off x="1848023" y="1275657"/>
          <a:ext cx="95336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28</xdr:row>
      <xdr:rowOff>85725</xdr:rowOff>
    </xdr:from>
    <xdr:to>
      <xdr:col>6</xdr:col>
      <xdr:colOff>238125</xdr:colOff>
      <xdr:row>28</xdr:row>
      <xdr:rowOff>85725</xdr:rowOff>
    </xdr:to>
    <xdr:sp macro="" textlink="">
      <xdr:nvSpPr>
        <xdr:cNvPr id="39" name="Line 66">
          <a:extLst>
            <a:ext uri="{FF2B5EF4-FFF2-40B4-BE49-F238E27FC236}">
              <a16:creationId xmlns:a16="http://schemas.microsoft.com/office/drawing/2014/main" id="{D290C57B-E075-4351-B8DE-14E5B76BC104}"/>
            </a:ext>
          </a:extLst>
        </xdr:cNvPr>
        <xdr:cNvSpPr>
          <a:spLocks noChangeShapeType="1"/>
        </xdr:cNvSpPr>
      </xdr:nvSpPr>
      <xdr:spPr bwMode="auto">
        <a:xfrm flipV="1">
          <a:off x="3975908" y="5289492"/>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30</xdr:row>
      <xdr:rowOff>85725</xdr:rowOff>
    </xdr:from>
    <xdr:to>
      <xdr:col>6</xdr:col>
      <xdr:colOff>238125</xdr:colOff>
      <xdr:row>30</xdr:row>
      <xdr:rowOff>85725</xdr:rowOff>
    </xdr:to>
    <xdr:sp macro="" textlink="">
      <xdr:nvSpPr>
        <xdr:cNvPr id="40" name="Line 66">
          <a:extLst>
            <a:ext uri="{FF2B5EF4-FFF2-40B4-BE49-F238E27FC236}">
              <a16:creationId xmlns:a16="http://schemas.microsoft.com/office/drawing/2014/main" id="{C442D287-AA16-4E5C-8E14-0F01C9BCEFD5}"/>
            </a:ext>
          </a:extLst>
        </xdr:cNvPr>
        <xdr:cNvSpPr>
          <a:spLocks noChangeShapeType="1"/>
        </xdr:cNvSpPr>
      </xdr:nvSpPr>
      <xdr:spPr bwMode="auto">
        <a:xfrm flipV="1">
          <a:off x="3975908" y="5655252"/>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32</xdr:row>
      <xdr:rowOff>104775</xdr:rowOff>
    </xdr:from>
    <xdr:to>
      <xdr:col>6</xdr:col>
      <xdr:colOff>228600</xdr:colOff>
      <xdr:row>32</xdr:row>
      <xdr:rowOff>104775</xdr:rowOff>
    </xdr:to>
    <xdr:sp macro="" textlink="">
      <xdr:nvSpPr>
        <xdr:cNvPr id="41" name="Line 66">
          <a:extLst>
            <a:ext uri="{FF2B5EF4-FFF2-40B4-BE49-F238E27FC236}">
              <a16:creationId xmlns:a16="http://schemas.microsoft.com/office/drawing/2014/main" id="{49F00E5C-B7AA-4475-9C66-DE96F186E202}"/>
            </a:ext>
          </a:extLst>
        </xdr:cNvPr>
        <xdr:cNvSpPr>
          <a:spLocks noChangeShapeType="1"/>
        </xdr:cNvSpPr>
      </xdr:nvSpPr>
      <xdr:spPr bwMode="auto">
        <a:xfrm flipV="1">
          <a:off x="3966383" y="6040062"/>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34</xdr:row>
      <xdr:rowOff>95250</xdr:rowOff>
    </xdr:from>
    <xdr:to>
      <xdr:col>6</xdr:col>
      <xdr:colOff>219075</xdr:colOff>
      <xdr:row>34</xdr:row>
      <xdr:rowOff>95250</xdr:rowOff>
    </xdr:to>
    <xdr:sp macro="" textlink="">
      <xdr:nvSpPr>
        <xdr:cNvPr id="42" name="Line 66">
          <a:extLst>
            <a:ext uri="{FF2B5EF4-FFF2-40B4-BE49-F238E27FC236}">
              <a16:creationId xmlns:a16="http://schemas.microsoft.com/office/drawing/2014/main" id="{A499185B-8DBE-47AC-AFF6-CDAD69296F01}"/>
            </a:ext>
          </a:extLst>
        </xdr:cNvPr>
        <xdr:cNvSpPr>
          <a:spLocks noChangeShapeType="1"/>
        </xdr:cNvSpPr>
      </xdr:nvSpPr>
      <xdr:spPr bwMode="auto">
        <a:xfrm flipV="1">
          <a:off x="3956858" y="6396297"/>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37</xdr:row>
      <xdr:rowOff>104775</xdr:rowOff>
    </xdr:from>
    <xdr:to>
      <xdr:col>6</xdr:col>
      <xdr:colOff>238125</xdr:colOff>
      <xdr:row>37</xdr:row>
      <xdr:rowOff>104775</xdr:rowOff>
    </xdr:to>
    <xdr:sp macro="" textlink="">
      <xdr:nvSpPr>
        <xdr:cNvPr id="43" name="Line 66">
          <a:extLst>
            <a:ext uri="{FF2B5EF4-FFF2-40B4-BE49-F238E27FC236}">
              <a16:creationId xmlns:a16="http://schemas.microsoft.com/office/drawing/2014/main" id="{CD9B5D22-C953-4C8A-ACB8-9416058590BF}"/>
            </a:ext>
          </a:extLst>
        </xdr:cNvPr>
        <xdr:cNvSpPr>
          <a:spLocks noChangeShapeType="1"/>
        </xdr:cNvSpPr>
      </xdr:nvSpPr>
      <xdr:spPr bwMode="auto">
        <a:xfrm flipV="1">
          <a:off x="3975908" y="6954462"/>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39</xdr:row>
      <xdr:rowOff>104775</xdr:rowOff>
    </xdr:from>
    <xdr:to>
      <xdr:col>6</xdr:col>
      <xdr:colOff>209550</xdr:colOff>
      <xdr:row>39</xdr:row>
      <xdr:rowOff>104775</xdr:rowOff>
    </xdr:to>
    <xdr:sp macro="" textlink="">
      <xdr:nvSpPr>
        <xdr:cNvPr id="44" name="Line 66">
          <a:extLst>
            <a:ext uri="{FF2B5EF4-FFF2-40B4-BE49-F238E27FC236}">
              <a16:creationId xmlns:a16="http://schemas.microsoft.com/office/drawing/2014/main" id="{ACBDAB24-FBDF-484B-BC74-4902C7065822}"/>
            </a:ext>
          </a:extLst>
        </xdr:cNvPr>
        <xdr:cNvSpPr>
          <a:spLocks noChangeShapeType="1"/>
        </xdr:cNvSpPr>
      </xdr:nvSpPr>
      <xdr:spPr bwMode="auto">
        <a:xfrm flipV="1">
          <a:off x="3947333" y="7320222"/>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41</xdr:row>
      <xdr:rowOff>104775</xdr:rowOff>
    </xdr:from>
    <xdr:to>
      <xdr:col>6</xdr:col>
      <xdr:colOff>228600</xdr:colOff>
      <xdr:row>41</xdr:row>
      <xdr:rowOff>104775</xdr:rowOff>
    </xdr:to>
    <xdr:sp macro="" textlink="">
      <xdr:nvSpPr>
        <xdr:cNvPr id="45" name="Line 66">
          <a:extLst>
            <a:ext uri="{FF2B5EF4-FFF2-40B4-BE49-F238E27FC236}">
              <a16:creationId xmlns:a16="http://schemas.microsoft.com/office/drawing/2014/main" id="{5D09C539-3CB1-42F5-846F-DE145E888854}"/>
            </a:ext>
          </a:extLst>
        </xdr:cNvPr>
        <xdr:cNvSpPr>
          <a:spLocks noChangeShapeType="1"/>
        </xdr:cNvSpPr>
      </xdr:nvSpPr>
      <xdr:spPr bwMode="auto">
        <a:xfrm flipV="1">
          <a:off x="3966383" y="7685982"/>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44</xdr:row>
      <xdr:rowOff>95250</xdr:rowOff>
    </xdr:from>
    <xdr:to>
      <xdr:col>6</xdr:col>
      <xdr:colOff>219075</xdr:colOff>
      <xdr:row>44</xdr:row>
      <xdr:rowOff>95250</xdr:rowOff>
    </xdr:to>
    <xdr:sp macro="" textlink="">
      <xdr:nvSpPr>
        <xdr:cNvPr id="46" name="Line 66">
          <a:extLst>
            <a:ext uri="{FF2B5EF4-FFF2-40B4-BE49-F238E27FC236}">
              <a16:creationId xmlns:a16="http://schemas.microsoft.com/office/drawing/2014/main" id="{9DCCDEDA-103B-4B27-BCCE-724C05115F80}"/>
            </a:ext>
          </a:extLst>
        </xdr:cNvPr>
        <xdr:cNvSpPr>
          <a:spLocks noChangeShapeType="1"/>
        </xdr:cNvSpPr>
      </xdr:nvSpPr>
      <xdr:spPr bwMode="auto">
        <a:xfrm flipV="1">
          <a:off x="3956858" y="8225097"/>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49</xdr:row>
      <xdr:rowOff>95250</xdr:rowOff>
    </xdr:from>
    <xdr:to>
      <xdr:col>6</xdr:col>
      <xdr:colOff>209550</xdr:colOff>
      <xdr:row>49</xdr:row>
      <xdr:rowOff>95250</xdr:rowOff>
    </xdr:to>
    <xdr:sp macro="" textlink="">
      <xdr:nvSpPr>
        <xdr:cNvPr id="47" name="Line 66">
          <a:extLst>
            <a:ext uri="{FF2B5EF4-FFF2-40B4-BE49-F238E27FC236}">
              <a16:creationId xmlns:a16="http://schemas.microsoft.com/office/drawing/2014/main" id="{00E4C018-E248-4AFE-B11A-DE1E9FE01F5C}"/>
            </a:ext>
          </a:extLst>
        </xdr:cNvPr>
        <xdr:cNvSpPr>
          <a:spLocks noChangeShapeType="1"/>
        </xdr:cNvSpPr>
      </xdr:nvSpPr>
      <xdr:spPr bwMode="auto">
        <a:xfrm flipV="1">
          <a:off x="3947333" y="9139497"/>
          <a:ext cx="85915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44</xdr:row>
      <xdr:rowOff>85725</xdr:rowOff>
    </xdr:from>
    <xdr:to>
      <xdr:col>3</xdr:col>
      <xdr:colOff>647700</xdr:colOff>
      <xdr:row>44</xdr:row>
      <xdr:rowOff>85725</xdr:rowOff>
    </xdr:to>
    <xdr:sp macro="" textlink="">
      <xdr:nvSpPr>
        <xdr:cNvPr id="48" name="Line 78">
          <a:extLst>
            <a:ext uri="{FF2B5EF4-FFF2-40B4-BE49-F238E27FC236}">
              <a16:creationId xmlns:a16="http://schemas.microsoft.com/office/drawing/2014/main" id="{7DC9F49A-E4BF-4A7D-AB6A-3B878ACD9739}"/>
            </a:ext>
          </a:extLst>
        </xdr:cNvPr>
        <xdr:cNvSpPr>
          <a:spLocks noChangeShapeType="1"/>
        </xdr:cNvSpPr>
      </xdr:nvSpPr>
      <xdr:spPr bwMode="auto">
        <a:xfrm>
          <a:off x="2358044" y="8215572"/>
          <a:ext cx="3429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49" name="Line 70">
          <a:extLst>
            <a:ext uri="{FF2B5EF4-FFF2-40B4-BE49-F238E27FC236}">
              <a16:creationId xmlns:a16="http://schemas.microsoft.com/office/drawing/2014/main" id="{2F6F64A6-880D-463B-A9E6-10E9585DB1AB}"/>
            </a:ext>
          </a:extLst>
        </xdr:cNvPr>
        <xdr:cNvSpPr>
          <a:spLocks noChangeShapeType="1"/>
        </xdr:cNvSpPr>
      </xdr:nvSpPr>
      <xdr:spPr bwMode="auto">
        <a:xfrm>
          <a:off x="2529494" y="5289492"/>
          <a:ext cx="0" cy="11163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50" name="Line 71">
          <a:extLst>
            <a:ext uri="{FF2B5EF4-FFF2-40B4-BE49-F238E27FC236}">
              <a16:creationId xmlns:a16="http://schemas.microsoft.com/office/drawing/2014/main" id="{FFCBFA26-385B-417D-83F7-31AB51B93227}"/>
            </a:ext>
          </a:extLst>
        </xdr:cNvPr>
        <xdr:cNvSpPr>
          <a:spLocks noChangeShapeType="1"/>
        </xdr:cNvSpPr>
      </xdr:nvSpPr>
      <xdr:spPr bwMode="auto">
        <a:xfrm>
          <a:off x="2529494" y="640582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51" name="Line 72">
          <a:extLst>
            <a:ext uri="{FF2B5EF4-FFF2-40B4-BE49-F238E27FC236}">
              <a16:creationId xmlns:a16="http://schemas.microsoft.com/office/drawing/2014/main" id="{598B28FF-5856-467F-AD57-8EEB29A830E8}"/>
            </a:ext>
          </a:extLst>
        </xdr:cNvPr>
        <xdr:cNvSpPr>
          <a:spLocks noChangeShapeType="1"/>
        </xdr:cNvSpPr>
      </xdr:nvSpPr>
      <xdr:spPr bwMode="auto">
        <a:xfrm>
          <a:off x="2529494" y="528949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52" name="Line 69">
          <a:extLst>
            <a:ext uri="{FF2B5EF4-FFF2-40B4-BE49-F238E27FC236}">
              <a16:creationId xmlns:a16="http://schemas.microsoft.com/office/drawing/2014/main" id="{C391D74A-D72D-4ADD-AF1D-B2FA1AEC597B}"/>
            </a:ext>
          </a:extLst>
        </xdr:cNvPr>
        <xdr:cNvSpPr>
          <a:spLocks noChangeShapeType="1"/>
        </xdr:cNvSpPr>
      </xdr:nvSpPr>
      <xdr:spPr bwMode="auto">
        <a:xfrm>
          <a:off x="2234219" y="5655252"/>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53" name="Line 70">
          <a:extLst>
            <a:ext uri="{FF2B5EF4-FFF2-40B4-BE49-F238E27FC236}">
              <a16:creationId xmlns:a16="http://schemas.microsoft.com/office/drawing/2014/main" id="{E4E6AB86-3474-40F1-AD0C-7F983E0448D4}"/>
            </a:ext>
          </a:extLst>
        </xdr:cNvPr>
        <xdr:cNvSpPr>
          <a:spLocks noChangeShapeType="1"/>
        </xdr:cNvSpPr>
      </xdr:nvSpPr>
      <xdr:spPr bwMode="auto">
        <a:xfrm>
          <a:off x="2529494" y="5289492"/>
          <a:ext cx="0" cy="11163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54" name="Line 71">
          <a:extLst>
            <a:ext uri="{FF2B5EF4-FFF2-40B4-BE49-F238E27FC236}">
              <a16:creationId xmlns:a16="http://schemas.microsoft.com/office/drawing/2014/main" id="{9A9FEE06-55BC-4DA3-9D7F-A33483559CD9}"/>
            </a:ext>
          </a:extLst>
        </xdr:cNvPr>
        <xdr:cNvSpPr>
          <a:spLocks noChangeShapeType="1"/>
        </xdr:cNvSpPr>
      </xdr:nvSpPr>
      <xdr:spPr bwMode="auto">
        <a:xfrm>
          <a:off x="2529494" y="640582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55" name="Line 71">
          <a:extLst>
            <a:ext uri="{FF2B5EF4-FFF2-40B4-BE49-F238E27FC236}">
              <a16:creationId xmlns:a16="http://schemas.microsoft.com/office/drawing/2014/main" id="{16A34BF4-491D-49FA-A7D9-E6D5E707CA61}"/>
            </a:ext>
          </a:extLst>
        </xdr:cNvPr>
        <xdr:cNvSpPr>
          <a:spLocks noChangeShapeType="1"/>
        </xdr:cNvSpPr>
      </xdr:nvSpPr>
      <xdr:spPr bwMode="auto">
        <a:xfrm>
          <a:off x="2539019" y="6030537"/>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56" name="Line 70">
          <a:extLst>
            <a:ext uri="{FF2B5EF4-FFF2-40B4-BE49-F238E27FC236}">
              <a16:creationId xmlns:a16="http://schemas.microsoft.com/office/drawing/2014/main" id="{326737C7-2601-428C-9700-7150D9BA5937}"/>
            </a:ext>
          </a:extLst>
        </xdr:cNvPr>
        <xdr:cNvSpPr>
          <a:spLocks noChangeShapeType="1"/>
        </xdr:cNvSpPr>
      </xdr:nvSpPr>
      <xdr:spPr bwMode="auto">
        <a:xfrm>
          <a:off x="2529494" y="5289492"/>
          <a:ext cx="0" cy="11163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57" name="Line 71">
          <a:extLst>
            <a:ext uri="{FF2B5EF4-FFF2-40B4-BE49-F238E27FC236}">
              <a16:creationId xmlns:a16="http://schemas.microsoft.com/office/drawing/2014/main" id="{09C3E943-1774-433B-B1CE-A45806B77191}"/>
            </a:ext>
          </a:extLst>
        </xdr:cNvPr>
        <xdr:cNvSpPr>
          <a:spLocks noChangeShapeType="1"/>
        </xdr:cNvSpPr>
      </xdr:nvSpPr>
      <xdr:spPr bwMode="auto">
        <a:xfrm>
          <a:off x="2529494" y="640582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58" name="Line 72">
          <a:extLst>
            <a:ext uri="{FF2B5EF4-FFF2-40B4-BE49-F238E27FC236}">
              <a16:creationId xmlns:a16="http://schemas.microsoft.com/office/drawing/2014/main" id="{17375AD7-5E82-45BE-BE20-CE279FBCBD44}"/>
            </a:ext>
          </a:extLst>
        </xdr:cNvPr>
        <xdr:cNvSpPr>
          <a:spLocks noChangeShapeType="1"/>
        </xdr:cNvSpPr>
      </xdr:nvSpPr>
      <xdr:spPr bwMode="auto">
        <a:xfrm>
          <a:off x="2529494" y="528949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59" name="Line 69">
          <a:extLst>
            <a:ext uri="{FF2B5EF4-FFF2-40B4-BE49-F238E27FC236}">
              <a16:creationId xmlns:a16="http://schemas.microsoft.com/office/drawing/2014/main" id="{9FE2E095-C34F-4808-BBFA-E70DF6B2187D}"/>
            </a:ext>
          </a:extLst>
        </xdr:cNvPr>
        <xdr:cNvSpPr>
          <a:spLocks noChangeShapeType="1"/>
        </xdr:cNvSpPr>
      </xdr:nvSpPr>
      <xdr:spPr bwMode="auto">
        <a:xfrm>
          <a:off x="2234219" y="5655252"/>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60" name="Line 70">
          <a:extLst>
            <a:ext uri="{FF2B5EF4-FFF2-40B4-BE49-F238E27FC236}">
              <a16:creationId xmlns:a16="http://schemas.microsoft.com/office/drawing/2014/main" id="{AD77C513-E7E9-41A1-8E98-79A100C5C6EA}"/>
            </a:ext>
          </a:extLst>
        </xdr:cNvPr>
        <xdr:cNvSpPr>
          <a:spLocks noChangeShapeType="1"/>
        </xdr:cNvSpPr>
      </xdr:nvSpPr>
      <xdr:spPr bwMode="auto">
        <a:xfrm>
          <a:off x="2529494" y="5289492"/>
          <a:ext cx="0" cy="11163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61" name="Line 71">
          <a:extLst>
            <a:ext uri="{FF2B5EF4-FFF2-40B4-BE49-F238E27FC236}">
              <a16:creationId xmlns:a16="http://schemas.microsoft.com/office/drawing/2014/main" id="{FD338D8C-A942-4220-A5E7-20A96D1853C9}"/>
            </a:ext>
          </a:extLst>
        </xdr:cNvPr>
        <xdr:cNvSpPr>
          <a:spLocks noChangeShapeType="1"/>
        </xdr:cNvSpPr>
      </xdr:nvSpPr>
      <xdr:spPr bwMode="auto">
        <a:xfrm>
          <a:off x="2529494" y="6405822"/>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62" name="Line 71">
          <a:extLst>
            <a:ext uri="{FF2B5EF4-FFF2-40B4-BE49-F238E27FC236}">
              <a16:creationId xmlns:a16="http://schemas.microsoft.com/office/drawing/2014/main" id="{57B255BC-835A-4A94-8B73-0B145C2FD276}"/>
            </a:ext>
          </a:extLst>
        </xdr:cNvPr>
        <xdr:cNvSpPr>
          <a:spLocks noChangeShapeType="1"/>
        </xdr:cNvSpPr>
      </xdr:nvSpPr>
      <xdr:spPr bwMode="auto">
        <a:xfrm>
          <a:off x="2539019" y="6030537"/>
          <a:ext cx="27189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114300</xdr:rowOff>
    </xdr:from>
    <xdr:to>
      <xdr:col>4</xdr:col>
      <xdr:colOff>0</xdr:colOff>
      <xdr:row>39</xdr:row>
      <xdr:rowOff>114300</xdr:rowOff>
    </xdr:to>
    <xdr:sp macro="" textlink="">
      <xdr:nvSpPr>
        <xdr:cNvPr id="63" name="Line 73">
          <a:extLst>
            <a:ext uri="{FF2B5EF4-FFF2-40B4-BE49-F238E27FC236}">
              <a16:creationId xmlns:a16="http://schemas.microsoft.com/office/drawing/2014/main" id="{E6DC4B60-4BE9-46A9-AE70-0C4499E8E9E5}"/>
            </a:ext>
          </a:extLst>
        </xdr:cNvPr>
        <xdr:cNvSpPr>
          <a:spLocks noChangeShapeType="1"/>
        </xdr:cNvSpPr>
      </xdr:nvSpPr>
      <xdr:spPr bwMode="auto">
        <a:xfrm>
          <a:off x="2281844" y="7329747"/>
          <a:ext cx="51954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41</xdr:row>
      <xdr:rowOff>104775</xdr:rowOff>
    </xdr:from>
    <xdr:to>
      <xdr:col>4</xdr:col>
      <xdr:colOff>0</xdr:colOff>
      <xdr:row>41</xdr:row>
      <xdr:rowOff>104775</xdr:rowOff>
    </xdr:to>
    <xdr:sp macro="" textlink="">
      <xdr:nvSpPr>
        <xdr:cNvPr id="64" name="Line 75">
          <a:extLst>
            <a:ext uri="{FF2B5EF4-FFF2-40B4-BE49-F238E27FC236}">
              <a16:creationId xmlns:a16="http://schemas.microsoft.com/office/drawing/2014/main" id="{2E9FD16B-9F40-4EAA-A240-D340D52F8A91}"/>
            </a:ext>
          </a:extLst>
        </xdr:cNvPr>
        <xdr:cNvSpPr>
          <a:spLocks noChangeShapeType="1"/>
        </xdr:cNvSpPr>
      </xdr:nvSpPr>
      <xdr:spPr bwMode="auto">
        <a:xfrm>
          <a:off x="2519969" y="7685982"/>
          <a:ext cx="28142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4</xdr:col>
      <xdr:colOff>9525</xdr:colOff>
      <xdr:row>37</xdr:row>
      <xdr:rowOff>85725</xdr:rowOff>
    </xdr:to>
    <xdr:sp macro="" textlink="">
      <xdr:nvSpPr>
        <xdr:cNvPr id="65" name="Line 76">
          <a:extLst>
            <a:ext uri="{FF2B5EF4-FFF2-40B4-BE49-F238E27FC236}">
              <a16:creationId xmlns:a16="http://schemas.microsoft.com/office/drawing/2014/main" id="{2E686F6A-D3D3-4979-B88C-578E32686C1D}"/>
            </a:ext>
          </a:extLst>
        </xdr:cNvPr>
        <xdr:cNvSpPr>
          <a:spLocks noChangeShapeType="1"/>
        </xdr:cNvSpPr>
      </xdr:nvSpPr>
      <xdr:spPr bwMode="auto">
        <a:xfrm>
          <a:off x="2519969" y="6935412"/>
          <a:ext cx="29094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3</xdr:col>
      <xdr:colOff>466725</xdr:colOff>
      <xdr:row>41</xdr:row>
      <xdr:rowOff>104775</xdr:rowOff>
    </xdr:to>
    <xdr:sp macro="" textlink="">
      <xdr:nvSpPr>
        <xdr:cNvPr id="66" name="Line 81">
          <a:extLst>
            <a:ext uri="{FF2B5EF4-FFF2-40B4-BE49-F238E27FC236}">
              <a16:creationId xmlns:a16="http://schemas.microsoft.com/office/drawing/2014/main" id="{66DFD558-2FCE-4EB3-9F45-F25639F7D280}"/>
            </a:ext>
          </a:extLst>
        </xdr:cNvPr>
        <xdr:cNvSpPr>
          <a:spLocks noChangeShapeType="1"/>
        </xdr:cNvSpPr>
      </xdr:nvSpPr>
      <xdr:spPr bwMode="auto">
        <a:xfrm>
          <a:off x="2519969" y="6935412"/>
          <a:ext cx="0" cy="75057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19050</xdr:colOff>
      <xdr:row>5</xdr:row>
      <xdr:rowOff>9525</xdr:rowOff>
    </xdr:from>
    <xdr:to>
      <xdr:col>53</xdr:col>
      <xdr:colOff>0</xdr:colOff>
      <xdr:row>5</xdr:row>
      <xdr:rowOff>257176</xdr:rowOff>
    </xdr:to>
    <xdr:cxnSp macro="">
      <xdr:nvCxnSpPr>
        <xdr:cNvPr id="2" name="直線コネクタ 1">
          <a:extLst>
            <a:ext uri="{FF2B5EF4-FFF2-40B4-BE49-F238E27FC236}">
              <a16:creationId xmlns:a16="http://schemas.microsoft.com/office/drawing/2014/main" id="{8994AE24-06E0-4F24-93A1-8D412D638451}"/>
            </a:ext>
          </a:extLst>
        </xdr:cNvPr>
        <xdr:cNvCxnSpPr/>
      </xdr:nvCxnSpPr>
      <xdr:spPr>
        <a:xfrm flipV="1">
          <a:off x="8672599" y="1339561"/>
          <a:ext cx="1327612" cy="247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28576</xdr:colOff>
      <xdr:row>17</xdr:row>
      <xdr:rowOff>9528</xdr:rowOff>
    </xdr:from>
    <xdr:to>
      <xdr:col>8</xdr:col>
      <xdr:colOff>0</xdr:colOff>
      <xdr:row>19</xdr:row>
      <xdr:rowOff>9525</xdr:rowOff>
    </xdr:to>
    <xdr:cxnSp macro="">
      <xdr:nvCxnSpPr>
        <xdr:cNvPr id="2" name="直線コネクタ 1">
          <a:extLst>
            <a:ext uri="{FF2B5EF4-FFF2-40B4-BE49-F238E27FC236}">
              <a16:creationId xmlns:a16="http://schemas.microsoft.com/office/drawing/2014/main" id="{BDED6514-4634-4A36-BBC6-A07347C39F29}"/>
            </a:ext>
          </a:extLst>
        </xdr:cNvPr>
        <xdr:cNvCxnSpPr/>
      </xdr:nvCxnSpPr>
      <xdr:spPr>
        <a:xfrm flipH="1" flipV="1">
          <a:off x="28576" y="5096917"/>
          <a:ext cx="1542529" cy="581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9</xdr:row>
      <xdr:rowOff>3</xdr:rowOff>
    </xdr:from>
    <xdr:to>
      <xdr:col>8</xdr:col>
      <xdr:colOff>0</xdr:colOff>
      <xdr:row>11</xdr:row>
      <xdr:rowOff>0</xdr:rowOff>
    </xdr:to>
    <xdr:cxnSp macro="">
      <xdr:nvCxnSpPr>
        <xdr:cNvPr id="3" name="直線コネクタ 2">
          <a:extLst>
            <a:ext uri="{FF2B5EF4-FFF2-40B4-BE49-F238E27FC236}">
              <a16:creationId xmlns:a16="http://schemas.microsoft.com/office/drawing/2014/main" id="{1B72F7E8-D4EF-4454-87B2-1BFDCCB2D554}"/>
            </a:ext>
          </a:extLst>
        </xdr:cNvPr>
        <xdr:cNvCxnSpPr/>
      </xdr:nvCxnSpPr>
      <xdr:spPr>
        <a:xfrm flipH="1" flipV="1">
          <a:off x="1" y="2651763"/>
          <a:ext cx="1571104" cy="581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161923</xdr:colOff>
      <xdr:row>0</xdr:row>
      <xdr:rowOff>104774</xdr:rowOff>
    </xdr:from>
    <xdr:to>
      <xdr:col>14</xdr:col>
      <xdr:colOff>66500</xdr:colOff>
      <xdr:row>38</xdr:row>
      <xdr:rowOff>157941</xdr:rowOff>
    </xdr:to>
    <xdr:grpSp>
      <xdr:nvGrpSpPr>
        <xdr:cNvPr id="2" name="Group 413">
          <a:extLst>
            <a:ext uri="{FF2B5EF4-FFF2-40B4-BE49-F238E27FC236}">
              <a16:creationId xmlns:a16="http://schemas.microsoft.com/office/drawing/2014/main" id="{0073A86A-595C-4584-ADEE-C5A8502E2F59}"/>
            </a:ext>
          </a:extLst>
        </xdr:cNvPr>
        <xdr:cNvGrpSpPr>
          <a:grpSpLocks noChangeAspect="1"/>
        </xdr:cNvGrpSpPr>
      </xdr:nvGrpSpPr>
      <xdr:grpSpPr bwMode="auto">
        <a:xfrm>
          <a:off x="161923" y="104774"/>
          <a:ext cx="8632941" cy="7002607"/>
          <a:chOff x="753" y="710"/>
          <a:chExt cx="15337" cy="10366"/>
        </a:xfrm>
      </xdr:grpSpPr>
      <xdr:sp macro="" textlink="">
        <xdr:nvSpPr>
          <xdr:cNvPr id="3" name="Freeform 414">
            <a:extLst>
              <a:ext uri="{FF2B5EF4-FFF2-40B4-BE49-F238E27FC236}">
                <a16:creationId xmlns:a16="http://schemas.microsoft.com/office/drawing/2014/main" id="{E725522B-FD28-A2BD-0574-5AE30E3A7D6A}"/>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AE08AAA2-1490-74EF-E705-0AEE211DF346}"/>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E4F1FF48-718E-4DD8-9E38-EC7D6BDD75DF}"/>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F1F44740-A85C-D6B0-4629-5F4314B09EC2}"/>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168568F7-21ED-28A4-990B-9061C53BC3B1}"/>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26774E8C-65E9-26E1-A37A-673CCC34EBC3}"/>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14E05F77-E1E4-3D44-B3A4-694D84B370B8}"/>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DE8EA834-75EF-0153-3453-5990BC15CB66}"/>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58FF8013-BA86-DABE-B3E1-C6FC3544714E}"/>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BD4087F0-338F-49AD-1B75-3BB0BACD4DF9}"/>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1ED0EFFA-EB33-508E-0749-EFC90D68EFD4}"/>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5D076EBF-F1C1-0C11-E66A-F13950B5FF0F}"/>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6A429D16-65DF-29C2-F568-119065541248}"/>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ADD3C24D-A6FE-20CD-9186-4A5CCA0B0FA0}"/>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296925FC-2E2F-0436-51F1-5CB9AAC87DC8}"/>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8869307C-0DAB-4666-5CCE-473CCAAC17F8}"/>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0FB1DF2E-E603-F9F9-CD37-1A3ABB299D96}"/>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F2B06320-289B-F9A2-4D0E-4DB6F3C9B50E}"/>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51E8B094-148D-1824-7484-4BA81459BA11}"/>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D5B2DF0F-0143-56B1-3098-D5487F072E68}"/>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16652D22-F2C6-BEB5-8871-94860FF3A70C}"/>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E988B408-FE13-D64B-58AC-AE06D4191710}"/>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9FCED431-289A-D910-7069-C28A0290A5E3}"/>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C4807837-2D6A-8B3F-251A-0987D25A556D}"/>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B2A107CD-73E7-9C7F-7DDA-DD930A706EAB}"/>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1A97ED99-6913-4103-3E42-33A2C8A07578}"/>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C03ECA42-4B64-A4BA-FE82-251ED40A4AFD}"/>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CE32E40B-E1DF-1ABC-46C0-1046CD8256E2}"/>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2567F0B7-4AA1-2F12-445F-528B00C98B76}"/>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3BE5E02C-C0A5-53DE-E9AF-0789B7FEEF9F}"/>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D00F6413-4E46-8D7A-32E4-AE6A2455B181}"/>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D686EAF3-B3A1-0C80-29E2-E3CC0AFB9B93}"/>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4002A2FF-F3E3-97F6-127C-C1B080FCBBDB}"/>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1CC30D4D-6D9A-0B20-8742-56D259E932E6}"/>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0F472134-A45F-94FD-C766-3266AA4FC174}"/>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11372B87-C16D-1403-BA75-F30B703DC634}"/>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9444C23D-4AE3-E8CA-ED12-9A34DEB3E7DD}"/>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A7AEAA6B-3457-9C44-BF30-0F5044DFAA5E}"/>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2A8C390C-5B70-0D3E-3181-74A742CCE21A}"/>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96B783E4-2394-55B1-FB93-950EDAA5A3D6}"/>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9C01549C-D41C-9249-566F-07C187056B2C}"/>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D9353267-8C99-1BCA-F81E-50E3CDC5F1C9}"/>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6D4AB7FD-341E-86B5-1A50-B0751C8711DE}"/>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48AC10DF-68C3-E361-16AA-E97DE205AFC7}"/>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0DF06299-CDB0-8304-32A8-B9844D26B7FB}"/>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194BC1F9-1663-71BC-DD01-F3A85AE0B5BC}"/>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883E5ED9-CC11-5F7E-EA90-AA8B9D4BF1BA}"/>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CE8EF7CE-B1B3-9664-F9DB-C8C21FF76290}"/>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CAFB64E2-1759-2EA2-08DF-59EA61455478}"/>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950F0F9E-6732-082A-3E97-D5D7C9216EB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FDB6A902-B7A3-E97B-FFCB-D1C12C0637FE}"/>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565CFE1E-BDF1-9738-5B2F-925B60361200}"/>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88F54D67-78F8-78BB-9375-DC82B5CB1C20}"/>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8127DC82-2BD5-0260-DC86-20F7FE8C5335}"/>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F3EF346F-1B88-B126-BE8C-A1CEE5210CC3}"/>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61FAD21B-D6A6-D2CD-AF29-FCF0A08CDC61}"/>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FF993472-636C-AD72-55F9-B61802F51F17}"/>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B7538AFB-40BF-EA5C-4ABC-C1057406A521}"/>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EB8D635C-2B8F-09B6-EAF6-3BAD2B65A6E1}"/>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8BFC9B10-450B-CE9F-611E-ADB5643DF454}"/>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4344E04D-142F-FDC8-5188-C961E6308DE1}"/>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F7CCEAAB-96B5-A5B7-B390-05770F8A525F}"/>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0B751755-6DC7-E0BB-0263-3866F647EAE0}"/>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232DAA88-4AD8-0CAB-0D2D-79C819B9D86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E5BBD59C-0C5E-C820-9785-1178FA7FED6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91A2C2A5-0A63-E2E4-B5F5-4D44103839E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6FC6F658-D940-46DD-2FAC-178403C77CA0}"/>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D499ADEE-850A-1B6D-CF16-E4E22010667B}"/>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8B192C75-CFAC-45C7-C315-FD4E9E4985A7}"/>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D570468C-6F1B-9511-41F8-77A1F4F99E1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4400E3BD-56A3-2E00-7165-92E78AC89F17}"/>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66E96570-18BC-CDAF-135D-2A3D8728F0C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7CF50F80-294E-5603-54DD-62BA0A6D80E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CCD36DCF-8AA5-0F1C-79E6-33C1795A3B5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B51A1976-8601-32B2-4979-A70082EEC1A7}"/>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17C6D4D0-7BCD-22F0-C3D4-CFB3A30E43CB}"/>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514B0138-3E57-1BC4-6F6D-AF1EA11C5CD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DAA0734C-D79C-D020-28A4-6710D756EB4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CE103BB7-C51F-2896-E5A5-CAD90743B085}"/>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185706A9-68E5-4DDE-9EAF-3512B799369F}"/>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5B68AC95-DE5A-4084-07E8-FD1DE078003A}"/>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EFFD4B1B-4E15-8455-A3E0-DFFF514835AB}"/>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19DABA6A-5D23-B10D-4E0B-38285A525602}"/>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BC856D63-1168-7A62-7AE4-8BF44F53F4F6}"/>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BF89C568-0D05-BED9-0E86-25FC7E7BD892}"/>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CC387A4F-259B-A453-A89D-E47185D0414F}"/>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7C9401EB-8258-B1C3-4870-2931F784D94C}"/>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18F40352-9933-D09A-5ED2-E6C956E20447}"/>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4D7197CF-2552-4CA8-5ABE-5B7C212B9E9E}"/>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D9C81F83-C262-9DA0-87F6-5A7561B789F7}"/>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DC12EFCE-BF15-2BC8-AE27-E65EF65F7DA6}"/>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5FD7A96C-8AB8-317F-E3E6-72A7D04F8FC1}"/>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66E4CE06-0AE8-2FAB-7BFC-1C3F360F1B9B}"/>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14238CBC-0143-DB77-BDAD-BE42C9BAB4EC}"/>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979DF96B-191A-F13A-419E-CE1B4488E487}"/>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D8778903-5C2A-D605-9F73-0286B81652A6}"/>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8EAA7D93-675C-8BA4-7875-3C61AD3B59A4}"/>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47D113EC-8CB6-16ED-10FA-00F49BFBB005}"/>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6373EE80-931A-BFD5-7ACB-35F8FE05D2CD}"/>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56898E85-AEAB-60A2-3CDD-149FDC39A2F6}"/>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7A15F46F-CA57-166D-B5CE-D30BA5040934}"/>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329647E6-330F-28A9-FE12-4CB39B56EDF8}"/>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7F579CC0-B1FC-660B-7D30-9F38083CC256}"/>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8E8B410A-AEBE-6CD4-C9B0-7ADBAA3BDAF1}"/>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D4F4C7D8-4AD1-4F20-33FB-16BF4F5E5A5E}"/>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466A025E-776B-60BA-5034-CF6DA0616E6F}"/>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0557906F-2979-4A41-C39E-148F82E32C63}"/>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2568810C-C280-1E5E-5590-9A98DAF841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44E01FAD-D14F-EBD1-8E27-65E907A5C8B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60DF6F68-B883-FE52-E610-F40928CECE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F3FD3EDD-8914-F635-865E-1FC7952DBB8C}"/>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02A30AE0-5B9C-9544-1A05-31FF6B03605F}"/>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C2AC2838-14A2-EB01-AAA2-B18887217B69}"/>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5B037414-DFD7-B8BC-B571-6DE6EB294E46}"/>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3D5A1803-A816-3D4C-2787-56981962CB32}"/>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994673B9-9769-26AB-900B-FBE38847C65E}"/>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7091D8EB-A9F3-AD8F-9A66-A6B1B90AE0C2}"/>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DF13BBDE-B803-8E7B-1326-1C18AC43031F}"/>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3F177F0E-20D5-01F2-8634-A7AF8E354131}"/>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B4E7E4F9-2612-18A2-EFB0-D59E82AFCEFC}"/>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4086719D-3A07-E7AE-6E59-4D8CA7F9D8A8}"/>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BFBF0412-0C6A-7BB5-58A3-83ABA08DC438}"/>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3FDB19D6-0749-C1BF-15A0-A4BE9CFC1429}"/>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F3B2EF76-19B7-A470-F5C0-7FAC0B3A9F3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FD35B828-714C-9405-8A23-74DB2E16B3BB}"/>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476B20E8-033D-3A79-D5D2-E8E997935FD1}"/>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AA043BE0-E1CE-F05C-2215-D2527943D90F}"/>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10416A6A-D315-314D-9700-1DF4AE950E42}"/>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6C1615F5-396B-B3F0-1613-1B406055C306}"/>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6EADC5DA-79A2-C71E-564E-6CAA1CA0E9EC}"/>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A1612E93-3C9E-03CB-739C-87D56FB0A83C}"/>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BE8C2433-C5BB-BC89-3250-5C0F0282B4AB}"/>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810CBDCC-BDEA-9BF8-8E41-99BC5FA7BE36}"/>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ADF2040A-EBD1-0E43-736B-57C621FF49DF}"/>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6F675602-17D2-A016-60C1-9AB622615F0C}"/>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B33B46B7-EA17-B545-16ED-6CCA67CD232C}"/>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38B71715-6EC0-B671-0AAB-0D0C6905E6B5}"/>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0731F76B-8F4E-5475-99E8-431C15CDD6E7}"/>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794E105A-C490-5554-A6C9-8BE651AD1CDF}"/>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E7ACD37B-9A69-5866-4E15-795C89067CAA}"/>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DAA17410-5AE5-56FC-F26A-C91E9751BDF6}"/>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DA434A7B-9B30-D2BC-AB0A-1B636043E613}"/>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4396848A-3BAA-8CFD-3211-46D5653D887A}"/>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369FD0AE-1BBE-4238-5CA0-8DE6A32E8574}"/>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9A76F592-DCFF-4253-A1E2-0360F57D35DE}"/>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CE79ECA7-69B2-7C2C-0343-8B2B2E2DA2D4}"/>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B63A695E-1C0D-6F4A-6EB1-DD9959F54CF9}"/>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43E4D273-19A6-8D8C-B31E-C1A484955A9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DC1E7580-1E34-5F79-0873-C910C46CE011}"/>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AFBCE49D-7CBE-F1FC-EFDC-F864F1738640}"/>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1F591DAF-7DA4-5186-1348-67F12D837223}"/>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063FFA0B-51E8-A01F-2927-B7A84B6D5787}"/>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0D7DEF86-F956-6EB9-294B-1EF3CCE3F06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13FAA2B2-3168-3A83-CC75-251A86291D0F}"/>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DA41058F-ED4F-54D5-2F72-E75A0384E913}"/>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25E3296A-4B0B-7F3A-0D10-59F0A2C2AFF9}"/>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B7A1BBC2-5031-3DCC-131A-05F2F4C58BB7}"/>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8F7382D0-7E98-312B-758C-AFF48B9879BA}"/>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9911BFBB-FB23-A3A1-34A4-BB439A943233}"/>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86B9D17C-E931-E363-0375-E22226FC4015}"/>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08B3E52D-0621-0496-F1C8-D274FD5074E7}"/>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FCAB9270-2146-5EBD-0879-04AF24B2CB6A}"/>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D0576EAE-1D2D-FC18-E3AC-1185A7F85C3A}"/>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47A6A132-26F0-8D3D-D005-F6745C64E79B}"/>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A7DD4E9B-3AD5-E72B-AF96-FC9F7FD2EEEA}"/>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ABC3BB65-9CBD-D1F3-5FE0-7E5CAECCB977}"/>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1773EEB3-3763-78A7-D1FB-51076FFDE9FB}"/>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5DC00746-67E0-A3A9-AB81-F7B9C5F0C93B}"/>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4AF7A141-67B5-8DD1-23F8-DAC2DE5B3CA4}"/>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75A2392F-F542-1647-9188-A838E285C25D}"/>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D9A1BFDB-7496-F1C2-07FB-9C607013C8CB}"/>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ACB8C1CA-17C6-D48E-9ADC-C80E2EF28C52}"/>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CC008658-5A5C-962C-98B4-64A3D8FEDE48}"/>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4E476DE7-401B-A2D6-C453-7CAEAADFD22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FE8D88DC-B2E4-9D42-4C8D-FDAEF260979F}"/>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1B5AEE99-156C-F6ED-18F0-ED816DE45E19}"/>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A45EB0A8-993B-8B2D-F479-F2AF6762A510}"/>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FAFC0CB1-9D4B-896E-66A4-911AFBF75B26}"/>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B1C788A4-B629-DB09-6D1A-AAD899356880}"/>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7F59D7A0-5389-2B4E-7379-CF5E75528319}"/>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6E196E04-B345-9139-4ED7-4AD5847CC7E8}"/>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22404C05-6BF8-E792-30B2-D47D65763006}"/>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B7193E0C-2BE4-36F6-8C61-6F1AC067B950}"/>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C7E849A6-A82D-AE5F-7820-C546C6CC097A}"/>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188E368D-93B4-9DF2-781C-9EB6025CF8EE}"/>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059AC95E-42AC-67F5-E076-E1CE54839168}"/>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FE030088-574A-B0DB-9B59-41DCE430A599}"/>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6E9B5628-7F92-0697-77AE-23BC820973FB}"/>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6A787687-9102-588E-DA16-012E069581B4}"/>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22B226E2-4E81-E210-DBFD-5003ECC254F2}"/>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6DAA9CDB-9686-5E3E-5773-B38AAC7FA8D3}"/>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E0E90E00-F76E-3871-463B-C07239C638E2}"/>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9DC378C2-5C62-7372-7C87-779E35863CEE}"/>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48DFAC32-DC34-496F-E1D8-74945096F50D}"/>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BD0CE231-59AF-C2A0-50F4-2F31EE9DCD47}"/>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6EB7BD64-4A29-E588-5429-818745CC871E}"/>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FF7D703E-9A88-B73D-EF74-D3B313511C23}"/>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2E6D8A86-6037-3422-63C9-F24D928FD54F}"/>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806C9863-C161-2C31-782D-12F923189B24}"/>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3C1778E3-B4CB-7E13-5486-B70445AED1F9}"/>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0F67DD3A-D441-1193-4966-4B640CEFAA33}"/>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02938546-D197-CD43-D5D3-833570D324D4}"/>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157A161E-E071-EAF3-FC0A-6F8C83975A72}"/>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050740B8-7D1A-743C-7847-902396C99541}"/>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007E390E-53DB-4EC9-91EA-A30C4A50177F}"/>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F43CB24F-8F06-1B78-4692-46E94F4B1A5D}"/>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4C707E36-AE16-639E-C5D8-1A1DDCCF728E}"/>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9CF16129-C112-7FB4-5106-1F38C01CAE9E}"/>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E9EC86F3-9621-EFA4-5F16-6BDD74467946}"/>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81358FB1-2BD3-F251-2CB0-95D179053F34}"/>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55802035-0F7E-6BEA-C16D-8F03AD7B6164}"/>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C0A500EE-31F3-512C-8E57-45238EBAD2C1}"/>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4C1FC7DC-258C-39A5-17B5-BB918557BEDA}"/>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A1455DFB-4D97-365A-36F6-4FB8E8382428}"/>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B3BA9DD1-359E-0447-C07F-A4AA9764231F}"/>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FEFF0C16-47D4-98E6-3FB2-758F8573E66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4E9F5B66-4CF7-2ECC-F8AD-9F5C2F60B257}"/>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824DB5C6-664F-052A-0D55-A7D29C67CCBE}"/>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5683DF52-B183-82BF-E947-FC5CFD6405EB}"/>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9772813A-285C-02F2-98B1-90B0A6C1CE6C}"/>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08729F4E-9175-DA25-F378-1A52D72D75B9}"/>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81DAB336-1EE9-83B7-0BCD-5B2E969A3A7C}"/>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938FF156-359B-F48E-1599-505DE8CB6706}"/>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0B3AC29F-B190-16D0-FD49-A541B2B89343}"/>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89E7BD85-CFCF-65D1-8CAC-441951032B72}"/>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F4F3EC20-8E74-DE21-173B-6FFEF007F5D4}"/>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AEB713DF-561A-4CC2-BB43-A840A4B25F88}"/>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67DBEE26-E166-8BA1-0467-50B1BDA7D135}"/>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CDE843A5-5E17-55B3-2B47-2E129803CC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05494543-21BF-51F7-C155-71F28C564167}"/>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451C69C1-03FD-BC5B-81DB-6AF7C5A9C653}"/>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EED2175A-FF6F-C23D-7103-1B6358503CFB}"/>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3E6C4DC0-CA74-96C1-9958-274104DF88CB}"/>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D2C1BBD6-9128-337A-7E52-B4B1750F6681}"/>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BB59C25F-1338-B7CE-02AB-CB49B116E90E}"/>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4AB5B27A-4FB2-82D8-75CC-6802C9D02B06}"/>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1AF12CF9-6BD3-E4FF-7125-8FC78DDCFCDB}"/>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8BC98EC7-0C2F-DACB-D84E-B7FEE387B9A4}"/>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FA90FD2C-F376-8A46-1366-C61AB84B0F49}"/>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480E9F65-0D7F-EA4F-9166-ACC449E2D230}"/>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A39E500D-C9A5-81E3-D06C-28F2C2F7A0B3}"/>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97134C3F-CE17-B77F-3551-DDB87C8FB3DD}"/>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E3A76DF2-2DD3-A465-7B66-E68C80063DA7}"/>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08565CE9-5B47-A62D-A475-4C5262383927}"/>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ADBCBC13-6DEC-8D64-0355-939CD256363F}"/>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3A50A766-C35A-6AB7-56F2-4540E1F64317}"/>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705C41B2-C776-CE7B-CE96-5214CCF46858}"/>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4681B9BB-EE82-6C90-4917-16D4F1A93D1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42A2FE6E-5052-DF10-A72D-41F971B8DC67}"/>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24941FF1-5330-BDB8-8232-41BED1B5826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2F9FA1BF-5780-9012-D38D-027E78B1F29F}"/>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3C42F24F-050C-509A-80D1-BC081E9F2280}"/>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ADCF4B17-E7B4-BBD2-32FC-7D206829F15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37583AD7-7495-0054-0CE3-A56EA61E69D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3ECC14EC-47C6-F936-FA10-144658C094B3}"/>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F8CAEB8F-A0F9-8C55-A34C-2B537CAFDE1F}"/>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04B32AA1-A3E1-F258-5589-BEEC29FEA052}"/>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A065FA34-DA61-85D7-DD94-C9DB5277FE50}"/>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90DC256D-F0BD-F462-2F3C-CD7FC67F52A2}"/>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40B4E260-857C-4335-B05B-140D5F1EE255}"/>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032FD02D-C8FA-5B5F-8692-2E37B4015B3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8CC5B790-A37A-5563-2571-9FEB8E35B6E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EAA87946-DF97-9704-D67D-4F1EE5FD7FAB}"/>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60B330E9-CFBB-C5BD-ED31-29920370198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DCC0694D-D502-41B3-A15E-F59A53F3962E}"/>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5935D2CC-BFAF-EFC0-406B-6A939C8E668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AB1658B3-CA14-709A-55FB-8ADB7B054050}"/>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A5172263-E431-E2C4-35CD-224D9CC15C0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A8E1715A-047D-9445-E77C-B9B71029ADFA}"/>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1CBF0E1A-A7C3-349B-8F15-52DB57893587}"/>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B10852DF-4618-7861-402E-C6941689DA3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CD21FC6C-F3E9-FF64-2B52-72EE5088CE4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FB4E54E3-4F2B-AFE9-AF59-9945E49FA856}"/>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9411EE4F-6DDE-92C2-0071-A7A877944692}"/>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97DA172C-F911-8FD4-6419-15619C2B2967}"/>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757C966B-078A-1F38-006F-E4DC2784137B}"/>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3718686E-AC51-11F2-2092-DA3260B4F7C1}"/>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940B4488-BEDB-887F-06E0-236F2AC339FB}"/>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B491223A-E880-9F9A-3860-39BF48AD5B7E}"/>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9267C7C2-6A66-3304-616D-92E263A7B394}"/>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988DE41A-CC8D-33B3-9A9D-44F8A3E7DB8D}"/>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3D64098B-10A3-3B0E-1754-F8ABCC45C3ED}"/>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C4B5A787-272A-5A1F-09BF-F22DD23FE9E0}"/>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4B351FF9-FC01-823D-2E94-059096A0268B}"/>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E10673A3-36F7-76AA-7BE6-CCFE1972F65E}"/>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6573D9C2-0670-3DE8-943B-F3BD59CA4347}"/>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D09EFE74-1F02-C437-44DD-2F1723322877}"/>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E1E16B11-8842-F7A6-ED32-2A072D6AD41C}"/>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9E691926-33E8-EA0B-3C9C-237AF15C0BB7}"/>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E629BF18-C8BC-DE87-4059-75ADD2E5789D}"/>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C73D7B62-0F39-882A-6693-10C9D4055CEC}"/>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F4DCD1DA-1DFE-CD72-CD50-05321805DA24}"/>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4F59263D-6C77-1740-1D31-261A79FDC5E1}"/>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AD8A8665-3A58-4F26-FEF3-692C648D9B13}"/>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AA02C0DE-CB5E-A310-FABC-9DAD81ACCA73}"/>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2FE1A7E0-C29F-A848-61F8-057E19912C03}"/>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5DD1C981-8EBB-BFA2-EA32-C0E4E79A9D1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CE562EAF-E886-0E19-5556-C3737884CA33}"/>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A6F614B9-7457-030D-E50D-B719772603CA}"/>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5EB843D9-426F-47DB-CB7A-A8C5FC43CFFB}"/>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DA557A7F-4931-C187-E296-B23876FCE466}"/>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E266770F-5A34-2415-AC77-A82151D6527D}"/>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8680B417-3F13-67F9-2A73-78763861A881}"/>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688BDF5B-1977-BF01-2EB3-E8E4F34DCE7D}"/>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625814BC-07FA-1612-B3E1-BFA454FA1961}"/>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6D409D1C-78E5-5D6E-1850-57FF723C3D9A}"/>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2AA5D06C-0300-EDA8-B83D-131A85ED94DD}"/>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F97821AB-4C61-C7F5-C537-9EB153014856}"/>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A0EA9E11-B8E3-34A1-413C-3008649CB87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82CAFD87-2C09-0EFF-6D67-0E1B85737AD5}"/>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FF94516C-F49C-1200-8CFF-2BC9DA84F0FF}"/>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DBAF39BE-017C-29D3-A475-6E622B630C80}"/>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5A654720-6ED4-9884-811B-915513B21AFE}"/>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4BE4EAC7-775F-38E2-0BB2-1F451D4C76FD}"/>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9CCEDF0F-CD9A-7BA6-D809-1070F8369FDA}"/>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C5E9A461-473A-2477-59E5-178D12EB2A42}"/>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2336E367-26AD-B6F4-FD64-362348B427D0}"/>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EF65BC9E-DB7F-9B22-65F5-DFFC9D6479C6}"/>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987178A7-E5FB-B494-EE15-E2FFD3874543}"/>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106FAF72-7C52-42A9-7A38-E57AE4E67993}"/>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DCB7B1C6-1350-25C9-8427-D811BA69D44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9E595891-8DA6-FB6F-0DAD-9B33BB51CC2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03F57225-3EF2-FA16-C569-B5492CE9A08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94BA5D09-5002-665C-8EA1-60BCCC3B05BC}"/>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82F6D70E-D7F1-8CF4-8FB9-762E3B57BFED}"/>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EAB1C68A-C80B-874F-2C27-B3D9C4D145F2}"/>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08BC6FFE-4073-1234-AFC5-0E9903F1C799}"/>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7D36C40F-318C-0FB4-D75F-68E0FC1FC960}"/>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4B6A5A30-3AE2-041F-C97D-6AA8E587FB8E}"/>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EBFC738C-83AD-782C-1221-7E013C5396AC}"/>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2ACC541E-1930-DBDB-7CCB-7681CB2390B5}"/>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1A982F4F-E9BF-E9C8-6FC1-7A06002EDDF4}"/>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F2511755-41B1-6FD2-FC22-26DFCDA58CE0}"/>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3248089A-AD0A-9640-B984-5CE06089B954}"/>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01A3CB11-1514-58B9-CDBE-59F44673BF91}"/>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72190033-0CF7-BE7F-2D6A-09F6C35BE041}"/>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9F4D0649-4C4C-A21D-996F-2C94681A7FE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A94877BB-C1D8-1DEF-8667-9E7D8B5D90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83BD05E6-9493-0377-4EF4-E60C5BA7A32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2D2305F3-CA54-C8B2-2E03-897FD3EAA55C}"/>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F9C08859-240D-CEB9-557B-4775D5653B3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5755DA1D-7BF4-87A6-D6C4-8EFF71E23181}"/>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60457CE6-EA54-7AFB-2976-EB4CD9505609}"/>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C2CFCAFB-25BD-4DC2-2B5D-07C29276B21A}"/>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B4D9079E-CAA0-05C6-A2F0-BF28F98F5670}"/>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4BC9B12B-B938-E36A-99EC-3ACBA3854FA9}"/>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7074CB9E-DDA8-0B85-C474-032618383E41}"/>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DCE4FFAD-9003-3B61-B93A-1BFA42AEC2C2}"/>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7DAAF276-67CE-A993-B874-31C7471A199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28F0D439-4CF9-4D4F-8E8E-41241DEF6F52}"/>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8F506EBE-9C40-B7AD-769C-01F89BB8ECFE}"/>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9D1C9ABE-96D3-6CCA-0794-CA93E4936469}"/>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49F84A2D-0CEB-FA81-149E-792FDB1A6826}"/>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59F30223-5CB2-22EA-BD9E-58F3E53A8B75}"/>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304303C6-E52D-F992-D19F-0E847940BEE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B1EA57A0-CAE1-E646-095C-C7212C6D37D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7C375289-CF1E-0E70-F69A-74638C463E5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8A7965B5-ECCA-A9E9-BEDF-1835F56408BB}"/>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FC97A975-35E0-A96E-2BAC-732E045E47DA}"/>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79FF2F1C-74B6-5A1B-34DD-1C7902ABB50A}"/>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8C11EB95-B362-5675-DF9D-660B1515944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851FC43F-782C-EEE3-4CDD-217F91E133B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B019EC48-8025-610D-91E1-E270694F171E}"/>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3D76910F-F2BE-D952-4A54-5C3ACF9CCF92}"/>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975FE298-37E3-DDD2-DE0A-6584A13BB766}"/>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2DD4F10C-2F2A-B40E-F2D6-FE7CC17E335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AE634716-F438-0DAC-BCFB-C60A9B50D902}"/>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5CC6AD20-7683-629D-E38D-A21CAB43131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F335EACA-8BF3-00BD-1B1F-5E3496265F5B}"/>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2046DA9E-8528-E2D1-C564-89AEB993BDE9}"/>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D245C154-1839-6BA4-34E6-37708A168D53}"/>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77F5A3BA-F671-5110-AF5A-8AABD0999D1B}"/>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54EA804D-CFD9-CE5B-20CF-D011397E0629}"/>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8D5793B1-ABED-20E4-4DEB-D687C7DAE3A1}"/>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756AF115-BA73-8E3B-FF8F-F39C2B3268BA}"/>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1C4499A7-2FBB-B23D-87E1-F448AC3DAA25}"/>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92DDB3CC-7DFD-1425-4D7B-EEF5917F998D}"/>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B119EC9D-8B6C-ADF1-22B1-CA348C09AB3A}"/>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82198AFB-68AB-2314-1C16-6D03F29B92F0}"/>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4CEEB138-4806-8A8B-B015-1FF28C5AD825}"/>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F713192E-F5E9-A3F6-C06B-C1AE1C1E41FD}"/>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9C45AF4E-E911-95C8-8054-2A7650545D97}"/>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0EE69305-7A7A-AD41-6F69-C0CB20EF1F80}"/>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A549937F-35E4-D500-4A44-7BD16E59FE91}"/>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3D8D1539-458D-C21F-D162-2F35CCB6C9D7}"/>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193203B7-C7BB-838C-9B70-53D1107E7ECC}"/>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D053069A-D51C-886B-0101-FEB7CE687021}"/>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5E49313A-1F1B-56CF-020D-412D60351B84}"/>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6D761B6F-5C2C-A7D2-2211-F1C65D1FE749}"/>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57702119-2B87-67F1-8452-DF2D324EA894}"/>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C0F88A1D-B110-3600-E946-022140875460}"/>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0CD4C2D5-02C7-8BC6-630B-5DAA6C18FDA6}"/>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F6EA79D2-C1DE-B3DA-850F-CB5C8102BB6B}"/>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671390D5-9B76-6555-0CD5-81E8090C5EAF}"/>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04039EE7-8215-91FF-8CE4-58A85425A81E}"/>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26F5E7C3-8653-FA14-BA9B-79544B606D7B}"/>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A08F5EA5-16F4-B55A-D048-869302EB7064}"/>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673B4888-02EE-4DE5-1D38-F97EFE14FFB9}"/>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6F84C2D6-729B-DF91-F48A-DA4AF998BD9A}"/>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78599ABB-F861-DB69-EF52-F9AA78CAFA65}"/>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5C5DD64B-8160-8A22-BC01-E7DDF40E4591}"/>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E8C6EB36-725D-06BC-25DD-01FF9183C0A8}"/>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4B11AFA4-7872-B94E-6EDF-AD69ED33FA60}"/>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D1778301-99BA-A474-AB63-1A3DA5FAC8FC}"/>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9257B61B-343D-5940-DF34-77C6C4069B13}"/>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F8FE0333-7451-26B8-1167-E5CE12943A77}"/>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CFDA0130-3997-48BB-4F2F-E274024406B5}"/>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380BF7C3-FF41-7655-DEAD-EB688169C959}"/>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C2D753EA-8618-6DC2-D676-C2ADD7DDE75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BF4B76BD-BBE3-16DD-E2F9-0F2B39FF7082}"/>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7A880D63-33F6-2B89-8784-490462FE987C}"/>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19050</xdr:colOff>
      <xdr:row>8</xdr:row>
      <xdr:rowOff>180975</xdr:rowOff>
    </xdr:from>
    <xdr:to>
      <xdr:col>46</xdr:col>
      <xdr:colOff>123825</xdr:colOff>
      <xdr:row>10</xdr:row>
      <xdr:rowOff>95250</xdr:rowOff>
    </xdr:to>
    <xdr:sp macro="" textlink="">
      <xdr:nvSpPr>
        <xdr:cNvPr id="2" name="AutoShape 1">
          <a:extLst>
            <a:ext uri="{FF2B5EF4-FFF2-40B4-BE49-F238E27FC236}">
              <a16:creationId xmlns:a16="http://schemas.microsoft.com/office/drawing/2014/main" id="{37467057-23FE-4BE8-8D5C-755B8AC8CED5}"/>
            </a:ext>
          </a:extLst>
        </xdr:cNvPr>
        <xdr:cNvSpPr>
          <a:spLocks noChangeArrowheads="1"/>
        </xdr:cNvSpPr>
      </xdr:nvSpPr>
      <xdr:spPr bwMode="auto">
        <a:xfrm>
          <a:off x="5738206" y="2940800"/>
          <a:ext cx="503786" cy="562668"/>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28575</xdr:colOff>
      <xdr:row>7</xdr:row>
      <xdr:rowOff>104775</xdr:rowOff>
    </xdr:from>
    <xdr:to>
      <xdr:col>92</xdr:col>
      <xdr:colOff>85725</xdr:colOff>
      <xdr:row>10</xdr:row>
      <xdr:rowOff>104775</xdr:rowOff>
    </xdr:to>
    <xdr:sp macro="" textlink="">
      <xdr:nvSpPr>
        <xdr:cNvPr id="3" name="AutoShape 2">
          <a:extLst>
            <a:ext uri="{FF2B5EF4-FFF2-40B4-BE49-F238E27FC236}">
              <a16:creationId xmlns:a16="http://schemas.microsoft.com/office/drawing/2014/main" id="{D04E0D68-75B8-4477-AE5E-5EA2E854C584}"/>
            </a:ext>
          </a:extLst>
        </xdr:cNvPr>
        <xdr:cNvSpPr>
          <a:spLocks/>
        </xdr:cNvSpPr>
      </xdr:nvSpPr>
      <xdr:spPr bwMode="auto">
        <a:xfrm>
          <a:off x="12730422" y="2540404"/>
          <a:ext cx="181841" cy="972589"/>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885825</xdr:colOff>
      <xdr:row>3</xdr:row>
      <xdr:rowOff>9525</xdr:rowOff>
    </xdr:to>
    <xdr:sp macro="" textlink="">
      <xdr:nvSpPr>
        <xdr:cNvPr id="2" name="Line 3">
          <a:extLst>
            <a:ext uri="{FF2B5EF4-FFF2-40B4-BE49-F238E27FC236}">
              <a16:creationId xmlns:a16="http://schemas.microsoft.com/office/drawing/2014/main" id="{7C88BA36-B0B0-456C-AE7C-45D9A40C5196}"/>
            </a:ext>
          </a:extLst>
        </xdr:cNvPr>
        <xdr:cNvSpPr>
          <a:spLocks noChangeShapeType="1"/>
        </xdr:cNvSpPr>
      </xdr:nvSpPr>
      <xdr:spPr bwMode="auto">
        <a:xfrm>
          <a:off x="0" y="714895"/>
          <a:ext cx="1193396" cy="31709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556953</xdr:colOff>
      <xdr:row>3</xdr:row>
      <xdr:rowOff>274320</xdr:rowOff>
    </xdr:to>
    <xdr:sp macro="" textlink="">
      <xdr:nvSpPr>
        <xdr:cNvPr id="3" name="Line 4">
          <a:extLst>
            <a:ext uri="{FF2B5EF4-FFF2-40B4-BE49-F238E27FC236}">
              <a16:creationId xmlns:a16="http://schemas.microsoft.com/office/drawing/2014/main" id="{19A8FDFA-21EC-43B1-8490-38E49E4B7DD9}"/>
            </a:ext>
          </a:extLst>
        </xdr:cNvPr>
        <xdr:cNvSpPr>
          <a:spLocks noChangeShapeType="1"/>
        </xdr:cNvSpPr>
      </xdr:nvSpPr>
      <xdr:spPr bwMode="auto">
        <a:xfrm>
          <a:off x="0" y="714895"/>
          <a:ext cx="864524" cy="58189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51FA9535-8A00-4B17-BBFD-627B90EC3906}"/>
            </a:ext>
          </a:extLst>
        </xdr:cNvPr>
        <xdr:cNvSpPr>
          <a:spLocks noChangeShapeType="1"/>
        </xdr:cNvSpPr>
      </xdr:nvSpPr>
      <xdr:spPr bwMode="auto">
        <a:xfrm>
          <a:off x="0" y="714895"/>
          <a:ext cx="307571" cy="632979"/>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9FE10E61-C138-4BA3-8956-92DBEF390250}"/>
            </a:ext>
          </a:extLst>
        </xdr:cNvPr>
        <xdr:cNvSpPr>
          <a:spLocks noChangeShapeType="1"/>
        </xdr:cNvSpPr>
      </xdr:nvSpPr>
      <xdr:spPr bwMode="auto">
        <a:xfrm>
          <a:off x="9525" y="4389120"/>
          <a:ext cx="317096" cy="64129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536863</xdr:colOff>
      <xdr:row>3</xdr:row>
      <xdr:rowOff>264276</xdr:rowOff>
    </xdr:from>
    <xdr:to>
      <xdr:col>2</xdr:col>
      <xdr:colOff>20089</xdr:colOff>
      <xdr:row>4</xdr:row>
      <xdr:rowOff>15067</xdr:rowOff>
    </xdr:to>
    <xdr:sp macro="" textlink="">
      <xdr:nvSpPr>
        <xdr:cNvPr id="6" name="Line 7">
          <a:extLst>
            <a:ext uri="{FF2B5EF4-FFF2-40B4-BE49-F238E27FC236}">
              <a16:creationId xmlns:a16="http://schemas.microsoft.com/office/drawing/2014/main" id="{32998846-6910-45FA-88D1-997F10C93E06}"/>
            </a:ext>
          </a:extLst>
        </xdr:cNvPr>
        <xdr:cNvSpPr>
          <a:spLocks noChangeShapeType="1"/>
        </xdr:cNvSpPr>
      </xdr:nvSpPr>
      <xdr:spPr bwMode="auto">
        <a:xfrm>
          <a:off x="844434" y="1286741"/>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a16="http://schemas.microsoft.com/office/drawing/2014/main" id="{4FF16119-3CB1-4630-A33C-6BA2BF523B94}"/>
            </a:ext>
          </a:extLst>
        </xdr:cNvPr>
        <xdr:cNvSpPr>
          <a:spLocks noChangeShapeType="1"/>
        </xdr:cNvSpPr>
      </xdr:nvSpPr>
      <xdr:spPr bwMode="auto">
        <a:xfrm>
          <a:off x="0" y="4389120"/>
          <a:ext cx="1193396" cy="325409"/>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BCC2AC4D-A9A6-445A-BA50-14322322BC63}"/>
            </a:ext>
          </a:extLst>
        </xdr:cNvPr>
        <xdr:cNvSpPr>
          <a:spLocks noChangeShapeType="1"/>
        </xdr:cNvSpPr>
      </xdr:nvSpPr>
      <xdr:spPr bwMode="auto">
        <a:xfrm>
          <a:off x="0" y="4389120"/>
          <a:ext cx="802871" cy="554009"/>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885825</xdr:colOff>
      <xdr:row>16</xdr:row>
      <xdr:rowOff>314325</xdr:rowOff>
    </xdr:to>
    <xdr:sp macro="" textlink="">
      <xdr:nvSpPr>
        <xdr:cNvPr id="9" name="Line 12">
          <a:extLst>
            <a:ext uri="{FF2B5EF4-FFF2-40B4-BE49-F238E27FC236}">
              <a16:creationId xmlns:a16="http://schemas.microsoft.com/office/drawing/2014/main" id="{6B83EA41-DE8E-49E3-B11A-241B81D5E931}"/>
            </a:ext>
          </a:extLst>
        </xdr:cNvPr>
        <xdr:cNvSpPr>
          <a:spLocks noChangeShapeType="1"/>
        </xdr:cNvSpPr>
      </xdr:nvSpPr>
      <xdr:spPr bwMode="auto">
        <a:xfrm>
          <a:off x="812396" y="4943129"/>
          <a:ext cx="381000"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xdr:colOff>
      <xdr:row>5</xdr:row>
      <xdr:rowOff>19050</xdr:rowOff>
    </xdr:from>
    <xdr:to>
      <xdr:col>0</xdr:col>
      <xdr:colOff>695325</xdr:colOff>
      <xdr:row>9</xdr:row>
      <xdr:rowOff>9525</xdr:rowOff>
    </xdr:to>
    <xdr:sp macro="" textlink="">
      <xdr:nvSpPr>
        <xdr:cNvPr id="2" name="Line 1">
          <a:extLst>
            <a:ext uri="{FF2B5EF4-FFF2-40B4-BE49-F238E27FC236}">
              <a16:creationId xmlns:a16="http://schemas.microsoft.com/office/drawing/2014/main" id="{B07D0997-29BD-46C8-AFA3-20CB741AAA46}"/>
            </a:ext>
          </a:extLst>
        </xdr:cNvPr>
        <xdr:cNvSpPr>
          <a:spLocks noChangeShapeType="1"/>
        </xdr:cNvSpPr>
      </xdr:nvSpPr>
      <xdr:spPr bwMode="auto">
        <a:xfrm>
          <a:off x="9524" y="1282585"/>
          <a:ext cx="685801" cy="14535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361950</xdr:rowOff>
    </xdr:from>
    <xdr:to>
      <xdr:col>1</xdr:col>
      <xdr:colOff>9525</xdr:colOff>
      <xdr:row>14</xdr:row>
      <xdr:rowOff>9525</xdr:rowOff>
    </xdr:to>
    <xdr:sp macro="" textlink="">
      <xdr:nvSpPr>
        <xdr:cNvPr id="3" name="Line 2">
          <a:extLst>
            <a:ext uri="{FF2B5EF4-FFF2-40B4-BE49-F238E27FC236}">
              <a16:creationId xmlns:a16="http://schemas.microsoft.com/office/drawing/2014/main" id="{A2FC8E88-EBC7-4CD7-ABCF-C92949F0A589}"/>
            </a:ext>
          </a:extLst>
        </xdr:cNvPr>
        <xdr:cNvSpPr>
          <a:spLocks noChangeShapeType="1"/>
        </xdr:cNvSpPr>
      </xdr:nvSpPr>
      <xdr:spPr bwMode="auto">
        <a:xfrm>
          <a:off x="0" y="3820045"/>
          <a:ext cx="707794" cy="74485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9525</xdr:rowOff>
    </xdr:from>
    <xdr:to>
      <xdr:col>1</xdr:col>
      <xdr:colOff>0</xdr:colOff>
      <xdr:row>19</xdr:row>
      <xdr:rowOff>0</xdr:rowOff>
    </xdr:to>
    <xdr:sp macro="" textlink="">
      <xdr:nvSpPr>
        <xdr:cNvPr id="4" name="Line 3">
          <a:extLst>
            <a:ext uri="{FF2B5EF4-FFF2-40B4-BE49-F238E27FC236}">
              <a16:creationId xmlns:a16="http://schemas.microsoft.com/office/drawing/2014/main" id="{EE3F3C82-BDBD-4D44-B072-05DEEEDE15D1}"/>
            </a:ext>
          </a:extLst>
        </xdr:cNvPr>
        <xdr:cNvSpPr>
          <a:spLocks noChangeShapeType="1"/>
        </xdr:cNvSpPr>
      </xdr:nvSpPr>
      <xdr:spPr bwMode="auto">
        <a:xfrm>
          <a:off x="19050" y="5662180"/>
          <a:ext cx="679219" cy="72199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404E-D1C6-48AB-B9B7-CDAB289625E3}">
  <sheetPr>
    <pageSetUpPr fitToPage="1"/>
  </sheetPr>
  <dimension ref="A4:O15"/>
  <sheetViews>
    <sheetView tabSelected="1" view="pageLayout" zoomScaleNormal="100" workbookViewId="0">
      <selection activeCell="H11" sqref="H11"/>
    </sheetView>
  </sheetViews>
  <sheetFormatPr defaultColWidth="9" defaultRowHeight="32.75" x14ac:dyDescent="0.15"/>
  <cols>
    <col min="1" max="16384" width="9" style="1"/>
  </cols>
  <sheetData>
    <row r="4" spans="1:15" ht="33.75" customHeight="1" x14ac:dyDescent="0.15">
      <c r="D4" s="321" t="s">
        <v>0</v>
      </c>
      <c r="E4" s="321"/>
      <c r="F4" s="321"/>
      <c r="G4" s="321"/>
      <c r="H4" s="321"/>
      <c r="I4" s="321"/>
      <c r="J4" s="321"/>
      <c r="K4" s="321"/>
      <c r="L4" s="321"/>
    </row>
    <row r="7" spans="1:15" ht="55.5" customHeight="1" x14ac:dyDescent="0.15">
      <c r="A7" s="320" t="s">
        <v>1</v>
      </c>
      <c r="B7" s="320"/>
      <c r="C7" s="320"/>
      <c r="D7" s="320"/>
      <c r="E7" s="320"/>
      <c r="F7" s="320"/>
      <c r="G7" s="320"/>
      <c r="H7" s="320"/>
      <c r="I7" s="320"/>
      <c r="J7" s="320"/>
      <c r="K7" s="320"/>
      <c r="L7" s="320"/>
      <c r="M7" s="320"/>
      <c r="N7" s="320"/>
      <c r="O7" s="320"/>
    </row>
    <row r="10" spans="1:15" ht="32.25" customHeight="1" x14ac:dyDescent="0.15">
      <c r="D10" s="321" t="s">
        <v>2</v>
      </c>
      <c r="E10" s="321"/>
      <c r="F10" s="321"/>
      <c r="G10" s="321"/>
      <c r="H10" s="321"/>
      <c r="I10" s="321"/>
      <c r="J10" s="321"/>
      <c r="K10" s="321"/>
      <c r="L10" s="321"/>
    </row>
    <row r="13" spans="1:15" ht="32.25" customHeight="1" x14ac:dyDescent="0.15">
      <c r="E13" s="322" t="s">
        <v>3</v>
      </c>
      <c r="F13" s="322"/>
      <c r="G13" s="322"/>
      <c r="H13" s="322"/>
      <c r="I13" s="322"/>
      <c r="J13" s="322"/>
      <c r="K13" s="322"/>
    </row>
    <row r="14" spans="1:15" ht="32.25" customHeight="1" x14ac:dyDescent="0.15"/>
    <row r="15" spans="1:15" ht="32.25" customHeight="1" x14ac:dyDescent="0.15"/>
  </sheetData>
  <mergeCells count="4">
    <mergeCell ref="A7:O7"/>
    <mergeCell ref="D4:L4"/>
    <mergeCell ref="D10:L10"/>
    <mergeCell ref="E13:K13"/>
  </mergeCells>
  <phoneticPr fontId="2"/>
  <pageMargins left="0.78740157480314965" right="0.39370078740157483" top="0.39370078740157483" bottom="0.39370078740157483" header="0" footer="0"/>
  <pageSetup paperSize="9" orientation="landscape" horizontalDpi="4294967292"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DA3F-2757-4E5C-BE1E-9BE2D95865E0}">
  <sheetPr>
    <pageSetUpPr fitToPage="1"/>
  </sheetPr>
  <dimension ref="A1:F32"/>
  <sheetViews>
    <sheetView view="pageLayout" zoomScaleNormal="100" workbookViewId="0">
      <selection activeCell="C6" sqref="C6"/>
    </sheetView>
  </sheetViews>
  <sheetFormatPr defaultColWidth="9" defaultRowHeight="12.45" x14ac:dyDescent="0.2"/>
  <cols>
    <col min="1" max="1" width="38" style="2" customWidth="1"/>
    <col min="2" max="2" width="5.6640625" style="4" customWidth="1"/>
    <col min="3" max="3" width="38" style="2" customWidth="1"/>
    <col min="4" max="4" width="5.6640625" style="4" customWidth="1"/>
    <col min="5" max="5" width="38.109375" style="2" customWidth="1"/>
    <col min="6" max="6" width="5.6640625" style="4" customWidth="1"/>
    <col min="7" max="16384" width="9" style="2"/>
  </cols>
  <sheetData>
    <row r="1" spans="1:6" ht="14.4" customHeight="1" x14ac:dyDescent="0.2"/>
    <row r="2" spans="1:6" ht="19" customHeight="1" x14ac:dyDescent="0.2">
      <c r="A2" s="323" t="s">
        <v>4</v>
      </c>
      <c r="B2" s="323"/>
      <c r="C2" s="323"/>
      <c r="D2" s="323"/>
      <c r="E2" s="323"/>
      <c r="F2" s="323"/>
    </row>
    <row r="3" spans="1:6" ht="19" customHeight="1" x14ac:dyDescent="0.3">
      <c r="A3" s="3"/>
      <c r="B3" s="3"/>
      <c r="C3" s="3"/>
      <c r="D3" s="3"/>
      <c r="E3" s="3"/>
    </row>
    <row r="4" spans="1:6" ht="19" customHeight="1" x14ac:dyDescent="0.2">
      <c r="A4" s="5" t="s">
        <v>5</v>
      </c>
      <c r="B4" s="6">
        <v>1</v>
      </c>
      <c r="C4" s="5" t="s">
        <v>2034</v>
      </c>
      <c r="D4" s="6">
        <v>20</v>
      </c>
      <c r="E4" s="5" t="s">
        <v>1755</v>
      </c>
      <c r="F4" s="6">
        <v>33</v>
      </c>
    </row>
    <row r="5" spans="1:6" ht="19" customHeight="1" x14ac:dyDescent="0.2">
      <c r="A5" s="5" t="s">
        <v>6</v>
      </c>
      <c r="B5" s="6">
        <v>2</v>
      </c>
      <c r="C5" s="5" t="s">
        <v>32</v>
      </c>
      <c r="D5" s="6"/>
      <c r="E5" s="5" t="s">
        <v>1756</v>
      </c>
      <c r="F5" s="6">
        <v>33</v>
      </c>
    </row>
    <row r="6" spans="1:6" ht="19" customHeight="1" x14ac:dyDescent="0.2">
      <c r="A6" s="5" t="s">
        <v>8</v>
      </c>
      <c r="B6" s="6">
        <v>3</v>
      </c>
      <c r="C6" s="5" t="s">
        <v>1757</v>
      </c>
      <c r="D6" s="6">
        <v>21</v>
      </c>
      <c r="E6" s="5" t="s">
        <v>1758</v>
      </c>
      <c r="F6" s="6">
        <v>33</v>
      </c>
    </row>
    <row r="7" spans="1:6" ht="19" customHeight="1" x14ac:dyDescent="0.2">
      <c r="A7" s="5" t="s">
        <v>2033</v>
      </c>
      <c r="B7" s="6">
        <v>3</v>
      </c>
      <c r="C7" s="5" t="s">
        <v>1759</v>
      </c>
      <c r="D7" s="6">
        <v>22</v>
      </c>
      <c r="E7" s="5" t="s">
        <v>1760</v>
      </c>
      <c r="F7" s="6">
        <v>34</v>
      </c>
    </row>
    <row r="8" spans="1:6" ht="19" customHeight="1" x14ac:dyDescent="0.2">
      <c r="A8" s="5" t="s">
        <v>10</v>
      </c>
      <c r="B8" s="6">
        <v>4</v>
      </c>
      <c r="C8" s="5" t="s">
        <v>9</v>
      </c>
      <c r="D8" s="6"/>
      <c r="E8" s="5" t="s">
        <v>1761</v>
      </c>
      <c r="F8" s="6">
        <v>34</v>
      </c>
    </row>
    <row r="9" spans="1:6" ht="19" customHeight="1" x14ac:dyDescent="0.2">
      <c r="A9" s="5" t="s">
        <v>12</v>
      </c>
      <c r="B9" s="6">
        <v>5</v>
      </c>
      <c r="C9" s="5" t="s">
        <v>1762</v>
      </c>
      <c r="D9" s="6">
        <v>23</v>
      </c>
      <c r="E9" s="5" t="s">
        <v>7</v>
      </c>
      <c r="F9" s="6"/>
    </row>
    <row r="10" spans="1:6" ht="19" customHeight="1" x14ac:dyDescent="0.2">
      <c r="A10" s="5" t="s">
        <v>14</v>
      </c>
      <c r="B10" s="6">
        <v>5</v>
      </c>
      <c r="C10" s="5" t="s">
        <v>11</v>
      </c>
      <c r="D10" s="6"/>
      <c r="E10" s="5" t="s">
        <v>1763</v>
      </c>
      <c r="F10" s="6">
        <v>35</v>
      </c>
    </row>
    <row r="11" spans="1:6" ht="19" customHeight="1" x14ac:dyDescent="0.2">
      <c r="A11" s="5" t="s">
        <v>15</v>
      </c>
      <c r="B11" s="6">
        <v>6</v>
      </c>
      <c r="C11" s="319" t="s">
        <v>2035</v>
      </c>
      <c r="D11" s="6">
        <v>24</v>
      </c>
      <c r="E11" s="5" t="s">
        <v>1764</v>
      </c>
      <c r="F11" s="6">
        <v>36</v>
      </c>
    </row>
    <row r="12" spans="1:6" ht="19" customHeight="1" x14ac:dyDescent="0.2">
      <c r="A12" s="5" t="s">
        <v>17</v>
      </c>
      <c r="B12" s="6"/>
      <c r="C12" s="5" t="s">
        <v>1753</v>
      </c>
      <c r="D12" s="6">
        <v>25</v>
      </c>
      <c r="E12" s="5" t="s">
        <v>1765</v>
      </c>
      <c r="F12" s="6">
        <v>36</v>
      </c>
    </row>
    <row r="13" spans="1:6" ht="19" customHeight="1" x14ac:dyDescent="0.2">
      <c r="A13" s="5" t="s">
        <v>1766</v>
      </c>
      <c r="B13" s="6"/>
      <c r="C13" s="5" t="s">
        <v>1767</v>
      </c>
      <c r="D13" s="6">
        <v>26</v>
      </c>
      <c r="E13" s="5" t="s">
        <v>13</v>
      </c>
      <c r="F13" s="6"/>
    </row>
    <row r="14" spans="1:6" ht="19" customHeight="1" x14ac:dyDescent="0.2">
      <c r="A14" s="5" t="s">
        <v>18</v>
      </c>
      <c r="B14" s="6" t="s">
        <v>19</v>
      </c>
      <c r="C14" s="5" t="s">
        <v>1768</v>
      </c>
      <c r="D14" s="6">
        <v>26</v>
      </c>
      <c r="E14" s="5" t="s">
        <v>1769</v>
      </c>
      <c r="F14" s="6">
        <v>37</v>
      </c>
    </row>
    <row r="15" spans="1:6" ht="19" customHeight="1" x14ac:dyDescent="0.2">
      <c r="A15" s="5" t="s">
        <v>20</v>
      </c>
      <c r="B15" s="6" t="s">
        <v>21</v>
      </c>
      <c r="C15" s="5" t="s">
        <v>1770</v>
      </c>
      <c r="D15" s="6">
        <v>26</v>
      </c>
      <c r="E15" s="5" t="s">
        <v>1771</v>
      </c>
      <c r="F15" s="6" t="s">
        <v>16</v>
      </c>
    </row>
    <row r="16" spans="1:6" ht="19" customHeight="1" x14ac:dyDescent="0.2">
      <c r="A16" s="5" t="s">
        <v>23</v>
      </c>
      <c r="B16" s="6">
        <v>11</v>
      </c>
      <c r="C16" s="5" t="s">
        <v>1772</v>
      </c>
      <c r="D16" s="6">
        <v>26</v>
      </c>
      <c r="E16" s="5"/>
      <c r="F16" s="6"/>
    </row>
    <row r="17" spans="1:6" ht="19" customHeight="1" x14ac:dyDescent="0.2">
      <c r="A17" s="5" t="s">
        <v>24</v>
      </c>
      <c r="B17" s="6">
        <v>12</v>
      </c>
      <c r="C17" s="5" t="s">
        <v>22</v>
      </c>
      <c r="D17" s="6"/>
      <c r="E17" s="5"/>
      <c r="F17" s="6"/>
    </row>
    <row r="18" spans="1:6" ht="19" customHeight="1" x14ac:dyDescent="0.2">
      <c r="A18" s="5" t="s">
        <v>25</v>
      </c>
      <c r="B18" s="6">
        <v>13</v>
      </c>
      <c r="C18" s="5" t="s">
        <v>1773</v>
      </c>
      <c r="D18" s="6">
        <v>27</v>
      </c>
      <c r="E18" s="5"/>
      <c r="F18" s="6"/>
    </row>
    <row r="19" spans="1:6" ht="19" customHeight="1" x14ac:dyDescent="0.2">
      <c r="A19" s="5" t="s">
        <v>26</v>
      </c>
      <c r="B19" s="6">
        <v>14</v>
      </c>
      <c r="C19" s="5" t="s">
        <v>1774</v>
      </c>
      <c r="D19" s="6">
        <v>27</v>
      </c>
      <c r="E19" s="5"/>
      <c r="F19" s="6"/>
    </row>
    <row r="20" spans="1:6" ht="19" customHeight="1" x14ac:dyDescent="0.2">
      <c r="A20" s="5" t="s">
        <v>1775</v>
      </c>
      <c r="B20" s="6"/>
      <c r="C20" s="5" t="s">
        <v>1776</v>
      </c>
      <c r="D20" s="6">
        <v>27</v>
      </c>
      <c r="E20" s="5"/>
      <c r="F20" s="6"/>
    </row>
    <row r="21" spans="1:6" ht="19" customHeight="1" x14ac:dyDescent="0.2">
      <c r="A21" s="5" t="s">
        <v>28</v>
      </c>
      <c r="B21" s="6">
        <v>15</v>
      </c>
      <c r="C21" s="5" t="s">
        <v>1777</v>
      </c>
      <c r="D21" s="6">
        <v>27</v>
      </c>
      <c r="E21" s="5"/>
      <c r="F21" s="6"/>
    </row>
    <row r="22" spans="1:6" ht="19" customHeight="1" x14ac:dyDescent="0.2">
      <c r="A22" s="5" t="s">
        <v>29</v>
      </c>
      <c r="B22" s="6">
        <v>16</v>
      </c>
      <c r="C22" s="5" t="s">
        <v>27</v>
      </c>
      <c r="D22" s="6"/>
      <c r="E22" s="5"/>
      <c r="F22" s="6"/>
    </row>
    <row r="23" spans="1:6" ht="19" customHeight="1" x14ac:dyDescent="0.2">
      <c r="A23" s="5" t="s">
        <v>30</v>
      </c>
      <c r="B23" s="6"/>
      <c r="C23" s="5" t="s">
        <v>1778</v>
      </c>
      <c r="D23" s="6">
        <v>28</v>
      </c>
      <c r="E23" s="5"/>
      <c r="F23" s="6"/>
    </row>
    <row r="24" spans="1:6" ht="19" customHeight="1" x14ac:dyDescent="0.2">
      <c r="A24" s="5" t="s">
        <v>1779</v>
      </c>
      <c r="B24" s="6">
        <v>17</v>
      </c>
      <c r="C24" s="5" t="s">
        <v>1780</v>
      </c>
      <c r="D24" s="6">
        <v>29</v>
      </c>
      <c r="E24" s="5"/>
      <c r="F24" s="6"/>
    </row>
    <row r="25" spans="1:6" ht="19" customHeight="1" x14ac:dyDescent="0.2">
      <c r="A25" s="5" t="s">
        <v>1781</v>
      </c>
      <c r="B25" s="6">
        <v>17</v>
      </c>
      <c r="C25" s="5" t="s">
        <v>1782</v>
      </c>
      <c r="D25" s="6">
        <v>29</v>
      </c>
      <c r="E25" s="5"/>
      <c r="F25" s="6"/>
    </row>
    <row r="26" spans="1:6" ht="19" customHeight="1" x14ac:dyDescent="0.2">
      <c r="A26" s="5" t="s">
        <v>1783</v>
      </c>
      <c r="B26" s="6">
        <v>18</v>
      </c>
      <c r="C26" s="5" t="s">
        <v>31</v>
      </c>
      <c r="D26" s="6"/>
      <c r="E26" s="5"/>
      <c r="F26" s="6"/>
    </row>
    <row r="27" spans="1:6" ht="19" customHeight="1" x14ac:dyDescent="0.2">
      <c r="A27" s="5" t="s">
        <v>1784</v>
      </c>
      <c r="B27" s="6">
        <v>18</v>
      </c>
      <c r="C27" s="5" t="s">
        <v>1785</v>
      </c>
      <c r="D27" s="6">
        <v>30</v>
      </c>
      <c r="E27" s="5"/>
      <c r="F27" s="6"/>
    </row>
    <row r="28" spans="1:6" ht="19" customHeight="1" x14ac:dyDescent="0.2">
      <c r="A28" s="5" t="s">
        <v>1786</v>
      </c>
      <c r="B28" s="6">
        <v>19</v>
      </c>
      <c r="C28" s="5" t="s">
        <v>1787</v>
      </c>
      <c r="D28" s="6">
        <v>31</v>
      </c>
      <c r="E28" s="5"/>
      <c r="F28" s="6"/>
    </row>
    <row r="29" spans="1:6" ht="19" customHeight="1" x14ac:dyDescent="0.2">
      <c r="A29" s="5" t="s">
        <v>1788</v>
      </c>
      <c r="B29" s="6">
        <v>19</v>
      </c>
      <c r="C29" s="5" t="s">
        <v>1789</v>
      </c>
      <c r="D29" s="6">
        <v>32</v>
      </c>
      <c r="E29" s="5"/>
      <c r="F29" s="6"/>
    </row>
    <row r="30" spans="1:6" ht="19" customHeight="1" x14ac:dyDescent="0.2">
      <c r="A30" s="5" t="s">
        <v>1790</v>
      </c>
      <c r="B30" s="6">
        <v>19</v>
      </c>
      <c r="C30" s="5" t="s">
        <v>1791</v>
      </c>
      <c r="D30" s="6">
        <v>32</v>
      </c>
      <c r="E30" s="5"/>
      <c r="F30" s="6"/>
    </row>
    <row r="31" spans="1:6" ht="19" customHeight="1" x14ac:dyDescent="0.2">
      <c r="B31" s="2"/>
      <c r="D31" s="2"/>
      <c r="E31" s="5"/>
      <c r="F31" s="6"/>
    </row>
    <row r="32" spans="1:6" ht="19.8" customHeight="1" x14ac:dyDescent="0.2">
      <c r="B32" s="2"/>
      <c r="D32" s="2"/>
    </row>
  </sheetData>
  <mergeCells count="1">
    <mergeCell ref="A2:F2"/>
  </mergeCells>
  <phoneticPr fontId="2"/>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D8E8-FFE8-47B0-AD1E-45D08C25D4D5}">
  <sheetPr>
    <pageSetUpPr fitToPage="1"/>
  </sheetPr>
  <dimension ref="A42"/>
  <sheetViews>
    <sheetView showGridLines="0" view="pageLayout" zoomScaleNormal="100" workbookViewId="0">
      <selection activeCell="G26" sqref="G26"/>
    </sheetView>
  </sheetViews>
  <sheetFormatPr defaultRowHeight="14.4" x14ac:dyDescent="0.15"/>
  <cols>
    <col min="1" max="16384" width="8.88671875" style="7"/>
  </cols>
  <sheetData>
    <row r="42" ht="11.3" customHeight="1" x14ac:dyDescent="0.15"/>
  </sheetData>
  <phoneticPr fontId="2"/>
  <pageMargins left="0.78740157480314965" right="0.39370078740157483" top="0.39370078740157483" bottom="0.39370078740157483" header="0" footer="0"/>
  <pageSetup paperSize="9" scale="99" orientation="landscape" r:id="rId1"/>
  <headerFooter scaleWithDoc="0" alignWithMargins="0">
    <oddFooter>&amp;C&amp;"ＭＳ 明朝,標準"&amp;11－１－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BB4F-B188-4AEF-AF65-1318035140A8}">
  <sheetPr>
    <pageSetUpPr fitToPage="1"/>
  </sheetPr>
  <dimension ref="A2:P53"/>
  <sheetViews>
    <sheetView view="pageLayout" zoomScaleNormal="100" zoomScaleSheetLayoutView="100" workbookViewId="0">
      <selection activeCell="N12" sqref="N12"/>
    </sheetView>
  </sheetViews>
  <sheetFormatPr defaultColWidth="9" defaultRowHeight="14.4" x14ac:dyDescent="0.15"/>
  <cols>
    <col min="1" max="1" width="9" style="9"/>
    <col min="2" max="2" width="7.88671875" style="9" customWidth="1"/>
    <col min="3" max="4" width="9.6640625" style="9" customWidth="1"/>
    <col min="5" max="5" width="11.33203125" style="9" customWidth="1"/>
    <col min="6" max="6" width="14.21875" style="9" customWidth="1"/>
    <col min="7" max="7" width="4.33203125" style="9" customWidth="1"/>
    <col min="8" max="8" width="9" style="9"/>
    <col min="9" max="9" width="15.21875" style="9" customWidth="1"/>
    <col min="10" max="10" width="12.21875" style="9" customWidth="1"/>
    <col min="11" max="11" width="4.33203125" style="9" customWidth="1"/>
    <col min="12" max="13" width="9" style="9"/>
    <col min="14" max="14" width="5.21875" style="9" customWidth="1"/>
    <col min="15" max="15" width="17.88671875" style="9" customWidth="1"/>
    <col min="16" max="16" width="22" style="17" customWidth="1"/>
    <col min="17" max="16384" width="9" style="9"/>
  </cols>
  <sheetData>
    <row r="2" spans="1:16" s="8" customFormat="1" ht="20.95" customHeight="1" x14ac:dyDescent="0.15">
      <c r="A2" s="326" t="s">
        <v>33</v>
      </c>
      <c r="B2" s="326"/>
      <c r="C2" s="326"/>
      <c r="D2" s="326"/>
      <c r="F2" s="327" t="s">
        <v>1902</v>
      </c>
      <c r="G2" s="327"/>
      <c r="H2" s="327"/>
    </row>
    <row r="3" spans="1:16" x14ac:dyDescent="0.15">
      <c r="A3" s="10"/>
      <c r="B3" s="10"/>
      <c r="C3" s="10"/>
      <c r="D3" s="10"/>
      <c r="E3" s="10"/>
      <c r="F3" s="10"/>
      <c r="G3" s="10"/>
      <c r="H3" s="10"/>
      <c r="I3" s="10"/>
      <c r="J3" s="10"/>
      <c r="K3" s="10"/>
      <c r="L3" s="10"/>
      <c r="M3" s="10"/>
      <c r="N3" s="10"/>
      <c r="O3" s="10"/>
      <c r="P3" s="9"/>
    </row>
    <row r="4" spans="1:16" ht="14.6" customHeight="1" x14ac:dyDescent="0.15">
      <c r="A4" s="10" t="s">
        <v>34</v>
      </c>
      <c r="B4" s="10"/>
      <c r="C4" s="10"/>
      <c r="D4" s="10"/>
      <c r="E4" s="324" t="s">
        <v>35</v>
      </c>
      <c r="F4" s="324"/>
      <c r="G4" s="10"/>
      <c r="H4" s="325"/>
      <c r="I4" s="325"/>
      <c r="J4" s="10"/>
      <c r="K4" s="10"/>
      <c r="L4" s="325"/>
      <c r="M4" s="325"/>
      <c r="N4" s="325"/>
      <c r="O4" s="325"/>
      <c r="P4" s="12" t="s">
        <v>36</v>
      </c>
    </row>
    <row r="5" spans="1:16" ht="14.6" customHeight="1" x14ac:dyDescent="0.15">
      <c r="A5" s="10"/>
      <c r="B5" s="10"/>
      <c r="C5" s="10"/>
      <c r="D5" s="10"/>
      <c r="E5" s="328" t="s">
        <v>37</v>
      </c>
      <c r="F5" s="328"/>
      <c r="G5" s="10"/>
      <c r="H5" s="10" t="s">
        <v>38</v>
      </c>
      <c r="I5" s="10"/>
      <c r="J5" s="11" t="s">
        <v>39</v>
      </c>
      <c r="K5" s="10"/>
      <c r="L5" s="325" t="s">
        <v>40</v>
      </c>
      <c r="M5" s="325"/>
      <c r="N5" s="325"/>
      <c r="O5" s="325"/>
      <c r="P5" s="13" t="s">
        <v>1792</v>
      </c>
    </row>
    <row r="6" spans="1:16" ht="14.6" customHeight="1" x14ac:dyDescent="0.15">
      <c r="A6" s="10"/>
      <c r="B6" s="10"/>
      <c r="C6" s="10"/>
      <c r="D6" s="10"/>
      <c r="E6" s="10"/>
      <c r="F6" s="10"/>
      <c r="G6" s="10"/>
      <c r="H6" s="10" t="s">
        <v>41</v>
      </c>
      <c r="I6" s="10"/>
      <c r="J6" s="10"/>
      <c r="K6" s="10"/>
      <c r="P6" s="15" t="s">
        <v>1793</v>
      </c>
    </row>
    <row r="7" spans="1:16" ht="14.6" customHeight="1" x14ac:dyDescent="0.15">
      <c r="A7" s="10"/>
      <c r="B7" s="10"/>
      <c r="C7" s="10"/>
      <c r="D7" s="10"/>
      <c r="E7" s="324" t="s">
        <v>42</v>
      </c>
      <c r="F7" s="324"/>
      <c r="G7" s="10"/>
      <c r="H7" s="10" t="s">
        <v>43</v>
      </c>
      <c r="I7" s="10"/>
      <c r="J7" s="10" t="s">
        <v>44</v>
      </c>
      <c r="K7" s="10"/>
      <c r="L7" s="325" t="s">
        <v>45</v>
      </c>
      <c r="M7" s="325"/>
      <c r="N7" s="325"/>
      <c r="O7" s="325"/>
      <c r="P7" s="13" t="s">
        <v>1794</v>
      </c>
    </row>
    <row r="8" spans="1:16" ht="14.6" customHeight="1" x14ac:dyDescent="0.15">
      <c r="A8" s="10"/>
      <c r="B8" s="10"/>
      <c r="C8" s="10"/>
      <c r="D8" s="10"/>
      <c r="E8" s="10"/>
      <c r="F8" s="10"/>
      <c r="G8" s="10"/>
      <c r="H8" s="10" t="s">
        <v>46</v>
      </c>
      <c r="I8" s="10"/>
      <c r="J8" s="10"/>
      <c r="K8" s="10"/>
      <c r="M8" s="10"/>
      <c r="N8" s="10"/>
      <c r="O8" s="10"/>
      <c r="P8" s="13" t="s">
        <v>47</v>
      </c>
    </row>
    <row r="9" spans="1:16" ht="14.6" customHeight="1" x14ac:dyDescent="0.15">
      <c r="A9" s="10"/>
      <c r="B9" s="10"/>
      <c r="C9" s="10"/>
      <c r="D9" s="10"/>
      <c r="E9" s="14"/>
      <c r="F9" s="10"/>
      <c r="G9" s="10"/>
      <c r="H9" s="10"/>
      <c r="I9" s="10"/>
      <c r="J9" s="10"/>
      <c r="K9" s="10"/>
      <c r="L9" s="10"/>
      <c r="M9" s="10"/>
      <c r="N9" s="10"/>
      <c r="O9" s="10"/>
      <c r="P9" s="13" t="s">
        <v>1795</v>
      </c>
    </row>
    <row r="10" spans="1:16" ht="14.6" customHeight="1" x14ac:dyDescent="0.15">
      <c r="A10" s="10"/>
      <c r="B10" s="10"/>
      <c r="C10" s="10"/>
      <c r="D10" s="10"/>
      <c r="E10" s="10"/>
      <c r="F10" s="10"/>
      <c r="G10" s="10"/>
      <c r="I10" s="10"/>
      <c r="J10" s="10"/>
      <c r="K10" s="10"/>
      <c r="L10" s="10"/>
      <c r="M10" s="10"/>
      <c r="N10" s="10"/>
      <c r="O10" s="10"/>
      <c r="P10" s="13" t="s">
        <v>48</v>
      </c>
    </row>
    <row r="11" spans="1:16" ht="14.6" customHeight="1" x14ac:dyDescent="0.15">
      <c r="A11" s="10"/>
      <c r="B11" s="10"/>
      <c r="C11" s="10"/>
      <c r="D11" s="10"/>
      <c r="E11" s="324" t="s">
        <v>49</v>
      </c>
      <c r="F11" s="324"/>
      <c r="G11" s="10"/>
      <c r="H11" s="10" t="s">
        <v>50</v>
      </c>
      <c r="I11" s="10"/>
      <c r="J11" s="10"/>
      <c r="K11" s="10"/>
      <c r="L11" s="10" t="s">
        <v>51</v>
      </c>
      <c r="M11" s="10"/>
      <c r="N11" s="10"/>
      <c r="O11" s="10"/>
      <c r="P11" s="15" t="s">
        <v>1796</v>
      </c>
    </row>
    <row r="12" spans="1:16" ht="14.6" customHeight="1" x14ac:dyDescent="0.15">
      <c r="A12" s="10"/>
      <c r="B12" s="10"/>
      <c r="C12" s="10"/>
      <c r="D12" s="10"/>
      <c r="E12" s="10" t="s">
        <v>52</v>
      </c>
      <c r="F12" s="10"/>
      <c r="G12" s="10"/>
      <c r="H12" s="10" t="s">
        <v>53</v>
      </c>
      <c r="I12" s="10"/>
      <c r="J12" s="10"/>
      <c r="K12" s="10"/>
      <c r="L12" s="10" t="s">
        <v>54</v>
      </c>
      <c r="M12" s="10"/>
      <c r="N12" s="10"/>
      <c r="O12" s="10"/>
      <c r="P12" s="13" t="s">
        <v>55</v>
      </c>
    </row>
    <row r="13" spans="1:16" ht="14.6" customHeight="1" x14ac:dyDescent="0.15">
      <c r="A13" s="10"/>
      <c r="B13" s="10"/>
      <c r="C13" s="10"/>
      <c r="D13" s="10"/>
      <c r="E13" s="10"/>
      <c r="F13" s="10"/>
      <c r="G13" s="10"/>
      <c r="H13" s="10" t="s">
        <v>46</v>
      </c>
      <c r="I13" s="10"/>
      <c r="J13" s="10"/>
      <c r="K13" s="10"/>
      <c r="L13" s="10" t="s">
        <v>56</v>
      </c>
      <c r="M13" s="10"/>
      <c r="N13" s="10"/>
      <c r="O13" s="10"/>
      <c r="P13" s="13" t="s">
        <v>1797</v>
      </c>
    </row>
    <row r="14" spans="1:16" ht="14.6" customHeight="1" x14ac:dyDescent="0.15">
      <c r="A14" s="10"/>
      <c r="B14" s="10"/>
      <c r="C14" s="10"/>
      <c r="D14" s="10"/>
      <c r="E14" s="10"/>
      <c r="F14" s="10"/>
      <c r="G14" s="10"/>
      <c r="H14" s="10"/>
      <c r="I14" s="10"/>
      <c r="J14" s="10"/>
      <c r="K14" s="10"/>
      <c r="L14" s="10" t="s">
        <v>57</v>
      </c>
      <c r="M14" s="10"/>
      <c r="N14" s="10"/>
      <c r="O14" s="10"/>
      <c r="P14" s="16" t="s">
        <v>58</v>
      </c>
    </row>
    <row r="15" spans="1:16" ht="14.6" customHeight="1" x14ac:dyDescent="0.15">
      <c r="A15" s="10"/>
      <c r="B15" s="10"/>
      <c r="C15" s="10"/>
      <c r="D15" s="10"/>
      <c r="E15" s="10"/>
      <c r="F15" s="10"/>
      <c r="G15" s="10"/>
      <c r="H15" s="10"/>
      <c r="I15" s="10"/>
      <c r="J15" s="10"/>
      <c r="K15" s="10"/>
      <c r="L15" s="10" t="s">
        <v>59</v>
      </c>
      <c r="M15" s="10"/>
      <c r="N15" s="10"/>
      <c r="O15" s="10"/>
    </row>
    <row r="16" spans="1:16" ht="14.6" customHeight="1" x14ac:dyDescent="0.15">
      <c r="A16" s="10"/>
      <c r="B16" s="10"/>
      <c r="C16" s="10"/>
      <c r="D16" s="10"/>
      <c r="E16" s="10"/>
      <c r="F16" s="10"/>
      <c r="G16" s="10"/>
      <c r="H16" s="10"/>
      <c r="I16" s="10"/>
      <c r="J16" s="10"/>
      <c r="K16" s="10"/>
      <c r="L16" s="10" t="s">
        <v>60</v>
      </c>
      <c r="M16" s="10"/>
      <c r="N16" s="10"/>
      <c r="O16" s="10"/>
    </row>
    <row r="17" spans="1:16" ht="14.6" customHeight="1" thickBot="1" x14ac:dyDescent="0.2">
      <c r="A17" s="10"/>
      <c r="B17" s="10"/>
      <c r="C17" s="10"/>
      <c r="D17" s="18"/>
      <c r="E17" s="18"/>
      <c r="F17" s="18"/>
      <c r="G17" s="18"/>
      <c r="H17" s="18"/>
      <c r="I17" s="18"/>
      <c r="J17" s="18"/>
      <c r="K17" s="18"/>
      <c r="L17" s="18" t="s">
        <v>52</v>
      </c>
      <c r="M17" s="18"/>
      <c r="N17" s="18"/>
      <c r="O17" s="18"/>
      <c r="P17" s="19"/>
    </row>
    <row r="18" spans="1:16" ht="14.6" customHeight="1" x14ac:dyDescent="0.15">
      <c r="A18" s="10"/>
      <c r="B18" s="10"/>
      <c r="C18" s="10"/>
      <c r="D18" s="10"/>
      <c r="E18" s="10"/>
      <c r="F18" s="10"/>
      <c r="G18" s="10"/>
      <c r="H18" s="10"/>
      <c r="I18" s="10"/>
      <c r="J18" s="10"/>
      <c r="K18" s="10"/>
      <c r="L18" s="10"/>
      <c r="M18" s="10"/>
      <c r="N18" s="10"/>
      <c r="O18" s="10"/>
    </row>
    <row r="19" spans="1:16" ht="14.6" customHeight="1" x14ac:dyDescent="0.15">
      <c r="A19" s="10"/>
      <c r="B19" s="10"/>
      <c r="C19" s="10"/>
      <c r="D19" s="10"/>
      <c r="E19" s="328" t="s">
        <v>1798</v>
      </c>
      <c r="F19" s="328"/>
      <c r="G19" s="10"/>
      <c r="H19" s="325" t="s">
        <v>61</v>
      </c>
      <c r="I19" s="325"/>
      <c r="J19" s="325"/>
      <c r="K19" s="325"/>
      <c r="L19" s="325"/>
      <c r="M19" s="325"/>
      <c r="N19" s="325"/>
      <c r="O19" s="325"/>
      <c r="P19" s="12" t="s">
        <v>1799</v>
      </c>
    </row>
    <row r="20" spans="1:16" ht="14.6" customHeight="1" x14ac:dyDescent="0.15">
      <c r="A20" s="10"/>
      <c r="B20" s="10"/>
      <c r="C20" s="10"/>
      <c r="D20" s="10"/>
      <c r="E20" s="10"/>
      <c r="F20" s="10"/>
      <c r="G20" s="10"/>
      <c r="H20" s="325" t="s">
        <v>62</v>
      </c>
      <c r="I20" s="325"/>
      <c r="J20" s="325"/>
      <c r="K20" s="325"/>
      <c r="L20" s="325"/>
      <c r="M20" s="325"/>
      <c r="N20" s="325"/>
      <c r="O20" s="325"/>
      <c r="P20" s="20" t="s">
        <v>1800</v>
      </c>
    </row>
    <row r="21" spans="1:16" ht="14.6" customHeight="1" x14ac:dyDescent="0.15">
      <c r="A21" s="10" t="s">
        <v>63</v>
      </c>
      <c r="B21" s="10"/>
      <c r="C21" s="10"/>
      <c r="D21" s="10"/>
      <c r="E21" s="324" t="s">
        <v>64</v>
      </c>
      <c r="F21" s="324"/>
      <c r="G21" s="10"/>
      <c r="H21" s="325" t="s">
        <v>65</v>
      </c>
      <c r="I21" s="325"/>
      <c r="J21" s="325"/>
      <c r="K21" s="325"/>
      <c r="L21" s="325"/>
      <c r="M21" s="325"/>
      <c r="N21" s="325"/>
      <c r="O21" s="325"/>
      <c r="P21" s="13" t="s">
        <v>1801</v>
      </c>
    </row>
    <row r="22" spans="1:16" ht="14.6" customHeight="1" x14ac:dyDescent="0.15">
      <c r="A22" s="10" t="s">
        <v>66</v>
      </c>
      <c r="B22" s="10"/>
      <c r="C22" s="10" t="s">
        <v>67</v>
      </c>
      <c r="D22" s="10"/>
      <c r="H22" s="10" t="s">
        <v>68</v>
      </c>
      <c r="P22" s="13" t="s">
        <v>1802</v>
      </c>
    </row>
    <row r="23" spans="1:16" ht="14.6" customHeight="1" x14ac:dyDescent="0.15">
      <c r="A23" s="10" t="s">
        <v>1803</v>
      </c>
      <c r="B23" s="21"/>
      <c r="C23" s="21" t="s">
        <v>69</v>
      </c>
      <c r="D23" s="10"/>
      <c r="E23" s="324" t="s">
        <v>70</v>
      </c>
      <c r="F23" s="324"/>
      <c r="G23" s="10"/>
      <c r="H23" s="325" t="s">
        <v>1804</v>
      </c>
      <c r="I23" s="325"/>
      <c r="J23" s="325"/>
      <c r="K23" s="325"/>
      <c r="L23" s="325"/>
      <c r="M23" s="325"/>
      <c r="P23" s="13" t="s">
        <v>1805</v>
      </c>
    </row>
    <row r="24" spans="1:16" ht="14.6" customHeight="1" x14ac:dyDescent="0.15">
      <c r="A24" s="10"/>
      <c r="B24" s="10"/>
      <c r="D24" s="10"/>
      <c r="E24" s="324" t="s">
        <v>71</v>
      </c>
      <c r="F24" s="324"/>
      <c r="G24" s="10"/>
      <c r="H24" s="325" t="s">
        <v>72</v>
      </c>
      <c r="I24" s="325"/>
      <c r="J24" s="325"/>
      <c r="K24" s="325"/>
      <c r="L24" s="325"/>
      <c r="M24" s="325"/>
      <c r="N24" s="325"/>
      <c r="O24" s="325"/>
      <c r="P24" s="13" t="s">
        <v>73</v>
      </c>
    </row>
    <row r="25" spans="1:16" ht="14.6" customHeight="1" x14ac:dyDescent="0.15">
      <c r="A25" s="10"/>
      <c r="B25" s="10"/>
      <c r="D25" s="10"/>
      <c r="E25" s="10"/>
      <c r="F25" s="10"/>
      <c r="G25" s="10"/>
      <c r="H25" s="325" t="s">
        <v>1806</v>
      </c>
      <c r="I25" s="325"/>
      <c r="J25" s="325"/>
      <c r="K25" s="325"/>
      <c r="L25" s="325"/>
      <c r="M25" s="325"/>
      <c r="N25" s="325"/>
      <c r="O25" s="325"/>
      <c r="P25" s="16" t="s">
        <v>74</v>
      </c>
    </row>
    <row r="26" spans="1:16" ht="14.6" customHeight="1" x14ac:dyDescent="0.15">
      <c r="A26" s="10"/>
      <c r="B26" s="10"/>
      <c r="C26" s="10"/>
      <c r="D26" s="10"/>
      <c r="E26" s="10"/>
      <c r="F26" s="10"/>
      <c r="G26" s="10"/>
      <c r="H26" s="325" t="s">
        <v>75</v>
      </c>
      <c r="I26" s="325"/>
      <c r="J26" s="325"/>
      <c r="K26" s="325"/>
      <c r="L26" s="325"/>
      <c r="M26" s="325"/>
      <c r="N26" s="325"/>
      <c r="O26" s="325"/>
      <c r="P26" s="9"/>
    </row>
    <row r="27" spans="1:16" ht="14.6" customHeight="1" thickBot="1" x14ac:dyDescent="0.2">
      <c r="A27" s="10"/>
      <c r="B27" s="10"/>
      <c r="C27" s="10"/>
      <c r="D27" s="18"/>
      <c r="E27" s="18"/>
      <c r="F27" s="18"/>
      <c r="G27" s="18"/>
      <c r="H27" s="18"/>
      <c r="I27" s="18"/>
      <c r="J27" s="18"/>
      <c r="K27" s="18"/>
      <c r="L27" s="18"/>
      <c r="M27" s="18"/>
      <c r="N27" s="18"/>
      <c r="O27" s="18"/>
      <c r="P27" s="19"/>
    </row>
    <row r="28" spans="1:16" ht="14.6" customHeight="1" x14ac:dyDescent="0.15">
      <c r="A28" s="10"/>
      <c r="C28" s="10"/>
      <c r="D28" s="10"/>
      <c r="E28" s="10"/>
      <c r="F28" s="10"/>
      <c r="G28" s="10"/>
      <c r="H28" s="10"/>
      <c r="I28" s="10"/>
      <c r="J28" s="10"/>
      <c r="K28" s="10"/>
      <c r="L28" s="10"/>
      <c r="M28" s="10"/>
      <c r="N28" s="10"/>
      <c r="O28" s="10"/>
    </row>
    <row r="29" spans="1:16" ht="14.6" customHeight="1" x14ac:dyDescent="0.15">
      <c r="A29" s="10"/>
      <c r="B29" s="10"/>
      <c r="C29" s="10"/>
      <c r="D29" s="10"/>
      <c r="E29" s="324" t="s">
        <v>76</v>
      </c>
      <c r="F29" s="324"/>
      <c r="G29" s="10"/>
      <c r="H29" s="10" t="s">
        <v>77</v>
      </c>
      <c r="I29" s="10"/>
      <c r="J29" s="10"/>
      <c r="K29" s="10"/>
      <c r="L29" s="10"/>
      <c r="M29" s="10"/>
      <c r="N29" s="10"/>
      <c r="O29" s="10"/>
      <c r="P29" s="22" t="s">
        <v>1807</v>
      </c>
    </row>
    <row r="30" spans="1:16" ht="14.6" customHeight="1" x14ac:dyDescent="0.15">
      <c r="A30" s="10"/>
      <c r="B30" s="10"/>
      <c r="C30" s="10"/>
      <c r="D30" s="10"/>
      <c r="E30" s="10"/>
      <c r="F30" s="10"/>
      <c r="G30" s="10"/>
      <c r="H30" s="10"/>
      <c r="I30" s="10"/>
      <c r="J30" s="10"/>
      <c r="K30" s="10"/>
      <c r="L30" s="10"/>
      <c r="M30" s="10"/>
      <c r="N30" s="10"/>
      <c r="O30" s="10"/>
      <c r="P30" s="13" t="s">
        <v>1808</v>
      </c>
    </row>
    <row r="31" spans="1:16" ht="14.6" customHeight="1" x14ac:dyDescent="0.15">
      <c r="A31" s="10" t="s">
        <v>1809</v>
      </c>
      <c r="B31" s="10"/>
      <c r="C31" s="10" t="s">
        <v>78</v>
      </c>
      <c r="D31" s="10"/>
      <c r="E31" s="324" t="s">
        <v>79</v>
      </c>
      <c r="F31" s="324"/>
      <c r="G31" s="10"/>
      <c r="H31" s="10" t="s">
        <v>1810</v>
      </c>
      <c r="I31" s="10"/>
      <c r="J31" s="10"/>
      <c r="K31" s="10"/>
      <c r="L31" s="10"/>
      <c r="M31" s="10"/>
      <c r="N31" s="10"/>
      <c r="O31" s="10"/>
      <c r="P31" s="23" t="s">
        <v>80</v>
      </c>
    </row>
    <row r="32" spans="1:16" ht="14.6" customHeight="1" x14ac:dyDescent="0.15">
      <c r="A32" s="10"/>
      <c r="B32" s="10"/>
      <c r="C32" s="10" t="s">
        <v>81</v>
      </c>
      <c r="D32" s="10"/>
      <c r="E32" s="10"/>
      <c r="F32" s="10"/>
      <c r="G32" s="10"/>
      <c r="H32" s="10"/>
      <c r="I32" s="10"/>
      <c r="J32" s="10"/>
      <c r="K32" s="10"/>
      <c r="L32" s="10"/>
      <c r="M32" s="10"/>
      <c r="N32" s="10"/>
      <c r="O32" s="10"/>
      <c r="P32" s="13" t="s">
        <v>1811</v>
      </c>
    </row>
    <row r="33" spans="1:16" ht="14.6" customHeight="1" x14ac:dyDescent="0.15">
      <c r="A33" s="10"/>
      <c r="B33" s="10"/>
      <c r="C33" s="10"/>
      <c r="D33" s="10"/>
      <c r="E33" s="10" t="s">
        <v>82</v>
      </c>
      <c r="F33" s="10"/>
      <c r="G33" s="10"/>
      <c r="H33" s="10" t="s">
        <v>83</v>
      </c>
      <c r="I33" s="10"/>
      <c r="J33" s="10"/>
      <c r="K33" s="10"/>
      <c r="L33" s="10"/>
      <c r="M33" s="10"/>
      <c r="N33" s="10"/>
      <c r="O33" s="10"/>
      <c r="P33" s="13" t="s">
        <v>84</v>
      </c>
    </row>
    <row r="34" spans="1:16" ht="14.6" customHeight="1" x14ac:dyDescent="0.15">
      <c r="A34" s="10"/>
      <c r="B34" s="10"/>
      <c r="C34" s="10"/>
      <c r="D34" s="10"/>
      <c r="E34" s="10"/>
      <c r="F34" s="10"/>
      <c r="G34" s="10"/>
      <c r="H34" s="10"/>
      <c r="I34" s="10"/>
      <c r="J34" s="10"/>
      <c r="K34" s="10"/>
      <c r="L34" s="10"/>
      <c r="M34" s="10"/>
      <c r="N34" s="10"/>
      <c r="O34" s="10"/>
      <c r="P34" s="16" t="s">
        <v>85</v>
      </c>
    </row>
    <row r="35" spans="1:16" ht="14.6" customHeight="1" x14ac:dyDescent="0.15">
      <c r="A35" s="10"/>
      <c r="B35" s="10"/>
      <c r="C35" s="10"/>
      <c r="D35" s="10"/>
      <c r="E35" s="324" t="s">
        <v>86</v>
      </c>
      <c r="F35" s="324"/>
      <c r="G35" s="10"/>
      <c r="H35" s="10" t="s">
        <v>87</v>
      </c>
      <c r="I35" s="10"/>
      <c r="J35" s="10"/>
      <c r="K35" s="10"/>
      <c r="L35" s="10"/>
      <c r="M35" s="10"/>
      <c r="N35" s="10"/>
      <c r="O35" s="10"/>
    </row>
    <row r="36" spans="1:16" ht="14.6" customHeight="1" thickBot="1" x14ac:dyDescent="0.2">
      <c r="A36" s="10"/>
      <c r="B36" s="10"/>
      <c r="C36" s="10"/>
      <c r="D36" s="18"/>
      <c r="E36" s="18"/>
      <c r="F36" s="18"/>
      <c r="G36" s="18"/>
      <c r="H36" s="18"/>
      <c r="I36" s="18"/>
      <c r="J36" s="18"/>
      <c r="K36" s="18"/>
      <c r="L36" s="18"/>
      <c r="M36" s="18"/>
      <c r="N36" s="18"/>
      <c r="O36" s="18"/>
      <c r="P36" s="19"/>
    </row>
    <row r="37" spans="1:16" ht="14.6" customHeight="1" x14ac:dyDescent="0.15">
      <c r="A37" s="10"/>
      <c r="B37" s="10"/>
      <c r="C37" s="10"/>
      <c r="D37" s="10"/>
      <c r="E37" s="10"/>
      <c r="F37" s="10"/>
      <c r="G37" s="10"/>
      <c r="H37" s="10"/>
      <c r="I37" s="10"/>
      <c r="J37" s="10"/>
      <c r="K37" s="10"/>
      <c r="L37" s="10"/>
      <c r="M37" s="10"/>
      <c r="N37" s="10"/>
      <c r="O37" s="10"/>
    </row>
    <row r="38" spans="1:16" ht="14.6" customHeight="1" x14ac:dyDescent="0.15">
      <c r="A38" s="10"/>
      <c r="B38" s="10"/>
      <c r="C38" s="10"/>
      <c r="D38" s="10"/>
      <c r="E38" s="324" t="s">
        <v>88</v>
      </c>
      <c r="F38" s="324"/>
      <c r="G38" s="10"/>
      <c r="H38" s="10" t="s">
        <v>89</v>
      </c>
      <c r="I38" s="10"/>
      <c r="J38" s="10"/>
      <c r="K38" s="10"/>
      <c r="L38" s="10"/>
      <c r="M38" s="10"/>
      <c r="N38" s="10"/>
      <c r="O38" s="10"/>
      <c r="P38" s="22" t="s">
        <v>90</v>
      </c>
    </row>
    <row r="39" spans="1:16" ht="14.6" customHeight="1" x14ac:dyDescent="0.15">
      <c r="A39" s="10"/>
      <c r="B39" s="10"/>
      <c r="C39" s="10"/>
      <c r="D39" s="10"/>
      <c r="E39" s="10"/>
      <c r="F39" s="10"/>
      <c r="G39" s="10"/>
      <c r="H39" s="10"/>
      <c r="I39" s="10"/>
      <c r="J39" s="10"/>
      <c r="K39" s="10"/>
      <c r="L39" s="10"/>
      <c r="M39" s="10"/>
      <c r="N39" s="10"/>
      <c r="O39" s="10"/>
      <c r="P39" s="13" t="s">
        <v>91</v>
      </c>
    </row>
    <row r="40" spans="1:16" ht="14.6" customHeight="1" x14ac:dyDescent="0.15">
      <c r="A40" s="10" t="s">
        <v>1812</v>
      </c>
      <c r="B40" s="10"/>
      <c r="C40" s="10"/>
      <c r="D40" s="10"/>
      <c r="E40" s="324" t="s">
        <v>92</v>
      </c>
      <c r="F40" s="324"/>
      <c r="G40" s="10"/>
      <c r="H40" s="10" t="s">
        <v>93</v>
      </c>
      <c r="I40" s="10"/>
      <c r="J40" s="10"/>
      <c r="K40" s="10"/>
      <c r="L40" s="10"/>
      <c r="M40" s="10"/>
      <c r="N40" s="10"/>
      <c r="O40" s="10"/>
      <c r="P40" s="16" t="s">
        <v>94</v>
      </c>
    </row>
    <row r="41" spans="1:16" ht="14.6" customHeight="1" x14ac:dyDescent="0.15">
      <c r="A41" s="10" t="s">
        <v>95</v>
      </c>
      <c r="B41" s="10"/>
      <c r="D41" s="10"/>
      <c r="E41" s="10"/>
      <c r="F41" s="10"/>
      <c r="G41" s="10"/>
      <c r="H41" s="10"/>
      <c r="I41" s="10"/>
      <c r="J41" s="10"/>
      <c r="K41" s="10"/>
      <c r="L41" s="10"/>
      <c r="M41" s="10"/>
      <c r="N41" s="10"/>
      <c r="O41" s="10"/>
    </row>
    <row r="42" spans="1:16" ht="14.6" customHeight="1" x14ac:dyDescent="0.15">
      <c r="A42" s="10" t="s">
        <v>96</v>
      </c>
      <c r="B42" s="10"/>
      <c r="D42" s="10"/>
      <c r="E42" s="324" t="s">
        <v>97</v>
      </c>
      <c r="F42" s="324"/>
      <c r="G42" s="10"/>
      <c r="H42" s="10" t="s">
        <v>98</v>
      </c>
      <c r="I42" s="10"/>
      <c r="J42" s="10"/>
      <c r="K42" s="10"/>
      <c r="L42" s="10"/>
      <c r="M42" s="10"/>
      <c r="N42" s="10"/>
      <c r="O42" s="10"/>
    </row>
    <row r="43" spans="1:16" ht="14.6" customHeight="1" thickBot="1" x14ac:dyDescent="0.2">
      <c r="A43" s="10"/>
      <c r="B43" s="10"/>
      <c r="C43" s="10"/>
      <c r="D43" s="18"/>
      <c r="E43" s="18"/>
      <c r="F43" s="18"/>
      <c r="G43" s="18"/>
      <c r="H43" s="18"/>
      <c r="I43" s="18"/>
      <c r="J43" s="18"/>
      <c r="K43" s="18"/>
      <c r="L43" s="18"/>
      <c r="M43" s="18"/>
      <c r="N43" s="18"/>
      <c r="O43" s="18"/>
      <c r="P43" s="19"/>
    </row>
    <row r="44" spans="1:16" ht="14.6" customHeight="1" x14ac:dyDescent="0.15">
      <c r="A44" s="10"/>
      <c r="B44" s="10"/>
      <c r="C44" s="10"/>
      <c r="D44" s="10"/>
      <c r="E44" s="10"/>
      <c r="F44" s="10"/>
      <c r="G44" s="10"/>
      <c r="H44" s="10"/>
      <c r="I44" s="10"/>
      <c r="J44" s="10"/>
      <c r="K44" s="10"/>
      <c r="L44" s="10"/>
      <c r="M44" s="10"/>
      <c r="N44" s="10"/>
      <c r="O44" s="10"/>
    </row>
    <row r="45" spans="1:16" ht="14.6" customHeight="1" x14ac:dyDescent="0.15">
      <c r="A45" s="10" t="s">
        <v>1813</v>
      </c>
      <c r="B45" s="10"/>
      <c r="C45" s="10"/>
      <c r="D45" s="10"/>
      <c r="E45" s="324" t="s">
        <v>99</v>
      </c>
      <c r="F45" s="324"/>
      <c r="G45" s="10"/>
      <c r="H45" s="10" t="s">
        <v>100</v>
      </c>
      <c r="J45" s="10"/>
      <c r="K45" s="10"/>
      <c r="L45" s="10"/>
      <c r="M45" s="10"/>
      <c r="N45" s="10"/>
      <c r="O45" s="10"/>
      <c r="P45" s="22" t="s">
        <v>101</v>
      </c>
    </row>
    <row r="46" spans="1:16" ht="14.6" customHeight="1" x14ac:dyDescent="0.15">
      <c r="A46" s="10"/>
      <c r="B46" s="10"/>
      <c r="C46" s="10" t="s">
        <v>1814</v>
      </c>
      <c r="D46" s="10"/>
      <c r="E46" s="324" t="s">
        <v>102</v>
      </c>
      <c r="F46" s="324"/>
      <c r="G46" s="10"/>
      <c r="I46" s="10"/>
      <c r="K46" s="10"/>
      <c r="L46" s="10"/>
      <c r="M46" s="10"/>
      <c r="N46" s="10"/>
      <c r="O46" s="10"/>
      <c r="P46" s="13" t="s">
        <v>91</v>
      </c>
    </row>
    <row r="47" spans="1:16" ht="14.6" customHeight="1" x14ac:dyDescent="0.15">
      <c r="D47" s="10"/>
      <c r="F47" s="10"/>
      <c r="G47" s="10"/>
      <c r="J47" s="10"/>
      <c r="K47" s="10"/>
      <c r="L47" s="10"/>
      <c r="M47" s="10"/>
      <c r="N47" s="10"/>
      <c r="O47" s="10"/>
      <c r="P47" s="16" t="s">
        <v>103</v>
      </c>
    </row>
    <row r="48" spans="1:16" ht="14.6" customHeight="1" thickBot="1" x14ac:dyDescent="0.2">
      <c r="A48" s="10"/>
      <c r="B48" s="10"/>
      <c r="C48" s="10"/>
      <c r="D48" s="18"/>
      <c r="E48" s="18"/>
      <c r="F48" s="18"/>
      <c r="G48" s="18"/>
      <c r="H48" s="18"/>
      <c r="I48" s="18"/>
      <c r="J48" s="18"/>
      <c r="K48" s="18"/>
      <c r="L48" s="18"/>
      <c r="M48" s="18"/>
      <c r="N48" s="18"/>
      <c r="O48" s="18"/>
      <c r="P48" s="19"/>
    </row>
    <row r="49" spans="1:16" ht="14.6" customHeight="1" x14ac:dyDescent="0.15">
      <c r="A49" s="10"/>
      <c r="B49" s="10"/>
      <c r="C49" s="10"/>
      <c r="D49" s="10"/>
      <c r="E49" s="10"/>
      <c r="F49" s="10"/>
      <c r="G49" s="10"/>
      <c r="H49" s="10"/>
      <c r="I49" s="10"/>
      <c r="J49" s="10"/>
      <c r="K49" s="10"/>
      <c r="L49" s="10"/>
      <c r="M49" s="10"/>
      <c r="N49" s="10"/>
      <c r="O49" s="10"/>
    </row>
    <row r="50" spans="1:16" ht="14.6" customHeight="1" x14ac:dyDescent="0.15">
      <c r="A50" s="10" t="s">
        <v>1815</v>
      </c>
      <c r="B50" s="10"/>
      <c r="C50" s="10"/>
      <c r="D50" s="10"/>
      <c r="E50" s="10" t="s">
        <v>99</v>
      </c>
      <c r="F50" s="10"/>
      <c r="G50" s="10"/>
      <c r="H50" s="10" t="s">
        <v>104</v>
      </c>
      <c r="I50" s="10"/>
      <c r="J50" s="10"/>
      <c r="K50" s="10"/>
      <c r="L50" s="10"/>
      <c r="M50" s="10"/>
      <c r="N50" s="10"/>
      <c r="O50" s="10"/>
      <c r="P50" s="22" t="s">
        <v>105</v>
      </c>
    </row>
    <row r="51" spans="1:16" ht="14.6" customHeight="1" x14ac:dyDescent="0.15">
      <c r="A51" s="10"/>
      <c r="B51" s="10"/>
      <c r="C51" s="10" t="s">
        <v>1816</v>
      </c>
      <c r="D51" s="10"/>
      <c r="E51" s="10" t="s">
        <v>102</v>
      </c>
      <c r="F51" s="10"/>
      <c r="G51" s="10"/>
      <c r="H51" s="10"/>
      <c r="I51" s="10"/>
      <c r="J51" s="10"/>
      <c r="K51" s="10"/>
      <c r="L51" s="10"/>
      <c r="M51" s="10"/>
      <c r="N51" s="10"/>
      <c r="O51" s="10"/>
      <c r="P51" s="13" t="s">
        <v>91</v>
      </c>
    </row>
    <row r="52" spans="1:16" ht="14.6" customHeight="1" x14ac:dyDescent="0.15">
      <c r="A52" s="10"/>
      <c r="B52" s="10"/>
      <c r="C52" s="10"/>
      <c r="D52" s="10"/>
      <c r="F52" s="10"/>
      <c r="G52" s="10"/>
      <c r="H52" s="10"/>
      <c r="I52" s="10"/>
      <c r="J52" s="10"/>
      <c r="K52" s="10"/>
      <c r="L52" s="10"/>
      <c r="M52" s="10"/>
      <c r="N52" s="10"/>
      <c r="O52" s="10"/>
      <c r="P52" s="16" t="s">
        <v>58</v>
      </c>
    </row>
    <row r="53" spans="1:16" ht="11.95" customHeight="1" x14ac:dyDescent="0.15">
      <c r="B53" s="24"/>
      <c r="C53" s="24"/>
      <c r="D53" s="24"/>
      <c r="E53" s="24"/>
      <c r="F53" s="24"/>
      <c r="G53" s="24"/>
      <c r="H53" s="24"/>
      <c r="I53" s="24"/>
      <c r="J53" s="24"/>
      <c r="K53" s="24"/>
      <c r="L53" s="24"/>
      <c r="M53" s="24"/>
      <c r="N53" s="24"/>
      <c r="O53" s="24"/>
      <c r="P53" s="24"/>
    </row>
  </sheetData>
  <sheetProtection selectLockedCells="1" selectUnlockedCells="1"/>
  <mergeCells count="29">
    <mergeCell ref="H20:O20"/>
    <mergeCell ref="A2:D2"/>
    <mergeCell ref="F2:H2"/>
    <mergeCell ref="E4:F4"/>
    <mergeCell ref="H4:I4"/>
    <mergeCell ref="L4:O4"/>
    <mergeCell ref="E5:F5"/>
    <mergeCell ref="L5:O5"/>
    <mergeCell ref="E7:F7"/>
    <mergeCell ref="L7:O7"/>
    <mergeCell ref="E11:F11"/>
    <mergeCell ref="E19:F19"/>
    <mergeCell ref="H19:O19"/>
    <mergeCell ref="E21:F21"/>
    <mergeCell ref="H21:O21"/>
    <mergeCell ref="E23:F23"/>
    <mergeCell ref="H23:M23"/>
    <mergeCell ref="E24:F24"/>
    <mergeCell ref="H24:O24"/>
    <mergeCell ref="E40:F40"/>
    <mergeCell ref="E42:F42"/>
    <mergeCell ref="E45:F45"/>
    <mergeCell ref="E46:F46"/>
    <mergeCell ref="H25:O25"/>
    <mergeCell ref="H26:O26"/>
    <mergeCell ref="E29:F29"/>
    <mergeCell ref="E31:F31"/>
    <mergeCell ref="E35:F35"/>
    <mergeCell ref="E38:F38"/>
  </mergeCells>
  <phoneticPr fontId="2"/>
  <printOptions horizontalCentered="1" verticalCentered="1"/>
  <pageMargins left="0.78740157480314965" right="0.39370078740157483" top="0.39370078740157483" bottom="0.39370078740157483" header="0" footer="0"/>
  <pageSetup paperSize="9" scale="73" firstPageNumber="0" orientation="landscape" horizontalDpi="300" verticalDpi="300" r:id="rId1"/>
  <headerFooter scaleWithDoc="0" alignWithMargins="0">
    <oddFooter>&amp;C&amp;"ＭＳ 明朝,標準"－２－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254D-21B7-47F5-BE8A-88A640E85B6E}">
  <sheetPr>
    <pageSetUpPr fitToPage="1"/>
  </sheetPr>
  <dimension ref="A1:K37"/>
  <sheetViews>
    <sheetView view="pageLayout" zoomScaleNormal="100" workbookViewId="0">
      <selection sqref="A1:C2"/>
    </sheetView>
  </sheetViews>
  <sheetFormatPr defaultColWidth="9" defaultRowHeight="15.05" customHeight="1" x14ac:dyDescent="0.15"/>
  <cols>
    <col min="1" max="1" width="4.109375" style="9" customWidth="1"/>
    <col min="2" max="2" width="15.21875" style="9" customWidth="1"/>
    <col min="3" max="3" width="9.88671875" style="9" customWidth="1"/>
    <col min="4" max="4" width="7" style="9" customWidth="1"/>
    <col min="5" max="5" width="33.33203125" style="9" customWidth="1"/>
    <col min="6" max="7" width="5.33203125" style="9" customWidth="1"/>
    <col min="8" max="8" width="13.6640625" style="9" customWidth="1"/>
    <col min="9" max="9" width="10.33203125" style="9" customWidth="1"/>
    <col min="10" max="10" width="16.109375" style="9" customWidth="1"/>
    <col min="11" max="11" width="15.33203125" style="9" customWidth="1"/>
    <col min="12" max="16384" width="9" style="9"/>
  </cols>
  <sheetData>
    <row r="1" spans="1:11" ht="15.05" customHeight="1" x14ac:dyDescent="0.15">
      <c r="A1" s="360" t="s">
        <v>106</v>
      </c>
      <c r="B1" s="360"/>
      <c r="C1" s="360"/>
    </row>
    <row r="2" spans="1:11" ht="15.75" customHeight="1" x14ac:dyDescent="0.15">
      <c r="A2" s="361"/>
      <c r="B2" s="361"/>
      <c r="C2" s="361"/>
      <c r="K2" s="791" t="s">
        <v>107</v>
      </c>
    </row>
    <row r="3" spans="1:11" ht="15.75" customHeight="1" x14ac:dyDescent="0.15">
      <c r="A3" s="334" t="s">
        <v>108</v>
      </c>
      <c r="B3" s="334"/>
      <c r="C3" s="334"/>
      <c r="D3" s="347" t="s">
        <v>109</v>
      </c>
      <c r="E3" s="348"/>
      <c r="F3" s="334" t="s">
        <v>110</v>
      </c>
      <c r="G3" s="334"/>
      <c r="H3" s="25" t="s">
        <v>111</v>
      </c>
      <c r="I3" s="25" t="s">
        <v>112</v>
      </c>
      <c r="J3" s="25" t="s">
        <v>113</v>
      </c>
      <c r="K3" s="25" t="s">
        <v>114</v>
      </c>
    </row>
    <row r="4" spans="1:11" ht="15.75" customHeight="1" x14ac:dyDescent="0.15">
      <c r="A4" s="329" t="s">
        <v>115</v>
      </c>
      <c r="B4" s="329"/>
      <c r="C4" s="329"/>
      <c r="D4" s="26" t="s">
        <v>116</v>
      </c>
      <c r="E4" s="27"/>
      <c r="F4" s="362" t="s">
        <v>117</v>
      </c>
      <c r="G4" s="363"/>
      <c r="H4" s="354" t="s">
        <v>118</v>
      </c>
      <c r="I4" s="334" t="s">
        <v>119</v>
      </c>
      <c r="J4" s="334" t="s">
        <v>120</v>
      </c>
      <c r="K4" s="339" t="s">
        <v>121</v>
      </c>
    </row>
    <row r="5" spans="1:11" ht="15.75" customHeight="1" x14ac:dyDescent="0.15">
      <c r="A5" s="329"/>
      <c r="B5" s="329"/>
      <c r="C5" s="329"/>
      <c r="D5" s="368" t="s">
        <v>122</v>
      </c>
      <c r="E5" s="369"/>
      <c r="F5" s="364"/>
      <c r="G5" s="365"/>
      <c r="H5" s="357"/>
      <c r="I5" s="334"/>
      <c r="J5" s="334"/>
      <c r="K5" s="341"/>
    </row>
    <row r="6" spans="1:11" ht="15.75" customHeight="1" x14ac:dyDescent="0.15">
      <c r="A6" s="329" t="s">
        <v>123</v>
      </c>
      <c r="B6" s="329"/>
      <c r="C6" s="329"/>
      <c r="D6" s="366" t="s">
        <v>124</v>
      </c>
      <c r="E6" s="367"/>
      <c r="F6" s="362" t="s">
        <v>125</v>
      </c>
      <c r="G6" s="363"/>
      <c r="H6" s="28" t="s">
        <v>126</v>
      </c>
      <c r="I6" s="334" t="s">
        <v>119</v>
      </c>
      <c r="J6" s="334" t="s">
        <v>120</v>
      </c>
      <c r="K6" s="339" t="s">
        <v>127</v>
      </c>
    </row>
    <row r="7" spans="1:11" ht="15.75" customHeight="1" x14ac:dyDescent="0.15">
      <c r="A7" s="329"/>
      <c r="B7" s="329"/>
      <c r="C7" s="329"/>
      <c r="D7" s="368" t="s">
        <v>128</v>
      </c>
      <c r="E7" s="369"/>
      <c r="F7" s="364"/>
      <c r="G7" s="365"/>
      <c r="H7" s="29" t="s">
        <v>2036</v>
      </c>
      <c r="I7" s="334"/>
      <c r="J7" s="334"/>
      <c r="K7" s="341"/>
    </row>
    <row r="8" spans="1:11" ht="15.75" customHeight="1" x14ac:dyDescent="0.15">
      <c r="A8" s="329" t="s">
        <v>2037</v>
      </c>
      <c r="B8" s="329"/>
      <c r="C8" s="329"/>
      <c r="D8" s="366" t="s">
        <v>129</v>
      </c>
      <c r="E8" s="367"/>
      <c r="F8" s="362" t="s">
        <v>130</v>
      </c>
      <c r="G8" s="363"/>
      <c r="H8" s="28" t="s">
        <v>131</v>
      </c>
      <c r="I8" s="334" t="s">
        <v>132</v>
      </c>
      <c r="J8" s="334" t="s">
        <v>133</v>
      </c>
      <c r="K8" s="339" t="s">
        <v>134</v>
      </c>
    </row>
    <row r="9" spans="1:11" ht="15.75" customHeight="1" x14ac:dyDescent="0.15">
      <c r="A9" s="329"/>
      <c r="B9" s="329"/>
      <c r="C9" s="329"/>
      <c r="D9" s="368" t="s">
        <v>122</v>
      </c>
      <c r="E9" s="369"/>
      <c r="F9" s="364"/>
      <c r="G9" s="365"/>
      <c r="H9" s="29" t="s">
        <v>2038</v>
      </c>
      <c r="I9" s="334"/>
      <c r="J9" s="334"/>
      <c r="K9" s="341"/>
    </row>
    <row r="10" spans="1:11" ht="15.75" customHeight="1" x14ac:dyDescent="0.15"/>
    <row r="11" spans="1:11" ht="15.75" customHeight="1" x14ac:dyDescent="0.15">
      <c r="A11" s="360" t="s">
        <v>2039</v>
      </c>
      <c r="B11" s="360"/>
      <c r="C11" s="360"/>
      <c r="D11" s="360"/>
      <c r="E11" s="360"/>
      <c r="J11" s="792" t="s">
        <v>2040</v>
      </c>
      <c r="K11" s="792"/>
    </row>
    <row r="12" spans="1:11" ht="15.75" customHeight="1" x14ac:dyDescent="0.15">
      <c r="A12" s="361"/>
      <c r="B12" s="361"/>
      <c r="C12" s="361"/>
      <c r="D12" s="361"/>
      <c r="E12" s="361"/>
      <c r="J12" s="792"/>
      <c r="K12" s="792"/>
    </row>
    <row r="13" spans="1:11" ht="15.75" customHeight="1" x14ac:dyDescent="0.15">
      <c r="A13" s="334" t="s">
        <v>135</v>
      </c>
      <c r="B13" s="334"/>
      <c r="C13" s="25" t="s">
        <v>136</v>
      </c>
      <c r="D13" s="347" t="s">
        <v>137</v>
      </c>
      <c r="E13" s="348"/>
      <c r="G13" s="334" t="s">
        <v>135</v>
      </c>
      <c r="H13" s="334"/>
      <c r="I13" s="25" t="s">
        <v>136</v>
      </c>
      <c r="J13" s="334" t="s">
        <v>138</v>
      </c>
      <c r="K13" s="334"/>
    </row>
    <row r="14" spans="1:11" ht="15.75" customHeight="1" x14ac:dyDescent="0.15">
      <c r="A14" s="339" t="s">
        <v>139</v>
      </c>
      <c r="B14" s="339"/>
      <c r="C14" s="355">
        <v>436476</v>
      </c>
      <c r="D14" s="345" t="s">
        <v>140</v>
      </c>
      <c r="E14" s="346"/>
      <c r="G14" s="359" t="s">
        <v>141</v>
      </c>
      <c r="H14" s="334" t="s">
        <v>142</v>
      </c>
      <c r="I14" s="353">
        <v>428808</v>
      </c>
      <c r="J14" s="354" t="s">
        <v>143</v>
      </c>
      <c r="K14" s="354"/>
    </row>
    <row r="15" spans="1:11" ht="15.75" customHeight="1" x14ac:dyDescent="0.15">
      <c r="A15" s="341" t="s">
        <v>144</v>
      </c>
      <c r="B15" s="341"/>
      <c r="C15" s="358"/>
      <c r="D15" s="351"/>
      <c r="E15" s="352"/>
      <c r="G15" s="359"/>
      <c r="H15" s="334"/>
      <c r="I15" s="353"/>
      <c r="J15" s="35" t="s">
        <v>145</v>
      </c>
      <c r="K15" s="35"/>
    </row>
    <row r="16" spans="1:11" ht="15.75" customHeight="1" x14ac:dyDescent="0.15">
      <c r="A16" s="793" t="s">
        <v>2041</v>
      </c>
      <c r="B16" s="339" t="s">
        <v>146</v>
      </c>
      <c r="C16" s="355">
        <v>107696</v>
      </c>
      <c r="D16" s="345" t="s">
        <v>147</v>
      </c>
      <c r="E16" s="346"/>
      <c r="G16" s="359"/>
      <c r="H16" s="334"/>
      <c r="I16" s="353"/>
      <c r="J16" s="357" t="s">
        <v>148</v>
      </c>
      <c r="K16" s="357"/>
    </row>
    <row r="17" spans="1:11" ht="15.75" customHeight="1" x14ac:dyDescent="0.15">
      <c r="A17" s="794"/>
      <c r="B17" s="340"/>
      <c r="C17" s="356"/>
      <c r="D17" s="349" t="s">
        <v>149</v>
      </c>
      <c r="E17" s="350"/>
      <c r="G17" s="359"/>
      <c r="H17" s="334" t="s">
        <v>150</v>
      </c>
      <c r="I17" s="353">
        <v>69334</v>
      </c>
      <c r="J17" s="354" t="s">
        <v>143</v>
      </c>
      <c r="K17" s="354"/>
    </row>
    <row r="18" spans="1:11" ht="15.75" customHeight="1" x14ac:dyDescent="0.15">
      <c r="A18" s="794"/>
      <c r="B18" s="340"/>
      <c r="C18" s="356"/>
      <c r="D18" s="349" t="s">
        <v>151</v>
      </c>
      <c r="E18" s="350"/>
      <c r="G18" s="359"/>
      <c r="H18" s="334"/>
      <c r="I18" s="353"/>
      <c r="J18" s="35" t="s">
        <v>152</v>
      </c>
      <c r="K18" s="35"/>
    </row>
    <row r="19" spans="1:11" ht="15.75" customHeight="1" x14ac:dyDescent="0.15">
      <c r="A19" s="794"/>
      <c r="B19" s="340"/>
      <c r="C19" s="356"/>
      <c r="D19" s="349" t="s">
        <v>153</v>
      </c>
      <c r="E19" s="350"/>
      <c r="G19" s="359"/>
      <c r="H19" s="334"/>
      <c r="I19" s="353"/>
      <c r="J19" s="29" t="s">
        <v>154</v>
      </c>
      <c r="K19" s="29"/>
    </row>
    <row r="20" spans="1:11" ht="15.75" customHeight="1" x14ac:dyDescent="0.15">
      <c r="A20" s="794"/>
      <c r="B20" s="340"/>
      <c r="C20" s="356"/>
      <c r="D20" s="349" t="s">
        <v>155</v>
      </c>
      <c r="E20" s="350"/>
      <c r="G20" s="359"/>
      <c r="H20" s="334" t="s">
        <v>156</v>
      </c>
      <c r="I20" s="353">
        <v>0</v>
      </c>
      <c r="J20" s="30"/>
      <c r="K20" s="31"/>
    </row>
    <row r="21" spans="1:11" ht="15.75" customHeight="1" x14ac:dyDescent="0.15">
      <c r="A21" s="794"/>
      <c r="B21" s="340"/>
      <c r="C21" s="356"/>
      <c r="D21" s="349" t="s">
        <v>157</v>
      </c>
      <c r="E21" s="350"/>
      <c r="G21" s="359"/>
      <c r="H21" s="334"/>
      <c r="I21" s="353"/>
      <c r="J21" s="33"/>
      <c r="K21" s="34"/>
    </row>
    <row r="22" spans="1:11" ht="15.75" customHeight="1" x14ac:dyDescent="0.15">
      <c r="A22" s="794"/>
      <c r="B22" s="340"/>
      <c r="C22" s="356"/>
      <c r="D22" s="36" t="s">
        <v>158</v>
      </c>
      <c r="E22" s="37"/>
      <c r="G22" s="359"/>
      <c r="H22" s="25" t="s">
        <v>159</v>
      </c>
      <c r="I22" s="32">
        <f>SUM(I14:I21)</f>
        <v>498142</v>
      </c>
      <c r="J22" s="347"/>
      <c r="K22" s="348"/>
    </row>
    <row r="23" spans="1:11" ht="15.75" customHeight="1" x14ac:dyDescent="0.15">
      <c r="A23" s="794"/>
      <c r="B23" s="340"/>
      <c r="C23" s="356"/>
      <c r="D23" s="36" t="s">
        <v>154</v>
      </c>
      <c r="E23" s="37"/>
      <c r="G23" s="334" t="s">
        <v>160</v>
      </c>
      <c r="H23" s="334"/>
      <c r="I23" s="32">
        <v>0</v>
      </c>
      <c r="J23" s="347"/>
      <c r="K23" s="348"/>
    </row>
    <row r="24" spans="1:11" ht="15.75" customHeight="1" x14ac:dyDescent="0.15">
      <c r="A24" s="794"/>
      <c r="B24" s="340"/>
      <c r="C24" s="356"/>
      <c r="D24" s="349" t="s">
        <v>161</v>
      </c>
      <c r="E24" s="350"/>
      <c r="G24" s="334" t="s">
        <v>162</v>
      </c>
      <c r="H24" s="334"/>
      <c r="I24" s="32">
        <f>C14+C37+I23+I22</f>
        <v>1276436</v>
      </c>
      <c r="J24" s="347"/>
      <c r="K24" s="348"/>
    </row>
    <row r="25" spans="1:11" ht="15.75" customHeight="1" x14ac:dyDescent="0.15">
      <c r="A25" s="794"/>
      <c r="B25" s="340"/>
      <c r="C25" s="356"/>
      <c r="D25" s="351" t="s">
        <v>163</v>
      </c>
      <c r="E25" s="352"/>
    </row>
    <row r="26" spans="1:11" ht="15.75" customHeight="1" x14ac:dyDescent="0.15">
      <c r="A26" s="794"/>
      <c r="B26" s="25" t="s">
        <v>164</v>
      </c>
      <c r="C26" s="38">
        <v>22915</v>
      </c>
      <c r="D26" s="332" t="s">
        <v>155</v>
      </c>
      <c r="E26" s="333"/>
    </row>
    <row r="27" spans="1:11" ht="15.75" customHeight="1" x14ac:dyDescent="0.15">
      <c r="A27" s="794"/>
      <c r="B27" s="339" t="s">
        <v>165</v>
      </c>
      <c r="C27" s="342">
        <v>211207</v>
      </c>
      <c r="D27" s="345" t="s">
        <v>166</v>
      </c>
      <c r="E27" s="346"/>
    </row>
    <row r="28" spans="1:11" ht="15.75" customHeight="1" x14ac:dyDescent="0.15">
      <c r="A28" s="794"/>
      <c r="B28" s="340"/>
      <c r="C28" s="343"/>
      <c r="D28" s="330" t="s">
        <v>167</v>
      </c>
      <c r="E28" s="331"/>
      <c r="G28" s="326" t="s">
        <v>168</v>
      </c>
      <c r="H28" s="326"/>
      <c r="I28" s="326"/>
      <c r="J28" s="792" t="s">
        <v>2042</v>
      </c>
      <c r="K28" s="792"/>
    </row>
    <row r="29" spans="1:11" ht="15.75" customHeight="1" x14ac:dyDescent="0.15">
      <c r="A29" s="794"/>
      <c r="B29" s="340"/>
      <c r="C29" s="343"/>
      <c r="D29" s="330" t="s">
        <v>169</v>
      </c>
      <c r="E29" s="331"/>
      <c r="G29" s="338"/>
      <c r="H29" s="338"/>
      <c r="I29" s="338"/>
      <c r="J29" s="795"/>
      <c r="K29" s="795"/>
    </row>
    <row r="30" spans="1:11" ht="15.75" customHeight="1" x14ac:dyDescent="0.15">
      <c r="A30" s="794"/>
      <c r="B30" s="340"/>
      <c r="C30" s="343"/>
      <c r="D30" s="330" t="s">
        <v>170</v>
      </c>
      <c r="E30" s="331"/>
      <c r="G30" s="334" t="s">
        <v>135</v>
      </c>
      <c r="H30" s="334"/>
      <c r="I30" s="25" t="s">
        <v>136</v>
      </c>
      <c r="J30" s="334" t="s">
        <v>137</v>
      </c>
      <c r="K30" s="334"/>
    </row>
    <row r="31" spans="1:11" ht="15.75" customHeight="1" x14ac:dyDescent="0.15">
      <c r="A31" s="794"/>
      <c r="B31" s="340"/>
      <c r="C31" s="343"/>
      <c r="D31" s="330" t="s">
        <v>171</v>
      </c>
      <c r="E31" s="331"/>
      <c r="G31" s="335" t="s">
        <v>172</v>
      </c>
      <c r="H31" s="25" t="s">
        <v>173</v>
      </c>
      <c r="I31" s="32">
        <v>0</v>
      </c>
      <c r="J31" s="329" t="s">
        <v>174</v>
      </c>
      <c r="K31" s="329"/>
    </row>
    <row r="32" spans="1:11" ht="15.75" customHeight="1" x14ac:dyDescent="0.15">
      <c r="A32" s="794"/>
      <c r="B32" s="340"/>
      <c r="C32" s="343"/>
      <c r="D32" s="330" t="s">
        <v>175</v>
      </c>
      <c r="E32" s="331"/>
      <c r="G32" s="336"/>
      <c r="H32" s="25" t="s">
        <v>176</v>
      </c>
      <c r="I32" s="32">
        <v>162</v>
      </c>
      <c r="J32" s="329" t="s">
        <v>177</v>
      </c>
      <c r="K32" s="329"/>
    </row>
    <row r="33" spans="1:11" ht="15.75" customHeight="1" x14ac:dyDescent="0.15">
      <c r="A33" s="794"/>
      <c r="B33" s="340"/>
      <c r="C33" s="343"/>
      <c r="D33" s="330" t="s">
        <v>148</v>
      </c>
      <c r="E33" s="331"/>
      <c r="G33" s="334" t="s">
        <v>159</v>
      </c>
      <c r="H33" s="334"/>
      <c r="I33" s="32">
        <v>162</v>
      </c>
      <c r="J33" s="329"/>
      <c r="K33" s="329"/>
    </row>
    <row r="34" spans="1:11" ht="15.75" customHeight="1" x14ac:dyDescent="0.15">
      <c r="A34" s="794"/>
      <c r="B34" s="340"/>
      <c r="C34" s="343"/>
      <c r="D34" s="330" t="s">
        <v>178</v>
      </c>
      <c r="E34" s="331"/>
    </row>
    <row r="35" spans="1:11" ht="15.75" customHeight="1" x14ac:dyDescent="0.15">
      <c r="A35" s="794"/>
      <c r="B35" s="340"/>
      <c r="C35" s="343"/>
      <c r="D35" s="330" t="s">
        <v>179</v>
      </c>
      <c r="E35" s="331"/>
    </row>
    <row r="36" spans="1:11" ht="15.05" customHeight="1" x14ac:dyDescent="0.15">
      <c r="A36" s="794"/>
      <c r="B36" s="341"/>
      <c r="C36" s="344"/>
      <c r="D36" s="330" t="s">
        <v>163</v>
      </c>
      <c r="E36" s="331"/>
    </row>
    <row r="37" spans="1:11" ht="15.05" customHeight="1" x14ac:dyDescent="0.15">
      <c r="A37" s="796"/>
      <c r="B37" s="25" t="s">
        <v>159</v>
      </c>
      <c r="C37" s="32">
        <f>SUM(C16:C36)</f>
        <v>341818</v>
      </c>
      <c r="D37" s="332"/>
      <c r="E37" s="333"/>
    </row>
  </sheetData>
  <mergeCells count="84">
    <mergeCell ref="J32:K32"/>
    <mergeCell ref="D33:E33"/>
    <mergeCell ref="G33:H33"/>
    <mergeCell ref="J33:K33"/>
    <mergeCell ref="D34:E34"/>
    <mergeCell ref="J14:K14"/>
    <mergeCell ref="A15:B15"/>
    <mergeCell ref="A16:A37"/>
    <mergeCell ref="C16:C25"/>
    <mergeCell ref="D16:E16"/>
    <mergeCell ref="J16:K16"/>
    <mergeCell ref="D17:E17"/>
    <mergeCell ref="I17:I19"/>
    <mergeCell ref="J17:K17"/>
    <mergeCell ref="D18:E18"/>
    <mergeCell ref="D19:E19"/>
    <mergeCell ref="D20:E20"/>
    <mergeCell ref="I20:I21"/>
    <mergeCell ref="D21:E21"/>
    <mergeCell ref="J22:K22"/>
    <mergeCell ref="G23:H23"/>
    <mergeCell ref="A14:B14"/>
    <mergeCell ref="C14:C15"/>
    <mergeCell ref="D14:E15"/>
    <mergeCell ref="G14:G22"/>
    <mergeCell ref="I14:I16"/>
    <mergeCell ref="K8:K9"/>
    <mergeCell ref="D9:E9"/>
    <mergeCell ref="A11:E12"/>
    <mergeCell ref="J11:K12"/>
    <mergeCell ref="A13:B13"/>
    <mergeCell ref="D13:E13"/>
    <mergeCell ref="G13:H13"/>
    <mergeCell ref="J13:K13"/>
    <mergeCell ref="A4:C5"/>
    <mergeCell ref="F4:G5"/>
    <mergeCell ref="K4:K5"/>
    <mergeCell ref="D5:E5"/>
    <mergeCell ref="A6:C7"/>
    <mergeCell ref="D6:E6"/>
    <mergeCell ref="F6:G7"/>
    <mergeCell ref="K6:K7"/>
    <mergeCell ref="D7:E7"/>
    <mergeCell ref="A1:C2"/>
    <mergeCell ref="A3:C3"/>
    <mergeCell ref="D3:E3"/>
    <mergeCell ref="F3:G3"/>
    <mergeCell ref="J8:J9"/>
    <mergeCell ref="J4:J5"/>
    <mergeCell ref="I6:I7"/>
    <mergeCell ref="J6:J7"/>
    <mergeCell ref="H4:H5"/>
    <mergeCell ref="I4:I5"/>
    <mergeCell ref="I8:I9"/>
    <mergeCell ref="A8:C9"/>
    <mergeCell ref="D8:E8"/>
    <mergeCell ref="F8:G9"/>
    <mergeCell ref="B16:B25"/>
    <mergeCell ref="H17:H19"/>
    <mergeCell ref="H14:H16"/>
    <mergeCell ref="H20:H21"/>
    <mergeCell ref="J23:K23"/>
    <mergeCell ref="D24:E24"/>
    <mergeCell ref="G24:H24"/>
    <mergeCell ref="J24:K24"/>
    <mergeCell ref="D25:E25"/>
    <mergeCell ref="D26:E26"/>
    <mergeCell ref="B27:B36"/>
    <mergeCell ref="C27:C36"/>
    <mergeCell ref="D27:E27"/>
    <mergeCell ref="D28:E28"/>
    <mergeCell ref="D29:E29"/>
    <mergeCell ref="D30:E30"/>
    <mergeCell ref="D31:E31"/>
    <mergeCell ref="D32:E32"/>
    <mergeCell ref="D35:E35"/>
    <mergeCell ref="D36:E36"/>
    <mergeCell ref="G28:I29"/>
    <mergeCell ref="J28:K29"/>
    <mergeCell ref="G30:H30"/>
    <mergeCell ref="J30:K30"/>
    <mergeCell ref="G31:G32"/>
    <mergeCell ref="J31:K31"/>
    <mergeCell ref="D37:E37"/>
  </mergeCells>
  <phoneticPr fontId="2"/>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2310-E288-4A85-BF11-1AB859B2EEDF}">
  <sheetPr>
    <pageSetUpPr fitToPage="1"/>
  </sheetPr>
  <dimension ref="A2:K27"/>
  <sheetViews>
    <sheetView view="pageLayout" zoomScaleNormal="75" workbookViewId="0"/>
  </sheetViews>
  <sheetFormatPr defaultColWidth="9" defaultRowHeight="14.4" x14ac:dyDescent="0.15"/>
  <cols>
    <col min="1" max="1" width="16.21875" style="45" customWidth="1"/>
    <col min="2" max="2" width="10.6640625" style="50" customWidth="1"/>
    <col min="3" max="3" width="21.6640625" style="50" customWidth="1"/>
    <col min="4" max="4" width="32.77734375" style="50" customWidth="1"/>
    <col min="5" max="5" width="3.33203125" style="45" customWidth="1"/>
    <col min="6" max="6" width="16.44140625" style="45" customWidth="1"/>
    <col min="7" max="7" width="10.6640625" style="50" customWidth="1"/>
    <col min="8" max="8" width="21.6640625" style="50" customWidth="1"/>
    <col min="9" max="9" width="28.6640625" style="50" customWidth="1"/>
    <col min="10" max="16384" width="9" style="45"/>
  </cols>
  <sheetData>
    <row r="2" spans="1:11" s="42" customFormat="1" ht="20.95" customHeight="1" x14ac:dyDescent="0.15">
      <c r="A2" s="39" t="s">
        <v>180</v>
      </c>
      <c r="B2" s="40"/>
      <c r="C2" s="40"/>
      <c r="D2" s="41"/>
      <c r="E2" s="39"/>
      <c r="F2" s="39"/>
      <c r="G2" s="40"/>
      <c r="H2" s="40"/>
      <c r="I2" s="41"/>
      <c r="J2" s="39"/>
      <c r="K2" s="39"/>
    </row>
    <row r="3" spans="1:11" ht="24.9" customHeight="1" x14ac:dyDescent="0.15">
      <c r="A3" s="43" t="s">
        <v>181</v>
      </c>
      <c r="B3" s="43" t="s">
        <v>182</v>
      </c>
      <c r="C3" s="43" t="s">
        <v>183</v>
      </c>
      <c r="D3" s="43" t="s">
        <v>1817</v>
      </c>
      <c r="E3" s="44"/>
      <c r="F3" s="43" t="s">
        <v>181</v>
      </c>
      <c r="G3" s="43" t="s">
        <v>182</v>
      </c>
      <c r="H3" s="43" t="s">
        <v>183</v>
      </c>
      <c r="I3" s="43" t="s">
        <v>1817</v>
      </c>
      <c r="J3" s="44"/>
      <c r="K3" s="44"/>
    </row>
    <row r="4" spans="1:11" ht="24.9" customHeight="1" x14ac:dyDescent="0.15">
      <c r="A4" s="46" t="s">
        <v>184</v>
      </c>
      <c r="B4" s="43" t="s">
        <v>185</v>
      </c>
      <c r="C4" s="46" t="s">
        <v>186</v>
      </c>
      <c r="D4" s="47" t="s">
        <v>187</v>
      </c>
      <c r="E4" s="44"/>
      <c r="F4" s="370" t="s">
        <v>188</v>
      </c>
      <c r="G4" s="43" t="s">
        <v>189</v>
      </c>
      <c r="H4" s="46" t="s">
        <v>190</v>
      </c>
      <c r="I4" s="47" t="s">
        <v>191</v>
      </c>
      <c r="J4" s="44"/>
      <c r="K4" s="44"/>
    </row>
    <row r="5" spans="1:11" ht="24.9" customHeight="1" x14ac:dyDescent="0.15">
      <c r="A5" s="370" t="s">
        <v>192</v>
      </c>
      <c r="B5" s="43" t="s">
        <v>185</v>
      </c>
      <c r="C5" s="46" t="s">
        <v>193</v>
      </c>
      <c r="D5" s="47" t="s">
        <v>194</v>
      </c>
      <c r="E5" s="44"/>
      <c r="F5" s="370"/>
      <c r="G5" s="43" t="s">
        <v>195</v>
      </c>
      <c r="H5" s="46" t="s">
        <v>196</v>
      </c>
      <c r="I5" s="47" t="s">
        <v>197</v>
      </c>
      <c r="J5" s="44"/>
      <c r="K5" s="44"/>
    </row>
    <row r="6" spans="1:11" ht="24.9" customHeight="1" x14ac:dyDescent="0.15">
      <c r="A6" s="370"/>
      <c r="B6" s="43" t="s">
        <v>198</v>
      </c>
      <c r="C6" s="46" t="s">
        <v>1818</v>
      </c>
      <c r="D6" s="47" t="s">
        <v>199</v>
      </c>
      <c r="E6" s="44"/>
      <c r="F6" s="46" t="s">
        <v>200</v>
      </c>
      <c r="G6" s="43" t="s">
        <v>201</v>
      </c>
      <c r="H6" s="46" t="s">
        <v>190</v>
      </c>
      <c r="I6" s="47" t="s">
        <v>202</v>
      </c>
      <c r="J6" s="44"/>
      <c r="K6" s="44"/>
    </row>
    <row r="7" spans="1:11" ht="24.9" customHeight="1" x14ac:dyDescent="0.15">
      <c r="A7" s="370"/>
      <c r="B7" s="43" t="s">
        <v>203</v>
      </c>
      <c r="C7" s="46" t="s">
        <v>204</v>
      </c>
      <c r="D7" s="47" t="s">
        <v>187</v>
      </c>
      <c r="E7" s="44"/>
      <c r="F7" s="46" t="s">
        <v>205</v>
      </c>
      <c r="G7" s="43" t="s">
        <v>201</v>
      </c>
      <c r="H7" s="46" t="s">
        <v>190</v>
      </c>
      <c r="I7" s="47" t="s">
        <v>206</v>
      </c>
      <c r="J7" s="44"/>
      <c r="K7" s="44"/>
    </row>
    <row r="8" spans="1:11" ht="24.9" customHeight="1" x14ac:dyDescent="0.15">
      <c r="A8" s="370" t="s">
        <v>207</v>
      </c>
      <c r="B8" s="43" t="s">
        <v>208</v>
      </c>
      <c r="C8" s="46" t="s">
        <v>193</v>
      </c>
      <c r="D8" s="47" t="s">
        <v>209</v>
      </c>
      <c r="E8" s="44"/>
      <c r="F8" s="370" t="s">
        <v>210</v>
      </c>
      <c r="G8" s="43" t="s">
        <v>211</v>
      </c>
      <c r="H8" s="46" t="s">
        <v>190</v>
      </c>
      <c r="I8" s="47" t="s">
        <v>212</v>
      </c>
      <c r="J8" s="44"/>
      <c r="K8" s="44"/>
    </row>
    <row r="9" spans="1:11" ht="24.9" customHeight="1" x14ac:dyDescent="0.15">
      <c r="A9" s="370"/>
      <c r="B9" s="43" t="s">
        <v>213</v>
      </c>
      <c r="C9" s="46" t="s">
        <v>196</v>
      </c>
      <c r="D9" s="47" t="s">
        <v>214</v>
      </c>
      <c r="E9" s="44"/>
      <c r="F9" s="370"/>
      <c r="G9" s="43" t="s">
        <v>215</v>
      </c>
      <c r="H9" s="46" t="s">
        <v>196</v>
      </c>
      <c r="I9" s="47" t="s">
        <v>216</v>
      </c>
      <c r="J9" s="44"/>
      <c r="K9" s="44"/>
    </row>
    <row r="10" spans="1:11" ht="24.9" customHeight="1" x14ac:dyDescent="0.15">
      <c r="A10" s="46" t="s">
        <v>217</v>
      </c>
      <c r="B10" s="43" t="s">
        <v>218</v>
      </c>
      <c r="C10" s="46" t="s">
        <v>186</v>
      </c>
      <c r="D10" s="47" t="s">
        <v>187</v>
      </c>
      <c r="E10" s="44"/>
      <c r="F10" s="370"/>
      <c r="G10" s="43" t="s">
        <v>219</v>
      </c>
      <c r="H10" s="46" t="s">
        <v>220</v>
      </c>
      <c r="I10" s="47" t="s">
        <v>221</v>
      </c>
      <c r="J10" s="44"/>
      <c r="K10" s="44"/>
    </row>
    <row r="11" spans="1:11" ht="24.9" customHeight="1" x14ac:dyDescent="0.15">
      <c r="A11" s="370" t="s">
        <v>222</v>
      </c>
      <c r="B11" s="43" t="s">
        <v>223</v>
      </c>
      <c r="C11" s="46" t="s">
        <v>224</v>
      </c>
      <c r="D11" s="47" t="s">
        <v>1819</v>
      </c>
      <c r="E11" s="44"/>
      <c r="F11" s="370" t="s">
        <v>225</v>
      </c>
      <c r="G11" s="43" t="s">
        <v>226</v>
      </c>
      <c r="H11" s="46" t="s">
        <v>190</v>
      </c>
      <c r="I11" s="47" t="s">
        <v>227</v>
      </c>
      <c r="J11" s="44"/>
      <c r="K11" s="44"/>
    </row>
    <row r="12" spans="1:11" ht="24.9" customHeight="1" x14ac:dyDescent="0.15">
      <c r="A12" s="370"/>
      <c r="B12" s="43" t="s">
        <v>228</v>
      </c>
      <c r="C12" s="46" t="s">
        <v>224</v>
      </c>
      <c r="D12" s="47" t="s">
        <v>229</v>
      </c>
      <c r="E12" s="44"/>
      <c r="F12" s="370"/>
      <c r="G12" s="43" t="s">
        <v>230</v>
      </c>
      <c r="H12" s="46" t="s">
        <v>231</v>
      </c>
      <c r="I12" s="47" t="s">
        <v>232</v>
      </c>
      <c r="J12" s="44"/>
      <c r="K12" s="44"/>
    </row>
    <row r="13" spans="1:11" ht="24.9" customHeight="1" x14ac:dyDescent="0.15">
      <c r="A13" s="370"/>
      <c r="B13" s="43" t="s">
        <v>223</v>
      </c>
      <c r="C13" s="46" t="s">
        <v>186</v>
      </c>
      <c r="D13" s="47" t="s">
        <v>187</v>
      </c>
      <c r="E13" s="44"/>
      <c r="F13" s="370"/>
      <c r="G13" s="43" t="s">
        <v>233</v>
      </c>
      <c r="H13" s="46" t="s">
        <v>196</v>
      </c>
      <c r="I13" s="47" t="s">
        <v>234</v>
      </c>
      <c r="J13" s="44"/>
      <c r="K13" s="44"/>
    </row>
    <row r="14" spans="1:11" ht="24.9" customHeight="1" x14ac:dyDescent="0.15">
      <c r="A14" s="46" t="s">
        <v>235</v>
      </c>
      <c r="B14" s="43" t="s">
        <v>236</v>
      </c>
      <c r="C14" s="46" t="s">
        <v>237</v>
      </c>
      <c r="D14" s="47" t="s">
        <v>238</v>
      </c>
      <c r="E14" s="44"/>
      <c r="F14" s="370"/>
      <c r="G14" s="43" t="s">
        <v>239</v>
      </c>
      <c r="H14" s="46" t="s">
        <v>237</v>
      </c>
      <c r="I14" s="47" t="s">
        <v>240</v>
      </c>
      <c r="J14" s="44"/>
      <c r="K14" s="44"/>
    </row>
    <row r="15" spans="1:11" ht="24.9" customHeight="1" x14ac:dyDescent="0.15">
      <c r="A15" s="370" t="s">
        <v>241</v>
      </c>
      <c r="B15" s="43" t="s">
        <v>242</v>
      </c>
      <c r="C15" s="46" t="s">
        <v>237</v>
      </c>
      <c r="D15" s="47" t="s">
        <v>243</v>
      </c>
      <c r="E15" s="44"/>
      <c r="F15" s="370"/>
      <c r="G15" s="43" t="s">
        <v>244</v>
      </c>
      <c r="H15" s="46" t="s">
        <v>204</v>
      </c>
      <c r="I15" s="47" t="s">
        <v>187</v>
      </c>
      <c r="J15" s="44"/>
      <c r="K15" s="44"/>
    </row>
    <row r="16" spans="1:11" ht="24.9" customHeight="1" x14ac:dyDescent="0.15">
      <c r="A16" s="370"/>
      <c r="B16" s="43" t="s">
        <v>245</v>
      </c>
      <c r="C16" s="46" t="s">
        <v>186</v>
      </c>
      <c r="D16" s="47" t="s">
        <v>246</v>
      </c>
      <c r="E16" s="44"/>
      <c r="F16" s="46" t="s">
        <v>247</v>
      </c>
      <c r="G16" s="43" t="s">
        <v>248</v>
      </c>
      <c r="H16" s="46" t="s">
        <v>220</v>
      </c>
      <c r="I16" s="47" t="s">
        <v>249</v>
      </c>
      <c r="J16" s="44"/>
      <c r="K16" s="44"/>
    </row>
    <row r="17" spans="1:11" ht="24.9" customHeight="1" x14ac:dyDescent="0.15">
      <c r="A17" s="370"/>
      <c r="B17" s="43" t="s">
        <v>219</v>
      </c>
      <c r="C17" s="46" t="s">
        <v>220</v>
      </c>
      <c r="D17" s="47" t="s">
        <v>250</v>
      </c>
      <c r="E17" s="44"/>
      <c r="F17" s="46" t="s">
        <v>251</v>
      </c>
      <c r="G17" s="43" t="s">
        <v>252</v>
      </c>
      <c r="H17" s="46" t="s">
        <v>220</v>
      </c>
      <c r="I17" s="47" t="s">
        <v>253</v>
      </c>
      <c r="J17" s="44"/>
      <c r="K17" s="44"/>
    </row>
    <row r="18" spans="1:11" ht="24.9" customHeight="1" x14ac:dyDescent="0.15">
      <c r="A18" s="370"/>
      <c r="B18" s="43" t="s">
        <v>254</v>
      </c>
      <c r="C18" s="46" t="s">
        <v>190</v>
      </c>
      <c r="D18" s="47" t="s">
        <v>255</v>
      </c>
      <c r="E18" s="44"/>
      <c r="F18" s="370" t="s">
        <v>256</v>
      </c>
      <c r="G18" s="43" t="s">
        <v>257</v>
      </c>
      <c r="H18" s="46" t="s">
        <v>220</v>
      </c>
      <c r="I18" s="47" t="s">
        <v>258</v>
      </c>
      <c r="J18" s="44"/>
      <c r="K18" s="44"/>
    </row>
    <row r="19" spans="1:11" ht="24.9" customHeight="1" x14ac:dyDescent="0.15">
      <c r="A19" s="370" t="s">
        <v>259</v>
      </c>
      <c r="B19" s="43" t="s">
        <v>201</v>
      </c>
      <c r="C19" s="46" t="s">
        <v>190</v>
      </c>
      <c r="D19" s="47" t="s">
        <v>260</v>
      </c>
      <c r="E19" s="44"/>
      <c r="F19" s="370"/>
      <c r="G19" s="43" t="s">
        <v>261</v>
      </c>
      <c r="H19" s="46" t="s">
        <v>237</v>
      </c>
      <c r="I19" s="47" t="s">
        <v>262</v>
      </c>
      <c r="J19" s="44"/>
      <c r="K19" s="44"/>
    </row>
    <row r="20" spans="1:11" ht="24.9" customHeight="1" x14ac:dyDescent="0.15">
      <c r="A20" s="370"/>
      <c r="B20" s="43" t="s">
        <v>263</v>
      </c>
      <c r="C20" s="46" t="s">
        <v>220</v>
      </c>
      <c r="D20" s="47" t="s">
        <v>264</v>
      </c>
      <c r="E20" s="44"/>
      <c r="F20" s="46" t="s">
        <v>265</v>
      </c>
      <c r="G20" s="48" t="s">
        <v>266</v>
      </c>
      <c r="H20" s="46" t="s">
        <v>196</v>
      </c>
      <c r="I20" s="47" t="s">
        <v>267</v>
      </c>
      <c r="J20" s="44"/>
      <c r="K20" s="44"/>
    </row>
    <row r="21" spans="1:11" ht="24.9" customHeight="1" x14ac:dyDescent="0.15">
      <c r="A21" s="370"/>
      <c r="B21" s="43" t="s">
        <v>268</v>
      </c>
      <c r="C21" s="46" t="s">
        <v>1820</v>
      </c>
      <c r="D21" s="47" t="s">
        <v>240</v>
      </c>
      <c r="E21" s="44"/>
      <c r="F21" s="49" t="s">
        <v>269</v>
      </c>
      <c r="G21" s="43" t="s">
        <v>201</v>
      </c>
      <c r="H21" s="46" t="s">
        <v>190</v>
      </c>
      <c r="I21" s="47" t="s">
        <v>270</v>
      </c>
      <c r="J21" s="44"/>
      <c r="K21" s="44"/>
    </row>
    <row r="22" spans="1:11" ht="24.9" customHeight="1" x14ac:dyDescent="0.15">
      <c r="A22" s="370" t="s">
        <v>271</v>
      </c>
      <c r="B22" s="43" t="s">
        <v>242</v>
      </c>
      <c r="C22" s="46" t="s">
        <v>190</v>
      </c>
      <c r="D22" s="47" t="s">
        <v>272</v>
      </c>
      <c r="E22" s="44"/>
      <c r="F22" s="46" t="s">
        <v>273</v>
      </c>
      <c r="G22" s="43" t="s">
        <v>268</v>
      </c>
      <c r="H22" s="46" t="s">
        <v>220</v>
      </c>
      <c r="I22" s="47" t="s">
        <v>274</v>
      </c>
      <c r="J22" s="44"/>
      <c r="K22" s="44"/>
    </row>
    <row r="23" spans="1:11" ht="24.9" customHeight="1" x14ac:dyDescent="0.15">
      <c r="A23" s="370"/>
      <c r="B23" s="43" t="s">
        <v>275</v>
      </c>
      <c r="C23" s="46" t="s">
        <v>196</v>
      </c>
      <c r="D23" s="47" t="s">
        <v>197</v>
      </c>
      <c r="E23" s="44"/>
      <c r="F23" s="46" t="s">
        <v>276</v>
      </c>
      <c r="G23" s="43" t="s">
        <v>254</v>
      </c>
      <c r="H23" s="46" t="s">
        <v>190</v>
      </c>
      <c r="I23" s="47" t="s">
        <v>216</v>
      </c>
      <c r="J23" s="44"/>
      <c r="K23" s="44"/>
    </row>
    <row r="24" spans="1:11" ht="24.9" customHeight="1" x14ac:dyDescent="0.15">
      <c r="A24" s="370"/>
      <c r="B24" s="43" t="s">
        <v>277</v>
      </c>
      <c r="C24" s="46" t="s">
        <v>220</v>
      </c>
      <c r="D24" s="47" t="s">
        <v>1821</v>
      </c>
      <c r="E24" s="44"/>
      <c r="F24" s="46" t="s">
        <v>278</v>
      </c>
      <c r="G24" s="43" t="s">
        <v>279</v>
      </c>
      <c r="H24" s="46" t="s">
        <v>280</v>
      </c>
      <c r="I24" s="47" t="s">
        <v>281</v>
      </c>
      <c r="J24" s="44"/>
      <c r="K24" s="44"/>
    </row>
    <row r="25" spans="1:11" ht="24.9" customHeight="1" x14ac:dyDescent="0.15">
      <c r="A25" s="46" t="s">
        <v>282</v>
      </c>
      <c r="B25" s="43" t="s">
        <v>283</v>
      </c>
      <c r="C25" s="46" t="s">
        <v>190</v>
      </c>
      <c r="D25" s="47" t="s">
        <v>284</v>
      </c>
      <c r="E25" s="44"/>
      <c r="F25" s="46" t="s">
        <v>285</v>
      </c>
      <c r="G25" s="43" t="s">
        <v>248</v>
      </c>
      <c r="H25" s="46" t="s">
        <v>220</v>
      </c>
      <c r="I25" s="47" t="s">
        <v>286</v>
      </c>
      <c r="J25" s="44"/>
      <c r="K25" s="44"/>
    </row>
    <row r="26" spans="1:11" ht="24.9" customHeight="1" x14ac:dyDescent="0.15">
      <c r="A26" s="370" t="s">
        <v>287</v>
      </c>
      <c r="B26" s="43" t="s">
        <v>288</v>
      </c>
      <c r="C26" s="46" t="s">
        <v>196</v>
      </c>
      <c r="D26" s="47" t="s">
        <v>289</v>
      </c>
      <c r="E26" s="44"/>
      <c r="F26" s="46" t="s">
        <v>290</v>
      </c>
      <c r="G26" s="43" t="s">
        <v>291</v>
      </c>
      <c r="H26" s="46" t="s">
        <v>280</v>
      </c>
      <c r="I26" s="47" t="s">
        <v>292</v>
      </c>
      <c r="J26" s="44"/>
      <c r="K26" s="44"/>
    </row>
    <row r="27" spans="1:11" ht="31.6" customHeight="1" x14ac:dyDescent="0.15">
      <c r="A27" s="370"/>
      <c r="B27" s="48" t="s">
        <v>293</v>
      </c>
      <c r="C27" s="46" t="s">
        <v>186</v>
      </c>
      <c r="D27" s="47" t="s">
        <v>294</v>
      </c>
      <c r="E27" s="44"/>
      <c r="F27" s="46" t="s">
        <v>295</v>
      </c>
      <c r="G27" s="43" t="s">
        <v>291</v>
      </c>
      <c r="H27" s="46" t="s">
        <v>296</v>
      </c>
      <c r="I27" s="47" t="s">
        <v>187</v>
      </c>
    </row>
  </sheetData>
  <sheetProtection selectLockedCells="1" selectUnlockedCells="1"/>
  <mergeCells count="11">
    <mergeCell ref="A22:A24"/>
    <mergeCell ref="A26:A27"/>
    <mergeCell ref="F4:F5"/>
    <mergeCell ref="A5:A7"/>
    <mergeCell ref="A8:A9"/>
    <mergeCell ref="F8:F10"/>
    <mergeCell ref="A11:A13"/>
    <mergeCell ref="F11:F15"/>
    <mergeCell ref="A15:A18"/>
    <mergeCell ref="F18:F19"/>
    <mergeCell ref="A19:A21"/>
  </mergeCells>
  <phoneticPr fontId="2"/>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D9FB-49B0-4BDA-9043-D4E505BA938F}">
  <sheetPr>
    <pageSetUpPr fitToPage="1"/>
  </sheetPr>
  <dimension ref="A5:P31"/>
  <sheetViews>
    <sheetView view="pageLayout" zoomScaleNormal="100" workbookViewId="0"/>
  </sheetViews>
  <sheetFormatPr defaultColWidth="9" defaultRowHeight="14.4" x14ac:dyDescent="0.15"/>
  <cols>
    <col min="1" max="1" width="21.33203125" style="45" customWidth="1"/>
    <col min="2" max="14" width="7.6640625" style="50" customWidth="1"/>
    <col min="15" max="16" width="9.6640625" style="50" customWidth="1"/>
    <col min="17" max="24" width="8.109375" style="45" customWidth="1"/>
    <col min="25" max="16384" width="9" style="45"/>
  </cols>
  <sheetData>
    <row r="5" spans="1:16" ht="20.95" customHeight="1" x14ac:dyDescent="0.15">
      <c r="A5" s="375" t="s">
        <v>297</v>
      </c>
      <c r="B5" s="375"/>
      <c r="C5" s="375"/>
      <c r="D5" s="375"/>
      <c r="E5" s="379" t="s">
        <v>1822</v>
      </c>
      <c r="F5" s="374"/>
      <c r="G5" s="374"/>
      <c r="H5" s="374"/>
      <c r="I5" s="374"/>
      <c r="J5" s="374"/>
      <c r="K5" s="374"/>
      <c r="L5" s="374"/>
      <c r="M5" s="374"/>
      <c r="N5" s="374" t="s">
        <v>298</v>
      </c>
      <c r="O5" s="374"/>
      <c r="P5" s="374"/>
    </row>
    <row r="6" spans="1:16" ht="20.3" customHeight="1" x14ac:dyDescent="0.15">
      <c r="A6" s="377" t="s">
        <v>299</v>
      </c>
      <c r="B6" s="380" t="s">
        <v>300</v>
      </c>
      <c r="C6" s="382" t="s">
        <v>301</v>
      </c>
      <c r="D6" s="381" t="s">
        <v>302</v>
      </c>
      <c r="E6" s="377" t="s">
        <v>303</v>
      </c>
      <c r="F6" s="377"/>
      <c r="G6" s="377"/>
      <c r="H6" s="377"/>
      <c r="I6" s="377"/>
      <c r="J6" s="377"/>
      <c r="K6" s="377"/>
      <c r="L6" s="377"/>
      <c r="M6" s="377"/>
      <c r="N6" s="377"/>
      <c r="O6" s="380" t="s">
        <v>304</v>
      </c>
      <c r="P6" s="381" t="s">
        <v>305</v>
      </c>
    </row>
    <row r="7" spans="1:16" ht="40.6" customHeight="1" x14ac:dyDescent="0.15">
      <c r="A7" s="377"/>
      <c r="B7" s="381"/>
      <c r="C7" s="381"/>
      <c r="D7" s="381"/>
      <c r="E7" s="52" t="s">
        <v>306</v>
      </c>
      <c r="F7" s="43" t="s">
        <v>307</v>
      </c>
      <c r="G7" s="43" t="s">
        <v>308</v>
      </c>
      <c r="H7" s="43" t="s">
        <v>309</v>
      </c>
      <c r="I7" s="43" t="s">
        <v>310</v>
      </c>
      <c r="J7" s="43" t="s">
        <v>311</v>
      </c>
      <c r="K7" s="43" t="s">
        <v>312</v>
      </c>
      <c r="L7" s="43" t="s">
        <v>227</v>
      </c>
      <c r="M7" s="48" t="s">
        <v>313</v>
      </c>
      <c r="N7" s="43" t="s">
        <v>314</v>
      </c>
      <c r="O7" s="380"/>
      <c r="P7" s="381"/>
    </row>
    <row r="8" spans="1:16" ht="21.95" customHeight="1" x14ac:dyDescent="0.15">
      <c r="A8" s="53" t="s">
        <v>315</v>
      </c>
      <c r="B8" s="54">
        <v>284</v>
      </c>
      <c r="C8" s="54">
        <v>5</v>
      </c>
      <c r="D8" s="54">
        <v>1</v>
      </c>
      <c r="E8" s="54">
        <v>133</v>
      </c>
      <c r="F8" s="54">
        <v>53</v>
      </c>
      <c r="G8" s="54">
        <v>47</v>
      </c>
      <c r="H8" s="54">
        <v>16</v>
      </c>
      <c r="I8" s="54">
        <v>22</v>
      </c>
      <c r="J8" s="55" t="s">
        <v>316</v>
      </c>
      <c r="K8" s="55" t="s">
        <v>316</v>
      </c>
      <c r="L8" s="55" t="s">
        <v>316</v>
      </c>
      <c r="M8" s="54">
        <v>4</v>
      </c>
      <c r="N8" s="55" t="s">
        <v>316</v>
      </c>
      <c r="O8" s="54">
        <v>2</v>
      </c>
      <c r="P8" s="54">
        <v>1</v>
      </c>
    </row>
    <row r="9" spans="1:16" ht="21.95" customHeight="1" x14ac:dyDescent="0.15">
      <c r="A9" s="53" t="s">
        <v>317</v>
      </c>
      <c r="B9" s="54">
        <v>17</v>
      </c>
      <c r="C9" s="54">
        <v>2</v>
      </c>
      <c r="D9" s="55" t="s">
        <v>316</v>
      </c>
      <c r="E9" s="54">
        <v>6</v>
      </c>
      <c r="F9" s="54">
        <v>4</v>
      </c>
      <c r="G9" s="54">
        <v>1</v>
      </c>
      <c r="H9" s="54">
        <v>2</v>
      </c>
      <c r="I9" s="54">
        <v>2</v>
      </c>
      <c r="J9" s="55" t="s">
        <v>316</v>
      </c>
      <c r="K9" s="55" t="s">
        <v>316</v>
      </c>
      <c r="L9" s="55" t="s">
        <v>316</v>
      </c>
      <c r="M9" s="55" t="s">
        <v>316</v>
      </c>
      <c r="N9" s="55" t="s">
        <v>316</v>
      </c>
      <c r="O9" s="55" t="s">
        <v>316</v>
      </c>
      <c r="P9" s="55" t="s">
        <v>316</v>
      </c>
    </row>
    <row r="10" spans="1:16" ht="21.95" customHeight="1" x14ac:dyDescent="0.15">
      <c r="A10" s="56" t="s">
        <v>318</v>
      </c>
      <c r="B10" s="54">
        <v>43</v>
      </c>
      <c r="C10" s="55" t="s">
        <v>316</v>
      </c>
      <c r="D10" s="57" t="s">
        <v>319</v>
      </c>
      <c r="E10" s="54">
        <v>7</v>
      </c>
      <c r="F10" s="54">
        <v>13</v>
      </c>
      <c r="G10" s="54">
        <v>13</v>
      </c>
      <c r="H10" s="54">
        <v>5</v>
      </c>
      <c r="I10" s="54">
        <v>3</v>
      </c>
      <c r="J10" s="55" t="s">
        <v>316</v>
      </c>
      <c r="K10" s="55" t="s">
        <v>316</v>
      </c>
      <c r="L10" s="55" t="s">
        <v>316</v>
      </c>
      <c r="M10" s="54">
        <v>2</v>
      </c>
      <c r="N10" s="55" t="s">
        <v>316</v>
      </c>
      <c r="O10" s="55" t="s">
        <v>316</v>
      </c>
      <c r="P10" s="55" t="s">
        <v>316</v>
      </c>
    </row>
    <row r="11" spans="1:16" ht="21.95" customHeight="1" x14ac:dyDescent="0.15">
      <c r="A11" s="53" t="s">
        <v>320</v>
      </c>
      <c r="B11" s="54">
        <v>42</v>
      </c>
      <c r="C11" s="55" t="s">
        <v>316</v>
      </c>
      <c r="D11" s="57" t="s">
        <v>319</v>
      </c>
      <c r="E11" s="54">
        <v>17</v>
      </c>
      <c r="F11" s="54">
        <v>4</v>
      </c>
      <c r="G11" s="54">
        <v>16</v>
      </c>
      <c r="H11" s="54">
        <v>5</v>
      </c>
      <c r="I11" s="55" t="s">
        <v>316</v>
      </c>
      <c r="J11" s="55" t="s">
        <v>316</v>
      </c>
      <c r="K11" s="55" t="s">
        <v>316</v>
      </c>
      <c r="L11" s="55" t="s">
        <v>316</v>
      </c>
      <c r="M11" s="55" t="s">
        <v>316</v>
      </c>
      <c r="N11" s="55" t="s">
        <v>316</v>
      </c>
      <c r="O11" s="55" t="s">
        <v>316</v>
      </c>
      <c r="P11" s="55" t="s">
        <v>316</v>
      </c>
    </row>
    <row r="12" spans="1:16" ht="21.95" customHeight="1" x14ac:dyDescent="0.15">
      <c r="A12" s="53" t="s">
        <v>321</v>
      </c>
      <c r="B12" s="54">
        <v>23</v>
      </c>
      <c r="C12" s="55" t="s">
        <v>316</v>
      </c>
      <c r="D12" s="57" t="s">
        <v>319</v>
      </c>
      <c r="E12" s="54">
        <v>13</v>
      </c>
      <c r="F12" s="54">
        <v>6</v>
      </c>
      <c r="G12" s="54">
        <v>3</v>
      </c>
      <c r="H12" s="55" t="s">
        <v>316</v>
      </c>
      <c r="I12" s="55" t="s">
        <v>316</v>
      </c>
      <c r="J12" s="55" t="s">
        <v>316</v>
      </c>
      <c r="K12" s="55" t="s">
        <v>316</v>
      </c>
      <c r="L12" s="55" t="s">
        <v>316</v>
      </c>
      <c r="M12" s="54">
        <v>1</v>
      </c>
      <c r="N12" s="55" t="s">
        <v>316</v>
      </c>
      <c r="O12" s="55" t="s">
        <v>316</v>
      </c>
      <c r="P12" s="55" t="s">
        <v>316</v>
      </c>
    </row>
    <row r="13" spans="1:16" ht="21.95" customHeight="1" x14ac:dyDescent="0.15">
      <c r="A13" s="53" t="s">
        <v>322</v>
      </c>
      <c r="B13" s="54">
        <v>29</v>
      </c>
      <c r="C13" s="54">
        <v>1</v>
      </c>
      <c r="D13" s="57" t="s">
        <v>319</v>
      </c>
      <c r="E13" s="54">
        <v>13</v>
      </c>
      <c r="F13" s="54">
        <v>4</v>
      </c>
      <c r="G13" s="54">
        <v>4</v>
      </c>
      <c r="H13" s="54">
        <v>2</v>
      </c>
      <c r="I13" s="54">
        <v>4</v>
      </c>
      <c r="J13" s="55" t="s">
        <v>316</v>
      </c>
      <c r="K13" s="55" t="s">
        <v>316</v>
      </c>
      <c r="L13" s="55" t="s">
        <v>316</v>
      </c>
      <c r="M13" s="55" t="s">
        <v>316</v>
      </c>
      <c r="N13" s="55" t="s">
        <v>316</v>
      </c>
      <c r="O13" s="54">
        <v>1</v>
      </c>
      <c r="P13" s="55" t="s">
        <v>316</v>
      </c>
    </row>
    <row r="14" spans="1:16" ht="21.95" customHeight="1" x14ac:dyDescent="0.15">
      <c r="A14" s="53" t="s">
        <v>323</v>
      </c>
      <c r="B14" s="54">
        <v>30</v>
      </c>
      <c r="C14" s="55" t="s">
        <v>316</v>
      </c>
      <c r="D14" s="57" t="s">
        <v>319</v>
      </c>
      <c r="E14" s="54">
        <v>14</v>
      </c>
      <c r="F14" s="54">
        <v>7</v>
      </c>
      <c r="G14" s="54">
        <v>3</v>
      </c>
      <c r="H14" s="55" t="s">
        <v>316</v>
      </c>
      <c r="I14" s="54">
        <v>3</v>
      </c>
      <c r="J14" s="55" t="s">
        <v>316</v>
      </c>
      <c r="K14" s="55" t="s">
        <v>316</v>
      </c>
      <c r="L14" s="55" t="s">
        <v>316</v>
      </c>
      <c r="M14" s="54">
        <v>1</v>
      </c>
      <c r="N14" s="55" t="s">
        <v>316</v>
      </c>
      <c r="O14" s="54">
        <v>1</v>
      </c>
      <c r="P14" s="54">
        <v>1</v>
      </c>
    </row>
    <row r="15" spans="1:16" ht="21.95" customHeight="1" x14ac:dyDescent="0.15">
      <c r="A15" s="53" t="s">
        <v>324</v>
      </c>
      <c r="B15" s="54">
        <v>35</v>
      </c>
      <c r="C15" s="55" t="s">
        <v>316</v>
      </c>
      <c r="D15" s="57" t="s">
        <v>319</v>
      </c>
      <c r="E15" s="54">
        <v>21</v>
      </c>
      <c r="F15" s="54">
        <v>10</v>
      </c>
      <c r="G15" s="54">
        <v>4</v>
      </c>
      <c r="H15" s="55" t="s">
        <v>316</v>
      </c>
      <c r="I15" s="55" t="s">
        <v>316</v>
      </c>
      <c r="J15" s="55" t="s">
        <v>316</v>
      </c>
      <c r="K15" s="55" t="s">
        <v>316</v>
      </c>
      <c r="L15" s="55" t="s">
        <v>316</v>
      </c>
      <c r="M15" s="55" t="s">
        <v>316</v>
      </c>
      <c r="N15" s="55" t="s">
        <v>316</v>
      </c>
      <c r="O15" s="55" t="s">
        <v>316</v>
      </c>
      <c r="P15" s="55" t="s">
        <v>316</v>
      </c>
    </row>
    <row r="16" spans="1:16" ht="21.95" customHeight="1" x14ac:dyDescent="0.15">
      <c r="A16" s="53" t="s">
        <v>325</v>
      </c>
      <c r="B16" s="54">
        <v>65</v>
      </c>
      <c r="C16" s="54">
        <v>2</v>
      </c>
      <c r="D16" s="54">
        <v>1</v>
      </c>
      <c r="E16" s="54">
        <v>42</v>
      </c>
      <c r="F16" s="54">
        <v>5</v>
      </c>
      <c r="G16" s="54">
        <v>3</v>
      </c>
      <c r="H16" s="54">
        <v>2</v>
      </c>
      <c r="I16" s="54">
        <v>10</v>
      </c>
      <c r="J16" s="55" t="s">
        <v>316</v>
      </c>
      <c r="K16" s="55" t="s">
        <v>316</v>
      </c>
      <c r="L16" s="55" t="s">
        <v>316</v>
      </c>
      <c r="M16" s="55" t="s">
        <v>316</v>
      </c>
      <c r="N16" s="55" t="s">
        <v>316</v>
      </c>
      <c r="O16" s="55" t="s">
        <v>316</v>
      </c>
      <c r="P16" s="55" t="s">
        <v>316</v>
      </c>
    </row>
    <row r="17" spans="1:16" ht="20.95" customHeight="1" x14ac:dyDescent="0.15">
      <c r="A17" s="44"/>
      <c r="B17" s="51"/>
      <c r="C17" s="51"/>
      <c r="D17" s="51"/>
      <c r="E17" s="51"/>
      <c r="F17" s="51"/>
      <c r="G17" s="51"/>
      <c r="H17" s="51"/>
      <c r="I17" s="51"/>
      <c r="J17" s="51"/>
      <c r="K17" s="51"/>
      <c r="L17" s="45"/>
      <c r="M17" s="44"/>
      <c r="N17" s="374" t="s">
        <v>327</v>
      </c>
      <c r="O17" s="374"/>
      <c r="P17" s="374"/>
    </row>
    <row r="18" spans="1:16" ht="20.95" customHeight="1" x14ac:dyDescent="0.15">
      <c r="A18" s="44"/>
      <c r="B18" s="51"/>
      <c r="C18" s="51"/>
      <c r="D18" s="51"/>
      <c r="E18" s="51"/>
      <c r="F18" s="51"/>
      <c r="G18" s="51"/>
      <c r="H18" s="51"/>
      <c r="I18" s="51"/>
      <c r="J18" s="51"/>
      <c r="K18" s="51"/>
      <c r="L18" s="45"/>
      <c r="M18" s="44"/>
      <c r="N18" s="51"/>
      <c r="O18" s="51"/>
      <c r="P18" s="51"/>
    </row>
    <row r="19" spans="1:16" ht="15.05" customHeight="1" x14ac:dyDescent="0.15">
      <c r="A19" s="44"/>
      <c r="B19" s="51"/>
      <c r="C19" s="51"/>
      <c r="D19" s="51"/>
      <c r="E19" s="51"/>
      <c r="F19" s="51"/>
      <c r="G19" s="51"/>
      <c r="H19" s="51"/>
      <c r="I19" s="51"/>
      <c r="J19" s="51"/>
      <c r="K19" s="51"/>
      <c r="L19" s="51"/>
      <c r="M19" s="51"/>
      <c r="N19" s="51"/>
      <c r="O19" s="51"/>
      <c r="P19" s="51"/>
    </row>
    <row r="20" spans="1:16" ht="20.95" customHeight="1" x14ac:dyDescent="0.15">
      <c r="A20" s="375" t="s">
        <v>326</v>
      </c>
      <c r="B20" s="375"/>
      <c r="C20" s="375"/>
      <c r="D20" s="51"/>
      <c r="E20" s="51"/>
      <c r="F20" s="51"/>
      <c r="G20" s="45"/>
      <c r="H20" s="45"/>
      <c r="I20" s="45"/>
      <c r="J20" s="51"/>
      <c r="K20" s="51"/>
      <c r="L20" s="51"/>
      <c r="M20" s="376" t="s">
        <v>327</v>
      </c>
      <c r="N20" s="376"/>
      <c r="O20" s="376"/>
      <c r="P20" s="51"/>
    </row>
    <row r="21" spans="1:16" ht="20.95" customHeight="1" x14ac:dyDescent="0.15">
      <c r="A21" s="377" t="s">
        <v>328</v>
      </c>
      <c r="B21" s="377" t="s">
        <v>329</v>
      </c>
      <c r="C21" s="377"/>
      <c r="D21" s="378" t="s">
        <v>330</v>
      </c>
      <c r="E21" s="377"/>
      <c r="F21" s="377"/>
      <c r="G21" s="377"/>
      <c r="H21" s="377"/>
      <c r="I21" s="377"/>
      <c r="J21" s="377"/>
      <c r="K21" s="377"/>
      <c r="L21" s="377"/>
      <c r="M21" s="377"/>
      <c r="N21" s="377"/>
      <c r="O21" s="377"/>
      <c r="P21" s="51"/>
    </row>
    <row r="22" spans="1:16" ht="20.95" customHeight="1" x14ac:dyDescent="0.15">
      <c r="A22" s="377"/>
      <c r="B22" s="377"/>
      <c r="C22" s="377"/>
      <c r="D22" s="377" t="s">
        <v>331</v>
      </c>
      <c r="E22" s="377"/>
      <c r="F22" s="377"/>
      <c r="G22" s="377"/>
      <c r="H22" s="377"/>
      <c r="I22" s="377"/>
      <c r="J22" s="377"/>
      <c r="K22" s="377"/>
      <c r="L22" s="377"/>
      <c r="M22" s="377"/>
      <c r="N22" s="377" t="s">
        <v>332</v>
      </c>
      <c r="O22" s="377"/>
      <c r="P22" s="51"/>
    </row>
    <row r="23" spans="1:16" ht="20.95" customHeight="1" x14ac:dyDescent="0.15">
      <c r="A23" s="377"/>
      <c r="B23" s="377"/>
      <c r="C23" s="377"/>
      <c r="D23" s="373" t="s">
        <v>333</v>
      </c>
      <c r="E23" s="373"/>
      <c r="F23" s="373" t="s">
        <v>334</v>
      </c>
      <c r="G23" s="373"/>
      <c r="H23" s="373" t="s">
        <v>335</v>
      </c>
      <c r="I23" s="373"/>
      <c r="J23" s="373" t="s">
        <v>336</v>
      </c>
      <c r="K23" s="373"/>
      <c r="L23" s="373" t="s">
        <v>337</v>
      </c>
      <c r="M23" s="373"/>
      <c r="N23" s="377"/>
      <c r="O23" s="377"/>
      <c r="P23" s="51"/>
    </row>
    <row r="24" spans="1:16" ht="20.95" customHeight="1" x14ac:dyDescent="0.15">
      <c r="A24" s="58" t="s">
        <v>338</v>
      </c>
      <c r="B24" s="371">
        <v>368</v>
      </c>
      <c r="C24" s="371"/>
      <c r="D24" s="371">
        <v>358</v>
      </c>
      <c r="E24" s="371"/>
      <c r="F24" s="371">
        <v>10</v>
      </c>
      <c r="G24" s="371"/>
      <c r="H24" s="371">
        <v>41</v>
      </c>
      <c r="I24" s="371"/>
      <c r="J24" s="371">
        <v>80</v>
      </c>
      <c r="K24" s="371"/>
      <c r="L24" s="371">
        <v>227</v>
      </c>
      <c r="M24" s="371"/>
      <c r="N24" s="371">
        <v>10</v>
      </c>
      <c r="O24" s="371"/>
      <c r="P24" s="51"/>
    </row>
    <row r="25" spans="1:16" ht="20.95" customHeight="1" x14ac:dyDescent="0.15">
      <c r="A25" s="59" t="s">
        <v>339</v>
      </c>
      <c r="B25" s="371"/>
      <c r="C25" s="371"/>
      <c r="D25" s="371"/>
      <c r="E25" s="371"/>
      <c r="F25" s="371"/>
      <c r="G25" s="371"/>
      <c r="H25" s="371"/>
      <c r="I25" s="371"/>
      <c r="J25" s="371"/>
      <c r="K25" s="371"/>
      <c r="L25" s="371"/>
      <c r="M25" s="371"/>
      <c r="N25" s="371"/>
      <c r="O25" s="371"/>
      <c r="P25" s="51"/>
    </row>
    <row r="26" spans="1:16" ht="20.95" customHeight="1" x14ac:dyDescent="0.15">
      <c r="A26" s="60" t="s">
        <v>340</v>
      </c>
      <c r="B26" s="371"/>
      <c r="C26" s="371"/>
      <c r="D26" s="371"/>
      <c r="E26" s="371"/>
      <c r="F26" s="371"/>
      <c r="G26" s="371"/>
      <c r="H26" s="371"/>
      <c r="I26" s="371"/>
      <c r="J26" s="371"/>
      <c r="K26" s="371"/>
      <c r="L26" s="371"/>
      <c r="M26" s="371"/>
      <c r="N26" s="371"/>
      <c r="O26" s="371"/>
      <c r="P26" s="51"/>
    </row>
    <row r="27" spans="1:16" ht="20.95" customHeight="1" x14ac:dyDescent="0.15">
      <c r="A27" s="44"/>
      <c r="B27" s="51"/>
      <c r="C27" s="51"/>
      <c r="D27" s="51"/>
      <c r="E27" s="51"/>
      <c r="F27" s="51"/>
      <c r="G27" s="51"/>
      <c r="H27" s="45"/>
      <c r="I27" s="45"/>
      <c r="J27" s="51"/>
      <c r="K27" s="51"/>
      <c r="L27" s="51"/>
      <c r="M27" s="372" t="s">
        <v>1903</v>
      </c>
      <c r="N27" s="372"/>
      <c r="O27" s="372"/>
      <c r="P27" s="51"/>
    </row>
    <row r="28" spans="1:16" ht="20.95" customHeight="1" x14ac:dyDescent="0.15">
      <c r="A28" s="44"/>
      <c r="B28" s="51"/>
      <c r="C28" s="51"/>
      <c r="D28" s="51"/>
      <c r="E28" s="51"/>
      <c r="F28" s="51"/>
      <c r="G28" s="51"/>
    </row>
    <row r="29" spans="1:16" ht="20.95" customHeight="1" x14ac:dyDescent="0.15"/>
    <row r="30" spans="1:16" ht="20.95" customHeight="1" x14ac:dyDescent="0.15"/>
    <row r="31" spans="1:16" ht="20.95" customHeight="1" x14ac:dyDescent="0.15"/>
  </sheetData>
  <sheetProtection selectLockedCells="1" selectUnlockedCells="1"/>
  <mergeCells count="31">
    <mergeCell ref="A5:D5"/>
    <mergeCell ref="E5:M5"/>
    <mergeCell ref="N5:P5"/>
    <mergeCell ref="A6:A7"/>
    <mergeCell ref="B6:B7"/>
    <mergeCell ref="C6:C7"/>
    <mergeCell ref="D6:D7"/>
    <mergeCell ref="E6:N6"/>
    <mergeCell ref="O6:O7"/>
    <mergeCell ref="P6:P7"/>
    <mergeCell ref="N17:P17"/>
    <mergeCell ref="A20:C20"/>
    <mergeCell ref="M20:O20"/>
    <mergeCell ref="A21:A23"/>
    <mergeCell ref="B21:C23"/>
    <mergeCell ref="D21:O21"/>
    <mergeCell ref="D22:M22"/>
    <mergeCell ref="N22:O23"/>
    <mergeCell ref="D23:E23"/>
    <mergeCell ref="F23:G23"/>
    <mergeCell ref="B24:C26"/>
    <mergeCell ref="D24:E26"/>
    <mergeCell ref="F24:G26"/>
    <mergeCell ref="H24:I26"/>
    <mergeCell ref="J24:K26"/>
    <mergeCell ref="N24:O26"/>
    <mergeCell ref="M27:O27"/>
    <mergeCell ref="H23:I23"/>
    <mergeCell ref="J23:K23"/>
    <mergeCell ref="L23:M23"/>
    <mergeCell ref="L24:M26"/>
  </mergeCells>
  <phoneticPr fontId="2"/>
  <pageMargins left="0.78740157480314965" right="0.39370078740157483" top="0.39370078740157483" bottom="0.39370078740157483" header="0" footer="0"/>
  <pageSetup paperSize="9" scale="96"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06B4-DDDE-473E-B249-DD9E0A0FA947}">
  <sheetPr>
    <pageSetUpPr fitToPage="1"/>
  </sheetPr>
  <dimension ref="A4:T28"/>
  <sheetViews>
    <sheetView view="pageLayout" topLeftCell="A10" zoomScaleNormal="71" workbookViewId="0">
      <selection activeCell="O19" sqref="O19"/>
    </sheetView>
  </sheetViews>
  <sheetFormatPr defaultColWidth="9" defaultRowHeight="14.4" x14ac:dyDescent="0.15"/>
  <cols>
    <col min="1" max="1" width="6.44140625" style="44" customWidth="1"/>
    <col min="2" max="14" width="8.109375" style="44" customWidth="1"/>
    <col min="15" max="15" width="9.109375" style="44" customWidth="1"/>
    <col min="16" max="16" width="9.6640625" style="44" customWidth="1"/>
    <col min="17" max="18" width="8.109375" style="44" customWidth="1"/>
    <col min="19" max="16384" width="9" style="44"/>
  </cols>
  <sheetData>
    <row r="4" spans="1:20" ht="20.95" customHeight="1" x14ac:dyDescent="0.15">
      <c r="A4" s="42"/>
      <c r="B4" s="42" t="s">
        <v>341</v>
      </c>
      <c r="C4" s="42"/>
      <c r="D4" s="42"/>
      <c r="E4" s="45"/>
      <c r="F4" s="45"/>
      <c r="G4" s="45"/>
      <c r="H4" s="45"/>
      <c r="I4" s="45"/>
      <c r="J4" s="45"/>
      <c r="K4" s="45"/>
      <c r="L4" s="45"/>
      <c r="M4" s="45"/>
      <c r="N4" s="45"/>
      <c r="O4" s="45"/>
      <c r="P4" s="45"/>
      <c r="Q4" s="45"/>
      <c r="R4" s="45"/>
      <c r="S4" s="45"/>
      <c r="T4" s="45"/>
    </row>
    <row r="5" spans="1:20" ht="20.149999999999999" customHeight="1" x14ac:dyDescent="0.15">
      <c r="A5" s="386" t="s">
        <v>342</v>
      </c>
      <c r="B5" s="386"/>
      <c r="C5" s="386"/>
      <c r="D5" s="386"/>
      <c r="E5" s="386"/>
      <c r="F5" s="386"/>
      <c r="G5" s="386"/>
      <c r="H5" s="386"/>
      <c r="I5" s="386"/>
      <c r="J5" s="386"/>
      <c r="K5" s="386"/>
      <c r="L5" s="386"/>
      <c r="M5" s="386"/>
      <c r="N5" s="386"/>
      <c r="O5" s="386"/>
      <c r="P5" s="386"/>
      <c r="Q5" s="386"/>
      <c r="R5" s="386"/>
      <c r="S5" s="45"/>
      <c r="T5" s="45"/>
    </row>
    <row r="6" spans="1:20" ht="20.149999999999999" customHeight="1" x14ac:dyDescent="0.15">
      <c r="A6" s="385" t="s">
        <v>343</v>
      </c>
      <c r="B6" s="385"/>
      <c r="C6" s="385"/>
      <c r="D6" s="385"/>
      <c r="E6" s="385"/>
      <c r="F6" s="385"/>
      <c r="G6" s="385"/>
      <c r="H6" s="385"/>
      <c r="I6" s="385"/>
      <c r="J6" s="385"/>
      <c r="K6" s="385"/>
      <c r="L6" s="385"/>
      <c r="M6" s="385"/>
      <c r="N6" s="385"/>
      <c r="O6" s="385"/>
      <c r="P6" s="385"/>
      <c r="Q6" s="385"/>
      <c r="R6" s="385"/>
      <c r="S6" s="45"/>
      <c r="T6" s="45"/>
    </row>
    <row r="7" spans="1:20" ht="20.149999999999999" customHeight="1" x14ac:dyDescent="0.15">
      <c r="A7" s="385" t="s">
        <v>344</v>
      </c>
      <c r="B7" s="385"/>
      <c r="C7" s="385"/>
      <c r="D7" s="385"/>
      <c r="E7" s="385"/>
      <c r="F7" s="385"/>
      <c r="G7" s="385"/>
      <c r="H7" s="385"/>
      <c r="I7" s="385"/>
      <c r="J7" s="385"/>
      <c r="K7" s="385"/>
      <c r="L7" s="385"/>
      <c r="M7" s="385"/>
      <c r="N7" s="385"/>
      <c r="O7" s="385"/>
      <c r="P7" s="385"/>
      <c r="Q7" s="385"/>
      <c r="R7" s="385"/>
      <c r="S7" s="45"/>
      <c r="T7" s="45"/>
    </row>
    <row r="8" spans="1:20" ht="20.149999999999999" customHeight="1" x14ac:dyDescent="0.15">
      <c r="A8" s="385" t="s">
        <v>345</v>
      </c>
      <c r="B8" s="385"/>
      <c r="C8" s="385"/>
      <c r="D8" s="385"/>
      <c r="E8" s="385"/>
      <c r="F8" s="385"/>
      <c r="G8" s="385"/>
      <c r="H8" s="385"/>
      <c r="I8" s="385"/>
      <c r="J8" s="385"/>
      <c r="K8" s="385"/>
      <c r="L8" s="385"/>
      <c r="M8" s="385"/>
      <c r="N8" s="385"/>
      <c r="O8" s="385"/>
      <c r="P8" s="385"/>
      <c r="Q8" s="385"/>
      <c r="R8" s="385"/>
      <c r="S8" s="45"/>
      <c r="T8" s="45"/>
    </row>
    <row r="9" spans="1:20" ht="20.149999999999999" customHeight="1" x14ac:dyDescent="0.15">
      <c r="A9" s="385" t="s">
        <v>346</v>
      </c>
      <c r="B9" s="385"/>
      <c r="C9" s="385"/>
      <c r="D9" s="385"/>
      <c r="E9" s="385"/>
      <c r="F9" s="385"/>
      <c r="G9" s="385"/>
      <c r="H9" s="385"/>
      <c r="I9" s="385"/>
      <c r="J9" s="385"/>
      <c r="K9" s="385"/>
      <c r="L9" s="385"/>
      <c r="M9" s="385"/>
      <c r="N9" s="385"/>
      <c r="O9" s="385"/>
      <c r="P9" s="385"/>
      <c r="Q9" s="385"/>
      <c r="R9" s="385"/>
      <c r="S9" s="45"/>
      <c r="T9" s="45"/>
    </row>
    <row r="10" spans="1:20" ht="20.149999999999999" customHeight="1" x14ac:dyDescent="0.15">
      <c r="A10" s="385" t="s">
        <v>1904</v>
      </c>
      <c r="B10" s="385"/>
      <c r="C10" s="385"/>
      <c r="D10" s="385"/>
      <c r="E10" s="385"/>
      <c r="F10" s="385"/>
      <c r="G10" s="385"/>
      <c r="H10" s="385"/>
      <c r="I10" s="385"/>
      <c r="J10" s="385"/>
      <c r="K10" s="385"/>
      <c r="L10" s="385"/>
      <c r="M10" s="385"/>
      <c r="N10" s="385"/>
      <c r="O10" s="385"/>
      <c r="P10" s="385"/>
      <c r="Q10" s="385"/>
      <c r="R10" s="385"/>
      <c r="S10" s="45"/>
      <c r="T10" s="45"/>
    </row>
    <row r="11" spans="1:20" ht="20.95" customHeight="1" x14ac:dyDescent="0.15">
      <c r="A11" s="45"/>
      <c r="B11" s="45"/>
      <c r="C11" s="45"/>
      <c r="D11" s="45"/>
      <c r="E11" s="45"/>
      <c r="F11" s="45"/>
      <c r="G11" s="45"/>
      <c r="H11" s="45"/>
      <c r="I11" s="45"/>
      <c r="J11" s="45"/>
      <c r="K11" s="45"/>
      <c r="L11" s="45"/>
      <c r="M11" s="45"/>
      <c r="N11" s="45"/>
      <c r="O11" s="45"/>
      <c r="P11" s="384" t="s">
        <v>347</v>
      </c>
      <c r="Q11" s="384"/>
      <c r="R11" s="384"/>
      <c r="S11" s="45"/>
      <c r="T11" s="45"/>
    </row>
    <row r="12" spans="1:20" ht="27" customHeight="1" x14ac:dyDescent="0.15">
      <c r="A12" s="383" t="s">
        <v>348</v>
      </c>
      <c r="B12" s="383" t="s">
        <v>349</v>
      </c>
      <c r="C12" s="383" t="s">
        <v>350</v>
      </c>
      <c r="D12" s="383"/>
      <c r="E12" s="383"/>
      <c r="F12" s="383"/>
      <c r="G12" s="383"/>
      <c r="H12" s="383"/>
      <c r="I12" s="383"/>
      <c r="J12" s="383"/>
      <c r="K12" s="383"/>
      <c r="L12" s="383"/>
      <c r="M12" s="383"/>
      <c r="N12" s="383"/>
      <c r="O12" s="383"/>
      <c r="P12" s="383"/>
      <c r="Q12" s="383" t="s">
        <v>351</v>
      </c>
      <c r="R12" s="383"/>
      <c r="S12" s="45"/>
      <c r="T12" s="45"/>
    </row>
    <row r="13" spans="1:20" ht="32.25" customHeight="1" x14ac:dyDescent="0.15">
      <c r="A13" s="383"/>
      <c r="B13" s="383"/>
      <c r="C13" s="64" t="s">
        <v>352</v>
      </c>
      <c r="D13" s="65" t="s">
        <v>353</v>
      </c>
      <c r="E13" s="63" t="s">
        <v>354</v>
      </c>
      <c r="F13" s="63" t="s">
        <v>355</v>
      </c>
      <c r="G13" s="65" t="s">
        <v>356</v>
      </c>
      <c r="H13" s="63" t="s">
        <v>357</v>
      </c>
      <c r="I13" s="63" t="s">
        <v>358</v>
      </c>
      <c r="J13" s="63" t="s">
        <v>359</v>
      </c>
      <c r="K13" s="63" t="s">
        <v>360</v>
      </c>
      <c r="L13" s="63" t="s">
        <v>361</v>
      </c>
      <c r="M13" s="63" t="s">
        <v>362</v>
      </c>
      <c r="N13" s="65" t="s">
        <v>363</v>
      </c>
      <c r="O13" s="65" t="s">
        <v>364</v>
      </c>
      <c r="P13" s="63" t="s">
        <v>159</v>
      </c>
      <c r="Q13" s="63" t="s">
        <v>352</v>
      </c>
      <c r="R13" s="63" t="s">
        <v>365</v>
      </c>
      <c r="S13" s="45"/>
      <c r="T13" s="45"/>
    </row>
    <row r="14" spans="1:20" ht="27" customHeight="1" x14ac:dyDescent="0.15">
      <c r="A14" s="383" t="s">
        <v>366</v>
      </c>
      <c r="B14" s="63" t="s">
        <v>367</v>
      </c>
      <c r="C14" s="66"/>
      <c r="D14" s="66">
        <v>2</v>
      </c>
      <c r="E14" s="66"/>
      <c r="F14" s="66"/>
      <c r="G14" s="66">
        <v>2</v>
      </c>
      <c r="H14" s="66"/>
      <c r="I14" s="66"/>
      <c r="J14" s="66"/>
      <c r="K14" s="66"/>
      <c r="L14" s="66"/>
      <c r="M14" s="66"/>
      <c r="N14" s="66"/>
      <c r="O14" s="66">
        <v>0</v>
      </c>
      <c r="P14" s="66">
        <v>2</v>
      </c>
      <c r="Q14" s="66">
        <v>1</v>
      </c>
      <c r="R14" s="66">
        <v>6</v>
      </c>
      <c r="S14" s="45"/>
      <c r="T14" s="45"/>
    </row>
    <row r="15" spans="1:20" ht="27" customHeight="1" x14ac:dyDescent="0.15">
      <c r="A15" s="383"/>
      <c r="B15" s="63" t="s">
        <v>368</v>
      </c>
      <c r="C15" s="66"/>
      <c r="D15" s="66" t="s">
        <v>369</v>
      </c>
      <c r="E15" s="66"/>
      <c r="F15" s="66"/>
      <c r="G15" s="66" t="s">
        <v>369</v>
      </c>
      <c r="H15" s="66"/>
      <c r="I15" s="66"/>
      <c r="J15" s="66"/>
      <c r="K15" s="66"/>
      <c r="L15" s="66"/>
      <c r="M15" s="66"/>
      <c r="N15" s="66"/>
      <c r="O15" s="66" t="s">
        <v>370</v>
      </c>
      <c r="P15" s="66" t="s">
        <v>369</v>
      </c>
      <c r="Q15" s="66" t="s">
        <v>371</v>
      </c>
      <c r="R15" s="66">
        <v>2.14</v>
      </c>
      <c r="S15" s="45"/>
      <c r="T15" s="45"/>
    </row>
    <row r="16" spans="1:20" ht="27" customHeight="1" x14ac:dyDescent="0.15">
      <c r="A16" s="383"/>
      <c r="B16" s="63" t="s">
        <v>372</v>
      </c>
      <c r="C16" s="66"/>
      <c r="D16" s="66">
        <v>60</v>
      </c>
      <c r="E16" s="66"/>
      <c r="F16" s="66"/>
      <c r="G16" s="66">
        <v>60</v>
      </c>
      <c r="H16" s="66"/>
      <c r="I16" s="66"/>
      <c r="J16" s="66"/>
      <c r="K16" s="66"/>
      <c r="L16" s="66"/>
      <c r="M16" s="66"/>
      <c r="N16" s="66"/>
      <c r="O16" s="66">
        <v>0</v>
      </c>
      <c r="P16" s="66">
        <v>60</v>
      </c>
      <c r="Q16" s="66">
        <v>0</v>
      </c>
      <c r="R16" s="66">
        <v>180</v>
      </c>
      <c r="S16" s="45"/>
      <c r="T16" s="45"/>
    </row>
    <row r="17" spans="1:20" ht="27" customHeight="1" x14ac:dyDescent="0.15">
      <c r="A17" s="383" t="s">
        <v>373</v>
      </c>
      <c r="B17" s="63" t="s">
        <v>367</v>
      </c>
      <c r="C17" s="66"/>
      <c r="D17" s="66"/>
      <c r="E17" s="66"/>
      <c r="F17" s="66">
        <v>2</v>
      </c>
      <c r="G17" s="66">
        <v>2</v>
      </c>
      <c r="H17" s="66"/>
      <c r="I17" s="66">
        <v>1</v>
      </c>
      <c r="J17" s="66"/>
      <c r="K17" s="66"/>
      <c r="L17" s="66">
        <v>2</v>
      </c>
      <c r="M17" s="66">
        <v>4</v>
      </c>
      <c r="N17" s="66">
        <v>1</v>
      </c>
      <c r="O17" s="66">
        <v>8</v>
      </c>
      <c r="P17" s="66">
        <v>10</v>
      </c>
      <c r="Q17" s="66"/>
      <c r="R17" s="66"/>
      <c r="S17" s="45"/>
      <c r="T17" s="45"/>
    </row>
    <row r="18" spans="1:20" ht="27" customHeight="1" x14ac:dyDescent="0.15">
      <c r="A18" s="383"/>
      <c r="B18" s="63" t="s">
        <v>368</v>
      </c>
      <c r="C18" s="66"/>
      <c r="D18" s="66"/>
      <c r="E18" s="66"/>
      <c r="F18" s="66" t="s">
        <v>374</v>
      </c>
      <c r="G18" s="66" t="s">
        <v>374</v>
      </c>
      <c r="H18" s="66"/>
      <c r="I18" s="66" t="s">
        <v>375</v>
      </c>
      <c r="J18" s="66"/>
      <c r="K18" s="66"/>
      <c r="L18" s="66" t="s">
        <v>376</v>
      </c>
      <c r="M18" s="66" t="s">
        <v>377</v>
      </c>
      <c r="N18" s="66" t="s">
        <v>378</v>
      </c>
      <c r="O18" s="66" t="s">
        <v>379</v>
      </c>
      <c r="P18" s="66" t="s">
        <v>380</v>
      </c>
      <c r="Q18" s="66"/>
      <c r="R18" s="66"/>
      <c r="S18" s="45"/>
      <c r="T18" s="45"/>
    </row>
    <row r="19" spans="1:20" ht="27" customHeight="1" x14ac:dyDescent="0.15">
      <c r="A19" s="383"/>
      <c r="B19" s="63" t="s">
        <v>372</v>
      </c>
      <c r="C19" s="66"/>
      <c r="D19" s="66"/>
      <c r="E19" s="66"/>
      <c r="F19" s="66">
        <v>645</v>
      </c>
      <c r="G19" s="66">
        <v>645</v>
      </c>
      <c r="H19" s="66"/>
      <c r="I19" s="66">
        <v>515</v>
      </c>
      <c r="J19" s="66"/>
      <c r="K19" s="66"/>
      <c r="L19" s="66" t="s">
        <v>381</v>
      </c>
      <c r="M19" s="66" t="s">
        <v>382</v>
      </c>
      <c r="N19" s="66" t="s">
        <v>383</v>
      </c>
      <c r="O19" s="66" t="s">
        <v>384</v>
      </c>
      <c r="P19" s="66" t="s">
        <v>385</v>
      </c>
      <c r="Q19" s="66"/>
      <c r="R19" s="66"/>
      <c r="S19" s="45"/>
      <c r="T19" s="45"/>
    </row>
    <row r="20" spans="1:20" ht="27" customHeight="1" x14ac:dyDescent="0.15">
      <c r="A20" s="383" t="s">
        <v>386</v>
      </c>
      <c r="B20" s="63" t="s">
        <v>367</v>
      </c>
      <c r="C20" s="66">
        <v>1</v>
      </c>
      <c r="D20" s="66">
        <v>364</v>
      </c>
      <c r="E20" s="66">
        <v>166</v>
      </c>
      <c r="F20" s="66">
        <v>50</v>
      </c>
      <c r="G20" s="66">
        <v>581</v>
      </c>
      <c r="H20" s="66">
        <v>13</v>
      </c>
      <c r="I20" s="66">
        <v>21</v>
      </c>
      <c r="J20" s="66"/>
      <c r="K20" s="66"/>
      <c r="L20" s="66"/>
      <c r="M20" s="66"/>
      <c r="N20" s="66"/>
      <c r="O20" s="66">
        <v>34</v>
      </c>
      <c r="P20" s="66">
        <v>615</v>
      </c>
      <c r="Q20" s="66">
        <v>1</v>
      </c>
      <c r="R20" s="66">
        <v>21</v>
      </c>
      <c r="S20" s="45"/>
      <c r="T20" s="45"/>
    </row>
    <row r="21" spans="1:20" ht="27" customHeight="1" x14ac:dyDescent="0.15">
      <c r="A21" s="383"/>
      <c r="B21" s="63" t="s">
        <v>368</v>
      </c>
      <c r="C21" s="66">
        <v>0.4</v>
      </c>
      <c r="D21" s="66">
        <v>214.14</v>
      </c>
      <c r="E21" s="66">
        <v>359.6</v>
      </c>
      <c r="F21" s="66">
        <v>228.92</v>
      </c>
      <c r="G21" s="66">
        <v>803.06</v>
      </c>
      <c r="H21" s="66">
        <v>115.68</v>
      </c>
      <c r="I21" s="66">
        <v>306.19</v>
      </c>
      <c r="J21" s="66"/>
      <c r="K21" s="66"/>
      <c r="L21" s="66"/>
      <c r="M21" s="66"/>
      <c r="N21" s="66"/>
      <c r="O21" s="66">
        <v>421.87</v>
      </c>
      <c r="P21" s="66">
        <v>1224.93</v>
      </c>
      <c r="Q21" s="66">
        <v>0.7</v>
      </c>
      <c r="R21" s="66">
        <v>14.8</v>
      </c>
      <c r="S21" s="45"/>
      <c r="T21" s="45"/>
    </row>
    <row r="22" spans="1:20" ht="27" customHeight="1" x14ac:dyDescent="0.15">
      <c r="A22" s="383"/>
      <c r="B22" s="63" t="s">
        <v>372</v>
      </c>
      <c r="C22" s="66">
        <v>0</v>
      </c>
      <c r="D22" s="66" t="s">
        <v>387</v>
      </c>
      <c r="E22" s="67" t="s">
        <v>388</v>
      </c>
      <c r="F22" s="66" t="s">
        <v>389</v>
      </c>
      <c r="G22" s="66" t="s">
        <v>390</v>
      </c>
      <c r="H22" s="66" t="s">
        <v>391</v>
      </c>
      <c r="I22" s="66" t="s">
        <v>392</v>
      </c>
      <c r="J22" s="66"/>
      <c r="K22" s="66"/>
      <c r="L22" s="66"/>
      <c r="M22" s="66"/>
      <c r="N22" s="66"/>
      <c r="O22" s="66" t="s">
        <v>393</v>
      </c>
      <c r="P22" s="66" t="s">
        <v>394</v>
      </c>
      <c r="Q22" s="66">
        <v>0</v>
      </c>
      <c r="R22" s="66">
        <v>630</v>
      </c>
      <c r="S22" s="45"/>
      <c r="T22" s="45"/>
    </row>
    <row r="23" spans="1:20" ht="27" customHeight="1" x14ac:dyDescent="0.15">
      <c r="A23" s="383" t="s">
        <v>395</v>
      </c>
      <c r="B23" s="63" t="s">
        <v>367</v>
      </c>
      <c r="C23" s="66">
        <v>1</v>
      </c>
      <c r="D23" s="66">
        <v>366</v>
      </c>
      <c r="E23" s="66">
        <v>166</v>
      </c>
      <c r="F23" s="66">
        <v>52</v>
      </c>
      <c r="G23" s="66">
        <v>585</v>
      </c>
      <c r="H23" s="66">
        <v>13</v>
      </c>
      <c r="I23" s="66">
        <v>22</v>
      </c>
      <c r="J23" s="66">
        <v>0</v>
      </c>
      <c r="K23" s="66">
        <v>0</v>
      </c>
      <c r="L23" s="66">
        <v>2</v>
      </c>
      <c r="M23" s="66">
        <v>4</v>
      </c>
      <c r="N23" s="66">
        <v>1</v>
      </c>
      <c r="O23" s="66">
        <v>42</v>
      </c>
      <c r="P23" s="66">
        <v>627</v>
      </c>
      <c r="Q23" s="66">
        <v>2</v>
      </c>
      <c r="R23" s="66">
        <v>27</v>
      </c>
      <c r="S23" s="45"/>
      <c r="T23" s="45"/>
    </row>
    <row r="24" spans="1:20" ht="27" customHeight="1" x14ac:dyDescent="0.15">
      <c r="A24" s="383"/>
      <c r="B24" s="63" t="s">
        <v>368</v>
      </c>
      <c r="C24" s="66" t="s">
        <v>396</v>
      </c>
      <c r="D24" s="66">
        <v>215.04</v>
      </c>
      <c r="E24" s="66" t="s">
        <v>397</v>
      </c>
      <c r="F24" s="66">
        <v>238.72</v>
      </c>
      <c r="G24" s="66">
        <v>813.76</v>
      </c>
      <c r="H24" s="66">
        <v>115.68</v>
      </c>
      <c r="I24" s="66">
        <v>320.19</v>
      </c>
      <c r="J24" s="66" t="s">
        <v>370</v>
      </c>
      <c r="K24" s="66" t="s">
        <v>370</v>
      </c>
      <c r="L24" s="66" t="s">
        <v>376</v>
      </c>
      <c r="M24" s="66" t="s">
        <v>377</v>
      </c>
      <c r="N24" s="66" t="s">
        <v>378</v>
      </c>
      <c r="O24" s="66" t="s">
        <v>398</v>
      </c>
      <c r="P24" s="66" t="s">
        <v>399</v>
      </c>
      <c r="Q24" s="66" t="s">
        <v>400</v>
      </c>
      <c r="R24" s="66">
        <v>16.940000000000001</v>
      </c>
      <c r="S24" s="45"/>
      <c r="T24" s="45"/>
    </row>
    <row r="25" spans="1:20" ht="27" customHeight="1" x14ac:dyDescent="0.15">
      <c r="A25" s="383"/>
      <c r="B25" s="63" t="s">
        <v>372</v>
      </c>
      <c r="C25" s="66">
        <v>0</v>
      </c>
      <c r="D25" s="66" t="s">
        <v>401</v>
      </c>
      <c r="E25" s="66" t="s">
        <v>388</v>
      </c>
      <c r="F25" s="66" t="s">
        <v>402</v>
      </c>
      <c r="G25" s="66" t="s">
        <v>403</v>
      </c>
      <c r="H25" s="66" t="s">
        <v>391</v>
      </c>
      <c r="I25" s="66" t="s">
        <v>404</v>
      </c>
      <c r="J25" s="66">
        <v>0</v>
      </c>
      <c r="K25" s="66">
        <v>0</v>
      </c>
      <c r="L25" s="66" t="s">
        <v>381</v>
      </c>
      <c r="M25" s="66" t="s">
        <v>382</v>
      </c>
      <c r="N25" s="66" t="s">
        <v>383</v>
      </c>
      <c r="O25" s="66" t="s">
        <v>405</v>
      </c>
      <c r="P25" s="66" t="s">
        <v>406</v>
      </c>
      <c r="Q25" s="66">
        <v>0</v>
      </c>
      <c r="R25" s="66">
        <v>810</v>
      </c>
      <c r="S25" s="45"/>
      <c r="T25" s="45"/>
    </row>
    <row r="26" spans="1:20" x14ac:dyDescent="0.15">
      <c r="A26" s="45"/>
      <c r="B26" s="45"/>
      <c r="C26" s="45"/>
      <c r="D26" s="45"/>
      <c r="E26" s="45"/>
      <c r="F26" s="45"/>
      <c r="G26" s="45"/>
      <c r="H26" s="45"/>
      <c r="I26" s="45"/>
      <c r="J26" s="45"/>
      <c r="K26" s="45"/>
      <c r="L26" s="45"/>
      <c r="M26" s="45"/>
      <c r="N26" s="45"/>
      <c r="O26" s="45"/>
      <c r="P26" s="45"/>
      <c r="Q26" s="45"/>
      <c r="R26" s="45"/>
      <c r="S26" s="45"/>
      <c r="T26" s="45"/>
    </row>
    <row r="27" spans="1:20" x14ac:dyDescent="0.15">
      <c r="A27" s="45"/>
      <c r="B27" s="45"/>
      <c r="C27" s="45"/>
      <c r="D27" s="45"/>
      <c r="E27" s="45"/>
      <c r="F27" s="45"/>
      <c r="G27" s="45"/>
      <c r="H27" s="45"/>
      <c r="I27" s="45"/>
      <c r="J27" s="45"/>
      <c r="K27" s="45"/>
      <c r="L27" s="45"/>
      <c r="M27" s="45"/>
      <c r="N27" s="45"/>
      <c r="O27" s="45"/>
      <c r="P27" s="45"/>
      <c r="Q27" s="45"/>
      <c r="R27" s="45"/>
      <c r="S27" s="45"/>
      <c r="T27" s="45"/>
    </row>
    <row r="28" spans="1:20" x14ac:dyDescent="0.15">
      <c r="A28" s="45"/>
      <c r="B28" s="45"/>
      <c r="C28" s="45"/>
      <c r="D28" s="45"/>
      <c r="E28" s="45"/>
      <c r="F28" s="45"/>
      <c r="G28" s="45"/>
      <c r="H28" s="45"/>
      <c r="I28" s="45"/>
      <c r="J28" s="45"/>
      <c r="K28" s="45"/>
      <c r="L28" s="45"/>
      <c r="M28" s="45"/>
      <c r="N28" s="45"/>
      <c r="O28" s="45"/>
      <c r="P28" s="45"/>
      <c r="Q28" s="45"/>
      <c r="R28" s="45"/>
      <c r="S28" s="45"/>
      <c r="T28" s="45"/>
    </row>
  </sheetData>
  <sheetProtection selectLockedCells="1" selectUnlockedCells="1"/>
  <mergeCells count="15">
    <mergeCell ref="A10:R10"/>
    <mergeCell ref="A5:R5"/>
    <mergeCell ref="A6:R6"/>
    <mergeCell ref="A7:R7"/>
    <mergeCell ref="A8:R8"/>
    <mergeCell ref="A9:R9"/>
    <mergeCell ref="A17:A19"/>
    <mergeCell ref="A20:A22"/>
    <mergeCell ref="A23:A25"/>
    <mergeCell ref="P11:R11"/>
    <mergeCell ref="A12:A13"/>
    <mergeCell ref="B12:B13"/>
    <mergeCell ref="C12:P12"/>
    <mergeCell ref="Q12:R12"/>
    <mergeCell ref="A14:A16"/>
  </mergeCells>
  <phoneticPr fontId="2"/>
  <pageMargins left="0.78740157480314965" right="0.39370078740157483" top="0.39370078740157483" bottom="0.39370078740157483" header="0" footer="0"/>
  <pageSetup paperSize="9" scale="92"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8629-5FC3-45AE-83B2-136D0C802E0C}">
  <sheetPr>
    <pageSetUpPr fitToPage="1"/>
  </sheetPr>
  <dimension ref="A1:Q25"/>
  <sheetViews>
    <sheetView view="pageLayout" topLeftCell="A13" zoomScaleNormal="100" workbookViewId="0">
      <selection activeCell="E25" sqref="E25"/>
    </sheetView>
  </sheetViews>
  <sheetFormatPr defaultColWidth="9" defaultRowHeight="14.4" x14ac:dyDescent="0.15"/>
  <cols>
    <col min="1" max="1" width="4.21875" style="76" customWidth="1"/>
    <col min="2" max="2" width="18.88671875" style="45" customWidth="1"/>
    <col min="3" max="17" width="8.44140625" style="45" customWidth="1"/>
    <col min="18" max="16384" width="9" style="45"/>
  </cols>
  <sheetData>
    <row r="1" spans="1:17" s="42" customFormat="1" ht="20.95" customHeight="1" x14ac:dyDescent="0.15">
      <c r="A1" s="42" t="s">
        <v>473</v>
      </c>
    </row>
    <row r="2" spans="1:17" ht="17.2" customHeight="1" x14ac:dyDescent="0.15">
      <c r="A2" s="42" t="s">
        <v>1905</v>
      </c>
      <c r="B2" s="42"/>
      <c r="C2" s="42"/>
      <c r="D2" s="42"/>
      <c r="E2" s="42"/>
      <c r="F2" s="42"/>
      <c r="G2" s="42"/>
      <c r="H2" s="42"/>
      <c r="I2" s="42"/>
      <c r="J2" s="42"/>
      <c r="K2" s="42"/>
      <c r="L2" s="42"/>
      <c r="M2" s="42"/>
      <c r="N2" s="42"/>
      <c r="O2" s="42"/>
      <c r="P2" s="42"/>
      <c r="Q2" s="42"/>
    </row>
    <row r="3" spans="1:17" s="42" customFormat="1" ht="20.3" customHeight="1" x14ac:dyDescent="0.15">
      <c r="A3" s="42" t="s">
        <v>474</v>
      </c>
    </row>
    <row r="4" spans="1:17" ht="20.3" customHeight="1" x14ac:dyDescent="0.15">
      <c r="A4" s="42"/>
      <c r="B4" s="45" t="s">
        <v>475</v>
      </c>
      <c r="C4" s="42"/>
      <c r="D4" s="42"/>
      <c r="E4" s="42"/>
      <c r="F4" s="42"/>
      <c r="G4" s="42"/>
      <c r="H4" s="42"/>
      <c r="I4" s="42"/>
      <c r="J4" s="42"/>
      <c r="K4" s="42"/>
      <c r="L4" s="42"/>
      <c r="M4" s="42"/>
      <c r="N4" s="42"/>
      <c r="O4" s="42"/>
      <c r="P4" s="42"/>
      <c r="Q4" s="42"/>
    </row>
    <row r="5" spans="1:17" ht="20.3" customHeight="1" x14ac:dyDescent="0.15">
      <c r="A5" s="42"/>
      <c r="B5" s="45" t="s">
        <v>1906</v>
      </c>
      <c r="C5" s="42"/>
      <c r="D5" s="42"/>
      <c r="E5" s="42"/>
      <c r="F5" s="42"/>
      <c r="G5" s="42"/>
      <c r="H5" s="42"/>
      <c r="I5" s="42"/>
      <c r="J5" s="42"/>
      <c r="K5" s="42"/>
      <c r="L5" s="42"/>
      <c r="M5" s="42"/>
      <c r="N5" s="42"/>
      <c r="O5" s="42"/>
      <c r="P5" s="42"/>
      <c r="Q5" s="42"/>
    </row>
    <row r="6" spans="1:17" ht="20.3" customHeight="1" x14ac:dyDescent="0.15">
      <c r="A6" s="42"/>
      <c r="B6" s="45" t="s">
        <v>1907</v>
      </c>
      <c r="J6" s="42"/>
      <c r="K6" s="42"/>
      <c r="L6" s="42"/>
      <c r="M6" s="42"/>
      <c r="N6" s="42"/>
      <c r="O6" s="42"/>
      <c r="P6" s="42"/>
      <c r="Q6" s="42"/>
    </row>
    <row r="7" spans="1:17" ht="19.5" customHeight="1" x14ac:dyDescent="0.15">
      <c r="P7" s="387" t="s">
        <v>476</v>
      </c>
      <c r="Q7" s="387"/>
    </row>
    <row r="8" spans="1:17" s="50" customFormat="1" ht="29.95" customHeight="1" x14ac:dyDescent="0.15">
      <c r="A8" s="388" t="s">
        <v>477</v>
      </c>
      <c r="B8" s="389"/>
      <c r="C8" s="63" t="s">
        <v>409</v>
      </c>
      <c r="D8" s="63" t="s">
        <v>410</v>
      </c>
      <c r="E8" s="63" t="s">
        <v>411</v>
      </c>
      <c r="F8" s="63" t="s">
        <v>412</v>
      </c>
      <c r="G8" s="63" t="s">
        <v>413</v>
      </c>
      <c r="H8" s="63" t="s">
        <v>414</v>
      </c>
      <c r="I8" s="63" t="s">
        <v>415</v>
      </c>
      <c r="J8" s="63" t="s">
        <v>416</v>
      </c>
      <c r="K8" s="63" t="s">
        <v>417</v>
      </c>
      <c r="L8" s="63" t="s">
        <v>418</v>
      </c>
      <c r="M8" s="63" t="s">
        <v>419</v>
      </c>
      <c r="N8" s="63" t="s">
        <v>420</v>
      </c>
      <c r="O8" s="63" t="s">
        <v>421</v>
      </c>
      <c r="P8" s="63" t="s">
        <v>422</v>
      </c>
      <c r="Q8" s="63" t="s">
        <v>423</v>
      </c>
    </row>
    <row r="9" spans="1:17" ht="26.2" customHeight="1" x14ac:dyDescent="0.15">
      <c r="A9" s="69" t="s">
        <v>478</v>
      </c>
      <c r="B9" s="70" t="s">
        <v>479</v>
      </c>
      <c r="C9" s="71">
        <v>0</v>
      </c>
      <c r="D9" s="71">
        <v>0</v>
      </c>
      <c r="E9" s="71">
        <v>0</v>
      </c>
      <c r="F9" s="71">
        <v>0</v>
      </c>
      <c r="G9" s="71">
        <v>0</v>
      </c>
      <c r="H9" s="71">
        <v>0</v>
      </c>
      <c r="I9" s="71">
        <v>0</v>
      </c>
      <c r="J9" s="71">
        <v>0</v>
      </c>
      <c r="K9" s="71">
        <v>240</v>
      </c>
      <c r="L9" s="71">
        <v>48766</v>
      </c>
      <c r="M9" s="71">
        <v>184072</v>
      </c>
      <c r="N9" s="71">
        <v>26082</v>
      </c>
      <c r="O9" s="71">
        <f t="shared" ref="O9:O25" si="0">SUM(C9:N9)</f>
        <v>259160</v>
      </c>
      <c r="P9" s="71">
        <v>131448</v>
      </c>
      <c r="Q9" s="77">
        <f t="shared" ref="Q9:Q25" si="1">IF(O9*P9&lt;&gt;0,O9/P9,"0%")</f>
        <v>1.9715781145395899</v>
      </c>
    </row>
    <row r="10" spans="1:17" ht="26.2" customHeight="1" x14ac:dyDescent="0.15">
      <c r="A10" s="69" t="s">
        <v>480</v>
      </c>
      <c r="B10" s="70" t="s">
        <v>481</v>
      </c>
      <c r="C10" s="71">
        <v>0</v>
      </c>
      <c r="D10" s="71">
        <v>10</v>
      </c>
      <c r="E10" s="71">
        <v>138</v>
      </c>
      <c r="F10" s="71">
        <v>849</v>
      </c>
      <c r="G10" s="71">
        <v>278</v>
      </c>
      <c r="H10" s="71">
        <v>43</v>
      </c>
      <c r="I10" s="71">
        <v>0</v>
      </c>
      <c r="J10" s="71">
        <v>0</v>
      </c>
      <c r="K10" s="71">
        <v>0</v>
      </c>
      <c r="L10" s="71">
        <v>0</v>
      </c>
      <c r="M10" s="71">
        <v>0</v>
      </c>
      <c r="N10" s="71">
        <v>0</v>
      </c>
      <c r="O10" s="71">
        <f t="shared" si="0"/>
        <v>1318</v>
      </c>
      <c r="P10" s="71">
        <v>5770</v>
      </c>
      <c r="Q10" s="77">
        <f t="shared" si="1"/>
        <v>0.22842287694974003</v>
      </c>
    </row>
    <row r="11" spans="1:17" ht="26.2" customHeight="1" x14ac:dyDescent="0.15">
      <c r="A11" s="69" t="s">
        <v>482</v>
      </c>
      <c r="B11" s="70" t="s">
        <v>483</v>
      </c>
      <c r="C11" s="71">
        <v>21944</v>
      </c>
      <c r="D11" s="71">
        <v>10452</v>
      </c>
      <c r="E11" s="71">
        <v>28578</v>
      </c>
      <c r="F11" s="71">
        <v>21591</v>
      </c>
      <c r="G11" s="71">
        <v>28341</v>
      </c>
      <c r="H11" s="71">
        <v>22931</v>
      </c>
      <c r="I11" s="71">
        <v>30532</v>
      </c>
      <c r="J11" s="71">
        <v>21255</v>
      </c>
      <c r="K11" s="71">
        <v>34588</v>
      </c>
      <c r="L11" s="71">
        <v>29672</v>
      </c>
      <c r="M11" s="71">
        <v>34289</v>
      </c>
      <c r="N11" s="71">
        <v>25112</v>
      </c>
      <c r="O11" s="71">
        <f t="shared" si="0"/>
        <v>309285</v>
      </c>
      <c r="P11" s="71">
        <v>357856</v>
      </c>
      <c r="Q11" s="77">
        <f t="shared" si="1"/>
        <v>0.86427222122865066</v>
      </c>
    </row>
    <row r="12" spans="1:17" ht="26.2" customHeight="1" x14ac:dyDescent="0.15">
      <c r="A12" s="69" t="s">
        <v>484</v>
      </c>
      <c r="B12" s="70" t="s">
        <v>485</v>
      </c>
      <c r="C12" s="71">
        <v>1475</v>
      </c>
      <c r="D12" s="71">
        <v>1973</v>
      </c>
      <c r="E12" s="71">
        <v>5977</v>
      </c>
      <c r="F12" s="71">
        <v>1868</v>
      </c>
      <c r="G12" s="71">
        <v>2018</v>
      </c>
      <c r="H12" s="71">
        <v>6041</v>
      </c>
      <c r="I12" s="71">
        <v>0</v>
      </c>
      <c r="J12" s="71">
        <v>0</v>
      </c>
      <c r="K12" s="71">
        <v>2822</v>
      </c>
      <c r="L12" s="71">
        <v>635</v>
      </c>
      <c r="M12" s="71">
        <v>934</v>
      </c>
      <c r="N12" s="71">
        <v>568</v>
      </c>
      <c r="O12" s="71">
        <f t="shared" si="0"/>
        <v>24311</v>
      </c>
      <c r="P12" s="71">
        <v>36803</v>
      </c>
      <c r="Q12" s="77">
        <f t="shared" si="1"/>
        <v>0.6605711490911067</v>
      </c>
    </row>
    <row r="13" spans="1:17" ht="26.2" customHeight="1" x14ac:dyDescent="0.15">
      <c r="A13" s="69" t="s">
        <v>486</v>
      </c>
      <c r="B13" s="70" t="s">
        <v>487</v>
      </c>
      <c r="C13" s="71">
        <v>7250</v>
      </c>
      <c r="D13" s="71">
        <v>6843</v>
      </c>
      <c r="E13" s="71">
        <v>12515</v>
      </c>
      <c r="F13" s="71">
        <v>11550</v>
      </c>
      <c r="G13" s="71">
        <v>15620</v>
      </c>
      <c r="H13" s="71">
        <v>12326</v>
      </c>
      <c r="I13" s="71">
        <v>395</v>
      </c>
      <c r="J13" s="71">
        <v>390</v>
      </c>
      <c r="K13" s="71">
        <v>10247</v>
      </c>
      <c r="L13" s="71">
        <v>7772</v>
      </c>
      <c r="M13" s="71">
        <v>7031</v>
      </c>
      <c r="N13" s="71">
        <v>3667</v>
      </c>
      <c r="O13" s="71">
        <f t="shared" si="0"/>
        <v>95606</v>
      </c>
      <c r="P13" s="71">
        <v>100912</v>
      </c>
      <c r="Q13" s="77">
        <f t="shared" si="1"/>
        <v>0.94741953385127631</v>
      </c>
    </row>
    <row r="14" spans="1:17" ht="26.2" customHeight="1" x14ac:dyDescent="0.15">
      <c r="A14" s="69" t="s">
        <v>488</v>
      </c>
      <c r="B14" s="70" t="s">
        <v>489</v>
      </c>
      <c r="C14" s="71">
        <v>1269</v>
      </c>
      <c r="D14" s="71">
        <v>1444</v>
      </c>
      <c r="E14" s="71">
        <v>2571</v>
      </c>
      <c r="F14" s="71">
        <v>4994</v>
      </c>
      <c r="G14" s="71">
        <v>10582</v>
      </c>
      <c r="H14" s="71">
        <v>6396</v>
      </c>
      <c r="I14" s="71">
        <v>291</v>
      </c>
      <c r="J14" s="71">
        <v>278</v>
      </c>
      <c r="K14" s="71">
        <v>880</v>
      </c>
      <c r="L14" s="71">
        <v>2598</v>
      </c>
      <c r="M14" s="71">
        <v>6228</v>
      </c>
      <c r="N14" s="71">
        <v>3305</v>
      </c>
      <c r="O14" s="71">
        <f t="shared" si="0"/>
        <v>40836</v>
      </c>
      <c r="P14" s="71">
        <v>47348</v>
      </c>
      <c r="Q14" s="77">
        <f t="shared" si="1"/>
        <v>0.86246515164315285</v>
      </c>
    </row>
    <row r="15" spans="1:17" ht="26.2" customHeight="1" x14ac:dyDescent="0.15">
      <c r="A15" s="69" t="s">
        <v>490</v>
      </c>
      <c r="B15" s="70" t="s">
        <v>491</v>
      </c>
      <c r="C15" s="71">
        <v>809</v>
      </c>
      <c r="D15" s="71">
        <v>119</v>
      </c>
      <c r="E15" s="71">
        <v>388</v>
      </c>
      <c r="F15" s="71">
        <v>20</v>
      </c>
      <c r="G15" s="71">
        <v>471</v>
      </c>
      <c r="H15" s="71">
        <v>815</v>
      </c>
      <c r="I15" s="71">
        <v>0</v>
      </c>
      <c r="J15" s="71">
        <v>0</v>
      </c>
      <c r="K15" s="71">
        <v>2280</v>
      </c>
      <c r="L15" s="71">
        <v>1062</v>
      </c>
      <c r="M15" s="71">
        <v>863</v>
      </c>
      <c r="N15" s="71">
        <v>1673</v>
      </c>
      <c r="O15" s="71">
        <f t="shared" si="0"/>
        <v>8500</v>
      </c>
      <c r="P15" s="71">
        <v>18517</v>
      </c>
      <c r="Q15" s="77">
        <f t="shared" si="1"/>
        <v>0.45903764108656908</v>
      </c>
    </row>
    <row r="16" spans="1:17" ht="26.2" customHeight="1" x14ac:dyDescent="0.15">
      <c r="A16" s="69" t="s">
        <v>492</v>
      </c>
      <c r="B16" s="70" t="s">
        <v>493</v>
      </c>
      <c r="C16" s="71">
        <v>94567</v>
      </c>
      <c r="D16" s="71">
        <v>181989</v>
      </c>
      <c r="E16" s="71">
        <v>71423</v>
      </c>
      <c r="F16" s="71">
        <v>20536</v>
      </c>
      <c r="G16" s="71">
        <v>18269</v>
      </c>
      <c r="H16" s="71">
        <v>10240</v>
      </c>
      <c r="I16" s="71">
        <v>53</v>
      </c>
      <c r="J16" s="71">
        <v>29</v>
      </c>
      <c r="K16" s="71">
        <v>11620</v>
      </c>
      <c r="L16" s="71">
        <v>17335</v>
      </c>
      <c r="M16" s="71">
        <v>16476</v>
      </c>
      <c r="N16" s="71">
        <v>11350</v>
      </c>
      <c r="O16" s="71">
        <f t="shared" si="0"/>
        <v>453887</v>
      </c>
      <c r="P16" s="71">
        <v>436810</v>
      </c>
      <c r="Q16" s="77">
        <f t="shared" si="1"/>
        <v>1.0390948009432019</v>
      </c>
    </row>
    <row r="17" spans="1:17" ht="26.2" customHeight="1" x14ac:dyDescent="0.15">
      <c r="A17" s="69" t="s">
        <v>494</v>
      </c>
      <c r="B17" s="70" t="s">
        <v>495</v>
      </c>
      <c r="C17" s="71">
        <v>48</v>
      </c>
      <c r="D17" s="71">
        <v>43</v>
      </c>
      <c r="E17" s="71">
        <v>25</v>
      </c>
      <c r="F17" s="71">
        <v>5</v>
      </c>
      <c r="G17" s="71">
        <v>33</v>
      </c>
      <c r="H17" s="71">
        <v>0</v>
      </c>
      <c r="I17" s="71">
        <v>0</v>
      </c>
      <c r="J17" s="71">
        <v>0</v>
      </c>
      <c r="K17" s="71">
        <v>8</v>
      </c>
      <c r="L17" s="71">
        <v>150</v>
      </c>
      <c r="M17" s="71">
        <v>438</v>
      </c>
      <c r="N17" s="71">
        <v>68</v>
      </c>
      <c r="O17" s="71">
        <f t="shared" si="0"/>
        <v>818</v>
      </c>
      <c r="P17" s="71">
        <v>867</v>
      </c>
      <c r="Q17" s="77">
        <f t="shared" si="1"/>
        <v>0.94348327566320644</v>
      </c>
    </row>
    <row r="18" spans="1:17" ht="26.2" customHeight="1" x14ac:dyDescent="0.15">
      <c r="A18" s="69" t="s">
        <v>496</v>
      </c>
      <c r="B18" s="70" t="s">
        <v>497</v>
      </c>
      <c r="C18" s="71">
        <v>6529</v>
      </c>
      <c r="D18" s="71">
        <v>558</v>
      </c>
      <c r="E18" s="71">
        <v>2290</v>
      </c>
      <c r="F18" s="71">
        <v>3274</v>
      </c>
      <c r="G18" s="71">
        <v>85060</v>
      </c>
      <c r="H18" s="71">
        <v>122563</v>
      </c>
      <c r="I18" s="71">
        <v>47</v>
      </c>
      <c r="J18" s="71">
        <v>0</v>
      </c>
      <c r="K18" s="71">
        <v>42354</v>
      </c>
      <c r="L18" s="71">
        <v>53028</v>
      </c>
      <c r="M18" s="71">
        <v>8569</v>
      </c>
      <c r="N18" s="71">
        <v>1726</v>
      </c>
      <c r="O18" s="71">
        <f t="shared" si="0"/>
        <v>325998</v>
      </c>
      <c r="P18" s="71">
        <v>217121</v>
      </c>
      <c r="Q18" s="77">
        <f t="shared" si="1"/>
        <v>1.501457712519747</v>
      </c>
    </row>
    <row r="19" spans="1:17" ht="26.2" customHeight="1" x14ac:dyDescent="0.15">
      <c r="A19" s="69" t="s">
        <v>498</v>
      </c>
      <c r="B19" s="70" t="s">
        <v>499</v>
      </c>
      <c r="C19" s="71">
        <v>841</v>
      </c>
      <c r="D19" s="71">
        <v>4243</v>
      </c>
      <c r="E19" s="71">
        <v>18035</v>
      </c>
      <c r="F19" s="71">
        <v>3225</v>
      </c>
      <c r="G19" s="71">
        <v>54</v>
      </c>
      <c r="H19" s="71">
        <v>6</v>
      </c>
      <c r="I19" s="71">
        <v>0</v>
      </c>
      <c r="J19" s="71">
        <v>0</v>
      </c>
      <c r="K19" s="71">
        <v>0</v>
      </c>
      <c r="L19" s="71">
        <v>114</v>
      </c>
      <c r="M19" s="71">
        <v>122</v>
      </c>
      <c r="N19" s="71">
        <v>200</v>
      </c>
      <c r="O19" s="71">
        <f t="shared" si="0"/>
        <v>26840</v>
      </c>
      <c r="P19" s="71">
        <v>28389</v>
      </c>
      <c r="Q19" s="77">
        <f t="shared" si="1"/>
        <v>0.94543661277255275</v>
      </c>
    </row>
    <row r="20" spans="1:17" ht="26.2" customHeight="1" x14ac:dyDescent="0.15">
      <c r="A20" s="69" t="s">
        <v>500</v>
      </c>
      <c r="B20" s="70" t="s">
        <v>501</v>
      </c>
      <c r="C20" s="71">
        <v>21022</v>
      </c>
      <c r="D20" s="71">
        <v>57198</v>
      </c>
      <c r="E20" s="71">
        <v>54415</v>
      </c>
      <c r="F20" s="71">
        <v>43265</v>
      </c>
      <c r="G20" s="71">
        <v>44181</v>
      </c>
      <c r="H20" s="71">
        <v>4009</v>
      </c>
      <c r="I20" s="71">
        <v>0</v>
      </c>
      <c r="J20" s="71">
        <v>0</v>
      </c>
      <c r="K20" s="71">
        <v>277</v>
      </c>
      <c r="L20" s="71">
        <v>6913</v>
      </c>
      <c r="M20" s="71">
        <v>32356</v>
      </c>
      <c r="N20" s="71">
        <v>24378</v>
      </c>
      <c r="O20" s="71">
        <f t="shared" si="0"/>
        <v>288014</v>
      </c>
      <c r="P20" s="71">
        <v>294113</v>
      </c>
      <c r="Q20" s="77">
        <f t="shared" si="1"/>
        <v>0.9792630723565432</v>
      </c>
    </row>
    <row r="21" spans="1:17" ht="26.2" customHeight="1" x14ac:dyDescent="0.15">
      <c r="A21" s="69" t="s">
        <v>502</v>
      </c>
      <c r="B21" s="70" t="s">
        <v>503</v>
      </c>
      <c r="C21" s="71">
        <v>3026</v>
      </c>
      <c r="D21" s="71">
        <v>2641</v>
      </c>
      <c r="E21" s="71">
        <v>3110</v>
      </c>
      <c r="F21" s="71">
        <v>1983</v>
      </c>
      <c r="G21" s="71">
        <v>3233</v>
      </c>
      <c r="H21" s="71">
        <v>5016</v>
      </c>
      <c r="I21" s="71">
        <v>106</v>
      </c>
      <c r="J21" s="71">
        <v>39</v>
      </c>
      <c r="K21" s="71">
        <v>3349</v>
      </c>
      <c r="L21" s="71">
        <v>2548</v>
      </c>
      <c r="M21" s="71">
        <v>2636</v>
      </c>
      <c r="N21" s="71">
        <v>1683</v>
      </c>
      <c r="O21" s="71">
        <f t="shared" si="0"/>
        <v>29370</v>
      </c>
      <c r="P21" s="71">
        <v>26480</v>
      </c>
      <c r="Q21" s="77">
        <f t="shared" si="1"/>
        <v>1.1091389728096677</v>
      </c>
    </row>
    <row r="22" spans="1:17" ht="26.2" customHeight="1" x14ac:dyDescent="0.15">
      <c r="A22" s="69" t="s">
        <v>504</v>
      </c>
      <c r="B22" s="70" t="s">
        <v>505</v>
      </c>
      <c r="C22" s="71">
        <v>0</v>
      </c>
      <c r="D22" s="71">
        <v>1</v>
      </c>
      <c r="E22" s="71">
        <v>247</v>
      </c>
      <c r="F22" s="71">
        <v>2644</v>
      </c>
      <c r="G22" s="71">
        <v>1961</v>
      </c>
      <c r="H22" s="71">
        <v>1273</v>
      </c>
      <c r="I22" s="71">
        <v>0</v>
      </c>
      <c r="J22" s="71">
        <v>8</v>
      </c>
      <c r="K22" s="71">
        <v>0</v>
      </c>
      <c r="L22" s="71">
        <v>8</v>
      </c>
      <c r="M22" s="71">
        <v>0</v>
      </c>
      <c r="N22" s="71">
        <v>0</v>
      </c>
      <c r="O22" s="71">
        <f t="shared" si="0"/>
        <v>6142</v>
      </c>
      <c r="P22" s="71">
        <v>12093</v>
      </c>
      <c r="Q22" s="77">
        <f t="shared" si="1"/>
        <v>0.50789713057140495</v>
      </c>
    </row>
    <row r="23" spans="1:17" ht="26.2" customHeight="1" x14ac:dyDescent="0.15">
      <c r="A23" s="69" t="s">
        <v>506</v>
      </c>
      <c r="B23" s="70" t="s">
        <v>507</v>
      </c>
      <c r="C23" s="71">
        <v>599</v>
      </c>
      <c r="D23" s="71">
        <v>48</v>
      </c>
      <c r="E23" s="71">
        <v>447</v>
      </c>
      <c r="F23" s="71">
        <v>1030</v>
      </c>
      <c r="G23" s="71">
        <v>83804</v>
      </c>
      <c r="H23" s="71">
        <v>21344</v>
      </c>
      <c r="I23" s="71">
        <v>8500</v>
      </c>
      <c r="J23" s="71">
        <v>2256</v>
      </c>
      <c r="K23" s="71">
        <v>2818</v>
      </c>
      <c r="L23" s="71">
        <v>14163</v>
      </c>
      <c r="M23" s="71">
        <v>80060</v>
      </c>
      <c r="N23" s="71">
        <v>48608</v>
      </c>
      <c r="O23" s="71">
        <f t="shared" si="0"/>
        <v>263677</v>
      </c>
      <c r="P23" s="71">
        <v>85116</v>
      </c>
      <c r="Q23" s="77">
        <f t="shared" si="1"/>
        <v>3.0978546924197565</v>
      </c>
    </row>
    <row r="24" spans="1:17" ht="26.2" customHeight="1" x14ac:dyDescent="0.15">
      <c r="A24" s="69" t="s">
        <v>508</v>
      </c>
      <c r="B24" s="70" t="s">
        <v>509</v>
      </c>
      <c r="C24" s="71">
        <v>1141</v>
      </c>
      <c r="D24" s="71">
        <v>1263</v>
      </c>
      <c r="E24" s="71">
        <v>1938</v>
      </c>
      <c r="F24" s="71">
        <v>2612</v>
      </c>
      <c r="G24" s="71">
        <v>5482</v>
      </c>
      <c r="H24" s="71">
        <v>3160</v>
      </c>
      <c r="I24" s="71">
        <v>2259</v>
      </c>
      <c r="J24" s="71">
        <v>3107</v>
      </c>
      <c r="K24" s="71">
        <v>6226</v>
      </c>
      <c r="L24" s="71">
        <v>1756</v>
      </c>
      <c r="M24" s="71">
        <v>1741</v>
      </c>
      <c r="N24" s="71">
        <v>860</v>
      </c>
      <c r="O24" s="71">
        <f t="shared" si="0"/>
        <v>31545</v>
      </c>
      <c r="P24" s="71">
        <v>38263</v>
      </c>
      <c r="Q24" s="77">
        <f t="shared" si="1"/>
        <v>0.82442568538797267</v>
      </c>
    </row>
    <row r="25" spans="1:17" ht="26.2" customHeight="1" x14ac:dyDescent="0.15">
      <c r="A25" s="69" t="s">
        <v>510</v>
      </c>
      <c r="B25" s="70" t="s">
        <v>511</v>
      </c>
      <c r="C25" s="71">
        <v>0</v>
      </c>
      <c r="D25" s="71">
        <v>6</v>
      </c>
      <c r="E25" s="71">
        <v>0</v>
      </c>
      <c r="F25" s="71">
        <v>0</v>
      </c>
      <c r="G25" s="71">
        <v>515</v>
      </c>
      <c r="H25" s="71">
        <v>794</v>
      </c>
      <c r="I25" s="71">
        <v>518</v>
      </c>
      <c r="J25" s="71">
        <v>379</v>
      </c>
      <c r="K25" s="71">
        <v>89</v>
      </c>
      <c r="L25" s="71">
        <v>24</v>
      </c>
      <c r="M25" s="71">
        <v>1</v>
      </c>
      <c r="N25" s="71">
        <v>0</v>
      </c>
      <c r="O25" s="71">
        <f t="shared" si="0"/>
        <v>2326</v>
      </c>
      <c r="P25" s="71">
        <v>3373</v>
      </c>
      <c r="Q25" s="77">
        <f t="shared" si="1"/>
        <v>0.68959383338274538</v>
      </c>
    </row>
  </sheetData>
  <mergeCells count="2">
    <mergeCell ref="P7:Q7"/>
    <mergeCell ref="A8:B8"/>
  </mergeCells>
  <phoneticPr fontId="2"/>
  <pageMargins left="0.78740157480314965" right="0.39370078740157483" top="0.39370078740157483" bottom="0.39370078740157483" header="0" footer="0"/>
  <pageSetup paperSize="9" scale="92" orientation="landscape"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F21A-1C0A-45EE-B220-F41E3C94BAA0}">
  <sheetPr>
    <pageSetUpPr fitToPage="1"/>
  </sheetPr>
  <dimension ref="A1:Q29"/>
  <sheetViews>
    <sheetView view="pageLayout" topLeftCell="A10" zoomScaleNormal="100" workbookViewId="0">
      <selection activeCell="O27" sqref="O27"/>
    </sheetView>
  </sheetViews>
  <sheetFormatPr defaultColWidth="9" defaultRowHeight="14.4" x14ac:dyDescent="0.15"/>
  <cols>
    <col min="1" max="1" width="4.77734375" style="45" customWidth="1"/>
    <col min="2" max="2" width="18" style="45" customWidth="1"/>
    <col min="3" max="14" width="8.44140625" style="45" customWidth="1"/>
    <col min="15" max="16" width="9.88671875" style="45" customWidth="1"/>
    <col min="17" max="17" width="7.44140625" style="45" customWidth="1"/>
    <col min="18" max="16384" width="9" style="45"/>
  </cols>
  <sheetData>
    <row r="1" spans="1:17" ht="17.2" customHeight="1" x14ac:dyDescent="0.15">
      <c r="P1" s="391" t="s">
        <v>407</v>
      </c>
      <c r="Q1" s="391"/>
    </row>
    <row r="2" spans="1:17" s="50" customFormat="1" ht="30.6" customHeight="1" x14ac:dyDescent="0.15">
      <c r="A2" s="392" t="s">
        <v>408</v>
      </c>
      <c r="B2" s="393"/>
      <c r="C2" s="63" t="s">
        <v>409</v>
      </c>
      <c r="D2" s="63" t="s">
        <v>410</v>
      </c>
      <c r="E2" s="63" t="s">
        <v>411</v>
      </c>
      <c r="F2" s="63" t="s">
        <v>412</v>
      </c>
      <c r="G2" s="63" t="s">
        <v>413</v>
      </c>
      <c r="H2" s="63" t="s">
        <v>414</v>
      </c>
      <c r="I2" s="63" t="s">
        <v>415</v>
      </c>
      <c r="J2" s="63" t="s">
        <v>416</v>
      </c>
      <c r="K2" s="63" t="s">
        <v>417</v>
      </c>
      <c r="L2" s="63" t="s">
        <v>418</v>
      </c>
      <c r="M2" s="63" t="s">
        <v>419</v>
      </c>
      <c r="N2" s="63" t="s">
        <v>420</v>
      </c>
      <c r="O2" s="63" t="s">
        <v>421</v>
      </c>
      <c r="P2" s="63" t="s">
        <v>422</v>
      </c>
      <c r="Q2" s="63" t="s">
        <v>423</v>
      </c>
    </row>
    <row r="3" spans="1:17" ht="22.25" customHeight="1" x14ac:dyDescent="0.15">
      <c r="A3" s="69" t="s">
        <v>424</v>
      </c>
      <c r="B3" s="70" t="s">
        <v>425</v>
      </c>
      <c r="C3" s="71">
        <v>748</v>
      </c>
      <c r="D3" s="71">
        <v>1065</v>
      </c>
      <c r="E3" s="71">
        <v>2996</v>
      </c>
      <c r="F3" s="71">
        <v>1847</v>
      </c>
      <c r="G3" s="71">
        <v>2767</v>
      </c>
      <c r="H3" s="71">
        <v>1724</v>
      </c>
      <c r="I3" s="71">
        <v>660</v>
      </c>
      <c r="J3" s="71">
        <v>219</v>
      </c>
      <c r="K3" s="71">
        <v>2861</v>
      </c>
      <c r="L3" s="71">
        <v>1269</v>
      </c>
      <c r="M3" s="71">
        <v>1594</v>
      </c>
      <c r="N3" s="71">
        <v>1015</v>
      </c>
      <c r="O3" s="71">
        <f t="shared" ref="O3:O25" si="0">SUM(C3:N3)</f>
        <v>18765</v>
      </c>
      <c r="P3" s="71">
        <v>24928</v>
      </c>
      <c r="Q3" s="72">
        <f t="shared" ref="Q3:Q26" si="1">IF(O3*P3&lt;&gt;0,O3/P3,"0%")</f>
        <v>0.75276797175866494</v>
      </c>
    </row>
    <row r="4" spans="1:17" ht="22.25" customHeight="1" x14ac:dyDescent="0.15">
      <c r="A4" s="69" t="s">
        <v>426</v>
      </c>
      <c r="B4" s="70" t="s">
        <v>427</v>
      </c>
      <c r="C4" s="71">
        <v>1852</v>
      </c>
      <c r="D4" s="71">
        <v>1036</v>
      </c>
      <c r="E4" s="71">
        <v>1209</v>
      </c>
      <c r="F4" s="71">
        <v>6275</v>
      </c>
      <c r="G4" s="71">
        <v>30047</v>
      </c>
      <c r="H4" s="71">
        <v>20943</v>
      </c>
      <c r="I4" s="71">
        <v>3545</v>
      </c>
      <c r="J4" s="71">
        <v>1128</v>
      </c>
      <c r="K4" s="71">
        <v>1685</v>
      </c>
      <c r="L4" s="71">
        <v>4078</v>
      </c>
      <c r="M4" s="71">
        <v>5851</v>
      </c>
      <c r="N4" s="71">
        <v>2851</v>
      </c>
      <c r="O4" s="71">
        <f t="shared" si="0"/>
        <v>80500</v>
      </c>
      <c r="P4" s="71">
        <v>80213</v>
      </c>
      <c r="Q4" s="72">
        <f t="shared" si="1"/>
        <v>1.0035779736451698</v>
      </c>
    </row>
    <row r="5" spans="1:17" ht="22.25" customHeight="1" x14ac:dyDescent="0.15">
      <c r="A5" s="69" t="s">
        <v>428</v>
      </c>
      <c r="B5" s="70" t="s">
        <v>429</v>
      </c>
      <c r="C5" s="71">
        <v>0</v>
      </c>
      <c r="D5" s="71">
        <v>0</v>
      </c>
      <c r="E5" s="71">
        <v>0</v>
      </c>
      <c r="F5" s="71">
        <v>0</v>
      </c>
      <c r="G5" s="71">
        <v>1898</v>
      </c>
      <c r="H5" s="71">
        <v>16891</v>
      </c>
      <c r="I5" s="71">
        <v>2399</v>
      </c>
      <c r="J5" s="71">
        <v>101</v>
      </c>
      <c r="K5" s="71">
        <v>2</v>
      </c>
      <c r="L5" s="71">
        <v>5140</v>
      </c>
      <c r="M5" s="71">
        <v>4762</v>
      </c>
      <c r="N5" s="71">
        <v>0</v>
      </c>
      <c r="O5" s="71">
        <f t="shared" si="0"/>
        <v>31193</v>
      </c>
      <c r="P5" s="71">
        <v>21472</v>
      </c>
      <c r="Q5" s="72">
        <f t="shared" si="1"/>
        <v>1.4527291356184799</v>
      </c>
    </row>
    <row r="6" spans="1:17" ht="22.25" customHeight="1" x14ac:dyDescent="0.15">
      <c r="A6" s="69" t="s">
        <v>430</v>
      </c>
      <c r="B6" s="70" t="s">
        <v>431</v>
      </c>
      <c r="C6" s="71">
        <v>0</v>
      </c>
      <c r="D6" s="71">
        <v>0</v>
      </c>
      <c r="E6" s="71">
        <v>21</v>
      </c>
      <c r="F6" s="71">
        <v>87</v>
      </c>
      <c r="G6" s="71">
        <v>141</v>
      </c>
      <c r="H6" s="71">
        <v>23</v>
      </c>
      <c r="I6" s="71">
        <v>149</v>
      </c>
      <c r="J6" s="71">
        <v>1194</v>
      </c>
      <c r="K6" s="71">
        <v>6117</v>
      </c>
      <c r="L6" s="71">
        <v>26883</v>
      </c>
      <c r="M6" s="71">
        <v>22147</v>
      </c>
      <c r="N6" s="71">
        <v>3995</v>
      </c>
      <c r="O6" s="71">
        <f t="shared" si="0"/>
        <v>60757</v>
      </c>
      <c r="P6" s="71">
        <v>31721</v>
      </c>
      <c r="Q6" s="72">
        <f t="shared" si="1"/>
        <v>1.915355758015195</v>
      </c>
    </row>
    <row r="7" spans="1:17" ht="22.25" customHeight="1" x14ac:dyDescent="0.15">
      <c r="A7" s="69" t="s">
        <v>432</v>
      </c>
      <c r="B7" s="70" t="s">
        <v>433</v>
      </c>
      <c r="C7" s="71">
        <v>10138</v>
      </c>
      <c r="D7" s="71">
        <v>6826</v>
      </c>
      <c r="E7" s="71">
        <v>28000</v>
      </c>
      <c r="F7" s="71">
        <v>16982</v>
      </c>
      <c r="G7" s="71">
        <v>54901</v>
      </c>
      <c r="H7" s="71">
        <v>51198</v>
      </c>
      <c r="I7" s="71">
        <v>27139</v>
      </c>
      <c r="J7" s="71">
        <v>13903</v>
      </c>
      <c r="K7" s="71">
        <v>18850</v>
      </c>
      <c r="L7" s="71">
        <v>21791</v>
      </c>
      <c r="M7" s="71">
        <v>19336</v>
      </c>
      <c r="N7" s="71">
        <v>12316</v>
      </c>
      <c r="O7" s="71">
        <f t="shared" si="0"/>
        <v>281380</v>
      </c>
      <c r="P7" s="71">
        <v>248361</v>
      </c>
      <c r="Q7" s="72">
        <f t="shared" si="1"/>
        <v>1.1329476044950697</v>
      </c>
    </row>
    <row r="8" spans="1:17" ht="22.25" customHeight="1" x14ac:dyDescent="0.15">
      <c r="A8" s="69" t="s">
        <v>434</v>
      </c>
      <c r="B8" s="70" t="s">
        <v>435</v>
      </c>
      <c r="C8" s="71">
        <v>174268</v>
      </c>
      <c r="D8" s="71">
        <v>29382</v>
      </c>
      <c r="E8" s="71">
        <v>31628</v>
      </c>
      <c r="F8" s="71">
        <v>49</v>
      </c>
      <c r="G8" s="71">
        <v>55331</v>
      </c>
      <c r="H8" s="71">
        <v>402676</v>
      </c>
      <c r="I8" s="71">
        <v>371443</v>
      </c>
      <c r="J8" s="71">
        <v>330950</v>
      </c>
      <c r="K8" s="71">
        <v>251957</v>
      </c>
      <c r="L8" s="71">
        <v>500541</v>
      </c>
      <c r="M8" s="71">
        <v>258202</v>
      </c>
      <c r="N8" s="71">
        <v>126492</v>
      </c>
      <c r="O8" s="71">
        <f t="shared" si="0"/>
        <v>2532919</v>
      </c>
      <c r="P8" s="71">
        <v>1315702</v>
      </c>
      <c r="Q8" s="72">
        <f t="shared" si="1"/>
        <v>1.9251464237342499</v>
      </c>
    </row>
    <row r="9" spans="1:17" ht="22.25" customHeight="1" x14ac:dyDescent="0.15">
      <c r="A9" s="69" t="s">
        <v>436</v>
      </c>
      <c r="B9" s="70" t="s">
        <v>437</v>
      </c>
      <c r="C9" s="71">
        <v>5682</v>
      </c>
      <c r="D9" s="71">
        <v>2456</v>
      </c>
      <c r="E9" s="71">
        <v>4022</v>
      </c>
      <c r="F9" s="71">
        <v>775</v>
      </c>
      <c r="G9" s="71">
        <v>463</v>
      </c>
      <c r="H9" s="71">
        <v>126</v>
      </c>
      <c r="I9" s="71">
        <v>3</v>
      </c>
      <c r="J9" s="71">
        <v>0</v>
      </c>
      <c r="K9" s="71">
        <v>530</v>
      </c>
      <c r="L9" s="71">
        <v>318</v>
      </c>
      <c r="M9" s="71">
        <v>791</v>
      </c>
      <c r="N9" s="71">
        <v>1792</v>
      </c>
      <c r="O9" s="71">
        <f t="shared" si="0"/>
        <v>16958</v>
      </c>
      <c r="P9" s="71">
        <v>15791</v>
      </c>
      <c r="Q9" s="72">
        <f t="shared" si="1"/>
        <v>1.0739028560572479</v>
      </c>
    </row>
    <row r="10" spans="1:17" ht="22.25" customHeight="1" x14ac:dyDescent="0.15">
      <c r="A10" s="69" t="s">
        <v>438</v>
      </c>
      <c r="B10" s="70" t="s">
        <v>439</v>
      </c>
      <c r="C10" s="71">
        <v>22</v>
      </c>
      <c r="D10" s="71">
        <v>80</v>
      </c>
      <c r="E10" s="71">
        <v>453</v>
      </c>
      <c r="F10" s="71">
        <v>670</v>
      </c>
      <c r="G10" s="71">
        <v>2582</v>
      </c>
      <c r="H10" s="71">
        <v>1347</v>
      </c>
      <c r="I10" s="71">
        <v>1471</v>
      </c>
      <c r="J10" s="71">
        <v>613</v>
      </c>
      <c r="K10" s="71">
        <v>819</v>
      </c>
      <c r="L10" s="71">
        <v>2949</v>
      </c>
      <c r="M10" s="71">
        <v>1665</v>
      </c>
      <c r="N10" s="71">
        <v>129</v>
      </c>
      <c r="O10" s="71">
        <f t="shared" si="0"/>
        <v>12800</v>
      </c>
      <c r="P10" s="71">
        <v>5584</v>
      </c>
      <c r="Q10" s="72">
        <f t="shared" si="1"/>
        <v>2.2922636103151861</v>
      </c>
    </row>
    <row r="11" spans="1:17" ht="22.25" customHeight="1" x14ac:dyDescent="0.15">
      <c r="A11" s="69" t="s">
        <v>440</v>
      </c>
      <c r="B11" s="70" t="s">
        <v>441</v>
      </c>
      <c r="C11" s="71">
        <v>0</v>
      </c>
      <c r="D11" s="71">
        <v>0</v>
      </c>
      <c r="E11" s="71">
        <v>0</v>
      </c>
      <c r="F11" s="71">
        <v>0</v>
      </c>
      <c r="G11" s="71">
        <v>0</v>
      </c>
      <c r="H11" s="71">
        <v>29</v>
      </c>
      <c r="I11" s="71">
        <v>134</v>
      </c>
      <c r="J11" s="71">
        <v>44</v>
      </c>
      <c r="K11" s="71">
        <v>5</v>
      </c>
      <c r="L11" s="71">
        <v>0</v>
      </c>
      <c r="M11" s="71">
        <v>0</v>
      </c>
      <c r="N11" s="71">
        <v>0</v>
      </c>
      <c r="O11" s="71">
        <f t="shared" si="0"/>
        <v>212</v>
      </c>
      <c r="P11" s="71">
        <v>314</v>
      </c>
      <c r="Q11" s="72">
        <f t="shared" si="1"/>
        <v>0.67515923566878977</v>
      </c>
    </row>
    <row r="12" spans="1:17" ht="22.25" customHeight="1" x14ac:dyDescent="0.15">
      <c r="A12" s="69" t="s">
        <v>442</v>
      </c>
      <c r="B12" s="73" t="s">
        <v>443</v>
      </c>
      <c r="C12" s="71">
        <v>22129</v>
      </c>
      <c r="D12" s="71">
        <v>8606</v>
      </c>
      <c r="E12" s="71">
        <v>13160</v>
      </c>
      <c r="F12" s="71">
        <v>4986</v>
      </c>
      <c r="G12" s="71">
        <v>8984</v>
      </c>
      <c r="H12" s="71">
        <v>8500</v>
      </c>
      <c r="I12" s="71">
        <v>0</v>
      </c>
      <c r="J12" s="71">
        <v>0</v>
      </c>
      <c r="K12" s="71">
        <v>11064</v>
      </c>
      <c r="L12" s="71">
        <v>11797</v>
      </c>
      <c r="M12" s="71">
        <v>11267</v>
      </c>
      <c r="N12" s="71">
        <v>11735</v>
      </c>
      <c r="O12" s="71">
        <f t="shared" si="0"/>
        <v>112228</v>
      </c>
      <c r="P12" s="71">
        <v>114817</v>
      </c>
      <c r="Q12" s="72">
        <f t="shared" si="1"/>
        <v>0.97745107431826295</v>
      </c>
    </row>
    <row r="13" spans="1:17" ht="22.25" customHeight="1" x14ac:dyDescent="0.15">
      <c r="A13" s="69" t="s">
        <v>444</v>
      </c>
      <c r="B13" s="70" t="s">
        <v>445</v>
      </c>
      <c r="C13" s="71">
        <v>1613</v>
      </c>
      <c r="D13" s="71">
        <v>1313</v>
      </c>
      <c r="E13" s="71">
        <v>1751</v>
      </c>
      <c r="F13" s="71">
        <v>725</v>
      </c>
      <c r="G13" s="71">
        <v>1822</v>
      </c>
      <c r="H13" s="71">
        <v>2527</v>
      </c>
      <c r="I13" s="71">
        <v>0</v>
      </c>
      <c r="J13" s="71">
        <v>0</v>
      </c>
      <c r="K13" s="71">
        <v>1917</v>
      </c>
      <c r="L13" s="71">
        <v>1764</v>
      </c>
      <c r="M13" s="71">
        <v>2327</v>
      </c>
      <c r="N13" s="71">
        <v>2633</v>
      </c>
      <c r="O13" s="71">
        <f t="shared" si="0"/>
        <v>18392</v>
      </c>
      <c r="P13" s="71">
        <v>16089</v>
      </c>
      <c r="Q13" s="72">
        <f t="shared" si="1"/>
        <v>1.143141276648642</v>
      </c>
    </row>
    <row r="14" spans="1:17" ht="22.25" customHeight="1" x14ac:dyDescent="0.15">
      <c r="A14" s="69" t="s">
        <v>446</v>
      </c>
      <c r="B14" s="70" t="s">
        <v>447</v>
      </c>
      <c r="C14" s="71">
        <v>1326</v>
      </c>
      <c r="D14" s="71">
        <v>606</v>
      </c>
      <c r="E14" s="71">
        <v>1222</v>
      </c>
      <c r="F14" s="71">
        <v>610</v>
      </c>
      <c r="G14" s="71">
        <v>4</v>
      </c>
      <c r="H14" s="71">
        <v>1</v>
      </c>
      <c r="I14" s="71">
        <v>0</v>
      </c>
      <c r="J14" s="71">
        <v>0</v>
      </c>
      <c r="K14" s="71">
        <v>0</v>
      </c>
      <c r="L14" s="71">
        <v>9138</v>
      </c>
      <c r="M14" s="71">
        <v>3875</v>
      </c>
      <c r="N14" s="71">
        <v>1650</v>
      </c>
      <c r="O14" s="71">
        <f t="shared" si="0"/>
        <v>18432</v>
      </c>
      <c r="P14" s="71">
        <v>17032</v>
      </c>
      <c r="Q14" s="72">
        <f t="shared" si="1"/>
        <v>1.0821982151244716</v>
      </c>
    </row>
    <row r="15" spans="1:17" ht="22.25" customHeight="1" x14ac:dyDescent="0.15">
      <c r="A15" s="69" t="s">
        <v>448</v>
      </c>
      <c r="B15" s="70" t="s">
        <v>449</v>
      </c>
      <c r="C15" s="71">
        <v>26013</v>
      </c>
      <c r="D15" s="71">
        <v>0</v>
      </c>
      <c r="E15" s="71">
        <v>0</v>
      </c>
      <c r="F15" s="71">
        <v>25740</v>
      </c>
      <c r="G15" s="71">
        <v>49620</v>
      </c>
      <c r="H15" s="71">
        <v>50520</v>
      </c>
      <c r="I15" s="71">
        <v>43500</v>
      </c>
      <c r="J15" s="71">
        <v>45150</v>
      </c>
      <c r="K15" s="71">
        <v>28200</v>
      </c>
      <c r="L15" s="71">
        <v>42090</v>
      </c>
      <c r="M15" s="71">
        <v>26370</v>
      </c>
      <c r="N15" s="71">
        <v>30960</v>
      </c>
      <c r="O15" s="71">
        <f t="shared" si="0"/>
        <v>368163</v>
      </c>
      <c r="P15" s="71">
        <v>428400</v>
      </c>
      <c r="Q15" s="72">
        <f t="shared" si="1"/>
        <v>0.85939075630252104</v>
      </c>
    </row>
    <row r="16" spans="1:17" ht="22.25" customHeight="1" x14ac:dyDescent="0.15">
      <c r="A16" s="69" t="s">
        <v>450</v>
      </c>
      <c r="B16" s="70" t="s">
        <v>451</v>
      </c>
      <c r="C16" s="71">
        <v>0</v>
      </c>
      <c r="D16" s="71">
        <v>1</v>
      </c>
      <c r="E16" s="71">
        <v>4</v>
      </c>
      <c r="F16" s="71">
        <v>0</v>
      </c>
      <c r="G16" s="71">
        <v>7</v>
      </c>
      <c r="H16" s="71">
        <v>6</v>
      </c>
      <c r="I16" s="71">
        <v>10</v>
      </c>
      <c r="J16" s="71">
        <v>13</v>
      </c>
      <c r="K16" s="71">
        <v>57</v>
      </c>
      <c r="L16" s="71">
        <v>666</v>
      </c>
      <c r="M16" s="71">
        <v>556</v>
      </c>
      <c r="N16" s="71">
        <v>76</v>
      </c>
      <c r="O16" s="71">
        <f t="shared" si="0"/>
        <v>1396</v>
      </c>
      <c r="P16" s="71">
        <v>299</v>
      </c>
      <c r="Q16" s="72">
        <f t="shared" si="1"/>
        <v>4.6688963210702346</v>
      </c>
    </row>
    <row r="17" spans="1:17" ht="22.25" customHeight="1" x14ac:dyDescent="0.15">
      <c r="A17" s="69" t="s">
        <v>452</v>
      </c>
      <c r="B17" s="74" t="s">
        <v>453</v>
      </c>
      <c r="C17" s="71">
        <v>6783</v>
      </c>
      <c r="D17" s="71">
        <v>5758</v>
      </c>
      <c r="E17" s="71">
        <v>5035</v>
      </c>
      <c r="F17" s="71">
        <v>5466</v>
      </c>
      <c r="G17" s="71">
        <v>10882</v>
      </c>
      <c r="H17" s="71">
        <v>4684</v>
      </c>
      <c r="I17" s="71">
        <v>100</v>
      </c>
      <c r="J17" s="71">
        <v>10</v>
      </c>
      <c r="K17" s="71">
        <v>1730</v>
      </c>
      <c r="L17" s="71">
        <v>3563</v>
      </c>
      <c r="M17" s="71">
        <v>4021</v>
      </c>
      <c r="N17" s="71">
        <v>2347</v>
      </c>
      <c r="O17" s="71">
        <f t="shared" si="0"/>
        <v>50379</v>
      </c>
      <c r="P17" s="71">
        <v>48460</v>
      </c>
      <c r="Q17" s="72">
        <f t="shared" si="1"/>
        <v>1.0395996698307883</v>
      </c>
    </row>
    <row r="18" spans="1:17" ht="22.25" customHeight="1" x14ac:dyDescent="0.15">
      <c r="A18" s="69" t="s">
        <v>454</v>
      </c>
      <c r="B18" s="70" t="s">
        <v>455</v>
      </c>
      <c r="C18" s="71">
        <v>429</v>
      </c>
      <c r="D18" s="71">
        <v>248</v>
      </c>
      <c r="E18" s="71">
        <v>536</v>
      </c>
      <c r="F18" s="71">
        <v>448</v>
      </c>
      <c r="G18" s="71">
        <v>407</v>
      </c>
      <c r="H18" s="71">
        <v>266</v>
      </c>
      <c r="I18" s="71">
        <v>152</v>
      </c>
      <c r="J18" s="71">
        <v>183</v>
      </c>
      <c r="K18" s="71">
        <v>70</v>
      </c>
      <c r="L18" s="71">
        <v>0</v>
      </c>
      <c r="M18" s="71">
        <v>0</v>
      </c>
      <c r="N18" s="71">
        <v>264</v>
      </c>
      <c r="O18" s="71">
        <f t="shared" si="0"/>
        <v>3003</v>
      </c>
      <c r="P18" s="71">
        <v>3273</v>
      </c>
      <c r="Q18" s="72">
        <f t="shared" si="1"/>
        <v>0.91750687442713108</v>
      </c>
    </row>
    <row r="19" spans="1:17" ht="22.25" customHeight="1" x14ac:dyDescent="0.15">
      <c r="A19" s="69" t="s">
        <v>456</v>
      </c>
      <c r="B19" s="70" t="s">
        <v>457</v>
      </c>
      <c r="C19" s="71">
        <v>1631</v>
      </c>
      <c r="D19" s="71">
        <v>761</v>
      </c>
      <c r="E19" s="71">
        <v>1315</v>
      </c>
      <c r="F19" s="71">
        <v>1371</v>
      </c>
      <c r="G19" s="71">
        <v>4561</v>
      </c>
      <c r="H19" s="71">
        <v>5045</v>
      </c>
      <c r="I19" s="71">
        <v>12462</v>
      </c>
      <c r="J19" s="71">
        <v>20064</v>
      </c>
      <c r="K19" s="71">
        <v>11152</v>
      </c>
      <c r="L19" s="71">
        <v>13681</v>
      </c>
      <c r="M19" s="71">
        <v>3677</v>
      </c>
      <c r="N19" s="71">
        <v>1946</v>
      </c>
      <c r="O19" s="71">
        <f t="shared" si="0"/>
        <v>77666</v>
      </c>
      <c r="P19" s="71">
        <v>79536</v>
      </c>
      <c r="Q19" s="72">
        <f t="shared" si="1"/>
        <v>0.97648863407765041</v>
      </c>
    </row>
    <row r="20" spans="1:17" ht="22.25" customHeight="1" x14ac:dyDescent="0.15">
      <c r="A20" s="69" t="s">
        <v>458</v>
      </c>
      <c r="B20" s="70" t="s">
        <v>459</v>
      </c>
      <c r="C20" s="71">
        <v>0</v>
      </c>
      <c r="D20" s="71">
        <v>0</v>
      </c>
      <c r="E20" s="71">
        <v>0</v>
      </c>
      <c r="F20" s="71">
        <v>0</v>
      </c>
      <c r="G20" s="71">
        <v>320</v>
      </c>
      <c r="H20" s="71">
        <v>9254</v>
      </c>
      <c r="I20" s="71">
        <v>13360</v>
      </c>
      <c r="J20" s="71">
        <v>17110</v>
      </c>
      <c r="K20" s="71">
        <v>116</v>
      </c>
      <c r="L20" s="71">
        <v>0</v>
      </c>
      <c r="M20" s="71">
        <v>0</v>
      </c>
      <c r="N20" s="71">
        <v>0</v>
      </c>
      <c r="O20" s="71">
        <f t="shared" si="0"/>
        <v>40160</v>
      </c>
      <c r="P20" s="71">
        <v>65435</v>
      </c>
      <c r="Q20" s="72">
        <f t="shared" si="1"/>
        <v>0.61373882478795749</v>
      </c>
    </row>
    <row r="21" spans="1:17" ht="22.25" customHeight="1" x14ac:dyDescent="0.15">
      <c r="A21" s="69" t="s">
        <v>460</v>
      </c>
      <c r="B21" s="70" t="s">
        <v>461</v>
      </c>
      <c r="C21" s="71">
        <v>0</v>
      </c>
      <c r="D21" s="71">
        <v>0</v>
      </c>
      <c r="E21" s="71">
        <v>0</v>
      </c>
      <c r="F21" s="71">
        <v>0</v>
      </c>
      <c r="G21" s="71">
        <v>75</v>
      </c>
      <c r="H21" s="71">
        <v>0</v>
      </c>
      <c r="I21" s="71">
        <v>0</v>
      </c>
      <c r="J21" s="71">
        <v>0</v>
      </c>
      <c r="K21" s="71">
        <v>0</v>
      </c>
      <c r="L21" s="71">
        <v>0</v>
      </c>
      <c r="M21" s="71">
        <v>0</v>
      </c>
      <c r="N21" s="71">
        <v>0</v>
      </c>
      <c r="O21" s="71">
        <f t="shared" si="0"/>
        <v>75</v>
      </c>
      <c r="P21" s="71">
        <v>905</v>
      </c>
      <c r="Q21" s="72">
        <f t="shared" si="1"/>
        <v>8.2872928176795577E-2</v>
      </c>
    </row>
    <row r="22" spans="1:17" ht="22.25" customHeight="1" x14ac:dyDescent="0.15">
      <c r="A22" s="69" t="s">
        <v>462</v>
      </c>
      <c r="B22" s="70" t="s">
        <v>463</v>
      </c>
      <c r="C22" s="71">
        <v>63</v>
      </c>
      <c r="D22" s="71">
        <v>14</v>
      </c>
      <c r="E22" s="71">
        <v>46</v>
      </c>
      <c r="F22" s="71">
        <v>1381</v>
      </c>
      <c r="G22" s="71">
        <v>4286</v>
      </c>
      <c r="H22" s="71">
        <v>11150</v>
      </c>
      <c r="I22" s="71">
        <v>28107</v>
      </c>
      <c r="J22" s="71">
        <v>20339</v>
      </c>
      <c r="K22" s="71">
        <v>5867</v>
      </c>
      <c r="L22" s="71">
        <v>1653</v>
      </c>
      <c r="M22" s="71">
        <v>439</v>
      </c>
      <c r="N22" s="71">
        <v>174</v>
      </c>
      <c r="O22" s="71">
        <f t="shared" si="0"/>
        <v>73519</v>
      </c>
      <c r="P22" s="71">
        <v>75146</v>
      </c>
      <c r="Q22" s="72">
        <f t="shared" si="1"/>
        <v>0.9783488143081468</v>
      </c>
    </row>
    <row r="23" spans="1:17" ht="22.25" customHeight="1" x14ac:dyDescent="0.15">
      <c r="A23" s="69" t="s">
        <v>464</v>
      </c>
      <c r="B23" s="70" t="s">
        <v>465</v>
      </c>
      <c r="C23" s="71">
        <v>0</v>
      </c>
      <c r="D23" s="71">
        <v>0</v>
      </c>
      <c r="E23" s="71">
        <v>45</v>
      </c>
      <c r="F23" s="71">
        <v>507</v>
      </c>
      <c r="G23" s="71">
        <v>361</v>
      </c>
      <c r="H23" s="71">
        <v>110</v>
      </c>
      <c r="I23" s="71">
        <v>9</v>
      </c>
      <c r="J23" s="71">
        <v>0</v>
      </c>
      <c r="K23" s="71">
        <v>0</v>
      </c>
      <c r="L23" s="71">
        <v>0</v>
      </c>
      <c r="M23" s="71">
        <v>0</v>
      </c>
      <c r="N23" s="71">
        <v>0</v>
      </c>
      <c r="O23" s="71">
        <f t="shared" si="0"/>
        <v>1032</v>
      </c>
      <c r="P23" s="71">
        <v>936</v>
      </c>
      <c r="Q23" s="72">
        <f t="shared" si="1"/>
        <v>1.1025641025641026</v>
      </c>
    </row>
    <row r="24" spans="1:17" ht="22.25" customHeight="1" x14ac:dyDescent="0.15">
      <c r="A24" s="69" t="s">
        <v>466</v>
      </c>
      <c r="B24" s="70" t="s">
        <v>467</v>
      </c>
      <c r="C24" s="71">
        <v>228</v>
      </c>
      <c r="D24" s="71">
        <v>54</v>
      </c>
      <c r="E24" s="71">
        <v>36</v>
      </c>
      <c r="F24" s="71">
        <v>0</v>
      </c>
      <c r="G24" s="71">
        <v>0</v>
      </c>
      <c r="H24" s="71">
        <v>0</v>
      </c>
      <c r="I24" s="71">
        <v>0</v>
      </c>
      <c r="J24" s="71">
        <v>0</v>
      </c>
      <c r="K24" s="71">
        <v>0</v>
      </c>
      <c r="L24" s="71">
        <v>0</v>
      </c>
      <c r="M24" s="71">
        <v>0</v>
      </c>
      <c r="N24" s="71">
        <v>63</v>
      </c>
      <c r="O24" s="71">
        <f t="shared" si="0"/>
        <v>381</v>
      </c>
      <c r="P24" s="71">
        <v>381</v>
      </c>
      <c r="Q24" s="72">
        <f t="shared" si="1"/>
        <v>1</v>
      </c>
    </row>
    <row r="25" spans="1:17" ht="22.25" customHeight="1" x14ac:dyDescent="0.15">
      <c r="A25" s="69" t="s">
        <v>468</v>
      </c>
      <c r="B25" s="70" t="s">
        <v>469</v>
      </c>
      <c r="C25" s="71">
        <v>61</v>
      </c>
      <c r="D25" s="71">
        <v>418</v>
      </c>
      <c r="E25" s="71">
        <v>223</v>
      </c>
      <c r="F25" s="71">
        <v>359</v>
      </c>
      <c r="G25" s="71">
        <v>1810</v>
      </c>
      <c r="H25" s="71">
        <v>3513</v>
      </c>
      <c r="I25" s="71">
        <v>2561</v>
      </c>
      <c r="J25" s="71">
        <v>1919</v>
      </c>
      <c r="K25" s="71">
        <v>17</v>
      </c>
      <c r="L25" s="71">
        <v>3</v>
      </c>
      <c r="M25" s="71">
        <v>22</v>
      </c>
      <c r="N25" s="71">
        <v>8</v>
      </c>
      <c r="O25" s="71">
        <f t="shared" si="0"/>
        <v>10914</v>
      </c>
      <c r="P25" s="71">
        <v>9734</v>
      </c>
      <c r="Q25" s="72">
        <f t="shared" si="1"/>
        <v>1.1212245736593385</v>
      </c>
    </row>
    <row r="26" spans="1:17" ht="22.25" customHeight="1" x14ac:dyDescent="0.15">
      <c r="A26" s="394" t="s">
        <v>470</v>
      </c>
      <c r="B26" s="395"/>
      <c r="C26" s="71">
        <v>413506</v>
      </c>
      <c r="D26" s="71">
        <v>327455</v>
      </c>
      <c r="E26" s="71">
        <v>293799</v>
      </c>
      <c r="F26" s="71">
        <v>187724</v>
      </c>
      <c r="G26" s="71">
        <v>531171</v>
      </c>
      <c r="H26" s="71">
        <v>807490</v>
      </c>
      <c r="I26" s="71">
        <v>549905</v>
      </c>
      <c r="J26" s="71">
        <v>480681</v>
      </c>
      <c r="K26" s="71">
        <v>460814</v>
      </c>
      <c r="L26" s="71">
        <v>833868</v>
      </c>
      <c r="M26" s="71">
        <v>742718</v>
      </c>
      <c r="N26" s="71">
        <v>349726</v>
      </c>
      <c r="O26" s="71">
        <v>5978857</v>
      </c>
      <c r="P26" s="71">
        <v>4445808</v>
      </c>
      <c r="Q26" s="72">
        <f t="shared" si="1"/>
        <v>1.344830231085103</v>
      </c>
    </row>
    <row r="27" spans="1:17" ht="22.25" customHeight="1" x14ac:dyDescent="0.15">
      <c r="A27" s="396" t="s">
        <v>471</v>
      </c>
      <c r="B27" s="397"/>
      <c r="C27" s="71">
        <v>233503</v>
      </c>
      <c r="D27" s="71">
        <v>318079</v>
      </c>
      <c r="E27" s="71">
        <v>110880</v>
      </c>
      <c r="F27" s="71">
        <v>249999</v>
      </c>
      <c r="G27" s="71">
        <v>357728</v>
      </c>
      <c r="H27" s="71">
        <v>404396</v>
      </c>
      <c r="I27" s="71">
        <v>300440</v>
      </c>
      <c r="J27" s="71">
        <v>355753</v>
      </c>
      <c r="K27" s="71">
        <v>647305</v>
      </c>
      <c r="L27" s="71">
        <v>663220</v>
      </c>
      <c r="M27" s="71">
        <v>368984</v>
      </c>
      <c r="N27" s="71">
        <v>435521</v>
      </c>
      <c r="O27" s="71">
        <f>SUM(C27:N27)</f>
        <v>4445808</v>
      </c>
      <c r="P27" s="398"/>
      <c r="Q27" s="399"/>
    </row>
    <row r="28" spans="1:17" ht="22.25" customHeight="1" x14ac:dyDescent="0.15">
      <c r="A28" s="396" t="s">
        <v>472</v>
      </c>
      <c r="B28" s="397"/>
      <c r="C28" s="72">
        <f t="shared" ref="C28:O28" si="2">C26/C27</f>
        <v>1.7708808880399824</v>
      </c>
      <c r="D28" s="72">
        <f t="shared" si="2"/>
        <v>1.0294769538385118</v>
      </c>
      <c r="E28" s="72">
        <f t="shared" si="2"/>
        <v>2.6497023809523808</v>
      </c>
      <c r="F28" s="72">
        <f t="shared" si="2"/>
        <v>0.75089900359601436</v>
      </c>
      <c r="G28" s="72">
        <f t="shared" si="2"/>
        <v>1.4848460282672868</v>
      </c>
      <c r="H28" s="72">
        <f t="shared" si="2"/>
        <v>1.9967803835844073</v>
      </c>
      <c r="I28" s="72">
        <f t="shared" si="2"/>
        <v>1.8303321794701104</v>
      </c>
      <c r="J28" s="72">
        <f t="shared" si="2"/>
        <v>1.3511649936894419</v>
      </c>
      <c r="K28" s="72">
        <f t="shared" si="2"/>
        <v>0.71189624674612428</v>
      </c>
      <c r="L28" s="72">
        <f t="shared" si="2"/>
        <v>1.2573022526461808</v>
      </c>
      <c r="M28" s="72">
        <f t="shared" si="2"/>
        <v>2.0128731869132537</v>
      </c>
      <c r="N28" s="72">
        <f t="shared" si="2"/>
        <v>0.80300605481710408</v>
      </c>
      <c r="O28" s="72">
        <f t="shared" si="2"/>
        <v>1.344830231085103</v>
      </c>
      <c r="P28" s="400"/>
      <c r="Q28" s="401"/>
    </row>
    <row r="29" spans="1:17" ht="22.6" customHeight="1" x14ac:dyDescent="0.15">
      <c r="P29" s="390" t="s">
        <v>1823</v>
      </c>
      <c r="Q29" s="390"/>
    </row>
  </sheetData>
  <mergeCells count="7">
    <mergeCell ref="P29:Q29"/>
    <mergeCell ref="P1:Q1"/>
    <mergeCell ref="A2:B2"/>
    <mergeCell ref="A26:B26"/>
    <mergeCell ref="A27:B27"/>
    <mergeCell ref="P27:Q28"/>
    <mergeCell ref="A28:B28"/>
  </mergeCells>
  <phoneticPr fontId="2"/>
  <pageMargins left="0.78740157480314965" right="0.19685039370078741" top="0.39370078740157483" bottom="0.39370078740157483" header="0" footer="0"/>
  <pageSetup paperSize="9" scale="88" orientation="landscape"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062D-7FE5-4369-9619-0C4B2556AEAC}">
  <sheetPr>
    <pageSetUpPr fitToPage="1"/>
  </sheetPr>
  <dimension ref="A1:Q24"/>
  <sheetViews>
    <sheetView view="pageLayout" topLeftCell="A4" zoomScaleNormal="100" workbookViewId="0">
      <selection sqref="A1:XFD2"/>
    </sheetView>
  </sheetViews>
  <sheetFormatPr defaultColWidth="9" defaultRowHeight="14.4" x14ac:dyDescent="0.15"/>
  <cols>
    <col min="1" max="1" width="4.21875" style="76" customWidth="1"/>
    <col min="2" max="2" width="18.88671875" style="45" customWidth="1"/>
    <col min="3" max="17" width="8.44140625" style="45" customWidth="1"/>
    <col min="18" max="16384" width="9" style="45"/>
  </cols>
  <sheetData>
    <row r="1" spans="1:17" s="42" customFormat="1" ht="20.95" customHeight="1" x14ac:dyDescent="0.15">
      <c r="A1" s="78" t="s">
        <v>512</v>
      </c>
    </row>
    <row r="2" spans="1:17" ht="20.95" customHeight="1" x14ac:dyDescent="0.15">
      <c r="A2" s="79" t="s">
        <v>513</v>
      </c>
      <c r="C2" s="42"/>
      <c r="D2" s="42"/>
      <c r="E2" s="42"/>
      <c r="F2" s="42"/>
      <c r="G2" s="42"/>
      <c r="H2" s="42"/>
      <c r="I2" s="42"/>
      <c r="J2" s="42"/>
      <c r="K2" s="42"/>
      <c r="L2" s="42"/>
      <c r="M2" s="42"/>
      <c r="N2" s="42"/>
      <c r="O2" s="42"/>
      <c r="P2" s="42"/>
      <c r="Q2" s="42"/>
    </row>
    <row r="3" spans="1:17" s="42" customFormat="1" ht="20.95" customHeight="1" x14ac:dyDescent="0.15">
      <c r="A3" s="79" t="s">
        <v>1908</v>
      </c>
    </row>
    <row r="4" spans="1:17" ht="20.95" customHeight="1" x14ac:dyDescent="0.15">
      <c r="A4" s="79" t="s">
        <v>1909</v>
      </c>
      <c r="C4" s="42"/>
      <c r="D4" s="42"/>
      <c r="E4" s="42"/>
      <c r="F4" s="42"/>
      <c r="G4" s="42"/>
      <c r="H4" s="42"/>
      <c r="I4" s="42"/>
      <c r="J4" s="42"/>
      <c r="K4" s="42"/>
      <c r="L4" s="42"/>
      <c r="M4" s="42"/>
      <c r="N4" s="42"/>
      <c r="O4" s="42"/>
      <c r="P4" s="42"/>
      <c r="Q4" s="42"/>
    </row>
    <row r="5" spans="1:17" ht="20.3" customHeight="1" x14ac:dyDescent="0.15">
      <c r="A5" s="42"/>
      <c r="C5" s="42"/>
      <c r="D5" s="42"/>
      <c r="E5" s="42"/>
      <c r="F5" s="42"/>
      <c r="G5" s="42"/>
      <c r="H5" s="42"/>
      <c r="I5" s="42"/>
      <c r="J5" s="42"/>
      <c r="K5" s="42"/>
      <c r="L5" s="42"/>
      <c r="M5" s="42"/>
      <c r="N5" s="42"/>
      <c r="O5" s="42"/>
      <c r="P5" s="42"/>
      <c r="Q5" s="42"/>
    </row>
    <row r="6" spans="1:17" ht="19.5" customHeight="1" x14ac:dyDescent="0.15">
      <c r="O6" s="384" t="s">
        <v>514</v>
      </c>
      <c r="P6" s="384"/>
      <c r="Q6" s="384"/>
    </row>
    <row r="7" spans="1:17" s="50" customFormat="1" ht="29.95" customHeight="1" x14ac:dyDescent="0.15">
      <c r="A7" s="388" t="s">
        <v>477</v>
      </c>
      <c r="B7" s="389"/>
      <c r="C7" s="63" t="s">
        <v>409</v>
      </c>
      <c r="D7" s="63" t="s">
        <v>410</v>
      </c>
      <c r="E7" s="63" t="s">
        <v>411</v>
      </c>
      <c r="F7" s="63" t="s">
        <v>412</v>
      </c>
      <c r="G7" s="63" t="s">
        <v>413</v>
      </c>
      <c r="H7" s="63" t="s">
        <v>414</v>
      </c>
      <c r="I7" s="63" t="s">
        <v>415</v>
      </c>
      <c r="J7" s="63" t="s">
        <v>416</v>
      </c>
      <c r="K7" s="63" t="s">
        <v>417</v>
      </c>
      <c r="L7" s="63" t="s">
        <v>418</v>
      </c>
      <c r="M7" s="63" t="s">
        <v>419</v>
      </c>
      <c r="N7" s="63" t="s">
        <v>420</v>
      </c>
      <c r="O7" s="63" t="s">
        <v>421</v>
      </c>
      <c r="P7" s="63" t="s">
        <v>422</v>
      </c>
      <c r="Q7" s="63" t="s">
        <v>423</v>
      </c>
    </row>
    <row r="8" spans="1:17" ht="26.2" customHeight="1" x14ac:dyDescent="0.15">
      <c r="A8" s="69" t="s">
        <v>478</v>
      </c>
      <c r="B8" s="70" t="s">
        <v>479</v>
      </c>
      <c r="C8" s="71">
        <v>0</v>
      </c>
      <c r="D8" s="71">
        <v>0</v>
      </c>
      <c r="E8" s="71">
        <v>0</v>
      </c>
      <c r="F8" s="71">
        <v>0</v>
      </c>
      <c r="G8" s="71">
        <v>0</v>
      </c>
      <c r="H8" s="71">
        <v>0</v>
      </c>
      <c r="I8" s="71">
        <v>0</v>
      </c>
      <c r="J8" s="71">
        <v>0</v>
      </c>
      <c r="K8" s="71">
        <v>147</v>
      </c>
      <c r="L8" s="71">
        <v>36651</v>
      </c>
      <c r="M8" s="71">
        <v>135408</v>
      </c>
      <c r="N8" s="71">
        <v>19296</v>
      </c>
      <c r="O8" s="71">
        <f t="shared" ref="O8:O24" si="0">SUM(C8:N8)</f>
        <v>191502</v>
      </c>
      <c r="P8" s="71">
        <v>82663</v>
      </c>
      <c r="Q8" s="77">
        <f t="shared" ref="Q8:Q24" si="1">IF(O8*P8&lt;&gt;0,O8/P8,"0%")</f>
        <v>2.3166592066583598</v>
      </c>
    </row>
    <row r="9" spans="1:17" ht="26.2" customHeight="1" x14ac:dyDescent="0.15">
      <c r="A9" s="69" t="s">
        <v>480</v>
      </c>
      <c r="B9" s="70" t="s">
        <v>481</v>
      </c>
      <c r="C9" s="71">
        <v>0</v>
      </c>
      <c r="D9" s="71">
        <v>35</v>
      </c>
      <c r="E9" s="71">
        <v>396</v>
      </c>
      <c r="F9" s="71">
        <v>1610</v>
      </c>
      <c r="G9" s="71">
        <v>588</v>
      </c>
      <c r="H9" s="71">
        <v>83</v>
      </c>
      <c r="I9" s="71">
        <v>0</v>
      </c>
      <c r="J9" s="71">
        <v>0</v>
      </c>
      <c r="K9" s="71">
        <v>0</v>
      </c>
      <c r="L9" s="71">
        <v>0</v>
      </c>
      <c r="M9" s="71">
        <v>0</v>
      </c>
      <c r="N9" s="71">
        <v>0</v>
      </c>
      <c r="O9" s="71">
        <f t="shared" si="0"/>
        <v>2712</v>
      </c>
      <c r="P9" s="71">
        <v>11292</v>
      </c>
      <c r="Q9" s="77">
        <f t="shared" si="1"/>
        <v>0.24017003188097769</v>
      </c>
    </row>
    <row r="10" spans="1:17" ht="26.2" customHeight="1" x14ac:dyDescent="0.15">
      <c r="A10" s="69" t="s">
        <v>482</v>
      </c>
      <c r="B10" s="70" t="s">
        <v>483</v>
      </c>
      <c r="C10" s="71">
        <v>17167</v>
      </c>
      <c r="D10" s="71">
        <v>8411</v>
      </c>
      <c r="E10" s="71">
        <v>19456</v>
      </c>
      <c r="F10" s="71">
        <v>11285</v>
      </c>
      <c r="G10" s="71">
        <v>11871</v>
      </c>
      <c r="H10" s="71">
        <v>9929</v>
      </c>
      <c r="I10" s="71">
        <v>16653</v>
      </c>
      <c r="J10" s="71">
        <v>12934</v>
      </c>
      <c r="K10" s="71">
        <v>18658</v>
      </c>
      <c r="L10" s="71">
        <v>15537</v>
      </c>
      <c r="M10" s="71">
        <v>17362</v>
      </c>
      <c r="N10" s="71">
        <v>14233</v>
      </c>
      <c r="O10" s="71">
        <f t="shared" si="0"/>
        <v>173496</v>
      </c>
      <c r="P10" s="71">
        <v>228329</v>
      </c>
      <c r="Q10" s="77">
        <f t="shared" si="1"/>
        <v>0.75985091687871453</v>
      </c>
    </row>
    <row r="11" spans="1:17" ht="26.2" customHeight="1" x14ac:dyDescent="0.15">
      <c r="A11" s="69" t="s">
        <v>484</v>
      </c>
      <c r="B11" s="70" t="s">
        <v>485</v>
      </c>
      <c r="C11" s="71">
        <v>1065</v>
      </c>
      <c r="D11" s="71">
        <v>1055</v>
      </c>
      <c r="E11" s="71">
        <v>2478</v>
      </c>
      <c r="F11" s="71">
        <v>695</v>
      </c>
      <c r="G11" s="71">
        <v>1010</v>
      </c>
      <c r="H11" s="71">
        <v>5146</v>
      </c>
      <c r="I11" s="71">
        <v>0</v>
      </c>
      <c r="J11" s="71">
        <v>0</v>
      </c>
      <c r="K11" s="71">
        <v>2759</v>
      </c>
      <c r="L11" s="71">
        <v>730</v>
      </c>
      <c r="M11" s="71">
        <v>913</v>
      </c>
      <c r="N11" s="71">
        <v>516</v>
      </c>
      <c r="O11" s="71">
        <f t="shared" si="0"/>
        <v>16367</v>
      </c>
      <c r="P11" s="71">
        <v>24301</v>
      </c>
      <c r="Q11" s="77">
        <f t="shared" si="1"/>
        <v>0.6735113781325871</v>
      </c>
    </row>
    <row r="12" spans="1:17" ht="26.2" customHeight="1" x14ac:dyDescent="0.15">
      <c r="A12" s="69" t="s">
        <v>486</v>
      </c>
      <c r="B12" s="70" t="s">
        <v>487</v>
      </c>
      <c r="C12" s="71">
        <v>1889</v>
      </c>
      <c r="D12" s="71">
        <v>1757</v>
      </c>
      <c r="E12" s="71">
        <v>2954</v>
      </c>
      <c r="F12" s="71">
        <v>2403</v>
      </c>
      <c r="G12" s="71">
        <v>3287</v>
      </c>
      <c r="H12" s="71">
        <v>4146</v>
      </c>
      <c r="I12" s="71">
        <v>264</v>
      </c>
      <c r="J12" s="71">
        <v>278</v>
      </c>
      <c r="K12" s="71">
        <v>6391</v>
      </c>
      <c r="L12" s="71">
        <v>3483</v>
      </c>
      <c r="M12" s="71">
        <v>2568</v>
      </c>
      <c r="N12" s="71">
        <v>1114</v>
      </c>
      <c r="O12" s="71">
        <f t="shared" si="0"/>
        <v>30534</v>
      </c>
      <c r="P12" s="71">
        <v>37908</v>
      </c>
      <c r="Q12" s="77">
        <f t="shared" si="1"/>
        <v>0.80547641658752767</v>
      </c>
    </row>
    <row r="13" spans="1:17" ht="26.2" customHeight="1" x14ac:dyDescent="0.15">
      <c r="A13" s="69" t="s">
        <v>488</v>
      </c>
      <c r="B13" s="70" t="s">
        <v>489</v>
      </c>
      <c r="C13" s="71">
        <v>1779</v>
      </c>
      <c r="D13" s="71">
        <v>1968</v>
      </c>
      <c r="E13" s="71">
        <v>2390</v>
      </c>
      <c r="F13" s="71">
        <v>3222</v>
      </c>
      <c r="G13" s="71">
        <v>5030</v>
      </c>
      <c r="H13" s="71">
        <v>3002</v>
      </c>
      <c r="I13" s="71">
        <v>370</v>
      </c>
      <c r="J13" s="71">
        <v>469</v>
      </c>
      <c r="K13" s="71">
        <v>1262</v>
      </c>
      <c r="L13" s="71">
        <v>2556</v>
      </c>
      <c r="M13" s="71">
        <v>4661</v>
      </c>
      <c r="N13" s="71">
        <v>3768</v>
      </c>
      <c r="O13" s="71">
        <f t="shared" si="0"/>
        <v>30477</v>
      </c>
      <c r="P13" s="71">
        <v>41695</v>
      </c>
      <c r="Q13" s="77">
        <f t="shared" si="1"/>
        <v>0.73095095335172078</v>
      </c>
    </row>
    <row r="14" spans="1:17" ht="26.2" customHeight="1" x14ac:dyDescent="0.15">
      <c r="A14" s="69" t="s">
        <v>490</v>
      </c>
      <c r="B14" s="70" t="s">
        <v>491</v>
      </c>
      <c r="C14" s="71">
        <v>130</v>
      </c>
      <c r="D14" s="71">
        <v>20</v>
      </c>
      <c r="E14" s="71">
        <v>98</v>
      </c>
      <c r="F14" s="71">
        <v>6</v>
      </c>
      <c r="G14" s="71">
        <v>108</v>
      </c>
      <c r="H14" s="71">
        <v>162</v>
      </c>
      <c r="I14" s="71">
        <v>0</v>
      </c>
      <c r="J14" s="71">
        <v>0</v>
      </c>
      <c r="K14" s="71">
        <v>280</v>
      </c>
      <c r="L14" s="71">
        <v>128</v>
      </c>
      <c r="M14" s="71">
        <v>96</v>
      </c>
      <c r="N14" s="71">
        <v>138</v>
      </c>
      <c r="O14" s="71">
        <f t="shared" si="0"/>
        <v>1166</v>
      </c>
      <c r="P14" s="71">
        <v>2819</v>
      </c>
      <c r="Q14" s="77">
        <f t="shared" si="1"/>
        <v>0.41362185172046823</v>
      </c>
    </row>
    <row r="15" spans="1:17" ht="26.2" customHeight="1" x14ac:dyDescent="0.15">
      <c r="A15" s="69" t="s">
        <v>492</v>
      </c>
      <c r="B15" s="70" t="s">
        <v>493</v>
      </c>
      <c r="C15" s="71">
        <v>27928</v>
      </c>
      <c r="D15" s="71">
        <v>32395</v>
      </c>
      <c r="E15" s="71">
        <v>12079</v>
      </c>
      <c r="F15" s="71">
        <v>3644</v>
      </c>
      <c r="G15" s="71">
        <v>2182</v>
      </c>
      <c r="H15" s="71">
        <v>1285</v>
      </c>
      <c r="I15" s="71">
        <v>14</v>
      </c>
      <c r="J15" s="71">
        <v>11</v>
      </c>
      <c r="K15" s="71">
        <v>3768</v>
      </c>
      <c r="L15" s="71">
        <v>5369</v>
      </c>
      <c r="M15" s="71">
        <v>4923</v>
      </c>
      <c r="N15" s="71">
        <v>4511</v>
      </c>
      <c r="O15" s="71">
        <f t="shared" si="0"/>
        <v>98109</v>
      </c>
      <c r="P15" s="71">
        <v>125321</v>
      </c>
      <c r="Q15" s="77">
        <f t="shared" si="1"/>
        <v>0.78286161138197108</v>
      </c>
    </row>
    <row r="16" spans="1:17" ht="26.2" customHeight="1" x14ac:dyDescent="0.15">
      <c r="A16" s="69" t="s">
        <v>494</v>
      </c>
      <c r="B16" s="70" t="s">
        <v>495</v>
      </c>
      <c r="C16" s="71">
        <v>5</v>
      </c>
      <c r="D16" s="71">
        <v>6</v>
      </c>
      <c r="E16" s="71">
        <v>4</v>
      </c>
      <c r="F16" s="71">
        <v>1</v>
      </c>
      <c r="G16" s="71">
        <v>3</v>
      </c>
      <c r="H16" s="71">
        <v>0</v>
      </c>
      <c r="I16" s="71">
        <v>0</v>
      </c>
      <c r="J16" s="71">
        <v>0</v>
      </c>
      <c r="K16" s="71">
        <v>3</v>
      </c>
      <c r="L16" s="71">
        <v>25</v>
      </c>
      <c r="M16" s="71">
        <v>67</v>
      </c>
      <c r="N16" s="71">
        <v>11</v>
      </c>
      <c r="O16" s="71">
        <f t="shared" si="0"/>
        <v>125</v>
      </c>
      <c r="P16" s="71">
        <v>144</v>
      </c>
      <c r="Q16" s="77">
        <f t="shared" si="1"/>
        <v>0.86805555555555558</v>
      </c>
    </row>
    <row r="17" spans="1:17" ht="26.2" customHeight="1" x14ac:dyDescent="0.15">
      <c r="A17" s="69" t="s">
        <v>496</v>
      </c>
      <c r="B17" s="70" t="s">
        <v>497</v>
      </c>
      <c r="C17" s="71">
        <v>527</v>
      </c>
      <c r="D17" s="71">
        <v>38</v>
      </c>
      <c r="E17" s="71">
        <v>193</v>
      </c>
      <c r="F17" s="71">
        <v>302</v>
      </c>
      <c r="G17" s="71">
        <v>6473</v>
      </c>
      <c r="H17" s="71">
        <v>10224</v>
      </c>
      <c r="I17" s="71">
        <v>10</v>
      </c>
      <c r="J17" s="71">
        <v>0</v>
      </c>
      <c r="K17" s="71">
        <v>4446</v>
      </c>
      <c r="L17" s="71">
        <v>6745</v>
      </c>
      <c r="M17" s="71">
        <v>900</v>
      </c>
      <c r="N17" s="71">
        <v>142</v>
      </c>
      <c r="O17" s="71">
        <f t="shared" si="0"/>
        <v>30000</v>
      </c>
      <c r="P17" s="71">
        <v>20546</v>
      </c>
      <c r="Q17" s="77">
        <f t="shared" si="1"/>
        <v>1.4601382264187677</v>
      </c>
    </row>
    <row r="18" spans="1:17" ht="26.2" customHeight="1" x14ac:dyDescent="0.15">
      <c r="A18" s="69" t="s">
        <v>498</v>
      </c>
      <c r="B18" s="70" t="s">
        <v>499</v>
      </c>
      <c r="C18" s="71">
        <v>120</v>
      </c>
      <c r="D18" s="71">
        <v>681</v>
      </c>
      <c r="E18" s="71">
        <v>1319</v>
      </c>
      <c r="F18" s="71">
        <v>246</v>
      </c>
      <c r="G18" s="71">
        <v>1</v>
      </c>
      <c r="H18" s="71">
        <v>1</v>
      </c>
      <c r="I18" s="71">
        <v>0</v>
      </c>
      <c r="J18" s="71">
        <v>0</v>
      </c>
      <c r="K18" s="71">
        <v>0</v>
      </c>
      <c r="L18" s="71">
        <v>43</v>
      </c>
      <c r="M18" s="71">
        <v>27</v>
      </c>
      <c r="N18" s="71">
        <v>32</v>
      </c>
      <c r="O18" s="71">
        <f t="shared" si="0"/>
        <v>2470</v>
      </c>
      <c r="P18" s="71">
        <v>2565</v>
      </c>
      <c r="Q18" s="77">
        <f t="shared" si="1"/>
        <v>0.96296296296296291</v>
      </c>
    </row>
    <row r="19" spans="1:17" ht="26.2" customHeight="1" x14ac:dyDescent="0.15">
      <c r="A19" s="69" t="s">
        <v>500</v>
      </c>
      <c r="B19" s="70" t="s">
        <v>501</v>
      </c>
      <c r="C19" s="71">
        <v>6710</v>
      </c>
      <c r="D19" s="71">
        <v>13492</v>
      </c>
      <c r="E19" s="71">
        <v>10107</v>
      </c>
      <c r="F19" s="71">
        <v>6488</v>
      </c>
      <c r="G19" s="71">
        <v>7534</v>
      </c>
      <c r="H19" s="71">
        <v>1586</v>
      </c>
      <c r="I19" s="71">
        <v>0</v>
      </c>
      <c r="J19" s="71">
        <v>0</v>
      </c>
      <c r="K19" s="71">
        <v>426</v>
      </c>
      <c r="L19" s="71">
        <v>8148</v>
      </c>
      <c r="M19" s="71">
        <v>37316</v>
      </c>
      <c r="N19" s="71">
        <v>20553</v>
      </c>
      <c r="O19" s="71">
        <f t="shared" si="0"/>
        <v>112360</v>
      </c>
      <c r="P19" s="71">
        <v>107319</v>
      </c>
      <c r="Q19" s="77">
        <f t="shared" si="1"/>
        <v>1.0469721111825492</v>
      </c>
    </row>
    <row r="20" spans="1:17" ht="26.2" customHeight="1" x14ac:dyDescent="0.15">
      <c r="A20" s="69" t="s">
        <v>502</v>
      </c>
      <c r="B20" s="70" t="s">
        <v>503</v>
      </c>
      <c r="C20" s="71">
        <v>1392</v>
      </c>
      <c r="D20" s="71">
        <v>1255</v>
      </c>
      <c r="E20" s="71">
        <v>859</v>
      </c>
      <c r="F20" s="71">
        <v>383</v>
      </c>
      <c r="G20" s="71">
        <v>325</v>
      </c>
      <c r="H20" s="71">
        <v>409</v>
      </c>
      <c r="I20" s="71">
        <v>10</v>
      </c>
      <c r="J20" s="71">
        <v>4</v>
      </c>
      <c r="K20" s="71">
        <v>1470</v>
      </c>
      <c r="L20" s="71">
        <v>1352</v>
      </c>
      <c r="M20" s="71">
        <v>1439</v>
      </c>
      <c r="N20" s="71">
        <v>1003</v>
      </c>
      <c r="O20" s="71">
        <f t="shared" si="0"/>
        <v>9901</v>
      </c>
      <c r="P20" s="71">
        <v>8940</v>
      </c>
      <c r="Q20" s="77">
        <f t="shared" si="1"/>
        <v>1.1074944071588366</v>
      </c>
    </row>
    <row r="21" spans="1:17" ht="26.2" customHeight="1" x14ac:dyDescent="0.15">
      <c r="A21" s="69" t="s">
        <v>504</v>
      </c>
      <c r="B21" s="70" t="s">
        <v>505</v>
      </c>
      <c r="C21" s="71">
        <v>0</v>
      </c>
      <c r="D21" s="71">
        <v>0</v>
      </c>
      <c r="E21" s="71">
        <v>67</v>
      </c>
      <c r="F21" s="71">
        <v>397</v>
      </c>
      <c r="G21" s="71">
        <v>224</v>
      </c>
      <c r="H21" s="71">
        <v>185</v>
      </c>
      <c r="I21" s="71">
        <v>0</v>
      </c>
      <c r="J21" s="71">
        <v>3</v>
      </c>
      <c r="K21" s="71">
        <v>0</v>
      </c>
      <c r="L21" s="71">
        <v>5</v>
      </c>
      <c r="M21" s="71">
        <v>0</v>
      </c>
      <c r="N21" s="71">
        <v>0</v>
      </c>
      <c r="O21" s="71">
        <f t="shared" si="0"/>
        <v>881</v>
      </c>
      <c r="P21" s="71">
        <v>642</v>
      </c>
      <c r="Q21" s="77">
        <f t="shared" si="1"/>
        <v>1.3722741433021808</v>
      </c>
    </row>
    <row r="22" spans="1:17" ht="26.2" customHeight="1" x14ac:dyDescent="0.15">
      <c r="A22" s="69" t="s">
        <v>506</v>
      </c>
      <c r="B22" s="70" t="s">
        <v>507</v>
      </c>
      <c r="C22" s="71">
        <v>277</v>
      </c>
      <c r="D22" s="71">
        <v>30</v>
      </c>
      <c r="E22" s="71">
        <v>241</v>
      </c>
      <c r="F22" s="71">
        <v>306</v>
      </c>
      <c r="G22" s="71">
        <v>8955</v>
      </c>
      <c r="H22" s="71">
        <v>2928</v>
      </c>
      <c r="I22" s="71">
        <v>1987</v>
      </c>
      <c r="J22" s="71">
        <v>790</v>
      </c>
      <c r="K22" s="71">
        <v>784</v>
      </c>
      <c r="L22" s="71">
        <v>2560</v>
      </c>
      <c r="M22" s="71">
        <v>6643</v>
      </c>
      <c r="N22" s="71">
        <v>4402</v>
      </c>
      <c r="O22" s="71">
        <f t="shared" si="0"/>
        <v>29903</v>
      </c>
      <c r="P22" s="71">
        <v>22714</v>
      </c>
      <c r="Q22" s="77">
        <f t="shared" si="1"/>
        <v>1.3165008364885094</v>
      </c>
    </row>
    <row r="23" spans="1:17" ht="26.2" customHeight="1" x14ac:dyDescent="0.15">
      <c r="A23" s="69" t="s">
        <v>508</v>
      </c>
      <c r="B23" s="70" t="s">
        <v>509</v>
      </c>
      <c r="C23" s="71">
        <v>806</v>
      </c>
      <c r="D23" s="71">
        <v>883</v>
      </c>
      <c r="E23" s="71">
        <v>1375</v>
      </c>
      <c r="F23" s="71">
        <v>1473</v>
      </c>
      <c r="G23" s="71">
        <v>2623</v>
      </c>
      <c r="H23" s="71">
        <v>1997</v>
      </c>
      <c r="I23" s="71">
        <v>2356</v>
      </c>
      <c r="J23" s="71">
        <v>3495</v>
      </c>
      <c r="K23" s="71">
        <v>5383</v>
      </c>
      <c r="L23" s="71">
        <v>1108</v>
      </c>
      <c r="M23" s="71">
        <v>1073</v>
      </c>
      <c r="N23" s="71">
        <v>606</v>
      </c>
      <c r="O23" s="71">
        <f t="shared" si="0"/>
        <v>23178</v>
      </c>
      <c r="P23" s="71">
        <v>24923</v>
      </c>
      <c r="Q23" s="77">
        <f t="shared" si="1"/>
        <v>0.92998435180355499</v>
      </c>
    </row>
    <row r="24" spans="1:17" ht="26.2" customHeight="1" x14ac:dyDescent="0.15">
      <c r="A24" s="69" t="s">
        <v>510</v>
      </c>
      <c r="B24" s="70" t="s">
        <v>511</v>
      </c>
      <c r="C24" s="71">
        <v>0</v>
      </c>
      <c r="D24" s="71">
        <v>2</v>
      </c>
      <c r="E24" s="71">
        <v>0</v>
      </c>
      <c r="F24" s="71">
        <v>0</v>
      </c>
      <c r="G24" s="71">
        <v>604</v>
      </c>
      <c r="H24" s="71">
        <v>796</v>
      </c>
      <c r="I24" s="71">
        <v>614</v>
      </c>
      <c r="J24" s="71">
        <v>488</v>
      </c>
      <c r="K24" s="71">
        <v>120</v>
      </c>
      <c r="L24" s="71">
        <v>23</v>
      </c>
      <c r="M24" s="71">
        <v>0</v>
      </c>
      <c r="N24" s="71">
        <v>0</v>
      </c>
      <c r="O24" s="71">
        <f t="shared" si="0"/>
        <v>2647</v>
      </c>
      <c r="P24" s="71">
        <v>4691</v>
      </c>
      <c r="Q24" s="77">
        <f t="shared" si="1"/>
        <v>0.56427201023235984</v>
      </c>
    </row>
  </sheetData>
  <mergeCells count="2">
    <mergeCell ref="O6:Q6"/>
    <mergeCell ref="A7:B7"/>
  </mergeCells>
  <phoneticPr fontId="2"/>
  <pageMargins left="0.78740157480314965" right="0.39370078740157483" top="0.39370078740157483" bottom="0.39370078740157483" header="0" footer="0"/>
  <pageSetup paperSize="9" scale="92"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79EC-B4AC-403A-833C-B0BEDF7FFD35}">
  <sheetPr>
    <pageSetUpPr fitToPage="1"/>
  </sheetPr>
  <dimension ref="A1:Q29"/>
  <sheetViews>
    <sheetView view="pageLayout" zoomScaleNormal="100" workbookViewId="0">
      <selection activeCell="M8" sqref="M8"/>
    </sheetView>
  </sheetViews>
  <sheetFormatPr defaultColWidth="9" defaultRowHeight="14.4" x14ac:dyDescent="0.15"/>
  <cols>
    <col min="1" max="1" width="4.77734375" style="45" customWidth="1"/>
    <col min="2" max="2" width="18" style="45" customWidth="1"/>
    <col min="3" max="13" width="9.33203125" style="45" customWidth="1"/>
    <col min="14" max="16" width="10.21875" style="45" customWidth="1"/>
    <col min="17" max="17" width="8.33203125" style="45" customWidth="1"/>
    <col min="18" max="16384" width="9" style="45"/>
  </cols>
  <sheetData>
    <row r="1" spans="1:17" ht="17.2" customHeight="1" x14ac:dyDescent="0.15">
      <c r="O1" s="384" t="s">
        <v>1744</v>
      </c>
      <c r="P1" s="384"/>
      <c r="Q1" s="384"/>
    </row>
    <row r="2" spans="1:17" s="50" customFormat="1" ht="30.6" customHeight="1" x14ac:dyDescent="0.15">
      <c r="A2" s="402" t="s">
        <v>515</v>
      </c>
      <c r="B2" s="393"/>
      <c r="C2" s="63" t="s">
        <v>409</v>
      </c>
      <c r="D2" s="63" t="s">
        <v>410</v>
      </c>
      <c r="E2" s="63" t="s">
        <v>411</v>
      </c>
      <c r="F2" s="63" t="s">
        <v>412</v>
      </c>
      <c r="G2" s="63" t="s">
        <v>413</v>
      </c>
      <c r="H2" s="63" t="s">
        <v>414</v>
      </c>
      <c r="I2" s="63" t="s">
        <v>415</v>
      </c>
      <c r="J2" s="63" t="s">
        <v>416</v>
      </c>
      <c r="K2" s="63" t="s">
        <v>417</v>
      </c>
      <c r="L2" s="63" t="s">
        <v>418</v>
      </c>
      <c r="M2" s="63" t="s">
        <v>419</v>
      </c>
      <c r="N2" s="63" t="s">
        <v>420</v>
      </c>
      <c r="O2" s="63" t="s">
        <v>421</v>
      </c>
      <c r="P2" s="63" t="s">
        <v>422</v>
      </c>
      <c r="Q2" s="63" t="s">
        <v>423</v>
      </c>
    </row>
    <row r="3" spans="1:17" ht="23.4" customHeight="1" x14ac:dyDescent="0.15">
      <c r="A3" s="69" t="s">
        <v>424</v>
      </c>
      <c r="B3" s="70" t="s">
        <v>425</v>
      </c>
      <c r="C3" s="71">
        <v>173</v>
      </c>
      <c r="D3" s="71">
        <v>427</v>
      </c>
      <c r="E3" s="71">
        <v>991</v>
      </c>
      <c r="F3" s="71">
        <v>452</v>
      </c>
      <c r="G3" s="71">
        <v>529</v>
      </c>
      <c r="H3" s="71">
        <v>275</v>
      </c>
      <c r="I3" s="71">
        <v>249</v>
      </c>
      <c r="J3" s="71">
        <v>108</v>
      </c>
      <c r="K3" s="71">
        <v>616</v>
      </c>
      <c r="L3" s="71">
        <v>397</v>
      </c>
      <c r="M3" s="71">
        <v>391</v>
      </c>
      <c r="N3" s="71">
        <v>190</v>
      </c>
      <c r="O3" s="71">
        <f t="shared" ref="O3:O25" si="0">SUM(C3:N3)</f>
        <v>4798</v>
      </c>
      <c r="P3" s="71">
        <v>6952</v>
      </c>
      <c r="Q3" s="72">
        <f t="shared" ref="Q3:Q26" si="1">IF(O3*P3&lt;&gt;0,O3/P3,"0%")</f>
        <v>0.6901611047180668</v>
      </c>
    </row>
    <row r="4" spans="1:17" ht="23.4" customHeight="1" x14ac:dyDescent="0.15">
      <c r="A4" s="69" t="s">
        <v>426</v>
      </c>
      <c r="B4" s="70" t="s">
        <v>427</v>
      </c>
      <c r="C4" s="71">
        <v>457</v>
      </c>
      <c r="D4" s="71">
        <v>376</v>
      </c>
      <c r="E4" s="71">
        <v>363</v>
      </c>
      <c r="F4" s="71">
        <v>2101</v>
      </c>
      <c r="G4" s="71">
        <v>6091</v>
      </c>
      <c r="H4" s="71">
        <v>4077</v>
      </c>
      <c r="I4" s="71">
        <v>972</v>
      </c>
      <c r="J4" s="71">
        <v>497</v>
      </c>
      <c r="K4" s="71">
        <v>582</v>
      </c>
      <c r="L4" s="71">
        <v>1018</v>
      </c>
      <c r="M4" s="71">
        <v>1477</v>
      </c>
      <c r="N4" s="71">
        <v>1535</v>
      </c>
      <c r="O4" s="71">
        <f t="shared" si="0"/>
        <v>19546</v>
      </c>
      <c r="P4" s="71">
        <v>19914</v>
      </c>
      <c r="Q4" s="72">
        <f t="shared" si="1"/>
        <v>0.98152053831475339</v>
      </c>
    </row>
    <row r="5" spans="1:17" ht="23.4" customHeight="1" x14ac:dyDescent="0.15">
      <c r="A5" s="69" t="s">
        <v>428</v>
      </c>
      <c r="B5" s="70" t="s">
        <v>429</v>
      </c>
      <c r="C5" s="71">
        <v>0</v>
      </c>
      <c r="D5" s="71">
        <v>0</v>
      </c>
      <c r="E5" s="71">
        <v>0</v>
      </c>
      <c r="F5" s="71">
        <v>0</v>
      </c>
      <c r="G5" s="71">
        <v>2787</v>
      </c>
      <c r="H5" s="71">
        <v>25720</v>
      </c>
      <c r="I5" s="71">
        <v>2859</v>
      </c>
      <c r="J5" s="71">
        <v>86</v>
      </c>
      <c r="K5" s="71">
        <v>1</v>
      </c>
      <c r="L5" s="71">
        <v>6856</v>
      </c>
      <c r="M5" s="71">
        <v>9262</v>
      </c>
      <c r="N5" s="71">
        <v>0</v>
      </c>
      <c r="O5" s="71">
        <f t="shared" si="0"/>
        <v>47571</v>
      </c>
      <c r="P5" s="71">
        <v>29753</v>
      </c>
      <c r="Q5" s="72">
        <f t="shared" si="1"/>
        <v>1.5988639801028468</v>
      </c>
    </row>
    <row r="6" spans="1:17" ht="23.4" customHeight="1" x14ac:dyDescent="0.15">
      <c r="A6" s="69" t="s">
        <v>430</v>
      </c>
      <c r="B6" s="70" t="s">
        <v>431</v>
      </c>
      <c r="C6" s="71">
        <v>0</v>
      </c>
      <c r="D6" s="71">
        <v>0</v>
      </c>
      <c r="E6" s="71">
        <v>16</v>
      </c>
      <c r="F6" s="71">
        <v>61</v>
      </c>
      <c r="G6" s="71">
        <v>92</v>
      </c>
      <c r="H6" s="71">
        <v>11</v>
      </c>
      <c r="I6" s="71">
        <v>92</v>
      </c>
      <c r="J6" s="71">
        <v>1002</v>
      </c>
      <c r="K6" s="71">
        <v>6404</v>
      </c>
      <c r="L6" s="71">
        <v>29931</v>
      </c>
      <c r="M6" s="71">
        <v>21462</v>
      </c>
      <c r="N6" s="71">
        <v>4527</v>
      </c>
      <c r="O6" s="71">
        <f t="shared" si="0"/>
        <v>63598</v>
      </c>
      <c r="P6" s="71">
        <v>29628</v>
      </c>
      <c r="Q6" s="72">
        <f t="shared" si="1"/>
        <v>2.1465505602808155</v>
      </c>
    </row>
    <row r="7" spans="1:17" ht="23.4" customHeight="1" x14ac:dyDescent="0.15">
      <c r="A7" s="69" t="s">
        <v>432</v>
      </c>
      <c r="B7" s="70" t="s">
        <v>433</v>
      </c>
      <c r="C7" s="71">
        <v>13952</v>
      </c>
      <c r="D7" s="71">
        <v>6328</v>
      </c>
      <c r="E7" s="71">
        <v>9231</v>
      </c>
      <c r="F7" s="71">
        <v>6258</v>
      </c>
      <c r="G7" s="71">
        <v>14031</v>
      </c>
      <c r="H7" s="71">
        <v>14360</v>
      </c>
      <c r="I7" s="71">
        <v>19387</v>
      </c>
      <c r="J7" s="71">
        <v>25405</v>
      </c>
      <c r="K7" s="71">
        <v>17720</v>
      </c>
      <c r="L7" s="71">
        <v>24338</v>
      </c>
      <c r="M7" s="71">
        <v>21144</v>
      </c>
      <c r="N7" s="71">
        <v>12428</v>
      </c>
      <c r="O7" s="71">
        <f t="shared" si="0"/>
        <v>184582</v>
      </c>
      <c r="P7" s="71">
        <v>183239</v>
      </c>
      <c r="Q7" s="72">
        <f t="shared" si="1"/>
        <v>1.0073292257652573</v>
      </c>
    </row>
    <row r="8" spans="1:17" ht="23.4" customHeight="1" x14ac:dyDescent="0.15">
      <c r="A8" s="69" t="s">
        <v>434</v>
      </c>
      <c r="B8" s="70" t="s">
        <v>435</v>
      </c>
      <c r="C8" s="71">
        <v>159077</v>
      </c>
      <c r="D8" s="71">
        <v>23784</v>
      </c>
      <c r="E8" s="71">
        <v>30417</v>
      </c>
      <c r="F8" s="71">
        <v>24</v>
      </c>
      <c r="G8" s="71">
        <v>22817</v>
      </c>
      <c r="H8" s="71">
        <v>138390</v>
      </c>
      <c r="I8" s="71">
        <v>196120</v>
      </c>
      <c r="J8" s="71">
        <v>229026</v>
      </c>
      <c r="K8" s="71">
        <v>168655</v>
      </c>
      <c r="L8" s="71">
        <v>349843</v>
      </c>
      <c r="M8" s="71">
        <v>183252</v>
      </c>
      <c r="N8" s="71">
        <v>89467</v>
      </c>
      <c r="O8" s="71">
        <f t="shared" si="0"/>
        <v>1590872</v>
      </c>
      <c r="P8" s="71">
        <v>1073564</v>
      </c>
      <c r="Q8" s="72">
        <f t="shared" si="1"/>
        <v>1.4818604200587948</v>
      </c>
    </row>
    <row r="9" spans="1:17" ht="23.4" customHeight="1" x14ac:dyDescent="0.15">
      <c r="A9" s="69" t="s">
        <v>436</v>
      </c>
      <c r="B9" s="70" t="s">
        <v>437</v>
      </c>
      <c r="C9" s="71">
        <v>4577</v>
      </c>
      <c r="D9" s="71">
        <v>2708</v>
      </c>
      <c r="E9" s="71">
        <v>3728</v>
      </c>
      <c r="F9" s="71">
        <v>523</v>
      </c>
      <c r="G9" s="71">
        <v>246</v>
      </c>
      <c r="H9" s="71">
        <v>53</v>
      </c>
      <c r="I9" s="71">
        <v>2</v>
      </c>
      <c r="J9" s="71">
        <v>1</v>
      </c>
      <c r="K9" s="71">
        <v>336</v>
      </c>
      <c r="L9" s="71">
        <v>225</v>
      </c>
      <c r="M9" s="71">
        <v>532</v>
      </c>
      <c r="N9" s="71">
        <v>1341</v>
      </c>
      <c r="O9" s="71">
        <f t="shared" si="0"/>
        <v>14272</v>
      </c>
      <c r="P9" s="71">
        <v>12503</v>
      </c>
      <c r="Q9" s="72">
        <f t="shared" si="1"/>
        <v>1.1414860433495961</v>
      </c>
    </row>
    <row r="10" spans="1:17" ht="23.4" customHeight="1" x14ac:dyDescent="0.15">
      <c r="A10" s="69" t="s">
        <v>438</v>
      </c>
      <c r="B10" s="70" t="s">
        <v>439</v>
      </c>
      <c r="C10" s="71">
        <v>12</v>
      </c>
      <c r="D10" s="71">
        <v>57</v>
      </c>
      <c r="E10" s="71">
        <v>334</v>
      </c>
      <c r="F10" s="71">
        <v>407</v>
      </c>
      <c r="G10" s="71">
        <v>1644</v>
      </c>
      <c r="H10" s="71">
        <v>1430</v>
      </c>
      <c r="I10" s="71">
        <v>2531</v>
      </c>
      <c r="J10" s="71">
        <v>1006</v>
      </c>
      <c r="K10" s="71">
        <v>727</v>
      </c>
      <c r="L10" s="71">
        <v>3197</v>
      </c>
      <c r="M10" s="71">
        <v>1542</v>
      </c>
      <c r="N10" s="71">
        <v>72</v>
      </c>
      <c r="O10" s="71">
        <f t="shared" si="0"/>
        <v>12959</v>
      </c>
      <c r="P10" s="71">
        <v>7469</v>
      </c>
      <c r="Q10" s="72">
        <f t="shared" si="1"/>
        <v>1.7350381577185701</v>
      </c>
    </row>
    <row r="11" spans="1:17" ht="23.4" customHeight="1" x14ac:dyDescent="0.15">
      <c r="A11" s="69" t="s">
        <v>440</v>
      </c>
      <c r="B11" s="70" t="s">
        <v>441</v>
      </c>
      <c r="C11" s="71">
        <v>1</v>
      </c>
      <c r="D11" s="71">
        <v>1</v>
      </c>
      <c r="E11" s="71">
        <v>1</v>
      </c>
      <c r="F11" s="71">
        <v>0</v>
      </c>
      <c r="G11" s="71">
        <v>1</v>
      </c>
      <c r="H11" s="71">
        <v>219</v>
      </c>
      <c r="I11" s="71">
        <v>1186</v>
      </c>
      <c r="J11" s="71">
        <v>392</v>
      </c>
      <c r="K11" s="71">
        <v>42</v>
      </c>
      <c r="L11" s="71">
        <v>0</v>
      </c>
      <c r="M11" s="71">
        <v>2</v>
      </c>
      <c r="N11" s="71">
        <v>0</v>
      </c>
      <c r="O11" s="71">
        <f t="shared" si="0"/>
        <v>1845</v>
      </c>
      <c r="P11" s="71">
        <v>2435</v>
      </c>
      <c r="Q11" s="72">
        <f t="shared" si="1"/>
        <v>0.757700205338809</v>
      </c>
    </row>
    <row r="12" spans="1:17" ht="23.4" customHeight="1" x14ac:dyDescent="0.15">
      <c r="A12" s="69" t="s">
        <v>442</v>
      </c>
      <c r="B12" s="73" t="s">
        <v>443</v>
      </c>
      <c r="C12" s="71">
        <v>22417</v>
      </c>
      <c r="D12" s="71">
        <v>10005</v>
      </c>
      <c r="E12" s="71">
        <v>15292</v>
      </c>
      <c r="F12" s="71">
        <v>4914</v>
      </c>
      <c r="G12" s="71">
        <v>8775</v>
      </c>
      <c r="H12" s="71">
        <v>9392</v>
      </c>
      <c r="I12" s="71">
        <v>0</v>
      </c>
      <c r="J12" s="71">
        <v>0</v>
      </c>
      <c r="K12" s="71">
        <v>12159</v>
      </c>
      <c r="L12" s="71">
        <v>14313</v>
      </c>
      <c r="M12" s="71">
        <v>16870</v>
      </c>
      <c r="N12" s="71">
        <v>14493</v>
      </c>
      <c r="O12" s="71">
        <f t="shared" si="0"/>
        <v>128630</v>
      </c>
      <c r="P12" s="71">
        <v>127351</v>
      </c>
      <c r="Q12" s="72">
        <f t="shared" si="1"/>
        <v>1.0100431092021265</v>
      </c>
    </row>
    <row r="13" spans="1:17" ht="23.4" customHeight="1" x14ac:dyDescent="0.15">
      <c r="A13" s="69" t="s">
        <v>444</v>
      </c>
      <c r="B13" s="80" t="s">
        <v>516</v>
      </c>
      <c r="C13" s="71">
        <v>2158</v>
      </c>
      <c r="D13" s="71">
        <v>2368</v>
      </c>
      <c r="E13" s="71">
        <v>2428</v>
      </c>
      <c r="F13" s="71">
        <v>871</v>
      </c>
      <c r="G13" s="71">
        <v>1781</v>
      </c>
      <c r="H13" s="71">
        <v>2255</v>
      </c>
      <c r="I13" s="71">
        <v>0</v>
      </c>
      <c r="J13" s="71">
        <v>0</v>
      </c>
      <c r="K13" s="71">
        <v>1842</v>
      </c>
      <c r="L13" s="71">
        <v>1936</v>
      </c>
      <c r="M13" s="71">
        <v>3353</v>
      </c>
      <c r="N13" s="71">
        <v>4878</v>
      </c>
      <c r="O13" s="71">
        <f t="shared" si="0"/>
        <v>23870</v>
      </c>
      <c r="P13" s="71">
        <v>18680</v>
      </c>
      <c r="Q13" s="72">
        <f t="shared" si="1"/>
        <v>1.2778372591006424</v>
      </c>
    </row>
    <row r="14" spans="1:17" ht="23.4" customHeight="1" x14ac:dyDescent="0.15">
      <c r="A14" s="69" t="s">
        <v>446</v>
      </c>
      <c r="B14" s="70" t="s">
        <v>447</v>
      </c>
      <c r="C14" s="71">
        <v>4301</v>
      </c>
      <c r="D14" s="71">
        <v>1733</v>
      </c>
      <c r="E14" s="71">
        <v>1533</v>
      </c>
      <c r="F14" s="71">
        <v>420</v>
      </c>
      <c r="G14" s="71">
        <v>5</v>
      </c>
      <c r="H14" s="71">
        <v>1</v>
      </c>
      <c r="I14" s="71">
        <v>0</v>
      </c>
      <c r="J14" s="71">
        <v>0</v>
      </c>
      <c r="K14" s="71">
        <v>0</v>
      </c>
      <c r="L14" s="71">
        <v>29910</v>
      </c>
      <c r="M14" s="71">
        <v>17000</v>
      </c>
      <c r="N14" s="71">
        <v>7875</v>
      </c>
      <c r="O14" s="71">
        <f t="shared" si="0"/>
        <v>62778</v>
      </c>
      <c r="P14" s="71">
        <v>54496</v>
      </c>
      <c r="Q14" s="72">
        <f t="shared" si="1"/>
        <v>1.151974456840869</v>
      </c>
    </row>
    <row r="15" spans="1:17" ht="23.4" customHeight="1" x14ac:dyDescent="0.15">
      <c r="A15" s="69" t="s">
        <v>448</v>
      </c>
      <c r="B15" s="70" t="s">
        <v>449</v>
      </c>
      <c r="C15" s="71">
        <v>3643</v>
      </c>
      <c r="D15" s="71">
        <v>0</v>
      </c>
      <c r="E15" s="71">
        <v>0</v>
      </c>
      <c r="F15" s="71">
        <v>3604</v>
      </c>
      <c r="G15" s="71">
        <v>6947</v>
      </c>
      <c r="H15" s="71">
        <v>7073</v>
      </c>
      <c r="I15" s="71">
        <v>6090</v>
      </c>
      <c r="J15" s="71">
        <v>6321</v>
      </c>
      <c r="K15" s="71">
        <v>3948</v>
      </c>
      <c r="L15" s="71">
        <v>5893</v>
      </c>
      <c r="M15" s="71">
        <v>3692</v>
      </c>
      <c r="N15" s="71">
        <v>4334</v>
      </c>
      <c r="O15" s="71">
        <f t="shared" si="0"/>
        <v>51545</v>
      </c>
      <c r="P15" s="71">
        <v>59976</v>
      </c>
      <c r="Q15" s="72">
        <f t="shared" si="1"/>
        <v>0.85942710417500334</v>
      </c>
    </row>
    <row r="16" spans="1:17" ht="23.4" customHeight="1" x14ac:dyDescent="0.15">
      <c r="A16" s="69" t="s">
        <v>450</v>
      </c>
      <c r="B16" s="70" t="s">
        <v>451</v>
      </c>
      <c r="C16" s="71">
        <v>0</v>
      </c>
      <c r="D16" s="71">
        <v>1</v>
      </c>
      <c r="E16" s="71">
        <v>7</v>
      </c>
      <c r="F16" s="71">
        <v>0</v>
      </c>
      <c r="G16" s="71">
        <v>8</v>
      </c>
      <c r="H16" s="71">
        <v>11</v>
      </c>
      <c r="I16" s="71">
        <v>11</v>
      </c>
      <c r="J16" s="71">
        <v>19</v>
      </c>
      <c r="K16" s="71">
        <v>43</v>
      </c>
      <c r="L16" s="71">
        <v>509</v>
      </c>
      <c r="M16" s="71">
        <v>440</v>
      </c>
      <c r="N16" s="71">
        <v>68</v>
      </c>
      <c r="O16" s="71">
        <f t="shared" si="0"/>
        <v>1117</v>
      </c>
      <c r="P16" s="71">
        <v>358</v>
      </c>
      <c r="Q16" s="72">
        <f t="shared" si="1"/>
        <v>3.1201117318435756</v>
      </c>
    </row>
    <row r="17" spans="1:17" ht="23.4" customHeight="1" x14ac:dyDescent="0.15">
      <c r="A17" s="69" t="s">
        <v>452</v>
      </c>
      <c r="B17" s="74" t="s">
        <v>453</v>
      </c>
      <c r="C17" s="71">
        <v>5319</v>
      </c>
      <c r="D17" s="71">
        <v>4233</v>
      </c>
      <c r="E17" s="71">
        <v>3945</v>
      </c>
      <c r="F17" s="71">
        <v>3978</v>
      </c>
      <c r="G17" s="71">
        <v>6803</v>
      </c>
      <c r="H17" s="71">
        <v>2520</v>
      </c>
      <c r="I17" s="71">
        <v>61</v>
      </c>
      <c r="J17" s="71">
        <v>8</v>
      </c>
      <c r="K17" s="71">
        <v>856</v>
      </c>
      <c r="L17" s="71">
        <v>2710</v>
      </c>
      <c r="M17" s="71">
        <v>2838</v>
      </c>
      <c r="N17" s="71">
        <v>1917</v>
      </c>
      <c r="O17" s="71">
        <f t="shared" si="0"/>
        <v>35188</v>
      </c>
      <c r="P17" s="71">
        <v>41814</v>
      </c>
      <c r="Q17" s="72">
        <f t="shared" si="1"/>
        <v>0.8415363275457981</v>
      </c>
    </row>
    <row r="18" spans="1:17" ht="23.4" customHeight="1" x14ac:dyDescent="0.15">
      <c r="A18" s="69" t="s">
        <v>454</v>
      </c>
      <c r="B18" s="70" t="s">
        <v>455</v>
      </c>
      <c r="C18" s="71">
        <v>2679</v>
      </c>
      <c r="D18" s="71">
        <v>1432</v>
      </c>
      <c r="E18" s="71">
        <v>3414</v>
      </c>
      <c r="F18" s="71">
        <v>2579</v>
      </c>
      <c r="G18" s="71">
        <v>2055</v>
      </c>
      <c r="H18" s="71">
        <v>1109</v>
      </c>
      <c r="I18" s="71">
        <v>1130</v>
      </c>
      <c r="J18" s="71">
        <v>1130</v>
      </c>
      <c r="K18" s="71">
        <v>500</v>
      </c>
      <c r="L18" s="71">
        <v>0</v>
      </c>
      <c r="M18" s="71">
        <v>0</v>
      </c>
      <c r="N18" s="71">
        <v>1761</v>
      </c>
      <c r="O18" s="71">
        <f t="shared" si="0"/>
        <v>17789</v>
      </c>
      <c r="P18" s="71">
        <v>23994</v>
      </c>
      <c r="Q18" s="72">
        <f t="shared" si="1"/>
        <v>0.74139368175377174</v>
      </c>
    </row>
    <row r="19" spans="1:17" ht="23.4" customHeight="1" x14ac:dyDescent="0.15">
      <c r="A19" s="69" t="s">
        <v>456</v>
      </c>
      <c r="B19" s="70" t="s">
        <v>457</v>
      </c>
      <c r="C19" s="71">
        <v>789</v>
      </c>
      <c r="D19" s="71">
        <v>408</v>
      </c>
      <c r="E19" s="71">
        <v>617</v>
      </c>
      <c r="F19" s="71">
        <v>612</v>
      </c>
      <c r="G19" s="71">
        <v>1988</v>
      </c>
      <c r="H19" s="71">
        <v>2428</v>
      </c>
      <c r="I19" s="71">
        <v>5740</v>
      </c>
      <c r="J19" s="71">
        <v>8755</v>
      </c>
      <c r="K19" s="71">
        <v>4723</v>
      </c>
      <c r="L19" s="71">
        <v>6509</v>
      </c>
      <c r="M19" s="71">
        <v>1570</v>
      </c>
      <c r="N19" s="71">
        <v>881</v>
      </c>
      <c r="O19" s="71">
        <f t="shared" si="0"/>
        <v>35020</v>
      </c>
      <c r="P19" s="71">
        <v>35501</v>
      </c>
      <c r="Q19" s="72">
        <f t="shared" si="1"/>
        <v>0.9864510858849046</v>
      </c>
    </row>
    <row r="20" spans="1:17" ht="23.4" customHeight="1" x14ac:dyDescent="0.15">
      <c r="A20" s="69" t="s">
        <v>458</v>
      </c>
      <c r="B20" s="70" t="s">
        <v>459</v>
      </c>
      <c r="C20" s="71">
        <v>0</v>
      </c>
      <c r="D20" s="71">
        <v>0</v>
      </c>
      <c r="E20" s="71">
        <v>0</v>
      </c>
      <c r="F20" s="71">
        <v>0</v>
      </c>
      <c r="G20" s="71">
        <v>197</v>
      </c>
      <c r="H20" s="71">
        <v>9087</v>
      </c>
      <c r="I20" s="71">
        <v>12836</v>
      </c>
      <c r="J20" s="71">
        <v>13538</v>
      </c>
      <c r="K20" s="71">
        <v>117</v>
      </c>
      <c r="L20" s="71">
        <v>0</v>
      </c>
      <c r="M20" s="71">
        <v>0</v>
      </c>
      <c r="N20" s="71">
        <v>0</v>
      </c>
      <c r="O20" s="71">
        <f t="shared" si="0"/>
        <v>35775</v>
      </c>
      <c r="P20" s="71">
        <v>45779</v>
      </c>
      <c r="Q20" s="72">
        <f t="shared" si="1"/>
        <v>0.78147185390681317</v>
      </c>
    </row>
    <row r="21" spans="1:17" ht="23.4" customHeight="1" x14ac:dyDescent="0.15">
      <c r="A21" s="69" t="s">
        <v>460</v>
      </c>
      <c r="B21" s="70" t="s">
        <v>461</v>
      </c>
      <c r="C21" s="71">
        <v>0</v>
      </c>
      <c r="D21" s="71">
        <v>0</v>
      </c>
      <c r="E21" s="71">
        <v>0</v>
      </c>
      <c r="F21" s="71">
        <v>0</v>
      </c>
      <c r="G21" s="71">
        <v>42</v>
      </c>
      <c r="H21" s="71">
        <v>0</v>
      </c>
      <c r="I21" s="71">
        <v>0</v>
      </c>
      <c r="J21" s="71">
        <v>0</v>
      </c>
      <c r="K21" s="71">
        <v>0</v>
      </c>
      <c r="L21" s="71">
        <v>0</v>
      </c>
      <c r="M21" s="71">
        <v>0</v>
      </c>
      <c r="N21" s="71">
        <v>0</v>
      </c>
      <c r="O21" s="71">
        <f t="shared" si="0"/>
        <v>42</v>
      </c>
      <c r="P21" s="71">
        <v>532</v>
      </c>
      <c r="Q21" s="72">
        <f t="shared" si="1"/>
        <v>7.8947368421052627E-2</v>
      </c>
    </row>
    <row r="22" spans="1:17" ht="23.4" customHeight="1" x14ac:dyDescent="0.15">
      <c r="A22" s="69" t="s">
        <v>462</v>
      </c>
      <c r="B22" s="70" t="s">
        <v>463</v>
      </c>
      <c r="C22" s="71">
        <v>82</v>
      </c>
      <c r="D22" s="71">
        <v>21</v>
      </c>
      <c r="E22" s="71">
        <v>73</v>
      </c>
      <c r="F22" s="71">
        <v>611</v>
      </c>
      <c r="G22" s="71">
        <v>1526</v>
      </c>
      <c r="H22" s="71">
        <v>6922</v>
      </c>
      <c r="I22" s="71">
        <v>14580</v>
      </c>
      <c r="J22" s="71">
        <v>11092</v>
      </c>
      <c r="K22" s="71">
        <v>2340</v>
      </c>
      <c r="L22" s="71">
        <v>1184</v>
      </c>
      <c r="M22" s="71">
        <v>494</v>
      </c>
      <c r="N22" s="71">
        <v>169</v>
      </c>
      <c r="O22" s="71">
        <f t="shared" si="0"/>
        <v>39094</v>
      </c>
      <c r="P22" s="71">
        <v>43187</v>
      </c>
      <c r="Q22" s="72">
        <f t="shared" si="1"/>
        <v>0.90522610970894024</v>
      </c>
    </row>
    <row r="23" spans="1:17" ht="23.4" customHeight="1" x14ac:dyDescent="0.15">
      <c r="A23" s="69" t="s">
        <v>464</v>
      </c>
      <c r="B23" s="70" t="s">
        <v>465</v>
      </c>
      <c r="C23" s="71">
        <v>0</v>
      </c>
      <c r="D23" s="71">
        <v>0</v>
      </c>
      <c r="E23" s="71">
        <v>43</v>
      </c>
      <c r="F23" s="71">
        <v>253</v>
      </c>
      <c r="G23" s="71">
        <v>160</v>
      </c>
      <c r="H23" s="71">
        <v>83</v>
      </c>
      <c r="I23" s="71">
        <v>11</v>
      </c>
      <c r="J23" s="71">
        <v>0</v>
      </c>
      <c r="K23" s="71">
        <v>0</v>
      </c>
      <c r="L23" s="71">
        <v>0</v>
      </c>
      <c r="M23" s="71">
        <v>0</v>
      </c>
      <c r="N23" s="71">
        <v>0</v>
      </c>
      <c r="O23" s="71">
        <f t="shared" si="0"/>
        <v>550</v>
      </c>
      <c r="P23" s="71">
        <v>570</v>
      </c>
      <c r="Q23" s="72">
        <f t="shared" si="1"/>
        <v>0.96491228070175439</v>
      </c>
    </row>
    <row r="24" spans="1:17" ht="23.4" customHeight="1" x14ac:dyDescent="0.15">
      <c r="A24" s="69" t="s">
        <v>466</v>
      </c>
      <c r="B24" s="70" t="s">
        <v>467</v>
      </c>
      <c r="C24" s="71">
        <v>1284</v>
      </c>
      <c r="D24" s="71">
        <v>310</v>
      </c>
      <c r="E24" s="71">
        <v>228</v>
      </c>
      <c r="F24" s="71">
        <v>0</v>
      </c>
      <c r="G24" s="71">
        <v>0</v>
      </c>
      <c r="H24" s="71">
        <v>0</v>
      </c>
      <c r="I24" s="71">
        <v>0</v>
      </c>
      <c r="J24" s="71">
        <v>0</v>
      </c>
      <c r="K24" s="71">
        <v>0</v>
      </c>
      <c r="L24" s="71">
        <v>0</v>
      </c>
      <c r="M24" s="71">
        <v>0</v>
      </c>
      <c r="N24" s="71">
        <v>370</v>
      </c>
      <c r="O24" s="71">
        <f t="shared" si="0"/>
        <v>2192</v>
      </c>
      <c r="P24" s="71">
        <v>1988</v>
      </c>
      <c r="Q24" s="72">
        <f t="shared" si="1"/>
        <v>1.1026156941649898</v>
      </c>
    </row>
    <row r="25" spans="1:17" ht="23.4" customHeight="1" x14ac:dyDescent="0.15">
      <c r="A25" s="69" t="s">
        <v>468</v>
      </c>
      <c r="B25" s="70" t="s">
        <v>469</v>
      </c>
      <c r="C25" s="71">
        <v>103</v>
      </c>
      <c r="D25" s="71">
        <v>221</v>
      </c>
      <c r="E25" s="71">
        <v>668</v>
      </c>
      <c r="F25" s="71">
        <v>1742</v>
      </c>
      <c r="G25" s="71">
        <v>1614</v>
      </c>
      <c r="H25" s="71">
        <v>5297</v>
      </c>
      <c r="I25" s="71">
        <v>4247</v>
      </c>
      <c r="J25" s="71">
        <v>1582</v>
      </c>
      <c r="K25" s="71">
        <v>22</v>
      </c>
      <c r="L25" s="71">
        <v>12</v>
      </c>
      <c r="M25" s="71">
        <v>22</v>
      </c>
      <c r="N25" s="71">
        <v>20</v>
      </c>
      <c r="O25" s="71">
        <f t="shared" si="0"/>
        <v>15550</v>
      </c>
      <c r="P25" s="71">
        <v>14311</v>
      </c>
      <c r="Q25" s="72">
        <f t="shared" si="1"/>
        <v>1.0865767591363287</v>
      </c>
    </row>
    <row r="26" spans="1:17" ht="23.4" customHeight="1" x14ac:dyDescent="0.15">
      <c r="A26" s="394" t="s">
        <v>470</v>
      </c>
      <c r="B26" s="395"/>
      <c r="C26" s="71">
        <v>280819</v>
      </c>
      <c r="D26" s="71">
        <v>116441</v>
      </c>
      <c r="E26" s="71">
        <v>127345</v>
      </c>
      <c r="F26" s="71">
        <v>61871</v>
      </c>
      <c r="G26" s="71">
        <v>130957</v>
      </c>
      <c r="H26" s="71">
        <v>272592</v>
      </c>
      <c r="I26" s="71">
        <v>290382</v>
      </c>
      <c r="J26" s="71">
        <v>318440</v>
      </c>
      <c r="K26" s="71">
        <v>267530</v>
      </c>
      <c r="L26" s="71">
        <v>563244</v>
      </c>
      <c r="M26" s="71">
        <v>498739</v>
      </c>
      <c r="N26" s="71">
        <v>216651</v>
      </c>
      <c r="O26" s="71">
        <v>3145011</v>
      </c>
      <c r="P26" s="71">
        <v>2580806</v>
      </c>
      <c r="Q26" s="72">
        <f t="shared" si="1"/>
        <v>1.2186158122695003</v>
      </c>
    </row>
    <row r="27" spans="1:17" ht="23.4" customHeight="1" x14ac:dyDescent="0.15">
      <c r="A27" s="396" t="s">
        <v>471</v>
      </c>
      <c r="B27" s="397"/>
      <c r="C27" s="71">
        <v>149195</v>
      </c>
      <c r="D27" s="71">
        <v>105370</v>
      </c>
      <c r="E27" s="71">
        <v>68371</v>
      </c>
      <c r="F27" s="71">
        <v>127003</v>
      </c>
      <c r="G27" s="71">
        <v>131581</v>
      </c>
      <c r="H27" s="71">
        <v>156268</v>
      </c>
      <c r="I27" s="71">
        <v>150904</v>
      </c>
      <c r="J27" s="71">
        <v>247340</v>
      </c>
      <c r="K27" s="71">
        <v>431926</v>
      </c>
      <c r="L27" s="71">
        <v>442939</v>
      </c>
      <c r="M27" s="71">
        <v>230031</v>
      </c>
      <c r="N27" s="71">
        <v>339878</v>
      </c>
      <c r="O27" s="71">
        <f>SUM(C27:N27)</f>
        <v>2580806</v>
      </c>
      <c r="P27" s="398"/>
      <c r="Q27" s="399"/>
    </row>
    <row r="28" spans="1:17" ht="23.4" customHeight="1" x14ac:dyDescent="0.15">
      <c r="A28" s="396" t="s">
        <v>472</v>
      </c>
      <c r="B28" s="397"/>
      <c r="C28" s="72">
        <f t="shared" ref="C28:O28" si="2">C26/C27</f>
        <v>1.8822279567009619</v>
      </c>
      <c r="D28" s="72">
        <f t="shared" si="2"/>
        <v>1.1050678561260321</v>
      </c>
      <c r="E28" s="72">
        <f t="shared" si="2"/>
        <v>1.862558687162686</v>
      </c>
      <c r="F28" s="72">
        <f t="shared" si="2"/>
        <v>0.48716172058927742</v>
      </c>
      <c r="G28" s="72">
        <f t="shared" si="2"/>
        <v>0.99525767398028586</v>
      </c>
      <c r="H28" s="72">
        <f t="shared" si="2"/>
        <v>1.7443878465200808</v>
      </c>
      <c r="I28" s="72">
        <f t="shared" si="2"/>
        <v>1.9242829878598313</v>
      </c>
      <c r="J28" s="72">
        <f t="shared" si="2"/>
        <v>1.2874585590684888</v>
      </c>
      <c r="K28" s="72">
        <f t="shared" si="2"/>
        <v>0.61938850636451614</v>
      </c>
      <c r="L28" s="72">
        <f t="shared" si="2"/>
        <v>1.2716062482644337</v>
      </c>
      <c r="M28" s="72">
        <f t="shared" si="2"/>
        <v>2.1681382074589948</v>
      </c>
      <c r="N28" s="72">
        <f t="shared" si="2"/>
        <v>0.63743755112128475</v>
      </c>
      <c r="O28" s="72">
        <f t="shared" si="2"/>
        <v>1.2186158122695003</v>
      </c>
      <c r="P28" s="400"/>
      <c r="Q28" s="401"/>
    </row>
    <row r="29" spans="1:17" ht="22.6" customHeight="1" x14ac:dyDescent="0.15">
      <c r="O29" s="45" t="s">
        <v>1824</v>
      </c>
    </row>
  </sheetData>
  <mergeCells count="6">
    <mergeCell ref="O1:Q1"/>
    <mergeCell ref="A2:B2"/>
    <mergeCell ref="A26:B26"/>
    <mergeCell ref="A27:B27"/>
    <mergeCell ref="P27:Q28"/>
    <mergeCell ref="A28:B28"/>
  </mergeCells>
  <phoneticPr fontId="2"/>
  <pageMargins left="0.78740157480314965" right="0.39370078740157483" top="0.39370078740157483" bottom="0.39370078740157483" header="0" footer="0"/>
  <pageSetup paperSize="9" scale="83" orientation="landscape"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6E21-1FD9-4587-B508-DCCC62F966F5}">
  <sheetPr>
    <pageSetUpPr fitToPage="1"/>
  </sheetPr>
  <dimension ref="A1:Q24"/>
  <sheetViews>
    <sheetView view="pageLayout" zoomScaleNormal="100" workbookViewId="0">
      <selection activeCell="B1" sqref="B1"/>
    </sheetView>
  </sheetViews>
  <sheetFormatPr defaultColWidth="9" defaultRowHeight="14.4" x14ac:dyDescent="0.15"/>
  <cols>
    <col min="1" max="1" width="5.109375" style="76" customWidth="1"/>
    <col min="2" max="2" width="22.6640625" style="45" customWidth="1"/>
    <col min="3" max="14" width="8.44140625" style="45" customWidth="1"/>
    <col min="15" max="16" width="9.88671875" style="45" customWidth="1"/>
    <col min="17" max="17" width="8.44140625" style="45" customWidth="1"/>
    <col min="18" max="16384" width="9" style="45"/>
  </cols>
  <sheetData>
    <row r="1" spans="1:17" s="42" customFormat="1" ht="21.8" customHeight="1" x14ac:dyDescent="0.15">
      <c r="A1" s="79" t="s">
        <v>517</v>
      </c>
      <c r="C1" s="45"/>
      <c r="D1" s="45"/>
      <c r="E1" s="45"/>
      <c r="F1" s="45"/>
      <c r="G1" s="45"/>
      <c r="H1" s="45"/>
      <c r="I1" s="45"/>
      <c r="J1" s="45"/>
      <c r="K1" s="45"/>
      <c r="L1" s="45"/>
      <c r="M1" s="45"/>
      <c r="N1" s="45"/>
      <c r="O1" s="45"/>
      <c r="P1" s="45"/>
      <c r="Q1" s="45"/>
    </row>
    <row r="2" spans="1:17" ht="21.8" customHeight="1" x14ac:dyDescent="0.15">
      <c r="A2" s="45" t="s">
        <v>1910</v>
      </c>
    </row>
    <row r="3" spans="1:17" s="42" customFormat="1" ht="21.8" customHeight="1" x14ac:dyDescent="0.15">
      <c r="A3" s="45" t="s">
        <v>1911</v>
      </c>
      <c r="C3" s="45"/>
      <c r="D3" s="45"/>
      <c r="E3" s="45"/>
      <c r="F3" s="45"/>
      <c r="G3" s="45"/>
      <c r="H3" s="45"/>
      <c r="I3" s="45"/>
      <c r="J3" s="45"/>
      <c r="K3" s="45"/>
      <c r="L3" s="45"/>
      <c r="M3" s="45"/>
      <c r="N3" s="45"/>
      <c r="O3" s="45"/>
      <c r="P3" s="45"/>
      <c r="Q3" s="45"/>
    </row>
    <row r="4" spans="1:17" ht="21.8" customHeight="1" x14ac:dyDescent="0.15">
      <c r="A4" s="45"/>
      <c r="P4" s="387" t="s">
        <v>407</v>
      </c>
      <c r="Q4" s="387"/>
    </row>
    <row r="5" spans="1:17" ht="20.3" customHeight="1" x14ac:dyDescent="0.15">
      <c r="A5" s="383" t="s">
        <v>518</v>
      </c>
      <c r="B5" s="383"/>
      <c r="C5" s="63" t="s">
        <v>519</v>
      </c>
      <c r="D5" s="63" t="s">
        <v>520</v>
      </c>
      <c r="E5" s="63" t="s">
        <v>521</v>
      </c>
      <c r="F5" s="63" t="s">
        <v>522</v>
      </c>
      <c r="G5" s="63" t="s">
        <v>523</v>
      </c>
      <c r="H5" s="63" t="s">
        <v>524</v>
      </c>
      <c r="I5" s="63" t="s">
        <v>525</v>
      </c>
      <c r="J5" s="63" t="s">
        <v>526</v>
      </c>
      <c r="K5" s="63" t="s">
        <v>527</v>
      </c>
      <c r="L5" s="81" t="s">
        <v>528</v>
      </c>
      <c r="M5" s="63" t="s">
        <v>529</v>
      </c>
      <c r="N5" s="63" t="s">
        <v>530</v>
      </c>
      <c r="O5" s="63" t="s">
        <v>531</v>
      </c>
      <c r="P5" s="63" t="s">
        <v>422</v>
      </c>
      <c r="Q5" s="63" t="s">
        <v>532</v>
      </c>
    </row>
    <row r="6" spans="1:17" ht="29.95" customHeight="1" x14ac:dyDescent="0.15">
      <c r="A6" s="82" t="s">
        <v>533</v>
      </c>
      <c r="B6" s="83" t="s">
        <v>534</v>
      </c>
      <c r="C6" s="71">
        <v>198760</v>
      </c>
      <c r="D6" s="71">
        <v>280218</v>
      </c>
      <c r="E6" s="71">
        <v>227170</v>
      </c>
      <c r="F6" s="71">
        <v>119382</v>
      </c>
      <c r="G6" s="71">
        <v>245050</v>
      </c>
      <c r="H6" s="71">
        <v>358073</v>
      </c>
      <c r="I6" s="71">
        <v>192</v>
      </c>
      <c r="J6" s="71">
        <v>234</v>
      </c>
      <c r="K6" s="71">
        <v>135912</v>
      </c>
      <c r="L6" s="71">
        <v>153047</v>
      </c>
      <c r="M6" s="71">
        <v>129584</v>
      </c>
      <c r="N6" s="71">
        <v>97337</v>
      </c>
      <c r="O6" s="71">
        <f t="shared" ref="O6:O22" si="0">SUM(C6:N6)</f>
        <v>1944959</v>
      </c>
      <c r="P6" s="71">
        <v>1739167</v>
      </c>
      <c r="Q6" s="77">
        <f t="shared" ref="Q6:Q21" si="1">IF(O6*P6&lt;&gt;0,O6/P6,"0%")</f>
        <v>1.1183279121556469</v>
      </c>
    </row>
    <row r="7" spans="1:17" ht="29.95" customHeight="1" x14ac:dyDescent="0.15">
      <c r="A7" s="82" t="s">
        <v>535</v>
      </c>
      <c r="B7" s="83" t="s">
        <v>536</v>
      </c>
      <c r="C7" s="71">
        <v>0</v>
      </c>
      <c r="D7" s="71">
        <v>0</v>
      </c>
      <c r="E7" s="71">
        <v>0</v>
      </c>
      <c r="F7" s="71">
        <v>0</v>
      </c>
      <c r="G7" s="71">
        <v>75</v>
      </c>
      <c r="H7" s="71">
        <v>0</v>
      </c>
      <c r="I7" s="71">
        <v>0</v>
      </c>
      <c r="J7" s="71">
        <v>0</v>
      </c>
      <c r="K7" s="71">
        <v>0</v>
      </c>
      <c r="L7" s="71">
        <v>0</v>
      </c>
      <c r="M7" s="71">
        <v>0</v>
      </c>
      <c r="N7" s="71">
        <v>0</v>
      </c>
      <c r="O7" s="71">
        <f t="shared" si="0"/>
        <v>75</v>
      </c>
      <c r="P7" s="71">
        <v>918</v>
      </c>
      <c r="Q7" s="77">
        <f t="shared" si="1"/>
        <v>8.1699346405228759E-2</v>
      </c>
    </row>
    <row r="8" spans="1:17" s="50" customFormat="1" ht="29.95" customHeight="1" x14ac:dyDescent="0.15">
      <c r="A8" s="82" t="s">
        <v>537</v>
      </c>
      <c r="B8" s="83" t="s">
        <v>538</v>
      </c>
      <c r="C8" s="71">
        <v>0</v>
      </c>
      <c r="D8" s="71">
        <v>0</v>
      </c>
      <c r="E8" s="71">
        <v>0</v>
      </c>
      <c r="F8" s="71">
        <v>0</v>
      </c>
      <c r="G8" s="71">
        <v>1614</v>
      </c>
      <c r="H8" s="71">
        <v>10170</v>
      </c>
      <c r="I8" s="71">
        <v>34150</v>
      </c>
      <c r="J8" s="71">
        <v>20837</v>
      </c>
      <c r="K8" s="71">
        <v>11514</v>
      </c>
      <c r="L8" s="71">
        <v>9966</v>
      </c>
      <c r="M8" s="71">
        <v>11371</v>
      </c>
      <c r="N8" s="71">
        <v>0</v>
      </c>
      <c r="O8" s="71">
        <f t="shared" si="0"/>
        <v>99622</v>
      </c>
      <c r="P8" s="71">
        <v>101125</v>
      </c>
      <c r="Q8" s="77">
        <f t="shared" si="1"/>
        <v>0.98513720642768854</v>
      </c>
    </row>
    <row r="9" spans="1:17" ht="29.95" customHeight="1" x14ac:dyDescent="0.15">
      <c r="A9" s="82" t="s">
        <v>539</v>
      </c>
      <c r="B9" s="83" t="s">
        <v>540</v>
      </c>
      <c r="C9" s="71">
        <v>0</v>
      </c>
      <c r="D9" s="71">
        <v>0</v>
      </c>
      <c r="E9" s="71">
        <v>0</v>
      </c>
      <c r="F9" s="71">
        <v>0</v>
      </c>
      <c r="G9" s="71">
        <v>0</v>
      </c>
      <c r="H9" s="71">
        <v>0</v>
      </c>
      <c r="I9" s="71">
        <v>0</v>
      </c>
      <c r="J9" s="71">
        <v>0</v>
      </c>
      <c r="K9" s="71">
        <v>0</v>
      </c>
      <c r="L9" s="71">
        <v>0</v>
      </c>
      <c r="M9" s="71">
        <v>0</v>
      </c>
      <c r="N9" s="71">
        <v>0</v>
      </c>
      <c r="O9" s="71">
        <f t="shared" si="0"/>
        <v>0</v>
      </c>
      <c r="P9" s="71">
        <v>0</v>
      </c>
      <c r="Q9" s="84" t="str">
        <f t="shared" si="1"/>
        <v>0%</v>
      </c>
    </row>
    <row r="10" spans="1:17" ht="29.95" customHeight="1" x14ac:dyDescent="0.15">
      <c r="A10" s="82" t="s">
        <v>541</v>
      </c>
      <c r="B10" s="83" t="s">
        <v>542</v>
      </c>
      <c r="C10" s="71">
        <v>0</v>
      </c>
      <c r="D10" s="71">
        <v>0</v>
      </c>
      <c r="E10" s="71">
        <v>0</v>
      </c>
      <c r="F10" s="71">
        <v>0</v>
      </c>
      <c r="G10" s="71">
        <v>0</v>
      </c>
      <c r="H10" s="71">
        <v>0</v>
      </c>
      <c r="I10" s="71">
        <v>0</v>
      </c>
      <c r="J10" s="71">
        <v>0</v>
      </c>
      <c r="K10" s="71">
        <v>0</v>
      </c>
      <c r="L10" s="71">
        <v>0</v>
      </c>
      <c r="M10" s="71">
        <v>0</v>
      </c>
      <c r="N10" s="71">
        <v>0</v>
      </c>
      <c r="O10" s="71">
        <f t="shared" si="0"/>
        <v>0</v>
      </c>
      <c r="P10" s="71">
        <v>0</v>
      </c>
      <c r="Q10" s="77" t="str">
        <f t="shared" si="1"/>
        <v>0%</v>
      </c>
    </row>
    <row r="11" spans="1:17" ht="29.95" customHeight="1" x14ac:dyDescent="0.15">
      <c r="A11" s="82" t="s">
        <v>543</v>
      </c>
      <c r="B11" s="83" t="s">
        <v>544</v>
      </c>
      <c r="C11" s="71">
        <v>1459</v>
      </c>
      <c r="D11" s="71">
        <v>4839</v>
      </c>
      <c r="E11" s="71">
        <v>15648</v>
      </c>
      <c r="F11" s="71">
        <v>12835</v>
      </c>
      <c r="G11" s="71">
        <v>16035</v>
      </c>
      <c r="H11" s="71">
        <v>11587</v>
      </c>
      <c r="I11" s="71">
        <v>13887</v>
      </c>
      <c r="J11" s="71">
        <v>11350</v>
      </c>
      <c r="K11" s="71">
        <v>5364</v>
      </c>
      <c r="L11" s="71">
        <v>10295</v>
      </c>
      <c r="M11" s="71">
        <v>15832</v>
      </c>
      <c r="N11" s="71">
        <v>7116</v>
      </c>
      <c r="O11" s="71">
        <f t="shared" si="0"/>
        <v>126247</v>
      </c>
      <c r="P11" s="71">
        <v>146423</v>
      </c>
      <c r="Q11" s="77">
        <f t="shared" si="1"/>
        <v>0.86220744008796435</v>
      </c>
    </row>
    <row r="12" spans="1:17" ht="29.95" customHeight="1" x14ac:dyDescent="0.15">
      <c r="A12" s="82" t="s">
        <v>545</v>
      </c>
      <c r="B12" s="83" t="s">
        <v>546</v>
      </c>
      <c r="C12" s="71">
        <v>0</v>
      </c>
      <c r="D12" s="71">
        <v>0</v>
      </c>
      <c r="E12" s="71">
        <v>0</v>
      </c>
      <c r="F12" s="71">
        <v>0</v>
      </c>
      <c r="G12" s="71">
        <v>0</v>
      </c>
      <c r="H12" s="71">
        <v>0</v>
      </c>
      <c r="I12" s="71">
        <v>0</v>
      </c>
      <c r="J12" s="71">
        <v>0</v>
      </c>
      <c r="K12" s="71">
        <v>0</v>
      </c>
      <c r="L12" s="71">
        <v>0</v>
      </c>
      <c r="M12" s="71">
        <v>0</v>
      </c>
      <c r="N12" s="71">
        <v>0</v>
      </c>
      <c r="O12" s="71">
        <f t="shared" si="0"/>
        <v>0</v>
      </c>
      <c r="P12" s="71">
        <v>0</v>
      </c>
      <c r="Q12" s="77" t="str">
        <f t="shared" si="1"/>
        <v>0%</v>
      </c>
    </row>
    <row r="13" spans="1:17" ht="29.95" customHeight="1" x14ac:dyDescent="0.15">
      <c r="A13" s="82" t="s">
        <v>547</v>
      </c>
      <c r="B13" s="85" t="s">
        <v>548</v>
      </c>
      <c r="C13" s="71">
        <v>4759</v>
      </c>
      <c r="D13" s="71">
        <v>2421</v>
      </c>
      <c r="E13" s="71">
        <v>8633</v>
      </c>
      <c r="F13" s="71">
        <v>3472</v>
      </c>
      <c r="G13" s="71">
        <v>11341</v>
      </c>
      <c r="H13" s="71">
        <v>21894</v>
      </c>
      <c r="I13" s="71">
        <v>5767</v>
      </c>
      <c r="J13" s="71">
        <v>7858</v>
      </c>
      <c r="K13" s="71">
        <v>7815</v>
      </c>
      <c r="L13" s="71">
        <v>33253</v>
      </c>
      <c r="M13" s="71">
        <v>25472</v>
      </c>
      <c r="N13" s="71">
        <v>4981</v>
      </c>
      <c r="O13" s="71">
        <f t="shared" si="0"/>
        <v>137666</v>
      </c>
      <c r="P13" s="71">
        <v>139100</v>
      </c>
      <c r="Q13" s="77">
        <f t="shared" si="1"/>
        <v>0.98969086987778576</v>
      </c>
    </row>
    <row r="14" spans="1:17" ht="29.95" customHeight="1" x14ac:dyDescent="0.15">
      <c r="A14" s="82" t="s">
        <v>549</v>
      </c>
      <c r="B14" s="83" t="s">
        <v>550</v>
      </c>
      <c r="C14" s="71">
        <v>172322</v>
      </c>
      <c r="D14" s="71">
        <v>29351</v>
      </c>
      <c r="E14" s="71">
        <v>31518</v>
      </c>
      <c r="F14" s="71">
        <v>0</v>
      </c>
      <c r="G14" s="71">
        <v>30990</v>
      </c>
      <c r="H14" s="71">
        <v>253185</v>
      </c>
      <c r="I14" s="71">
        <v>371440</v>
      </c>
      <c r="J14" s="71">
        <v>330949</v>
      </c>
      <c r="K14" s="71">
        <v>247630</v>
      </c>
      <c r="L14" s="71">
        <v>496071</v>
      </c>
      <c r="M14" s="71">
        <v>255546</v>
      </c>
      <c r="N14" s="71">
        <v>124547</v>
      </c>
      <c r="O14" s="71">
        <f t="shared" si="0"/>
        <v>2343549</v>
      </c>
      <c r="P14" s="71">
        <v>1217342</v>
      </c>
      <c r="Q14" s="77">
        <f t="shared" si="1"/>
        <v>1.9251360751539008</v>
      </c>
    </row>
    <row r="15" spans="1:17" ht="29.95" customHeight="1" x14ac:dyDescent="0.15">
      <c r="A15" s="82" t="s">
        <v>551</v>
      </c>
      <c r="B15" s="83" t="s">
        <v>552</v>
      </c>
      <c r="C15" s="71">
        <v>363</v>
      </c>
      <c r="D15" s="71">
        <v>523</v>
      </c>
      <c r="E15" s="71">
        <v>2034</v>
      </c>
      <c r="F15" s="71">
        <v>1003</v>
      </c>
      <c r="G15" s="71">
        <v>2232</v>
      </c>
      <c r="H15" s="71">
        <v>3123</v>
      </c>
      <c r="I15" s="71">
        <v>4454</v>
      </c>
      <c r="J15" s="71">
        <v>4120</v>
      </c>
      <c r="K15" s="71">
        <v>2139</v>
      </c>
      <c r="L15" s="71">
        <v>8206</v>
      </c>
      <c r="M15" s="71">
        <v>6091</v>
      </c>
      <c r="N15" s="71">
        <v>3086</v>
      </c>
      <c r="O15" s="71">
        <f t="shared" si="0"/>
        <v>37374</v>
      </c>
      <c r="P15" s="71">
        <v>37364</v>
      </c>
      <c r="Q15" s="77">
        <f t="shared" si="1"/>
        <v>1.0002676372979338</v>
      </c>
    </row>
    <row r="16" spans="1:17" ht="29.95" customHeight="1" x14ac:dyDescent="0.15">
      <c r="A16" s="82" t="s">
        <v>553</v>
      </c>
      <c r="B16" s="83" t="s">
        <v>554</v>
      </c>
      <c r="C16" s="71">
        <v>28335</v>
      </c>
      <c r="D16" s="71">
        <v>2864</v>
      </c>
      <c r="E16" s="71">
        <v>1381</v>
      </c>
      <c r="F16" s="71">
        <v>27260</v>
      </c>
      <c r="G16" s="71">
        <v>53534</v>
      </c>
      <c r="H16" s="71">
        <v>60226</v>
      </c>
      <c r="I16" s="71">
        <v>63226</v>
      </c>
      <c r="J16" s="71">
        <v>59859</v>
      </c>
      <c r="K16" s="71">
        <v>33402</v>
      </c>
      <c r="L16" s="71">
        <v>43264</v>
      </c>
      <c r="M16" s="71">
        <v>26370</v>
      </c>
      <c r="N16" s="71">
        <v>30960</v>
      </c>
      <c r="O16" s="71">
        <f t="shared" si="0"/>
        <v>430681</v>
      </c>
      <c r="P16" s="71">
        <v>493829</v>
      </c>
      <c r="Q16" s="77">
        <f t="shared" si="1"/>
        <v>0.87212577633148314</v>
      </c>
    </row>
    <row r="17" spans="1:17" ht="29.95" customHeight="1" x14ac:dyDescent="0.15">
      <c r="A17" s="82" t="s">
        <v>555</v>
      </c>
      <c r="B17" s="83" t="s">
        <v>556</v>
      </c>
      <c r="C17" s="71">
        <v>971</v>
      </c>
      <c r="D17" s="71">
        <v>0</v>
      </c>
      <c r="E17" s="71">
        <v>1113</v>
      </c>
      <c r="F17" s="71">
        <v>15006</v>
      </c>
      <c r="G17" s="71">
        <v>152458</v>
      </c>
      <c r="H17" s="71">
        <v>65516</v>
      </c>
      <c r="I17" s="71">
        <v>23727</v>
      </c>
      <c r="J17" s="71">
        <v>3128</v>
      </c>
      <c r="K17" s="71">
        <v>4945</v>
      </c>
      <c r="L17" s="71">
        <v>65395</v>
      </c>
      <c r="M17" s="71">
        <v>268362</v>
      </c>
      <c r="N17" s="71">
        <v>77007</v>
      </c>
      <c r="O17" s="71">
        <f t="shared" si="0"/>
        <v>677628</v>
      </c>
      <c r="P17" s="71">
        <v>366291</v>
      </c>
      <c r="Q17" s="77">
        <f t="shared" si="1"/>
        <v>1.8499717437774883</v>
      </c>
    </row>
    <row r="18" spans="1:17" ht="29.95" customHeight="1" x14ac:dyDescent="0.15">
      <c r="A18" s="82" t="s">
        <v>557</v>
      </c>
      <c r="B18" s="83" t="s">
        <v>558</v>
      </c>
      <c r="C18" s="71">
        <v>3164</v>
      </c>
      <c r="D18" s="71">
        <v>5064</v>
      </c>
      <c r="E18" s="71">
        <v>2928</v>
      </c>
      <c r="F18" s="71">
        <v>2223</v>
      </c>
      <c r="G18" s="71">
        <v>1935</v>
      </c>
      <c r="H18" s="71">
        <v>2571</v>
      </c>
      <c r="I18" s="71">
        <v>132</v>
      </c>
      <c r="J18" s="71">
        <v>410</v>
      </c>
      <c r="K18" s="71">
        <v>16</v>
      </c>
      <c r="L18" s="71">
        <v>525</v>
      </c>
      <c r="M18" s="71">
        <v>329</v>
      </c>
      <c r="N18" s="71">
        <v>2243</v>
      </c>
      <c r="O18" s="71">
        <f t="shared" si="0"/>
        <v>21540</v>
      </c>
      <c r="P18" s="71">
        <v>19759</v>
      </c>
      <c r="Q18" s="77">
        <f t="shared" si="1"/>
        <v>1.0901361404929399</v>
      </c>
    </row>
    <row r="19" spans="1:17" ht="29.95" customHeight="1" x14ac:dyDescent="0.15">
      <c r="A19" s="82" t="s">
        <v>559</v>
      </c>
      <c r="B19" s="83" t="s">
        <v>560</v>
      </c>
      <c r="C19" s="71">
        <v>3250</v>
      </c>
      <c r="D19" s="71">
        <v>2056</v>
      </c>
      <c r="E19" s="71">
        <v>3120</v>
      </c>
      <c r="F19" s="71">
        <v>6222</v>
      </c>
      <c r="G19" s="71">
        <v>15619</v>
      </c>
      <c r="H19" s="71">
        <v>13092</v>
      </c>
      <c r="I19" s="71">
        <v>14704</v>
      </c>
      <c r="J19" s="71">
        <v>23826</v>
      </c>
      <c r="K19" s="71">
        <v>11257</v>
      </c>
      <c r="L19" s="71">
        <v>13697</v>
      </c>
      <c r="M19" s="71">
        <v>3690</v>
      </c>
      <c r="N19" s="71">
        <v>2368</v>
      </c>
      <c r="O19" s="71">
        <f t="shared" si="0"/>
        <v>112901</v>
      </c>
      <c r="P19" s="71">
        <v>115586</v>
      </c>
      <c r="Q19" s="77">
        <f t="shared" si="1"/>
        <v>0.9767705431453636</v>
      </c>
    </row>
    <row r="20" spans="1:17" ht="29.95" customHeight="1" x14ac:dyDescent="0.15">
      <c r="A20" s="82" t="s">
        <v>561</v>
      </c>
      <c r="B20" s="83" t="s">
        <v>562</v>
      </c>
      <c r="C20" s="71">
        <v>123</v>
      </c>
      <c r="D20" s="71">
        <v>119</v>
      </c>
      <c r="E20" s="71">
        <v>254</v>
      </c>
      <c r="F20" s="71">
        <v>321</v>
      </c>
      <c r="G20" s="71">
        <v>288</v>
      </c>
      <c r="H20" s="71">
        <v>8053</v>
      </c>
      <c r="I20" s="71">
        <v>18226</v>
      </c>
      <c r="J20" s="71">
        <v>18110</v>
      </c>
      <c r="K20" s="71">
        <v>820</v>
      </c>
      <c r="L20" s="71">
        <v>149</v>
      </c>
      <c r="M20" s="71">
        <v>71</v>
      </c>
      <c r="N20" s="71">
        <v>81</v>
      </c>
      <c r="O20" s="71">
        <f t="shared" si="0"/>
        <v>46615</v>
      </c>
      <c r="P20" s="71">
        <v>68904</v>
      </c>
      <c r="Q20" s="77">
        <f t="shared" si="1"/>
        <v>0.67652095669337053</v>
      </c>
    </row>
    <row r="21" spans="1:17" ht="29.95" customHeight="1" x14ac:dyDescent="0.15">
      <c r="A21" s="396" t="s">
        <v>563</v>
      </c>
      <c r="B21" s="397"/>
      <c r="C21" s="71">
        <f t="shared" ref="C21:N21" si="2">SUM(C6:C20)</f>
        <v>413506</v>
      </c>
      <c r="D21" s="71">
        <f t="shared" si="2"/>
        <v>327455</v>
      </c>
      <c r="E21" s="71">
        <f t="shared" si="2"/>
        <v>293799</v>
      </c>
      <c r="F21" s="71">
        <f t="shared" si="2"/>
        <v>187724</v>
      </c>
      <c r="G21" s="71">
        <f t="shared" si="2"/>
        <v>531171</v>
      </c>
      <c r="H21" s="71">
        <f t="shared" si="2"/>
        <v>807490</v>
      </c>
      <c r="I21" s="71">
        <f t="shared" si="2"/>
        <v>549905</v>
      </c>
      <c r="J21" s="71">
        <f t="shared" si="2"/>
        <v>480681</v>
      </c>
      <c r="K21" s="71">
        <f t="shared" si="2"/>
        <v>460814</v>
      </c>
      <c r="L21" s="71">
        <f t="shared" si="2"/>
        <v>833868</v>
      </c>
      <c r="M21" s="71">
        <f t="shared" si="2"/>
        <v>742718</v>
      </c>
      <c r="N21" s="71">
        <f t="shared" si="2"/>
        <v>349726</v>
      </c>
      <c r="O21" s="71">
        <f t="shared" si="0"/>
        <v>5978857</v>
      </c>
      <c r="P21" s="71">
        <f>SUM(P6:P20)</f>
        <v>4445808</v>
      </c>
      <c r="Q21" s="77">
        <f t="shared" si="1"/>
        <v>1.344830231085103</v>
      </c>
    </row>
    <row r="22" spans="1:17" ht="29.95" customHeight="1" x14ac:dyDescent="0.15">
      <c r="A22" s="403" t="s">
        <v>564</v>
      </c>
      <c r="B22" s="397"/>
      <c r="C22" s="71">
        <v>233503</v>
      </c>
      <c r="D22" s="71">
        <v>318079</v>
      </c>
      <c r="E22" s="71">
        <v>110880</v>
      </c>
      <c r="F22" s="71">
        <v>249999</v>
      </c>
      <c r="G22" s="71">
        <v>357728</v>
      </c>
      <c r="H22" s="71">
        <v>404396</v>
      </c>
      <c r="I22" s="71">
        <v>300440</v>
      </c>
      <c r="J22" s="71">
        <v>355753</v>
      </c>
      <c r="K22" s="71">
        <v>647305</v>
      </c>
      <c r="L22" s="71">
        <v>663220</v>
      </c>
      <c r="M22" s="71">
        <v>368984</v>
      </c>
      <c r="N22" s="71">
        <v>435521</v>
      </c>
      <c r="O22" s="71">
        <f t="shared" si="0"/>
        <v>4445808</v>
      </c>
      <c r="P22" s="398"/>
      <c r="Q22" s="399"/>
    </row>
    <row r="23" spans="1:17" ht="29.95" customHeight="1" x14ac:dyDescent="0.15">
      <c r="A23" s="403" t="s">
        <v>565</v>
      </c>
      <c r="B23" s="404"/>
      <c r="C23" s="72">
        <f t="shared" ref="C23:O23" si="3">C21/C22</f>
        <v>1.7708808880399824</v>
      </c>
      <c r="D23" s="72">
        <f t="shared" si="3"/>
        <v>1.0294769538385118</v>
      </c>
      <c r="E23" s="72">
        <f t="shared" si="3"/>
        <v>2.6497023809523808</v>
      </c>
      <c r="F23" s="72">
        <f t="shared" si="3"/>
        <v>0.75089900359601436</v>
      </c>
      <c r="G23" s="72">
        <f t="shared" si="3"/>
        <v>1.4848460282672868</v>
      </c>
      <c r="H23" s="72">
        <f t="shared" si="3"/>
        <v>1.9967803835844073</v>
      </c>
      <c r="I23" s="72">
        <f t="shared" si="3"/>
        <v>1.8303321794701104</v>
      </c>
      <c r="J23" s="72">
        <f t="shared" si="3"/>
        <v>1.3511649936894419</v>
      </c>
      <c r="K23" s="72">
        <f t="shared" si="3"/>
        <v>0.71189624674612428</v>
      </c>
      <c r="L23" s="72">
        <f t="shared" si="3"/>
        <v>1.2573022526461808</v>
      </c>
      <c r="M23" s="72">
        <f t="shared" si="3"/>
        <v>2.0128731869132537</v>
      </c>
      <c r="N23" s="72">
        <f t="shared" si="3"/>
        <v>0.80300605481710408</v>
      </c>
      <c r="O23" s="72">
        <f t="shared" si="3"/>
        <v>1.344830231085103</v>
      </c>
      <c r="P23" s="400"/>
      <c r="Q23" s="401"/>
    </row>
    <row r="24" spans="1:17" ht="20.95" customHeight="1" x14ac:dyDescent="0.15">
      <c r="O24" s="45" t="s">
        <v>1824</v>
      </c>
    </row>
  </sheetData>
  <mergeCells count="6">
    <mergeCell ref="P4:Q4"/>
    <mergeCell ref="A5:B5"/>
    <mergeCell ref="A21:B21"/>
    <mergeCell ref="A22:B22"/>
    <mergeCell ref="P22:Q23"/>
    <mergeCell ref="A23:B23"/>
  </mergeCells>
  <phoneticPr fontId="2"/>
  <pageMargins left="0.78740157480314965" right="0.39370078740157483" top="0.39370078740157483" bottom="0.39370078740157483" header="0" footer="0"/>
  <pageSetup paperSize="9" scale="86" orientation="landscape"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E78B-B22F-416B-8C4A-769D6433CDCD}">
  <sheetPr>
    <pageSetUpPr fitToPage="1"/>
  </sheetPr>
  <dimension ref="A1:Q24"/>
  <sheetViews>
    <sheetView view="pageLayout" topLeftCell="A19" zoomScaleNormal="100" workbookViewId="0">
      <selection activeCell="O24" sqref="O24"/>
    </sheetView>
  </sheetViews>
  <sheetFormatPr defaultColWidth="9" defaultRowHeight="14.4" x14ac:dyDescent="0.15"/>
  <cols>
    <col min="1" max="1" width="4.33203125" style="76" customWidth="1"/>
    <col min="2" max="2" width="22.44140625" style="45" customWidth="1"/>
    <col min="3" max="14" width="8.44140625" style="45" customWidth="1"/>
    <col min="15" max="16" width="9.88671875" style="45" customWidth="1"/>
    <col min="17" max="17" width="8.44140625" style="45" customWidth="1"/>
    <col min="18" max="16384" width="9" style="45"/>
  </cols>
  <sheetData>
    <row r="1" spans="1:17" s="42" customFormat="1" ht="21.8" customHeight="1" x14ac:dyDescent="0.15">
      <c r="A1" s="45" t="s">
        <v>566</v>
      </c>
      <c r="C1" s="45"/>
      <c r="D1" s="45"/>
      <c r="E1" s="45"/>
      <c r="F1" s="45"/>
      <c r="G1" s="45"/>
      <c r="H1" s="45"/>
      <c r="I1" s="45"/>
      <c r="J1" s="45"/>
      <c r="K1" s="45"/>
      <c r="L1" s="45"/>
      <c r="M1" s="45"/>
      <c r="N1" s="45"/>
      <c r="O1" s="45"/>
      <c r="P1" s="45"/>
      <c r="Q1" s="45"/>
    </row>
    <row r="2" spans="1:17" ht="21.8" customHeight="1" x14ac:dyDescent="0.15">
      <c r="A2" s="45" t="s">
        <v>1912</v>
      </c>
    </row>
    <row r="3" spans="1:17" s="42" customFormat="1" ht="21.8" customHeight="1" x14ac:dyDescent="0.15">
      <c r="A3" s="45" t="s">
        <v>1913</v>
      </c>
      <c r="C3" s="45"/>
      <c r="D3" s="45"/>
      <c r="E3" s="45"/>
      <c r="F3" s="45"/>
      <c r="G3" s="45"/>
      <c r="H3" s="45"/>
      <c r="I3" s="45"/>
      <c r="J3" s="45"/>
      <c r="K3" s="45"/>
      <c r="L3" s="45"/>
      <c r="M3" s="45"/>
      <c r="N3" s="45"/>
      <c r="O3" s="45"/>
      <c r="P3" s="45"/>
      <c r="Q3" s="45"/>
    </row>
    <row r="4" spans="1:17" ht="21.8" customHeight="1" x14ac:dyDescent="0.15">
      <c r="A4" s="45"/>
      <c r="O4" s="384" t="s">
        <v>567</v>
      </c>
      <c r="P4" s="384"/>
      <c r="Q4" s="384"/>
    </row>
    <row r="5" spans="1:17" ht="20.3" customHeight="1" x14ac:dyDescent="0.15">
      <c r="A5" s="383" t="s">
        <v>518</v>
      </c>
      <c r="B5" s="383"/>
      <c r="C5" s="63" t="s">
        <v>519</v>
      </c>
      <c r="D5" s="63" t="s">
        <v>520</v>
      </c>
      <c r="E5" s="63" t="s">
        <v>521</v>
      </c>
      <c r="F5" s="63" t="s">
        <v>522</v>
      </c>
      <c r="G5" s="63" t="s">
        <v>523</v>
      </c>
      <c r="H5" s="63" t="s">
        <v>524</v>
      </c>
      <c r="I5" s="63" t="s">
        <v>525</v>
      </c>
      <c r="J5" s="63" t="s">
        <v>526</v>
      </c>
      <c r="K5" s="63" t="s">
        <v>527</v>
      </c>
      <c r="L5" s="63" t="s">
        <v>568</v>
      </c>
      <c r="M5" s="63" t="s">
        <v>529</v>
      </c>
      <c r="N5" s="63" t="s">
        <v>530</v>
      </c>
      <c r="O5" s="63" t="s">
        <v>531</v>
      </c>
      <c r="P5" s="63" t="s">
        <v>569</v>
      </c>
      <c r="Q5" s="63" t="s">
        <v>532</v>
      </c>
    </row>
    <row r="6" spans="1:17" ht="29.95" customHeight="1" x14ac:dyDescent="0.15">
      <c r="A6" s="82" t="s">
        <v>533</v>
      </c>
      <c r="B6" s="83" t="s">
        <v>534</v>
      </c>
      <c r="C6" s="71">
        <v>97242</v>
      </c>
      <c r="D6" s="71">
        <v>77479</v>
      </c>
      <c r="E6" s="71">
        <v>70965</v>
      </c>
      <c r="F6" s="71">
        <v>35053</v>
      </c>
      <c r="G6" s="71">
        <v>54208</v>
      </c>
      <c r="H6" s="71">
        <v>85491</v>
      </c>
      <c r="I6" s="71">
        <v>78</v>
      </c>
      <c r="J6" s="71">
        <v>72</v>
      </c>
      <c r="K6" s="71">
        <v>63363</v>
      </c>
      <c r="L6" s="71">
        <v>96527</v>
      </c>
      <c r="M6" s="71">
        <v>109233</v>
      </c>
      <c r="N6" s="71">
        <v>77777</v>
      </c>
      <c r="O6" s="71">
        <f t="shared" ref="O6:O22" si="0">SUM(C6:N6)</f>
        <v>767488</v>
      </c>
      <c r="P6" s="71">
        <v>790162</v>
      </c>
      <c r="Q6" s="72">
        <f t="shared" ref="Q6:Q21" si="1">IF(O6*P6&lt;&gt;0,O6/P6,"0%")</f>
        <v>0.97130461854657657</v>
      </c>
    </row>
    <row r="7" spans="1:17" ht="29.95" customHeight="1" x14ac:dyDescent="0.15">
      <c r="A7" s="82" t="s">
        <v>535</v>
      </c>
      <c r="B7" s="83" t="s">
        <v>536</v>
      </c>
      <c r="C7" s="71">
        <v>0</v>
      </c>
      <c r="D7" s="71">
        <v>0</v>
      </c>
      <c r="E7" s="71">
        <v>0</v>
      </c>
      <c r="F7" s="71">
        <v>0</v>
      </c>
      <c r="G7" s="71">
        <v>42</v>
      </c>
      <c r="H7" s="71">
        <v>0</v>
      </c>
      <c r="I7" s="71">
        <v>0</v>
      </c>
      <c r="J7" s="71">
        <v>0</v>
      </c>
      <c r="K7" s="71">
        <v>0</v>
      </c>
      <c r="L7" s="71">
        <v>0</v>
      </c>
      <c r="M7" s="71">
        <v>0</v>
      </c>
      <c r="N7" s="71">
        <v>0</v>
      </c>
      <c r="O7" s="71">
        <f t="shared" si="0"/>
        <v>42</v>
      </c>
      <c r="P7" s="71">
        <v>536</v>
      </c>
      <c r="Q7" s="77">
        <f t="shared" si="1"/>
        <v>7.8358208955223885E-2</v>
      </c>
    </row>
    <row r="8" spans="1:17" s="50" customFormat="1" ht="29.95" customHeight="1" x14ac:dyDescent="0.15">
      <c r="A8" s="82" t="s">
        <v>537</v>
      </c>
      <c r="B8" s="83" t="s">
        <v>538</v>
      </c>
      <c r="C8" s="71">
        <v>0</v>
      </c>
      <c r="D8" s="71">
        <v>0</v>
      </c>
      <c r="E8" s="71">
        <v>0</v>
      </c>
      <c r="F8" s="71">
        <v>0</v>
      </c>
      <c r="G8" s="71">
        <v>602</v>
      </c>
      <c r="H8" s="71">
        <v>4298</v>
      </c>
      <c r="I8" s="71">
        <v>18438</v>
      </c>
      <c r="J8" s="71">
        <v>12777</v>
      </c>
      <c r="K8" s="71">
        <v>6579</v>
      </c>
      <c r="L8" s="71">
        <v>6088</v>
      </c>
      <c r="M8" s="71">
        <v>6988</v>
      </c>
      <c r="N8" s="71">
        <v>0</v>
      </c>
      <c r="O8" s="71">
        <f t="shared" si="0"/>
        <v>55770</v>
      </c>
      <c r="P8" s="71">
        <v>64620</v>
      </c>
      <c r="Q8" s="77">
        <f t="shared" si="1"/>
        <v>0.86304549675023212</v>
      </c>
    </row>
    <row r="9" spans="1:17" ht="29.95" customHeight="1" x14ac:dyDescent="0.15">
      <c r="A9" s="82" t="s">
        <v>539</v>
      </c>
      <c r="B9" s="83" t="s">
        <v>540</v>
      </c>
      <c r="C9" s="71">
        <v>0</v>
      </c>
      <c r="D9" s="71">
        <v>0</v>
      </c>
      <c r="E9" s="71">
        <v>0</v>
      </c>
      <c r="F9" s="71">
        <v>0</v>
      </c>
      <c r="G9" s="71">
        <v>0</v>
      </c>
      <c r="H9" s="71">
        <v>0</v>
      </c>
      <c r="I9" s="71">
        <v>0</v>
      </c>
      <c r="J9" s="71">
        <v>0</v>
      </c>
      <c r="K9" s="71">
        <v>0</v>
      </c>
      <c r="L9" s="71">
        <v>0</v>
      </c>
      <c r="M9" s="71">
        <v>0</v>
      </c>
      <c r="N9" s="71">
        <v>0</v>
      </c>
      <c r="O9" s="71">
        <f t="shared" si="0"/>
        <v>0</v>
      </c>
      <c r="P9" s="71">
        <v>0</v>
      </c>
      <c r="Q9" s="77" t="str">
        <f t="shared" si="1"/>
        <v>0%</v>
      </c>
    </row>
    <row r="10" spans="1:17" ht="29.95" customHeight="1" x14ac:dyDescent="0.15">
      <c r="A10" s="82" t="s">
        <v>541</v>
      </c>
      <c r="B10" s="83" t="s">
        <v>542</v>
      </c>
      <c r="C10" s="71">
        <v>0</v>
      </c>
      <c r="D10" s="71">
        <v>0</v>
      </c>
      <c r="E10" s="71">
        <v>0</v>
      </c>
      <c r="F10" s="71">
        <v>0</v>
      </c>
      <c r="G10" s="71">
        <v>0</v>
      </c>
      <c r="H10" s="71">
        <v>0</v>
      </c>
      <c r="I10" s="71">
        <v>0</v>
      </c>
      <c r="J10" s="71">
        <v>0</v>
      </c>
      <c r="K10" s="71">
        <v>0</v>
      </c>
      <c r="L10" s="71">
        <v>0</v>
      </c>
      <c r="M10" s="71">
        <v>0</v>
      </c>
      <c r="N10" s="71">
        <v>0</v>
      </c>
      <c r="O10" s="71">
        <f t="shared" si="0"/>
        <v>0</v>
      </c>
      <c r="P10" s="71">
        <v>0</v>
      </c>
      <c r="Q10" s="77" t="str">
        <f t="shared" si="1"/>
        <v>0%</v>
      </c>
    </row>
    <row r="11" spans="1:17" ht="29.95" customHeight="1" x14ac:dyDescent="0.15">
      <c r="A11" s="82" t="s">
        <v>543</v>
      </c>
      <c r="B11" s="83" t="s">
        <v>544</v>
      </c>
      <c r="C11" s="71">
        <v>1537</v>
      </c>
      <c r="D11" s="71">
        <v>4292</v>
      </c>
      <c r="E11" s="71">
        <v>8131</v>
      </c>
      <c r="F11" s="71">
        <v>4980</v>
      </c>
      <c r="G11" s="71">
        <v>6730</v>
      </c>
      <c r="H11" s="71">
        <v>5507</v>
      </c>
      <c r="I11" s="71">
        <v>12631</v>
      </c>
      <c r="J11" s="71">
        <v>10752</v>
      </c>
      <c r="K11" s="71">
        <v>6880</v>
      </c>
      <c r="L11" s="71">
        <v>14296</v>
      </c>
      <c r="M11" s="71">
        <v>15487</v>
      </c>
      <c r="N11" s="71">
        <v>7255</v>
      </c>
      <c r="O11" s="71">
        <f t="shared" si="0"/>
        <v>98478</v>
      </c>
      <c r="P11" s="71">
        <v>101051</v>
      </c>
      <c r="Q11" s="77">
        <f t="shared" si="1"/>
        <v>0.97453760972182368</v>
      </c>
    </row>
    <row r="12" spans="1:17" ht="29.95" customHeight="1" x14ac:dyDescent="0.15">
      <c r="A12" s="82" t="s">
        <v>545</v>
      </c>
      <c r="B12" s="83" t="s">
        <v>546</v>
      </c>
      <c r="C12" s="71">
        <v>0</v>
      </c>
      <c r="D12" s="71">
        <v>0</v>
      </c>
      <c r="E12" s="71">
        <v>0</v>
      </c>
      <c r="F12" s="71">
        <v>0</v>
      </c>
      <c r="G12" s="71">
        <v>0</v>
      </c>
      <c r="H12" s="71">
        <v>0</v>
      </c>
      <c r="I12" s="71">
        <v>0</v>
      </c>
      <c r="J12" s="71">
        <v>0</v>
      </c>
      <c r="K12" s="71">
        <v>0</v>
      </c>
      <c r="L12" s="71">
        <v>0</v>
      </c>
      <c r="M12" s="71">
        <v>0</v>
      </c>
      <c r="N12" s="71">
        <v>0</v>
      </c>
      <c r="O12" s="71">
        <f t="shared" si="0"/>
        <v>0</v>
      </c>
      <c r="P12" s="71">
        <v>0</v>
      </c>
      <c r="Q12" s="77" t="str">
        <f t="shared" si="1"/>
        <v>0%</v>
      </c>
    </row>
    <row r="13" spans="1:17" ht="29.95" customHeight="1" x14ac:dyDescent="0.15">
      <c r="A13" s="82" t="s">
        <v>547</v>
      </c>
      <c r="B13" s="85" t="s">
        <v>548</v>
      </c>
      <c r="C13" s="71">
        <v>11465</v>
      </c>
      <c r="D13" s="71">
        <v>3777</v>
      </c>
      <c r="E13" s="71">
        <v>6713</v>
      </c>
      <c r="F13" s="71">
        <v>2337</v>
      </c>
      <c r="G13" s="71">
        <v>7069</v>
      </c>
      <c r="H13" s="71">
        <v>27426</v>
      </c>
      <c r="I13" s="71">
        <v>9835</v>
      </c>
      <c r="J13" s="71">
        <v>18182</v>
      </c>
      <c r="K13" s="71">
        <v>8732</v>
      </c>
      <c r="L13" s="71">
        <v>38432</v>
      </c>
      <c r="M13" s="71">
        <v>31396</v>
      </c>
      <c r="N13" s="71">
        <v>7913</v>
      </c>
      <c r="O13" s="71">
        <f t="shared" si="0"/>
        <v>173277</v>
      </c>
      <c r="P13" s="71">
        <v>155217</v>
      </c>
      <c r="Q13" s="77">
        <f t="shared" si="1"/>
        <v>1.1163532345039526</v>
      </c>
    </row>
    <row r="14" spans="1:17" ht="29.95" customHeight="1" x14ac:dyDescent="0.15">
      <c r="A14" s="82" t="s">
        <v>549</v>
      </c>
      <c r="B14" s="83" t="s">
        <v>550</v>
      </c>
      <c r="C14" s="71">
        <v>157575</v>
      </c>
      <c r="D14" s="71">
        <v>23765</v>
      </c>
      <c r="E14" s="71">
        <v>30351</v>
      </c>
      <c r="F14" s="71">
        <v>0</v>
      </c>
      <c r="G14" s="71">
        <v>16629</v>
      </c>
      <c r="H14" s="71">
        <v>102047</v>
      </c>
      <c r="I14" s="71">
        <v>196118</v>
      </c>
      <c r="J14" s="71">
        <v>229026</v>
      </c>
      <c r="K14" s="71">
        <v>166023</v>
      </c>
      <c r="L14" s="71">
        <v>347712</v>
      </c>
      <c r="M14" s="71">
        <v>182026</v>
      </c>
      <c r="N14" s="71">
        <v>88377</v>
      </c>
      <c r="O14" s="71">
        <f t="shared" si="0"/>
        <v>1539649</v>
      </c>
      <c r="P14" s="71">
        <v>1035190</v>
      </c>
      <c r="Q14" s="77">
        <f t="shared" si="1"/>
        <v>1.4873105420261015</v>
      </c>
    </row>
    <row r="15" spans="1:17" ht="29.95" customHeight="1" x14ac:dyDescent="0.15">
      <c r="A15" s="82" t="s">
        <v>551</v>
      </c>
      <c r="B15" s="83" t="s">
        <v>552</v>
      </c>
      <c r="C15" s="71">
        <v>345</v>
      </c>
      <c r="D15" s="71">
        <v>651</v>
      </c>
      <c r="E15" s="71">
        <v>1686</v>
      </c>
      <c r="F15" s="71">
        <v>657</v>
      </c>
      <c r="G15" s="71">
        <v>1709</v>
      </c>
      <c r="H15" s="71">
        <v>1862</v>
      </c>
      <c r="I15" s="71">
        <v>3765</v>
      </c>
      <c r="J15" s="71">
        <v>4309</v>
      </c>
      <c r="K15" s="71">
        <v>2603</v>
      </c>
      <c r="L15" s="71">
        <v>4876</v>
      </c>
      <c r="M15" s="71">
        <v>2618</v>
      </c>
      <c r="N15" s="71">
        <v>1566</v>
      </c>
      <c r="O15" s="71">
        <f t="shared" si="0"/>
        <v>26647</v>
      </c>
      <c r="P15" s="71">
        <v>26458</v>
      </c>
      <c r="Q15" s="77">
        <f t="shared" si="1"/>
        <v>1.0071433970821679</v>
      </c>
    </row>
    <row r="16" spans="1:17" ht="29.95" customHeight="1" x14ac:dyDescent="0.15">
      <c r="A16" s="82" t="s">
        <v>553</v>
      </c>
      <c r="B16" s="83" t="s">
        <v>554</v>
      </c>
      <c r="C16" s="71">
        <v>5384</v>
      </c>
      <c r="D16" s="71">
        <v>2003</v>
      </c>
      <c r="E16" s="71">
        <v>1021</v>
      </c>
      <c r="F16" s="71">
        <v>4300</v>
      </c>
      <c r="G16" s="71">
        <v>8364</v>
      </c>
      <c r="H16" s="71">
        <v>13286</v>
      </c>
      <c r="I16" s="71">
        <v>16936</v>
      </c>
      <c r="J16" s="71">
        <v>14717</v>
      </c>
      <c r="K16" s="71">
        <v>5988</v>
      </c>
      <c r="L16" s="71">
        <v>6478</v>
      </c>
      <c r="M16" s="71">
        <v>3692</v>
      </c>
      <c r="N16" s="71">
        <v>4334</v>
      </c>
      <c r="O16" s="71">
        <f t="shared" si="0"/>
        <v>86503</v>
      </c>
      <c r="P16" s="71">
        <v>99706</v>
      </c>
      <c r="Q16" s="77">
        <f t="shared" si="1"/>
        <v>0.86758068722042803</v>
      </c>
    </row>
    <row r="17" spans="1:17" ht="29.95" customHeight="1" x14ac:dyDescent="0.15">
      <c r="A17" s="82" t="s">
        <v>555</v>
      </c>
      <c r="B17" s="83" t="s">
        <v>556</v>
      </c>
      <c r="C17" s="71">
        <v>369</v>
      </c>
      <c r="D17" s="71">
        <v>0</v>
      </c>
      <c r="E17" s="71">
        <v>593</v>
      </c>
      <c r="F17" s="71">
        <v>5591</v>
      </c>
      <c r="G17" s="71">
        <v>23615</v>
      </c>
      <c r="H17" s="71">
        <v>11930</v>
      </c>
      <c r="I17" s="71">
        <v>6308</v>
      </c>
      <c r="J17" s="71">
        <v>1948</v>
      </c>
      <c r="K17" s="71">
        <v>1558</v>
      </c>
      <c r="L17" s="71">
        <v>41466</v>
      </c>
      <c r="M17" s="71">
        <v>145265</v>
      </c>
      <c r="N17" s="71">
        <v>25375</v>
      </c>
      <c r="O17" s="71">
        <f t="shared" si="0"/>
        <v>264018</v>
      </c>
      <c r="P17" s="71">
        <v>152932</v>
      </c>
      <c r="Q17" s="77">
        <f t="shared" si="1"/>
        <v>1.7263751209687965</v>
      </c>
    </row>
    <row r="18" spans="1:17" ht="29.95" customHeight="1" x14ac:dyDescent="0.15">
      <c r="A18" s="82" t="s">
        <v>557</v>
      </c>
      <c r="B18" s="83" t="s">
        <v>558</v>
      </c>
      <c r="C18" s="71">
        <v>1356</v>
      </c>
      <c r="D18" s="71">
        <v>1668</v>
      </c>
      <c r="E18" s="71">
        <v>1976</v>
      </c>
      <c r="F18" s="71">
        <v>914</v>
      </c>
      <c r="G18" s="71">
        <v>725</v>
      </c>
      <c r="H18" s="71">
        <v>1036</v>
      </c>
      <c r="I18" s="71">
        <v>75</v>
      </c>
      <c r="J18" s="71">
        <v>248</v>
      </c>
      <c r="K18" s="71">
        <v>19</v>
      </c>
      <c r="L18" s="71">
        <v>658</v>
      </c>
      <c r="M18" s="71">
        <v>358</v>
      </c>
      <c r="N18" s="71">
        <v>848</v>
      </c>
      <c r="O18" s="71">
        <f t="shared" si="0"/>
        <v>9881</v>
      </c>
      <c r="P18" s="71">
        <v>11128</v>
      </c>
      <c r="Q18" s="77">
        <f t="shared" si="1"/>
        <v>0.88794033069734002</v>
      </c>
    </row>
    <row r="19" spans="1:17" ht="29.95" customHeight="1" x14ac:dyDescent="0.15">
      <c r="A19" s="82" t="s">
        <v>559</v>
      </c>
      <c r="B19" s="83" t="s">
        <v>560</v>
      </c>
      <c r="C19" s="71">
        <v>5089</v>
      </c>
      <c r="D19" s="71">
        <v>2523</v>
      </c>
      <c r="E19" s="71">
        <v>5687</v>
      </c>
      <c r="F19" s="71">
        <v>7775</v>
      </c>
      <c r="G19" s="71">
        <v>11105</v>
      </c>
      <c r="H19" s="71">
        <v>11066</v>
      </c>
      <c r="I19" s="71">
        <v>11264</v>
      </c>
      <c r="J19" s="71">
        <v>12030</v>
      </c>
      <c r="K19" s="71">
        <v>5252</v>
      </c>
      <c r="L19" s="71">
        <v>6527</v>
      </c>
      <c r="M19" s="71">
        <v>1583</v>
      </c>
      <c r="N19" s="71">
        <v>2892</v>
      </c>
      <c r="O19" s="71">
        <f t="shared" si="0"/>
        <v>82793</v>
      </c>
      <c r="P19" s="71">
        <v>91930</v>
      </c>
      <c r="Q19" s="77">
        <f t="shared" si="1"/>
        <v>0.90060915914282602</v>
      </c>
    </row>
    <row r="20" spans="1:17" ht="29.95" customHeight="1" x14ac:dyDescent="0.15">
      <c r="A20" s="82" t="s">
        <v>561</v>
      </c>
      <c r="B20" s="83" t="s">
        <v>562</v>
      </c>
      <c r="C20" s="71">
        <v>457</v>
      </c>
      <c r="D20" s="71">
        <v>283</v>
      </c>
      <c r="E20" s="71">
        <v>222</v>
      </c>
      <c r="F20" s="71">
        <v>264</v>
      </c>
      <c r="G20" s="71">
        <v>159</v>
      </c>
      <c r="H20" s="71">
        <v>8643</v>
      </c>
      <c r="I20" s="71">
        <v>14934</v>
      </c>
      <c r="J20" s="71">
        <v>14379</v>
      </c>
      <c r="K20" s="71">
        <v>533</v>
      </c>
      <c r="L20" s="71">
        <v>184</v>
      </c>
      <c r="M20" s="71">
        <v>93</v>
      </c>
      <c r="N20" s="71">
        <v>314</v>
      </c>
      <c r="O20" s="71">
        <f t="shared" si="0"/>
        <v>40465</v>
      </c>
      <c r="P20" s="71">
        <v>51876</v>
      </c>
      <c r="Q20" s="77">
        <f t="shared" si="1"/>
        <v>0.78003315598735445</v>
      </c>
    </row>
    <row r="21" spans="1:17" ht="29.95" customHeight="1" x14ac:dyDescent="0.15">
      <c r="A21" s="396" t="s">
        <v>563</v>
      </c>
      <c r="B21" s="397"/>
      <c r="C21" s="71">
        <f t="shared" ref="C21:N21" si="2">SUM(C6:C20)</f>
        <v>280819</v>
      </c>
      <c r="D21" s="71">
        <f t="shared" si="2"/>
        <v>116441</v>
      </c>
      <c r="E21" s="71">
        <f t="shared" si="2"/>
        <v>127345</v>
      </c>
      <c r="F21" s="71">
        <f t="shared" si="2"/>
        <v>61871</v>
      </c>
      <c r="G21" s="71">
        <f t="shared" si="2"/>
        <v>130957</v>
      </c>
      <c r="H21" s="71">
        <f t="shared" si="2"/>
        <v>272592</v>
      </c>
      <c r="I21" s="71">
        <f t="shared" si="2"/>
        <v>290382</v>
      </c>
      <c r="J21" s="71">
        <f t="shared" si="2"/>
        <v>318440</v>
      </c>
      <c r="K21" s="71">
        <f t="shared" si="2"/>
        <v>267530</v>
      </c>
      <c r="L21" s="71">
        <f t="shared" si="2"/>
        <v>563244</v>
      </c>
      <c r="M21" s="71">
        <f t="shared" si="2"/>
        <v>498739</v>
      </c>
      <c r="N21" s="71">
        <f t="shared" si="2"/>
        <v>216651</v>
      </c>
      <c r="O21" s="71">
        <f t="shared" si="0"/>
        <v>3145011</v>
      </c>
      <c r="P21" s="71">
        <f>SUM(P6:P20)</f>
        <v>2580806</v>
      </c>
      <c r="Q21" s="77">
        <f t="shared" si="1"/>
        <v>1.2186158122695003</v>
      </c>
    </row>
    <row r="22" spans="1:17" ht="29.95" customHeight="1" x14ac:dyDescent="0.15">
      <c r="A22" s="403" t="s">
        <v>564</v>
      </c>
      <c r="B22" s="397"/>
      <c r="C22" s="71">
        <v>149195</v>
      </c>
      <c r="D22" s="71">
        <v>105370</v>
      </c>
      <c r="E22" s="71">
        <v>68371</v>
      </c>
      <c r="F22" s="71">
        <v>127003</v>
      </c>
      <c r="G22" s="71">
        <v>131581</v>
      </c>
      <c r="H22" s="71">
        <v>156268</v>
      </c>
      <c r="I22" s="71">
        <v>150904</v>
      </c>
      <c r="J22" s="71">
        <v>247340</v>
      </c>
      <c r="K22" s="71">
        <v>431926</v>
      </c>
      <c r="L22" s="71">
        <v>442939</v>
      </c>
      <c r="M22" s="71">
        <v>230031</v>
      </c>
      <c r="N22" s="71">
        <v>339878</v>
      </c>
      <c r="O22" s="71">
        <f t="shared" si="0"/>
        <v>2580806</v>
      </c>
      <c r="P22" s="398"/>
      <c r="Q22" s="399"/>
    </row>
    <row r="23" spans="1:17" ht="29.95" customHeight="1" x14ac:dyDescent="0.15">
      <c r="A23" s="403" t="s">
        <v>565</v>
      </c>
      <c r="B23" s="404"/>
      <c r="C23" s="72">
        <f t="shared" ref="C23:O23" si="3">C21/C22</f>
        <v>1.8822279567009619</v>
      </c>
      <c r="D23" s="72">
        <f t="shared" si="3"/>
        <v>1.1050678561260321</v>
      </c>
      <c r="E23" s="72">
        <f t="shared" si="3"/>
        <v>1.862558687162686</v>
      </c>
      <c r="F23" s="72">
        <f t="shared" si="3"/>
        <v>0.48716172058927742</v>
      </c>
      <c r="G23" s="72">
        <f t="shared" si="3"/>
        <v>0.99525767398028586</v>
      </c>
      <c r="H23" s="72">
        <f t="shared" si="3"/>
        <v>1.7443878465200808</v>
      </c>
      <c r="I23" s="72">
        <f t="shared" si="3"/>
        <v>1.9242829878598313</v>
      </c>
      <c r="J23" s="72">
        <f t="shared" si="3"/>
        <v>1.2874585590684888</v>
      </c>
      <c r="K23" s="72">
        <f t="shared" si="3"/>
        <v>0.61938850636451614</v>
      </c>
      <c r="L23" s="72">
        <f t="shared" si="3"/>
        <v>1.2716062482644337</v>
      </c>
      <c r="M23" s="72">
        <f t="shared" si="3"/>
        <v>2.1681382074589948</v>
      </c>
      <c r="N23" s="72">
        <f t="shared" si="3"/>
        <v>0.63743755112128475</v>
      </c>
      <c r="O23" s="72">
        <f t="shared" si="3"/>
        <v>1.2186158122695003</v>
      </c>
      <c r="P23" s="400"/>
      <c r="Q23" s="401"/>
    </row>
    <row r="24" spans="1:17" ht="18.850000000000001" customHeight="1" x14ac:dyDescent="0.15">
      <c r="O24" s="45" t="s">
        <v>1824</v>
      </c>
    </row>
  </sheetData>
  <mergeCells count="6">
    <mergeCell ref="O4:Q4"/>
    <mergeCell ref="A5:B5"/>
    <mergeCell ref="A21:B21"/>
    <mergeCell ref="A22:B22"/>
    <mergeCell ref="P22:Q23"/>
    <mergeCell ref="A23:B23"/>
  </mergeCells>
  <phoneticPr fontId="2"/>
  <pageMargins left="0.78740157480314965" right="0.39370078740157483" top="0.39370078740157483" bottom="0.39370078740157483" header="0" footer="0"/>
  <pageSetup paperSize="9" scale="86" orientation="landscape"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A860-F4B1-4541-991E-2FC840BBD2C2}">
  <sheetPr>
    <pageSetUpPr fitToPage="1"/>
  </sheetPr>
  <dimension ref="A1:L19"/>
  <sheetViews>
    <sheetView view="pageLayout" zoomScaleNormal="100" workbookViewId="0">
      <selection activeCell="C11" sqref="C11"/>
    </sheetView>
  </sheetViews>
  <sheetFormatPr defaultColWidth="9" defaultRowHeight="14.4" x14ac:dyDescent="0.15"/>
  <cols>
    <col min="1" max="1" width="11.88671875" style="76" customWidth="1"/>
    <col min="2" max="12" width="11.44140625" style="45" customWidth="1"/>
    <col min="13" max="16384" width="9" style="45"/>
  </cols>
  <sheetData>
    <row r="1" spans="1:12" ht="29.45" customHeight="1" x14ac:dyDescent="0.15">
      <c r="A1" s="42" t="s">
        <v>592</v>
      </c>
    </row>
    <row r="2" spans="1:12" ht="30.3" customHeight="1" x14ac:dyDescent="0.15">
      <c r="A2" s="45"/>
      <c r="K2" s="387" t="s">
        <v>407</v>
      </c>
      <c r="L2" s="387"/>
    </row>
    <row r="3" spans="1:12" ht="30.3" customHeight="1" x14ac:dyDescent="0.15">
      <c r="A3" s="63" t="s">
        <v>570</v>
      </c>
      <c r="B3" s="63" t="s">
        <v>571</v>
      </c>
      <c r="C3" s="63" t="s">
        <v>572</v>
      </c>
      <c r="D3" s="63" t="s">
        <v>573</v>
      </c>
      <c r="E3" s="63" t="s">
        <v>574</v>
      </c>
      <c r="F3" s="63" t="s">
        <v>575</v>
      </c>
      <c r="G3" s="63" t="s">
        <v>576</v>
      </c>
      <c r="H3" s="63" t="s">
        <v>577</v>
      </c>
      <c r="I3" s="63" t="s">
        <v>578</v>
      </c>
      <c r="J3" s="63" t="s">
        <v>531</v>
      </c>
      <c r="K3" s="63" t="s">
        <v>569</v>
      </c>
      <c r="L3" s="63" t="s">
        <v>532</v>
      </c>
    </row>
    <row r="4" spans="1:12" ht="30.3" customHeight="1" x14ac:dyDescent="0.15">
      <c r="A4" s="69" t="s">
        <v>579</v>
      </c>
      <c r="B4" s="71">
        <v>209494</v>
      </c>
      <c r="C4" s="71">
        <v>10315</v>
      </c>
      <c r="D4" s="71">
        <v>19491</v>
      </c>
      <c r="E4" s="71">
        <v>27243</v>
      </c>
      <c r="F4" s="71">
        <v>43467</v>
      </c>
      <c r="G4" s="71">
        <v>17053</v>
      </c>
      <c r="H4" s="71">
        <v>469</v>
      </c>
      <c r="I4" s="71">
        <v>85974</v>
      </c>
      <c r="J4" s="71">
        <f t="shared" ref="J4:J15" si="0">SUM(B4:I4)</f>
        <v>413506</v>
      </c>
      <c r="K4" s="71">
        <v>233503</v>
      </c>
      <c r="L4" s="77">
        <f t="shared" ref="L4:L16" si="1">IF(J4*K4&lt;&gt;0,J4/K4,"0%")</f>
        <v>1.7708808880399824</v>
      </c>
    </row>
    <row r="5" spans="1:12" ht="30.3" customHeight="1" x14ac:dyDescent="0.15">
      <c r="A5" s="69" t="s">
        <v>580</v>
      </c>
      <c r="B5" s="71">
        <v>92846</v>
      </c>
      <c r="C5" s="71">
        <v>6988</v>
      </c>
      <c r="D5" s="71">
        <v>21292</v>
      </c>
      <c r="E5" s="71">
        <v>710</v>
      </c>
      <c r="F5" s="71">
        <v>59283</v>
      </c>
      <c r="G5" s="71">
        <v>22941</v>
      </c>
      <c r="H5" s="71">
        <v>89</v>
      </c>
      <c r="I5" s="71">
        <v>123306</v>
      </c>
      <c r="J5" s="71">
        <f t="shared" si="0"/>
        <v>327455</v>
      </c>
      <c r="K5" s="71">
        <v>318079</v>
      </c>
      <c r="L5" s="77">
        <f t="shared" si="1"/>
        <v>1.0294769538385118</v>
      </c>
    </row>
    <row r="6" spans="1:12" ht="30.3" customHeight="1" x14ac:dyDescent="0.15">
      <c r="A6" s="69" t="s">
        <v>581</v>
      </c>
      <c r="B6" s="71">
        <v>72498</v>
      </c>
      <c r="C6" s="71">
        <v>5335</v>
      </c>
      <c r="D6" s="71">
        <v>27744</v>
      </c>
      <c r="E6" s="71">
        <v>1294</v>
      </c>
      <c r="F6" s="71">
        <v>49050</v>
      </c>
      <c r="G6" s="71">
        <v>25844</v>
      </c>
      <c r="H6" s="71">
        <v>2297</v>
      </c>
      <c r="I6" s="71">
        <v>109737</v>
      </c>
      <c r="J6" s="71">
        <f t="shared" si="0"/>
        <v>293799</v>
      </c>
      <c r="K6" s="71">
        <v>110880</v>
      </c>
      <c r="L6" s="77">
        <f t="shared" si="1"/>
        <v>2.6497023809523808</v>
      </c>
    </row>
    <row r="7" spans="1:12" ht="30.3" customHeight="1" x14ac:dyDescent="0.15">
      <c r="A7" s="69" t="s">
        <v>582</v>
      </c>
      <c r="B7" s="71">
        <v>24426</v>
      </c>
      <c r="C7" s="71">
        <v>1621</v>
      </c>
      <c r="D7" s="71">
        <v>6303</v>
      </c>
      <c r="E7" s="71">
        <v>29624</v>
      </c>
      <c r="F7" s="71">
        <v>46943</v>
      </c>
      <c r="G7" s="71">
        <v>16415</v>
      </c>
      <c r="H7" s="71">
        <v>1449</v>
      </c>
      <c r="I7" s="71">
        <v>60943</v>
      </c>
      <c r="J7" s="71">
        <f t="shared" si="0"/>
        <v>187724</v>
      </c>
      <c r="K7" s="71">
        <v>249999</v>
      </c>
      <c r="L7" s="77">
        <f t="shared" si="1"/>
        <v>0.75089900359601436</v>
      </c>
    </row>
    <row r="8" spans="1:12" ht="30.3" customHeight="1" x14ac:dyDescent="0.15">
      <c r="A8" s="69" t="s">
        <v>583</v>
      </c>
      <c r="B8" s="71">
        <v>118183</v>
      </c>
      <c r="C8" s="71">
        <v>5179</v>
      </c>
      <c r="D8" s="71">
        <v>17458</v>
      </c>
      <c r="E8" s="71">
        <v>69174</v>
      </c>
      <c r="F8" s="71">
        <v>100285</v>
      </c>
      <c r="G8" s="71">
        <v>75364</v>
      </c>
      <c r="H8" s="71">
        <v>3071</v>
      </c>
      <c r="I8" s="71">
        <v>142457</v>
      </c>
      <c r="J8" s="71">
        <f t="shared" si="0"/>
        <v>531171</v>
      </c>
      <c r="K8" s="71">
        <v>357728</v>
      </c>
      <c r="L8" s="77">
        <f t="shared" si="1"/>
        <v>1.4848460282672868</v>
      </c>
    </row>
    <row r="9" spans="1:12" ht="30.3" customHeight="1" x14ac:dyDescent="0.15">
      <c r="A9" s="69" t="s">
        <v>584</v>
      </c>
      <c r="B9" s="71">
        <v>333494</v>
      </c>
      <c r="C9" s="71">
        <v>16655</v>
      </c>
      <c r="D9" s="71">
        <v>20689</v>
      </c>
      <c r="E9" s="71">
        <v>63653</v>
      </c>
      <c r="F9" s="71">
        <v>65061</v>
      </c>
      <c r="G9" s="71">
        <v>37998</v>
      </c>
      <c r="H9" s="71">
        <v>5289</v>
      </c>
      <c r="I9" s="71">
        <v>264651</v>
      </c>
      <c r="J9" s="71">
        <f t="shared" si="0"/>
        <v>807490</v>
      </c>
      <c r="K9" s="71">
        <v>404396</v>
      </c>
      <c r="L9" s="77">
        <f t="shared" si="1"/>
        <v>1.9967803835844073</v>
      </c>
    </row>
    <row r="10" spans="1:12" ht="30.3" customHeight="1" x14ac:dyDescent="0.15">
      <c r="A10" s="69" t="s">
        <v>585</v>
      </c>
      <c r="B10" s="71">
        <v>358934</v>
      </c>
      <c r="C10" s="71">
        <v>13737</v>
      </c>
      <c r="D10" s="71">
        <v>4873</v>
      </c>
      <c r="E10" s="71">
        <v>56007</v>
      </c>
      <c r="F10" s="71">
        <v>29010</v>
      </c>
      <c r="G10" s="71">
        <v>17084</v>
      </c>
      <c r="H10" s="71">
        <v>2560</v>
      </c>
      <c r="I10" s="71">
        <v>67700</v>
      </c>
      <c r="J10" s="71">
        <f t="shared" si="0"/>
        <v>549905</v>
      </c>
      <c r="K10" s="71">
        <v>300440</v>
      </c>
      <c r="L10" s="77">
        <f t="shared" si="1"/>
        <v>1.8303321794701104</v>
      </c>
    </row>
    <row r="11" spans="1:12" ht="30.3" customHeight="1" x14ac:dyDescent="0.15">
      <c r="A11" s="69" t="s">
        <v>586</v>
      </c>
      <c r="B11" s="71">
        <v>348148</v>
      </c>
      <c r="C11" s="71">
        <v>19139</v>
      </c>
      <c r="D11" s="71">
        <v>4724</v>
      </c>
      <c r="E11" s="71">
        <v>52496</v>
      </c>
      <c r="F11" s="71">
        <v>23893</v>
      </c>
      <c r="G11" s="71">
        <v>9906</v>
      </c>
      <c r="H11" s="71">
        <v>4309</v>
      </c>
      <c r="I11" s="71">
        <v>18066</v>
      </c>
      <c r="J11" s="71">
        <f t="shared" si="0"/>
        <v>480681</v>
      </c>
      <c r="K11" s="71">
        <v>355753</v>
      </c>
      <c r="L11" s="77">
        <f t="shared" si="1"/>
        <v>1.3511649936894419</v>
      </c>
    </row>
    <row r="12" spans="1:12" ht="30.3" customHeight="1" x14ac:dyDescent="0.15">
      <c r="A12" s="69" t="s">
        <v>587</v>
      </c>
      <c r="B12" s="71">
        <v>312224</v>
      </c>
      <c r="C12" s="71">
        <v>6461</v>
      </c>
      <c r="D12" s="71">
        <v>5303</v>
      </c>
      <c r="E12" s="71">
        <v>35274</v>
      </c>
      <c r="F12" s="71">
        <v>30638</v>
      </c>
      <c r="G12" s="71">
        <v>10193</v>
      </c>
      <c r="H12" s="71">
        <v>2694</v>
      </c>
      <c r="I12" s="71">
        <v>58027</v>
      </c>
      <c r="J12" s="71">
        <f t="shared" si="0"/>
        <v>460814</v>
      </c>
      <c r="K12" s="71">
        <v>647305</v>
      </c>
      <c r="L12" s="77">
        <f t="shared" si="1"/>
        <v>0.71189624674612428</v>
      </c>
    </row>
    <row r="13" spans="1:12" ht="30.3" customHeight="1" x14ac:dyDescent="0.15">
      <c r="A13" s="69" t="s">
        <v>588</v>
      </c>
      <c r="B13" s="71">
        <v>581735</v>
      </c>
      <c r="C13" s="71">
        <v>4926</v>
      </c>
      <c r="D13" s="71">
        <v>11359</v>
      </c>
      <c r="E13" s="71">
        <v>60681</v>
      </c>
      <c r="F13" s="71">
        <v>59660</v>
      </c>
      <c r="G13" s="71">
        <v>33497</v>
      </c>
      <c r="H13" s="71">
        <v>7511</v>
      </c>
      <c r="I13" s="71">
        <v>74499</v>
      </c>
      <c r="J13" s="71">
        <f t="shared" si="0"/>
        <v>833868</v>
      </c>
      <c r="K13" s="71">
        <v>663220</v>
      </c>
      <c r="L13" s="77">
        <f t="shared" si="1"/>
        <v>1.2573022526461808</v>
      </c>
    </row>
    <row r="14" spans="1:12" ht="30.3" customHeight="1" x14ac:dyDescent="0.15">
      <c r="A14" s="69" t="s">
        <v>589</v>
      </c>
      <c r="B14" s="71">
        <v>304264</v>
      </c>
      <c r="C14" s="71">
        <v>4262</v>
      </c>
      <c r="D14" s="71">
        <v>18347</v>
      </c>
      <c r="E14" s="71">
        <v>66924</v>
      </c>
      <c r="F14" s="71">
        <v>129797</v>
      </c>
      <c r="G14" s="71">
        <v>115625</v>
      </c>
      <c r="H14" s="71">
        <v>3757</v>
      </c>
      <c r="I14" s="71">
        <v>99742</v>
      </c>
      <c r="J14" s="71">
        <f t="shared" si="0"/>
        <v>742718</v>
      </c>
      <c r="K14" s="71">
        <v>368984</v>
      </c>
      <c r="L14" s="77">
        <f t="shared" si="1"/>
        <v>2.0128731869132537</v>
      </c>
    </row>
    <row r="15" spans="1:12" ht="30.3" customHeight="1" x14ac:dyDescent="0.15">
      <c r="A15" s="69" t="s">
        <v>590</v>
      </c>
      <c r="B15" s="71">
        <v>160707</v>
      </c>
      <c r="C15" s="71">
        <v>1339</v>
      </c>
      <c r="D15" s="71">
        <v>15200</v>
      </c>
      <c r="E15" s="71">
        <v>33613</v>
      </c>
      <c r="F15" s="71">
        <v>42956</v>
      </c>
      <c r="G15" s="71">
        <v>52489</v>
      </c>
      <c r="H15" s="71">
        <v>664</v>
      </c>
      <c r="I15" s="71">
        <v>42758</v>
      </c>
      <c r="J15" s="71">
        <f t="shared" si="0"/>
        <v>349726</v>
      </c>
      <c r="K15" s="71">
        <v>435521</v>
      </c>
      <c r="L15" s="77">
        <f t="shared" si="1"/>
        <v>0.80300605481710408</v>
      </c>
    </row>
    <row r="16" spans="1:12" ht="30.3" customHeight="1" x14ac:dyDescent="0.15">
      <c r="A16" s="63" t="s">
        <v>593</v>
      </c>
      <c r="B16" s="71">
        <f t="shared" ref="B16:K16" si="2">SUM(B4:B15)</f>
        <v>2916953</v>
      </c>
      <c r="C16" s="71">
        <f t="shared" si="2"/>
        <v>95957</v>
      </c>
      <c r="D16" s="71">
        <f t="shared" si="2"/>
        <v>172783</v>
      </c>
      <c r="E16" s="71">
        <f t="shared" si="2"/>
        <v>496693</v>
      </c>
      <c r="F16" s="71">
        <f t="shared" si="2"/>
        <v>680043</v>
      </c>
      <c r="G16" s="71">
        <f t="shared" si="2"/>
        <v>434409</v>
      </c>
      <c r="H16" s="71">
        <f t="shared" si="2"/>
        <v>34159</v>
      </c>
      <c r="I16" s="71">
        <f t="shared" si="2"/>
        <v>1147860</v>
      </c>
      <c r="J16" s="71">
        <f t="shared" si="2"/>
        <v>5978857</v>
      </c>
      <c r="K16" s="71">
        <f t="shared" si="2"/>
        <v>4445808</v>
      </c>
      <c r="L16" s="77">
        <f t="shared" si="1"/>
        <v>1.344830231085103</v>
      </c>
    </row>
    <row r="17" spans="1:12" ht="30.15" customHeight="1" x14ac:dyDescent="0.15">
      <c r="A17" s="63" t="s">
        <v>594</v>
      </c>
      <c r="B17" s="71">
        <v>1827849</v>
      </c>
      <c r="C17" s="71">
        <v>82590</v>
      </c>
      <c r="D17" s="71">
        <v>153416</v>
      </c>
      <c r="E17" s="71">
        <v>534909</v>
      </c>
      <c r="F17" s="71">
        <v>560520</v>
      </c>
      <c r="G17" s="71">
        <v>300477</v>
      </c>
      <c r="H17" s="71">
        <v>41181</v>
      </c>
      <c r="I17" s="71">
        <v>944866</v>
      </c>
      <c r="J17" s="71">
        <f>SUM(B17:I17)</f>
        <v>4445808</v>
      </c>
      <c r="K17" s="398"/>
      <c r="L17" s="399"/>
    </row>
    <row r="18" spans="1:12" ht="30.3" customHeight="1" x14ac:dyDescent="0.15">
      <c r="A18" s="63" t="s">
        <v>532</v>
      </c>
      <c r="B18" s="72">
        <f t="shared" ref="B18:J18" si="3">B16/B17</f>
        <v>1.5958391530153748</v>
      </c>
      <c r="C18" s="72">
        <f t="shared" si="3"/>
        <v>1.1618476813173508</v>
      </c>
      <c r="D18" s="72">
        <f t="shared" si="3"/>
        <v>1.126238462741826</v>
      </c>
      <c r="E18" s="72">
        <f t="shared" si="3"/>
        <v>0.928556072154329</v>
      </c>
      <c r="F18" s="72">
        <f t="shared" si="3"/>
        <v>1.2132359237850567</v>
      </c>
      <c r="G18" s="72">
        <f t="shared" si="3"/>
        <v>1.4457312872532673</v>
      </c>
      <c r="H18" s="72">
        <f t="shared" si="3"/>
        <v>0.82948447099390499</v>
      </c>
      <c r="I18" s="72">
        <f t="shared" si="3"/>
        <v>1.2148389295413318</v>
      </c>
      <c r="J18" s="72">
        <f t="shared" si="3"/>
        <v>1.344830231085103</v>
      </c>
      <c r="K18" s="400"/>
      <c r="L18" s="401"/>
    </row>
    <row r="19" spans="1:12" ht="29.45" customHeight="1" x14ac:dyDescent="0.15">
      <c r="A19" s="45"/>
      <c r="K19" s="45" t="s">
        <v>1824</v>
      </c>
    </row>
  </sheetData>
  <mergeCells count="2">
    <mergeCell ref="K2:L2"/>
    <mergeCell ref="K17:L18"/>
  </mergeCells>
  <phoneticPr fontId="2"/>
  <pageMargins left="0.78740157480314965" right="0.39370078740157483" top="0.39370078740157483" bottom="0.39370078740157483" header="0" footer="0"/>
  <pageSetup paperSize="9" scale="98" orientation="landscape"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F9E5-193E-4EA0-8056-65435B1F8205}">
  <sheetPr>
    <pageSetUpPr fitToPage="1"/>
  </sheetPr>
  <dimension ref="A1:L19"/>
  <sheetViews>
    <sheetView view="pageLayout" zoomScaleNormal="100" workbookViewId="0">
      <selection activeCell="B16" sqref="B16"/>
    </sheetView>
  </sheetViews>
  <sheetFormatPr defaultColWidth="9" defaultRowHeight="14.4" x14ac:dyDescent="0.15"/>
  <cols>
    <col min="1" max="1" width="11.88671875" style="76" customWidth="1"/>
    <col min="2" max="12" width="11.33203125" style="45" customWidth="1"/>
    <col min="13" max="16384" width="9" style="45"/>
  </cols>
  <sheetData>
    <row r="1" spans="1:12" ht="29.45" customHeight="1" x14ac:dyDescent="0.15">
      <c r="A1" s="79" t="s">
        <v>595</v>
      </c>
    </row>
    <row r="2" spans="1:12" ht="29.45" customHeight="1" x14ac:dyDescent="0.15">
      <c r="A2" s="45"/>
      <c r="J2" s="384" t="s">
        <v>567</v>
      </c>
      <c r="K2" s="384"/>
      <c r="L2" s="384"/>
    </row>
    <row r="3" spans="1:12" ht="29.45" customHeight="1" x14ac:dyDescent="0.15">
      <c r="A3" s="63" t="s">
        <v>570</v>
      </c>
      <c r="B3" s="63" t="s">
        <v>571</v>
      </c>
      <c r="C3" s="63" t="s">
        <v>572</v>
      </c>
      <c r="D3" s="63" t="s">
        <v>573</v>
      </c>
      <c r="E3" s="63" t="s">
        <v>574</v>
      </c>
      <c r="F3" s="63" t="s">
        <v>575</v>
      </c>
      <c r="G3" s="63" t="s">
        <v>576</v>
      </c>
      <c r="H3" s="63" t="s">
        <v>577</v>
      </c>
      <c r="I3" s="63" t="s">
        <v>578</v>
      </c>
      <c r="J3" s="63" t="s">
        <v>531</v>
      </c>
      <c r="K3" s="63" t="s">
        <v>569</v>
      </c>
      <c r="L3" s="63" t="s">
        <v>532</v>
      </c>
    </row>
    <row r="4" spans="1:12" ht="29.45" customHeight="1" x14ac:dyDescent="0.15">
      <c r="A4" s="69" t="s">
        <v>579</v>
      </c>
      <c r="B4" s="71">
        <v>168800</v>
      </c>
      <c r="C4" s="71">
        <v>8774</v>
      </c>
      <c r="D4" s="71">
        <v>7503</v>
      </c>
      <c r="E4" s="71">
        <v>4694</v>
      </c>
      <c r="F4" s="71">
        <v>23696</v>
      </c>
      <c r="G4" s="71">
        <v>8199</v>
      </c>
      <c r="H4" s="71">
        <v>830</v>
      </c>
      <c r="I4" s="71">
        <v>58323</v>
      </c>
      <c r="J4" s="71">
        <f t="shared" ref="J4:J15" si="0">SUM(B4:I4)</f>
        <v>280819</v>
      </c>
      <c r="K4" s="71">
        <v>149195</v>
      </c>
      <c r="L4" s="77">
        <f t="shared" ref="L4:L15" si="1">IF(J4*K4&lt;&gt;0,J4/K4,"0%")</f>
        <v>1.8822279567009619</v>
      </c>
    </row>
    <row r="5" spans="1:12" ht="29.45" customHeight="1" x14ac:dyDescent="0.15">
      <c r="A5" s="69" t="s">
        <v>580</v>
      </c>
      <c r="B5" s="71">
        <v>40202</v>
      </c>
      <c r="C5" s="71">
        <v>6236</v>
      </c>
      <c r="D5" s="71">
        <v>5867</v>
      </c>
      <c r="E5" s="71">
        <v>847</v>
      </c>
      <c r="F5" s="71">
        <v>17631</v>
      </c>
      <c r="G5" s="71">
        <v>6648</v>
      </c>
      <c r="H5" s="71">
        <v>135</v>
      </c>
      <c r="I5" s="71">
        <v>38875</v>
      </c>
      <c r="J5" s="71">
        <f t="shared" si="0"/>
        <v>116441</v>
      </c>
      <c r="K5" s="71">
        <v>105370</v>
      </c>
      <c r="L5" s="77">
        <f t="shared" si="1"/>
        <v>1.1050678561260321</v>
      </c>
    </row>
    <row r="6" spans="1:12" ht="29.45" customHeight="1" x14ac:dyDescent="0.15">
      <c r="A6" s="69" t="s">
        <v>581</v>
      </c>
      <c r="B6" s="71">
        <v>46892</v>
      </c>
      <c r="C6" s="71">
        <v>5178</v>
      </c>
      <c r="D6" s="71">
        <v>6528</v>
      </c>
      <c r="E6" s="71">
        <v>2004</v>
      </c>
      <c r="F6" s="71">
        <v>13927</v>
      </c>
      <c r="G6" s="71">
        <v>8129</v>
      </c>
      <c r="H6" s="71">
        <v>1977</v>
      </c>
      <c r="I6" s="71">
        <v>42710</v>
      </c>
      <c r="J6" s="71">
        <f t="shared" si="0"/>
        <v>127345</v>
      </c>
      <c r="K6" s="71">
        <v>68371</v>
      </c>
      <c r="L6" s="77">
        <f t="shared" si="1"/>
        <v>1.862558687162686</v>
      </c>
    </row>
    <row r="7" spans="1:12" ht="29.45" customHeight="1" x14ac:dyDescent="0.15">
      <c r="A7" s="69" t="s">
        <v>582</v>
      </c>
      <c r="B7" s="71">
        <v>11902</v>
      </c>
      <c r="C7" s="71">
        <v>1043</v>
      </c>
      <c r="D7" s="71">
        <v>2806</v>
      </c>
      <c r="E7" s="71">
        <v>6342</v>
      </c>
      <c r="F7" s="71">
        <v>13017</v>
      </c>
      <c r="G7" s="71">
        <v>5463</v>
      </c>
      <c r="H7" s="71">
        <v>1149</v>
      </c>
      <c r="I7" s="71">
        <v>20149</v>
      </c>
      <c r="J7" s="71">
        <f t="shared" si="0"/>
        <v>61871</v>
      </c>
      <c r="K7" s="71">
        <v>127003</v>
      </c>
      <c r="L7" s="77">
        <f t="shared" si="1"/>
        <v>0.48716172058927742</v>
      </c>
    </row>
    <row r="8" spans="1:12" ht="29.45" customHeight="1" x14ac:dyDescent="0.15">
      <c r="A8" s="69" t="s">
        <v>583</v>
      </c>
      <c r="B8" s="71">
        <v>31966</v>
      </c>
      <c r="C8" s="71">
        <v>2489</v>
      </c>
      <c r="D8" s="71">
        <v>5922</v>
      </c>
      <c r="E8" s="71">
        <v>11588</v>
      </c>
      <c r="F8" s="71">
        <v>20932</v>
      </c>
      <c r="G8" s="71">
        <v>13479</v>
      </c>
      <c r="H8" s="71">
        <v>1477</v>
      </c>
      <c r="I8" s="71">
        <v>43104</v>
      </c>
      <c r="J8" s="71">
        <f t="shared" si="0"/>
        <v>130957</v>
      </c>
      <c r="K8" s="71">
        <v>131581</v>
      </c>
      <c r="L8" s="77">
        <f t="shared" si="1"/>
        <v>0.99525767398028586</v>
      </c>
    </row>
    <row r="9" spans="1:12" ht="29.45" customHeight="1" x14ac:dyDescent="0.15">
      <c r="A9" s="69" t="s">
        <v>584</v>
      </c>
      <c r="B9" s="71">
        <v>103209</v>
      </c>
      <c r="C9" s="71">
        <v>10341</v>
      </c>
      <c r="D9" s="71">
        <v>12304</v>
      </c>
      <c r="E9" s="71">
        <v>11280</v>
      </c>
      <c r="F9" s="71">
        <v>21449</v>
      </c>
      <c r="G9" s="71">
        <v>14148</v>
      </c>
      <c r="H9" s="71">
        <v>5667</v>
      </c>
      <c r="I9" s="71">
        <v>94194</v>
      </c>
      <c r="J9" s="71">
        <f t="shared" si="0"/>
        <v>272592</v>
      </c>
      <c r="K9" s="71">
        <v>156268</v>
      </c>
      <c r="L9" s="77">
        <f t="shared" si="1"/>
        <v>1.7443878465200808</v>
      </c>
    </row>
    <row r="10" spans="1:12" ht="29.45" customHeight="1" x14ac:dyDescent="0.15">
      <c r="A10" s="69" t="s">
        <v>585</v>
      </c>
      <c r="B10" s="71">
        <v>195215</v>
      </c>
      <c r="C10" s="71">
        <v>9892</v>
      </c>
      <c r="D10" s="71">
        <v>5596</v>
      </c>
      <c r="E10" s="71">
        <v>15388</v>
      </c>
      <c r="F10" s="71">
        <v>14420</v>
      </c>
      <c r="G10" s="71">
        <v>9627</v>
      </c>
      <c r="H10" s="71">
        <v>2441</v>
      </c>
      <c r="I10" s="71">
        <v>37803</v>
      </c>
      <c r="J10" s="71">
        <f t="shared" si="0"/>
        <v>290382</v>
      </c>
      <c r="K10" s="71">
        <v>150904</v>
      </c>
      <c r="L10" s="77">
        <f t="shared" si="1"/>
        <v>1.9242829878598313</v>
      </c>
    </row>
    <row r="11" spans="1:12" ht="29.45" customHeight="1" x14ac:dyDescent="0.15">
      <c r="A11" s="69" t="s">
        <v>586</v>
      </c>
      <c r="B11" s="71">
        <v>243600</v>
      </c>
      <c r="C11" s="71">
        <v>13364</v>
      </c>
      <c r="D11" s="71">
        <v>5284</v>
      </c>
      <c r="E11" s="71">
        <v>10425</v>
      </c>
      <c r="F11" s="71">
        <v>17046</v>
      </c>
      <c r="G11" s="71">
        <v>7193</v>
      </c>
      <c r="H11" s="71">
        <v>3828</v>
      </c>
      <c r="I11" s="71">
        <v>17700</v>
      </c>
      <c r="J11" s="71">
        <f t="shared" si="0"/>
        <v>318440</v>
      </c>
      <c r="K11" s="71">
        <v>247340</v>
      </c>
      <c r="L11" s="77">
        <f t="shared" si="1"/>
        <v>1.2874585590684888</v>
      </c>
    </row>
    <row r="12" spans="1:12" ht="29.45" customHeight="1" x14ac:dyDescent="0.15">
      <c r="A12" s="69" t="s">
        <v>587</v>
      </c>
      <c r="B12" s="71">
        <v>185042</v>
      </c>
      <c r="C12" s="71">
        <v>7206</v>
      </c>
      <c r="D12" s="71">
        <v>4266</v>
      </c>
      <c r="E12" s="71">
        <v>8172</v>
      </c>
      <c r="F12" s="71">
        <v>18495</v>
      </c>
      <c r="G12" s="71">
        <v>6809</v>
      </c>
      <c r="H12" s="71">
        <v>1842</v>
      </c>
      <c r="I12" s="71">
        <v>35698</v>
      </c>
      <c r="J12" s="71">
        <f t="shared" si="0"/>
        <v>267530</v>
      </c>
      <c r="K12" s="71">
        <v>431926</v>
      </c>
      <c r="L12" s="77">
        <f t="shared" si="1"/>
        <v>0.61938850636451614</v>
      </c>
    </row>
    <row r="13" spans="1:12" ht="29.45" customHeight="1" x14ac:dyDescent="0.15">
      <c r="A13" s="69" t="s">
        <v>588</v>
      </c>
      <c r="B13" s="71">
        <v>384588</v>
      </c>
      <c r="C13" s="71">
        <v>3564</v>
      </c>
      <c r="D13" s="71">
        <v>9804</v>
      </c>
      <c r="E13" s="71">
        <v>19390</v>
      </c>
      <c r="F13" s="71">
        <v>45875</v>
      </c>
      <c r="G13" s="71">
        <v>25051</v>
      </c>
      <c r="H13" s="71">
        <v>7431</v>
      </c>
      <c r="I13" s="71">
        <v>67541</v>
      </c>
      <c r="J13" s="71">
        <f t="shared" si="0"/>
        <v>563244</v>
      </c>
      <c r="K13" s="71">
        <v>442939</v>
      </c>
      <c r="L13" s="77">
        <f t="shared" si="1"/>
        <v>1.2716062482644337</v>
      </c>
    </row>
    <row r="14" spans="1:12" ht="29.45" customHeight="1" x14ac:dyDescent="0.15">
      <c r="A14" s="69" t="s">
        <v>589</v>
      </c>
      <c r="B14" s="71">
        <v>218380</v>
      </c>
      <c r="C14" s="71">
        <v>1936</v>
      </c>
      <c r="D14" s="71">
        <v>16727</v>
      </c>
      <c r="E14" s="71">
        <v>29097</v>
      </c>
      <c r="F14" s="71">
        <v>84034</v>
      </c>
      <c r="G14" s="71">
        <v>60670</v>
      </c>
      <c r="H14" s="71">
        <v>4076</v>
      </c>
      <c r="I14" s="71">
        <v>83819</v>
      </c>
      <c r="J14" s="71">
        <f t="shared" si="0"/>
        <v>498739</v>
      </c>
      <c r="K14" s="71">
        <v>230031</v>
      </c>
      <c r="L14" s="77">
        <f t="shared" si="1"/>
        <v>2.1681382074589948</v>
      </c>
    </row>
    <row r="15" spans="1:12" ht="29.45" customHeight="1" x14ac:dyDescent="0.15">
      <c r="A15" s="69" t="s">
        <v>590</v>
      </c>
      <c r="B15" s="71">
        <v>113569</v>
      </c>
      <c r="C15" s="71">
        <v>888</v>
      </c>
      <c r="D15" s="71">
        <v>12829</v>
      </c>
      <c r="E15" s="71">
        <v>6559</v>
      </c>
      <c r="F15" s="71">
        <v>32363</v>
      </c>
      <c r="G15" s="71">
        <v>14307</v>
      </c>
      <c r="H15" s="71">
        <v>711</v>
      </c>
      <c r="I15" s="71">
        <v>35425</v>
      </c>
      <c r="J15" s="71">
        <f t="shared" si="0"/>
        <v>216651</v>
      </c>
      <c r="K15" s="71">
        <v>339878</v>
      </c>
      <c r="L15" s="77">
        <f t="shared" si="1"/>
        <v>0.63743755112128475</v>
      </c>
    </row>
    <row r="16" spans="1:12" ht="29.45" customHeight="1" x14ac:dyDescent="0.15">
      <c r="A16" s="81" t="s">
        <v>591</v>
      </c>
      <c r="B16" s="71">
        <f t="shared" ref="B16:K16" si="2">SUM(B4:B15)</f>
        <v>1743365</v>
      </c>
      <c r="C16" s="71">
        <f t="shared" si="2"/>
        <v>70911</v>
      </c>
      <c r="D16" s="71">
        <f t="shared" si="2"/>
        <v>95436</v>
      </c>
      <c r="E16" s="71">
        <f t="shared" si="2"/>
        <v>125786</v>
      </c>
      <c r="F16" s="71">
        <f t="shared" si="2"/>
        <v>322885</v>
      </c>
      <c r="G16" s="71">
        <f t="shared" si="2"/>
        <v>179723</v>
      </c>
      <c r="H16" s="71">
        <f t="shared" si="2"/>
        <v>31564</v>
      </c>
      <c r="I16" s="71">
        <f t="shared" si="2"/>
        <v>575341</v>
      </c>
      <c r="J16" s="71">
        <f t="shared" si="2"/>
        <v>3145011</v>
      </c>
      <c r="K16" s="71">
        <f t="shared" si="2"/>
        <v>2580806</v>
      </c>
      <c r="L16" s="72">
        <f>J16/K16</f>
        <v>1.2186158122695003</v>
      </c>
    </row>
    <row r="17" spans="1:12" ht="29.45" customHeight="1" x14ac:dyDescent="0.15">
      <c r="A17" s="63" t="s">
        <v>596</v>
      </c>
      <c r="B17" s="71">
        <v>1308898</v>
      </c>
      <c r="C17" s="71">
        <v>61917</v>
      </c>
      <c r="D17" s="71">
        <v>94065</v>
      </c>
      <c r="E17" s="71">
        <v>121884</v>
      </c>
      <c r="F17" s="71">
        <v>272070</v>
      </c>
      <c r="G17" s="71">
        <v>164946</v>
      </c>
      <c r="H17" s="71">
        <v>35615</v>
      </c>
      <c r="I17" s="71">
        <v>521411</v>
      </c>
      <c r="J17" s="71">
        <f>SUM(B17:I17)</f>
        <v>2580806</v>
      </c>
      <c r="K17" s="398"/>
      <c r="L17" s="399"/>
    </row>
    <row r="18" spans="1:12" ht="29.45" customHeight="1" x14ac:dyDescent="0.15">
      <c r="A18" s="63" t="s">
        <v>532</v>
      </c>
      <c r="B18" s="72">
        <f t="shared" ref="B18:J18" si="3">B16/B17</f>
        <v>1.3319334279676491</v>
      </c>
      <c r="C18" s="72">
        <f t="shared" si="3"/>
        <v>1.145258975725568</v>
      </c>
      <c r="D18" s="72">
        <f t="shared" si="3"/>
        <v>1.0145750279062351</v>
      </c>
      <c r="E18" s="72">
        <f t="shared" si="3"/>
        <v>1.0320140461422336</v>
      </c>
      <c r="F18" s="72">
        <f t="shared" si="3"/>
        <v>1.1867717866725476</v>
      </c>
      <c r="G18" s="72">
        <f t="shared" si="3"/>
        <v>1.0895868951050647</v>
      </c>
      <c r="H18" s="72">
        <f t="shared" si="3"/>
        <v>0.8862557910992559</v>
      </c>
      <c r="I18" s="72">
        <f t="shared" si="3"/>
        <v>1.1034308827393362</v>
      </c>
      <c r="J18" s="72">
        <f t="shared" si="3"/>
        <v>1.2186158122695003</v>
      </c>
      <c r="K18" s="400"/>
      <c r="L18" s="401"/>
    </row>
    <row r="19" spans="1:12" ht="29.45" customHeight="1" x14ac:dyDescent="0.15">
      <c r="A19" s="45"/>
      <c r="K19" s="45" t="s">
        <v>1824</v>
      </c>
    </row>
  </sheetData>
  <mergeCells count="2">
    <mergeCell ref="J2:L2"/>
    <mergeCell ref="K17:L18"/>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B8789-704F-44BE-875B-F11D3328A830}">
  <sheetPr>
    <pageSetUpPr fitToPage="1"/>
  </sheetPr>
  <dimension ref="A1:V42"/>
  <sheetViews>
    <sheetView view="pageLayout" zoomScale="60" zoomScaleNormal="100" zoomScalePageLayoutView="60" workbookViewId="0">
      <selection activeCell="M40" sqref="M40"/>
    </sheetView>
  </sheetViews>
  <sheetFormatPr defaultColWidth="9" defaultRowHeight="14.4" x14ac:dyDescent="0.15"/>
  <cols>
    <col min="1" max="1" width="12.21875" style="86" customWidth="1"/>
    <col min="2" max="2" width="16.77734375" style="86" customWidth="1"/>
    <col min="3" max="22" width="10.33203125" style="86" customWidth="1"/>
    <col min="23" max="23" width="11.6640625" style="86" customWidth="1"/>
    <col min="24" max="49" width="10.6640625" style="86" customWidth="1"/>
    <col min="50" max="16384" width="9" style="86"/>
  </cols>
  <sheetData>
    <row r="1" spans="1:22" ht="21.6" customHeight="1" x14ac:dyDescent="0.15">
      <c r="A1" s="385" t="s">
        <v>1825</v>
      </c>
      <c r="B1" s="385"/>
      <c r="C1" s="385"/>
      <c r="D1" s="385"/>
    </row>
    <row r="2" spans="1:22" ht="21.6" customHeight="1" x14ac:dyDescent="0.15">
      <c r="A2" s="406" t="s">
        <v>597</v>
      </c>
      <c r="B2" s="407"/>
      <c r="C2" s="407"/>
      <c r="D2" s="407"/>
      <c r="E2" s="407"/>
      <c r="F2" s="407"/>
      <c r="G2" s="407"/>
      <c r="T2" s="408" t="s">
        <v>598</v>
      </c>
      <c r="U2" s="408"/>
      <c r="V2" s="408"/>
    </row>
    <row r="3" spans="1:22" s="91" customFormat="1" ht="32.9" customHeight="1" x14ac:dyDescent="0.15">
      <c r="A3" s="87" t="s">
        <v>599</v>
      </c>
      <c r="B3" s="88" t="s">
        <v>600</v>
      </c>
      <c r="C3" s="89" t="s">
        <v>601</v>
      </c>
      <c r="D3" s="87" t="s">
        <v>602</v>
      </c>
      <c r="E3" s="87" t="s">
        <v>603</v>
      </c>
      <c r="F3" s="87" t="s">
        <v>604</v>
      </c>
      <c r="G3" s="87" t="s">
        <v>605</v>
      </c>
      <c r="H3" s="87" t="s">
        <v>606</v>
      </c>
      <c r="I3" s="87" t="s">
        <v>607</v>
      </c>
      <c r="J3" s="87" t="s">
        <v>608</v>
      </c>
      <c r="K3" s="90" t="s">
        <v>609</v>
      </c>
      <c r="L3" s="87" t="s">
        <v>610</v>
      </c>
      <c r="M3" s="90" t="s">
        <v>611</v>
      </c>
      <c r="N3" s="87" t="s">
        <v>612</v>
      </c>
      <c r="O3" s="87" t="s">
        <v>613</v>
      </c>
      <c r="P3" s="87" t="s">
        <v>614</v>
      </c>
      <c r="Q3" s="87" t="s">
        <v>615</v>
      </c>
      <c r="R3" s="87" t="s">
        <v>616</v>
      </c>
      <c r="S3" s="90" t="s">
        <v>617</v>
      </c>
      <c r="T3" s="90" t="s">
        <v>618</v>
      </c>
      <c r="U3" s="87" t="s">
        <v>616</v>
      </c>
      <c r="V3" s="87" t="s">
        <v>619</v>
      </c>
    </row>
    <row r="4" spans="1:22" ht="23.25" customHeight="1" x14ac:dyDescent="0.15">
      <c r="A4" s="405" t="s">
        <v>620</v>
      </c>
      <c r="B4" s="87" t="s">
        <v>621</v>
      </c>
      <c r="C4" s="92">
        <v>0</v>
      </c>
      <c r="D4" s="92">
        <v>0</v>
      </c>
      <c r="E4" s="92">
        <v>8</v>
      </c>
      <c r="F4" s="92">
        <v>20</v>
      </c>
      <c r="G4" s="92">
        <v>0</v>
      </c>
      <c r="H4" s="92">
        <v>0</v>
      </c>
      <c r="I4" s="92">
        <v>0</v>
      </c>
      <c r="J4" s="92">
        <v>5</v>
      </c>
      <c r="K4" s="92">
        <v>8</v>
      </c>
      <c r="L4" s="92">
        <v>0</v>
      </c>
      <c r="M4" s="92">
        <v>0</v>
      </c>
      <c r="N4" s="92">
        <v>0</v>
      </c>
      <c r="O4" s="92">
        <v>0</v>
      </c>
      <c r="P4" s="92">
        <v>0</v>
      </c>
      <c r="Q4" s="92">
        <v>0</v>
      </c>
      <c r="R4" s="92">
        <v>0</v>
      </c>
      <c r="S4" s="93">
        <f t="shared" ref="S4:S42" si="0">SUM(C4:R4)</f>
        <v>41</v>
      </c>
      <c r="T4" s="92">
        <v>0</v>
      </c>
      <c r="U4" s="92">
        <v>0</v>
      </c>
      <c r="V4" s="93">
        <f t="shared" ref="V4:V41" si="1">SUM(S4:U4)</f>
        <v>41</v>
      </c>
    </row>
    <row r="5" spans="1:22" ht="23.25" customHeight="1" x14ac:dyDescent="0.15">
      <c r="A5" s="405"/>
      <c r="B5" s="87" t="s">
        <v>622</v>
      </c>
      <c r="C5" s="92">
        <v>0</v>
      </c>
      <c r="D5" s="92">
        <v>0</v>
      </c>
      <c r="E5" s="92">
        <v>30</v>
      </c>
      <c r="F5" s="92">
        <v>10</v>
      </c>
      <c r="G5" s="92">
        <v>0</v>
      </c>
      <c r="H5" s="92">
        <v>5</v>
      </c>
      <c r="I5" s="92">
        <v>0</v>
      </c>
      <c r="J5" s="92">
        <v>10</v>
      </c>
      <c r="K5" s="92">
        <v>80</v>
      </c>
      <c r="L5" s="92">
        <v>0</v>
      </c>
      <c r="M5" s="92">
        <v>0</v>
      </c>
      <c r="N5" s="92">
        <v>0</v>
      </c>
      <c r="O5" s="92">
        <v>0</v>
      </c>
      <c r="P5" s="92">
        <v>0</v>
      </c>
      <c r="Q5" s="92">
        <v>0</v>
      </c>
      <c r="R5" s="92">
        <v>0</v>
      </c>
      <c r="S5" s="93">
        <f t="shared" si="0"/>
        <v>135</v>
      </c>
      <c r="T5" s="92">
        <v>0</v>
      </c>
      <c r="U5" s="92">
        <v>0</v>
      </c>
      <c r="V5" s="93">
        <f t="shared" si="1"/>
        <v>135</v>
      </c>
    </row>
    <row r="6" spans="1:22" ht="23.25" customHeight="1" x14ac:dyDescent="0.15">
      <c r="A6" s="405"/>
      <c r="B6" s="87" t="s">
        <v>623</v>
      </c>
      <c r="C6" s="92">
        <v>0</v>
      </c>
      <c r="D6" s="92">
        <v>20</v>
      </c>
      <c r="E6" s="92">
        <v>140</v>
      </c>
      <c r="F6" s="92">
        <v>100</v>
      </c>
      <c r="G6" s="92">
        <v>0</v>
      </c>
      <c r="H6" s="92">
        <v>120</v>
      </c>
      <c r="I6" s="92">
        <v>0</v>
      </c>
      <c r="J6" s="92">
        <v>0</v>
      </c>
      <c r="K6" s="92">
        <v>120</v>
      </c>
      <c r="L6" s="92">
        <v>0</v>
      </c>
      <c r="M6" s="92">
        <v>0</v>
      </c>
      <c r="N6" s="92">
        <v>0</v>
      </c>
      <c r="O6" s="92">
        <v>0</v>
      </c>
      <c r="P6" s="92">
        <v>0</v>
      </c>
      <c r="Q6" s="92">
        <v>0</v>
      </c>
      <c r="R6" s="92">
        <v>0</v>
      </c>
      <c r="S6" s="93">
        <f t="shared" si="0"/>
        <v>500</v>
      </c>
      <c r="T6" s="92">
        <v>0</v>
      </c>
      <c r="U6" s="92">
        <v>0</v>
      </c>
      <c r="V6" s="93">
        <f t="shared" si="1"/>
        <v>500</v>
      </c>
    </row>
    <row r="7" spans="1:22" ht="23.25" customHeight="1" x14ac:dyDescent="0.15">
      <c r="A7" s="405" t="s">
        <v>624</v>
      </c>
      <c r="B7" s="87" t="s">
        <v>621</v>
      </c>
      <c r="C7" s="92"/>
      <c r="D7" s="92">
        <v>6</v>
      </c>
      <c r="E7" s="92">
        <v>55</v>
      </c>
      <c r="F7" s="92">
        <v>63</v>
      </c>
      <c r="G7" s="92">
        <v>0</v>
      </c>
      <c r="H7" s="92">
        <v>22</v>
      </c>
      <c r="I7" s="92">
        <v>0</v>
      </c>
      <c r="J7" s="92">
        <v>52</v>
      </c>
      <c r="K7" s="92">
        <v>41</v>
      </c>
      <c r="L7" s="92">
        <v>0</v>
      </c>
      <c r="M7" s="92">
        <v>0</v>
      </c>
      <c r="N7" s="92">
        <v>0</v>
      </c>
      <c r="O7" s="92">
        <v>0</v>
      </c>
      <c r="P7" s="92">
        <v>0</v>
      </c>
      <c r="Q7" s="92">
        <v>44</v>
      </c>
      <c r="R7" s="92">
        <v>79</v>
      </c>
      <c r="S7" s="92">
        <f t="shared" si="0"/>
        <v>362</v>
      </c>
      <c r="T7" s="92">
        <v>0</v>
      </c>
      <c r="U7" s="92">
        <v>0</v>
      </c>
      <c r="V7" s="93">
        <f t="shared" si="1"/>
        <v>362</v>
      </c>
    </row>
    <row r="8" spans="1:22" ht="23.25" customHeight="1" x14ac:dyDescent="0.15">
      <c r="A8" s="405"/>
      <c r="B8" s="87" t="s">
        <v>625</v>
      </c>
      <c r="C8" s="92">
        <v>0</v>
      </c>
      <c r="D8" s="92">
        <v>5</v>
      </c>
      <c r="E8" s="92">
        <v>117</v>
      </c>
      <c r="F8" s="92">
        <v>170</v>
      </c>
      <c r="G8" s="92">
        <v>0</v>
      </c>
      <c r="H8" s="92">
        <v>11</v>
      </c>
      <c r="I8" s="92">
        <v>45</v>
      </c>
      <c r="J8" s="92">
        <v>50</v>
      </c>
      <c r="K8" s="92">
        <v>80</v>
      </c>
      <c r="L8" s="92"/>
      <c r="M8" s="92">
        <v>0</v>
      </c>
      <c r="N8" s="92">
        <v>0</v>
      </c>
      <c r="O8" s="92">
        <v>2</v>
      </c>
      <c r="P8" s="92">
        <v>0</v>
      </c>
      <c r="Q8" s="92">
        <v>38</v>
      </c>
      <c r="R8" s="92">
        <v>1</v>
      </c>
      <c r="S8" s="93">
        <f t="shared" si="0"/>
        <v>519</v>
      </c>
      <c r="T8" s="92">
        <v>0</v>
      </c>
      <c r="U8" s="92">
        <v>0</v>
      </c>
      <c r="V8" s="93">
        <f t="shared" si="1"/>
        <v>519</v>
      </c>
    </row>
    <row r="9" spans="1:22" ht="23.25" customHeight="1" x14ac:dyDescent="0.15">
      <c r="A9" s="405" t="s">
        <v>626</v>
      </c>
      <c r="B9" s="87" t="s">
        <v>621</v>
      </c>
      <c r="C9" s="92">
        <v>3</v>
      </c>
      <c r="D9" s="92">
        <v>0</v>
      </c>
      <c r="E9" s="92">
        <v>10</v>
      </c>
      <c r="F9" s="92">
        <v>10</v>
      </c>
      <c r="G9" s="92"/>
      <c r="H9" s="92">
        <v>80</v>
      </c>
      <c r="I9" s="92">
        <v>35</v>
      </c>
      <c r="J9" s="92"/>
      <c r="K9" s="92">
        <v>1</v>
      </c>
      <c r="L9" s="92"/>
      <c r="M9" s="92">
        <v>0</v>
      </c>
      <c r="N9" s="92">
        <v>0</v>
      </c>
      <c r="O9" s="92">
        <v>0</v>
      </c>
      <c r="P9" s="92">
        <v>0</v>
      </c>
      <c r="Q9" s="92">
        <v>20</v>
      </c>
      <c r="R9" s="92">
        <v>60</v>
      </c>
      <c r="S9" s="93">
        <f t="shared" si="0"/>
        <v>219</v>
      </c>
      <c r="T9" s="92"/>
      <c r="U9" s="92">
        <v>0</v>
      </c>
      <c r="V9" s="93">
        <f t="shared" si="1"/>
        <v>219</v>
      </c>
    </row>
    <row r="10" spans="1:22" ht="23.25" customHeight="1" x14ac:dyDescent="0.15">
      <c r="A10" s="405"/>
      <c r="B10" s="87" t="s">
        <v>627</v>
      </c>
      <c r="C10" s="92"/>
      <c r="D10" s="92"/>
      <c r="E10" s="92">
        <v>100</v>
      </c>
      <c r="F10" s="92">
        <v>90</v>
      </c>
      <c r="G10" s="92">
        <v>0</v>
      </c>
      <c r="H10" s="92">
        <v>20</v>
      </c>
      <c r="I10" s="92"/>
      <c r="J10" s="92">
        <v>0</v>
      </c>
      <c r="K10" s="92">
        <v>3</v>
      </c>
      <c r="L10" s="92">
        <v>0</v>
      </c>
      <c r="M10" s="92">
        <v>0</v>
      </c>
      <c r="N10" s="92">
        <v>0</v>
      </c>
      <c r="O10" s="92">
        <v>0</v>
      </c>
      <c r="P10" s="92">
        <v>0</v>
      </c>
      <c r="Q10" s="92"/>
      <c r="R10" s="92"/>
      <c r="S10" s="93">
        <f t="shared" si="0"/>
        <v>213</v>
      </c>
      <c r="T10" s="92">
        <v>0</v>
      </c>
      <c r="U10" s="92">
        <v>0</v>
      </c>
      <c r="V10" s="93">
        <f t="shared" si="1"/>
        <v>213</v>
      </c>
    </row>
    <row r="11" spans="1:22" ht="23.25" customHeight="1" x14ac:dyDescent="0.15">
      <c r="A11" s="405"/>
      <c r="B11" s="87" t="s">
        <v>628</v>
      </c>
      <c r="C11" s="92"/>
      <c r="D11" s="92"/>
      <c r="E11" s="92">
        <v>40</v>
      </c>
      <c r="F11" s="92">
        <v>20</v>
      </c>
      <c r="G11" s="92">
        <v>0</v>
      </c>
      <c r="H11" s="92">
        <v>50</v>
      </c>
      <c r="I11" s="92"/>
      <c r="J11" s="92"/>
      <c r="K11" s="92">
        <v>6</v>
      </c>
      <c r="L11" s="92">
        <v>0</v>
      </c>
      <c r="M11" s="92">
        <v>0</v>
      </c>
      <c r="N11" s="92"/>
      <c r="O11" s="92">
        <v>0</v>
      </c>
      <c r="P11" s="92">
        <v>0</v>
      </c>
      <c r="Q11" s="92">
        <v>0</v>
      </c>
      <c r="R11" s="92"/>
      <c r="S11" s="93">
        <f t="shared" si="0"/>
        <v>116</v>
      </c>
      <c r="T11" s="92">
        <v>0</v>
      </c>
      <c r="U11" s="92">
        <v>0</v>
      </c>
      <c r="V11" s="93">
        <f t="shared" si="1"/>
        <v>116</v>
      </c>
    </row>
    <row r="12" spans="1:22" ht="23.25" customHeight="1" x14ac:dyDescent="0.15">
      <c r="A12" s="405" t="s">
        <v>629</v>
      </c>
      <c r="B12" s="87" t="s">
        <v>621</v>
      </c>
      <c r="C12" s="92">
        <v>0</v>
      </c>
      <c r="D12" s="92">
        <v>15</v>
      </c>
      <c r="E12" s="92">
        <v>0</v>
      </c>
      <c r="F12" s="92">
        <v>9</v>
      </c>
      <c r="G12" s="92">
        <v>0</v>
      </c>
      <c r="H12" s="92">
        <v>45</v>
      </c>
      <c r="I12" s="92">
        <v>76</v>
      </c>
      <c r="J12" s="92">
        <v>76</v>
      </c>
      <c r="K12" s="92">
        <v>76</v>
      </c>
      <c r="L12" s="92">
        <v>0</v>
      </c>
      <c r="M12" s="92">
        <v>0</v>
      </c>
      <c r="N12" s="92">
        <v>0</v>
      </c>
      <c r="O12" s="92">
        <v>7</v>
      </c>
      <c r="P12" s="92">
        <v>0</v>
      </c>
      <c r="Q12" s="92">
        <v>0</v>
      </c>
      <c r="R12" s="92">
        <v>12</v>
      </c>
      <c r="S12" s="93">
        <f t="shared" si="0"/>
        <v>316</v>
      </c>
      <c r="T12" s="92">
        <v>0</v>
      </c>
      <c r="U12" s="92">
        <v>0</v>
      </c>
      <c r="V12" s="93">
        <f t="shared" si="1"/>
        <v>316</v>
      </c>
    </row>
    <row r="13" spans="1:22" ht="23.25" customHeight="1" x14ac:dyDescent="0.15">
      <c r="A13" s="405"/>
      <c r="B13" s="87" t="s">
        <v>630</v>
      </c>
      <c r="C13" s="92">
        <v>8</v>
      </c>
      <c r="D13" s="92">
        <v>91</v>
      </c>
      <c r="E13" s="92">
        <v>45</v>
      </c>
      <c r="F13" s="92">
        <v>45</v>
      </c>
      <c r="G13" s="92">
        <v>0</v>
      </c>
      <c r="H13" s="92"/>
      <c r="I13" s="92">
        <v>0</v>
      </c>
      <c r="J13" s="92">
        <v>0</v>
      </c>
      <c r="K13" s="92">
        <v>12</v>
      </c>
      <c r="L13" s="92">
        <v>0</v>
      </c>
      <c r="M13" s="92">
        <v>0</v>
      </c>
      <c r="N13" s="92"/>
      <c r="O13" s="92"/>
      <c r="P13" s="92">
        <v>0</v>
      </c>
      <c r="Q13" s="92">
        <v>0</v>
      </c>
      <c r="R13" s="92">
        <v>3</v>
      </c>
      <c r="S13" s="93">
        <f t="shared" si="0"/>
        <v>204</v>
      </c>
      <c r="T13" s="92">
        <v>0</v>
      </c>
      <c r="U13" s="92">
        <v>0</v>
      </c>
      <c r="V13" s="93">
        <f t="shared" si="1"/>
        <v>204</v>
      </c>
    </row>
    <row r="14" spans="1:22" ht="23.25" customHeight="1" x14ac:dyDescent="0.15">
      <c r="A14" s="405" t="s">
        <v>631</v>
      </c>
      <c r="B14" s="87" t="s">
        <v>621</v>
      </c>
      <c r="C14" s="92">
        <v>0</v>
      </c>
      <c r="D14" s="92">
        <v>0</v>
      </c>
      <c r="E14" s="92">
        <v>0</v>
      </c>
      <c r="F14" s="92">
        <v>0</v>
      </c>
      <c r="G14" s="92">
        <v>0</v>
      </c>
      <c r="H14" s="92">
        <v>10</v>
      </c>
      <c r="I14" s="92">
        <v>20</v>
      </c>
      <c r="J14" s="92"/>
      <c r="K14" s="92">
        <v>15</v>
      </c>
      <c r="L14" s="92">
        <v>0</v>
      </c>
      <c r="M14" s="92">
        <v>0</v>
      </c>
      <c r="N14" s="92">
        <v>0</v>
      </c>
      <c r="O14" s="92">
        <v>0</v>
      </c>
      <c r="P14" s="92">
        <v>0</v>
      </c>
      <c r="Q14" s="92">
        <v>0</v>
      </c>
      <c r="R14" s="92">
        <v>0</v>
      </c>
      <c r="S14" s="93">
        <f t="shared" si="0"/>
        <v>45</v>
      </c>
      <c r="T14" s="92">
        <v>50</v>
      </c>
      <c r="U14" s="92">
        <v>0</v>
      </c>
      <c r="V14" s="93">
        <f t="shared" si="1"/>
        <v>95</v>
      </c>
    </row>
    <row r="15" spans="1:22" ht="23.25" customHeight="1" x14ac:dyDescent="0.15">
      <c r="A15" s="405"/>
      <c r="B15" s="87" t="s">
        <v>632</v>
      </c>
      <c r="C15" s="92">
        <v>0</v>
      </c>
      <c r="D15" s="92">
        <v>0</v>
      </c>
      <c r="E15" s="92">
        <v>100</v>
      </c>
      <c r="F15" s="92">
        <v>80</v>
      </c>
      <c r="G15" s="92">
        <v>0</v>
      </c>
      <c r="H15" s="92">
        <v>120</v>
      </c>
      <c r="I15" s="92">
        <v>30</v>
      </c>
      <c r="J15" s="92">
        <v>20</v>
      </c>
      <c r="K15" s="92">
        <v>50</v>
      </c>
      <c r="L15" s="92">
        <v>0</v>
      </c>
      <c r="M15" s="92">
        <v>0</v>
      </c>
      <c r="N15" s="92">
        <v>10</v>
      </c>
      <c r="O15" s="92">
        <v>0</v>
      </c>
      <c r="P15" s="92">
        <v>0</v>
      </c>
      <c r="Q15" s="92">
        <v>0</v>
      </c>
      <c r="R15" s="92">
        <v>0</v>
      </c>
      <c r="S15" s="93">
        <f t="shared" si="0"/>
        <v>410</v>
      </c>
      <c r="T15" s="92">
        <v>10</v>
      </c>
      <c r="U15" s="92">
        <v>0</v>
      </c>
      <c r="V15" s="93">
        <f t="shared" si="1"/>
        <v>420</v>
      </c>
    </row>
    <row r="16" spans="1:22" ht="23.25" customHeight="1" x14ac:dyDescent="0.15">
      <c r="A16" s="405"/>
      <c r="B16" s="87" t="s">
        <v>631</v>
      </c>
      <c r="C16" s="92">
        <v>0</v>
      </c>
      <c r="D16" s="92">
        <v>20</v>
      </c>
      <c r="E16" s="92">
        <v>80</v>
      </c>
      <c r="F16" s="92">
        <v>80</v>
      </c>
      <c r="G16" s="92">
        <v>0</v>
      </c>
      <c r="H16" s="92">
        <v>2500</v>
      </c>
      <c r="I16" s="92">
        <v>50</v>
      </c>
      <c r="J16" s="92">
        <v>30</v>
      </c>
      <c r="K16" s="92">
        <v>180</v>
      </c>
      <c r="L16" s="92">
        <v>0</v>
      </c>
      <c r="M16" s="92">
        <v>0</v>
      </c>
      <c r="N16" s="92">
        <v>30</v>
      </c>
      <c r="O16" s="92">
        <v>0</v>
      </c>
      <c r="P16" s="92">
        <v>0</v>
      </c>
      <c r="Q16" s="92">
        <v>0</v>
      </c>
      <c r="R16" s="92">
        <v>0</v>
      </c>
      <c r="S16" s="92">
        <f t="shared" si="0"/>
        <v>2970</v>
      </c>
      <c r="T16" s="92">
        <v>10</v>
      </c>
      <c r="U16" s="92">
        <v>0</v>
      </c>
      <c r="V16" s="93">
        <f t="shared" si="1"/>
        <v>2980</v>
      </c>
    </row>
    <row r="17" spans="1:22" ht="23.25" customHeight="1" x14ac:dyDescent="0.15">
      <c r="A17" s="405" t="s">
        <v>633</v>
      </c>
      <c r="B17" s="87" t="s">
        <v>621</v>
      </c>
      <c r="C17" s="92">
        <v>0</v>
      </c>
      <c r="D17" s="92">
        <v>0</v>
      </c>
      <c r="E17" s="92">
        <v>0</v>
      </c>
      <c r="F17" s="92">
        <v>0</v>
      </c>
      <c r="G17" s="92">
        <v>0</v>
      </c>
      <c r="H17" s="92">
        <v>7</v>
      </c>
      <c r="I17" s="92">
        <v>0</v>
      </c>
      <c r="J17" s="92">
        <v>0</v>
      </c>
      <c r="K17" s="92">
        <v>0</v>
      </c>
      <c r="L17" s="92">
        <v>0</v>
      </c>
      <c r="M17" s="92">
        <v>0</v>
      </c>
      <c r="N17" s="92"/>
      <c r="O17" s="92">
        <v>0</v>
      </c>
      <c r="P17" s="92">
        <v>0</v>
      </c>
      <c r="Q17" s="92">
        <v>0</v>
      </c>
      <c r="R17" s="92">
        <v>0</v>
      </c>
      <c r="S17" s="93">
        <f t="shared" si="0"/>
        <v>7</v>
      </c>
      <c r="T17" s="92">
        <v>315</v>
      </c>
      <c r="U17" s="92">
        <v>0</v>
      </c>
      <c r="V17" s="93">
        <f t="shared" si="1"/>
        <v>322</v>
      </c>
    </row>
    <row r="18" spans="1:22" ht="23.25" customHeight="1" x14ac:dyDescent="0.15">
      <c r="A18" s="405"/>
      <c r="B18" s="87" t="s">
        <v>633</v>
      </c>
      <c r="C18" s="92">
        <v>72</v>
      </c>
      <c r="D18" s="92">
        <v>910</v>
      </c>
      <c r="E18" s="92">
        <v>898</v>
      </c>
      <c r="F18" s="92">
        <v>772</v>
      </c>
      <c r="G18" s="92">
        <v>0</v>
      </c>
      <c r="H18" s="92">
        <v>19958</v>
      </c>
      <c r="I18" s="92">
        <v>22</v>
      </c>
      <c r="J18" s="92"/>
      <c r="K18" s="92">
        <v>2081</v>
      </c>
      <c r="L18" s="92"/>
      <c r="M18" s="92">
        <v>1</v>
      </c>
      <c r="N18" s="92">
        <v>441</v>
      </c>
      <c r="O18" s="92">
        <v>14</v>
      </c>
      <c r="P18" s="92">
        <v>0</v>
      </c>
      <c r="Q18" s="92">
        <v>2</v>
      </c>
      <c r="R18" s="92">
        <v>0</v>
      </c>
      <c r="S18" s="93">
        <f t="shared" si="0"/>
        <v>25171</v>
      </c>
      <c r="T18" s="92">
        <v>120</v>
      </c>
      <c r="U18" s="92">
        <v>0</v>
      </c>
      <c r="V18" s="93">
        <f t="shared" si="1"/>
        <v>25291</v>
      </c>
    </row>
    <row r="19" spans="1:22" ht="23.25" customHeight="1" x14ac:dyDescent="0.15">
      <c r="A19" s="405" t="s">
        <v>634</v>
      </c>
      <c r="B19" s="87" t="s">
        <v>621</v>
      </c>
      <c r="C19" s="92">
        <v>0</v>
      </c>
      <c r="D19" s="92">
        <v>0</v>
      </c>
      <c r="E19" s="92">
        <v>0</v>
      </c>
      <c r="F19" s="92">
        <v>0</v>
      </c>
      <c r="G19" s="92">
        <v>0</v>
      </c>
      <c r="H19" s="92">
        <v>80</v>
      </c>
      <c r="I19" s="92"/>
      <c r="J19" s="92">
        <v>0</v>
      </c>
      <c r="K19" s="92">
        <v>10</v>
      </c>
      <c r="L19" s="92">
        <v>0</v>
      </c>
      <c r="M19" s="92">
        <v>0</v>
      </c>
      <c r="N19" s="92">
        <v>0</v>
      </c>
      <c r="O19" s="92">
        <v>0</v>
      </c>
      <c r="P19" s="92">
        <v>0</v>
      </c>
      <c r="Q19" s="92">
        <v>0</v>
      </c>
      <c r="R19" s="92"/>
      <c r="S19" s="93">
        <f t="shared" si="0"/>
        <v>90</v>
      </c>
      <c r="T19" s="92">
        <v>200</v>
      </c>
      <c r="U19" s="92">
        <v>0</v>
      </c>
      <c r="V19" s="93">
        <f t="shared" si="1"/>
        <v>290</v>
      </c>
    </row>
    <row r="20" spans="1:22" ht="23.25" customHeight="1" x14ac:dyDescent="0.15">
      <c r="A20" s="405"/>
      <c r="B20" s="87" t="s">
        <v>635</v>
      </c>
      <c r="C20" s="92"/>
      <c r="D20" s="92">
        <v>20</v>
      </c>
      <c r="E20" s="92">
        <v>20</v>
      </c>
      <c r="F20" s="92"/>
      <c r="G20" s="92">
        <v>0</v>
      </c>
      <c r="H20" s="92">
        <v>20</v>
      </c>
      <c r="I20" s="92">
        <v>0</v>
      </c>
      <c r="J20" s="92">
        <v>0</v>
      </c>
      <c r="K20" s="92">
        <v>10</v>
      </c>
      <c r="L20" s="92">
        <v>0</v>
      </c>
      <c r="M20" s="92">
        <v>0</v>
      </c>
      <c r="N20" s="92">
        <v>10</v>
      </c>
      <c r="O20" s="92">
        <v>0</v>
      </c>
      <c r="P20" s="92">
        <v>0</v>
      </c>
      <c r="Q20" s="92">
        <v>0</v>
      </c>
      <c r="R20" s="92">
        <v>0</v>
      </c>
      <c r="S20" s="93">
        <f t="shared" si="0"/>
        <v>80</v>
      </c>
      <c r="T20" s="92">
        <v>20</v>
      </c>
      <c r="U20" s="92">
        <v>0</v>
      </c>
      <c r="V20" s="93">
        <f t="shared" si="1"/>
        <v>100</v>
      </c>
    </row>
    <row r="21" spans="1:22" ht="23.25" customHeight="1" x14ac:dyDescent="0.15">
      <c r="A21" s="405"/>
      <c r="B21" s="87" t="s">
        <v>636</v>
      </c>
      <c r="C21" s="92"/>
      <c r="D21" s="92"/>
      <c r="E21" s="92">
        <v>20</v>
      </c>
      <c r="F21" s="92">
        <v>10</v>
      </c>
      <c r="G21" s="92">
        <v>0</v>
      </c>
      <c r="H21" s="92">
        <v>70</v>
      </c>
      <c r="I21" s="92">
        <v>0</v>
      </c>
      <c r="J21" s="92">
        <v>0</v>
      </c>
      <c r="K21" s="92">
        <v>10</v>
      </c>
      <c r="L21" s="92">
        <v>0</v>
      </c>
      <c r="M21" s="92">
        <v>0</v>
      </c>
      <c r="N21" s="92">
        <v>10</v>
      </c>
      <c r="O21" s="92">
        <v>0</v>
      </c>
      <c r="P21" s="92">
        <v>0</v>
      </c>
      <c r="Q21" s="92">
        <v>0</v>
      </c>
      <c r="R21" s="92">
        <v>0</v>
      </c>
      <c r="S21" s="93">
        <f t="shared" si="0"/>
        <v>120</v>
      </c>
      <c r="T21" s="92">
        <v>40</v>
      </c>
      <c r="U21" s="92">
        <v>0</v>
      </c>
      <c r="V21" s="93">
        <f t="shared" si="1"/>
        <v>160</v>
      </c>
    </row>
    <row r="22" spans="1:22" ht="23.25" customHeight="1" x14ac:dyDescent="0.15">
      <c r="A22" s="405"/>
      <c r="B22" s="87" t="s">
        <v>637</v>
      </c>
      <c r="C22" s="92"/>
      <c r="D22" s="92">
        <v>0</v>
      </c>
      <c r="E22" s="92">
        <v>40</v>
      </c>
      <c r="F22" s="92">
        <v>30</v>
      </c>
      <c r="G22" s="92">
        <v>0</v>
      </c>
      <c r="H22" s="92">
        <v>30</v>
      </c>
      <c r="I22" s="92">
        <v>0</v>
      </c>
      <c r="J22" s="92">
        <v>0</v>
      </c>
      <c r="K22" s="92">
        <v>10</v>
      </c>
      <c r="L22" s="92">
        <v>0</v>
      </c>
      <c r="M22" s="92">
        <v>0</v>
      </c>
      <c r="N22" s="92">
        <v>10</v>
      </c>
      <c r="O22" s="92">
        <v>0</v>
      </c>
      <c r="P22" s="92">
        <v>0</v>
      </c>
      <c r="Q22" s="92">
        <v>0</v>
      </c>
      <c r="R22" s="92">
        <v>0</v>
      </c>
      <c r="S22" s="93">
        <f t="shared" si="0"/>
        <v>120</v>
      </c>
      <c r="T22" s="92">
        <v>10</v>
      </c>
      <c r="U22" s="92">
        <v>0</v>
      </c>
      <c r="V22" s="93">
        <f t="shared" si="1"/>
        <v>130</v>
      </c>
    </row>
    <row r="23" spans="1:22" ht="23.25" customHeight="1" x14ac:dyDescent="0.15">
      <c r="A23" s="405" t="s">
        <v>638</v>
      </c>
      <c r="B23" s="87" t="s">
        <v>639</v>
      </c>
      <c r="C23" s="92"/>
      <c r="D23" s="92">
        <v>0</v>
      </c>
      <c r="E23" s="92">
        <v>3</v>
      </c>
      <c r="F23" s="92">
        <v>2</v>
      </c>
      <c r="G23" s="92">
        <v>0</v>
      </c>
      <c r="H23" s="92">
        <v>3266</v>
      </c>
      <c r="I23" s="92">
        <v>9</v>
      </c>
      <c r="J23" s="92"/>
      <c r="K23" s="92">
        <v>2</v>
      </c>
      <c r="L23" s="92"/>
      <c r="M23" s="92">
        <v>0</v>
      </c>
      <c r="N23" s="92">
        <v>5</v>
      </c>
      <c r="O23" s="92">
        <v>0</v>
      </c>
      <c r="P23" s="92">
        <v>0</v>
      </c>
      <c r="Q23" s="92">
        <v>0</v>
      </c>
      <c r="R23" s="92"/>
      <c r="S23" s="93">
        <f t="shared" si="0"/>
        <v>3287</v>
      </c>
      <c r="T23" s="92">
        <v>378</v>
      </c>
      <c r="U23" s="92">
        <v>0</v>
      </c>
      <c r="V23" s="93">
        <f t="shared" si="1"/>
        <v>3665</v>
      </c>
    </row>
    <row r="24" spans="1:22" ht="23.25" customHeight="1" x14ac:dyDescent="0.15">
      <c r="A24" s="405"/>
      <c r="B24" s="87" t="s">
        <v>640</v>
      </c>
      <c r="C24" s="92">
        <v>0</v>
      </c>
      <c r="D24" s="92">
        <v>0</v>
      </c>
      <c r="E24" s="92">
        <v>30</v>
      </c>
      <c r="F24" s="92">
        <v>30</v>
      </c>
      <c r="G24" s="92">
        <v>0</v>
      </c>
      <c r="H24" s="92">
        <v>977</v>
      </c>
      <c r="I24" s="92">
        <v>36</v>
      </c>
      <c r="J24" s="92">
        <v>4</v>
      </c>
      <c r="K24" s="92">
        <v>44</v>
      </c>
      <c r="L24" s="92"/>
      <c r="M24" s="92">
        <v>0</v>
      </c>
      <c r="N24" s="92"/>
      <c r="O24" s="92">
        <v>0</v>
      </c>
      <c r="P24" s="92">
        <v>0</v>
      </c>
      <c r="Q24" s="92">
        <v>0</v>
      </c>
      <c r="R24" s="92"/>
      <c r="S24" s="93">
        <f t="shared" si="0"/>
        <v>1121</v>
      </c>
      <c r="T24" s="92">
        <v>7</v>
      </c>
      <c r="U24" s="92">
        <v>0</v>
      </c>
      <c r="V24" s="93">
        <f t="shared" si="1"/>
        <v>1128</v>
      </c>
    </row>
    <row r="25" spans="1:22" ht="23.25" customHeight="1" x14ac:dyDescent="0.15">
      <c r="A25" s="405"/>
      <c r="B25" s="87" t="s">
        <v>641</v>
      </c>
      <c r="C25" s="92">
        <v>6</v>
      </c>
      <c r="D25" s="92">
        <v>0</v>
      </c>
      <c r="E25" s="92">
        <v>9</v>
      </c>
      <c r="F25" s="92">
        <v>7</v>
      </c>
      <c r="G25" s="92">
        <v>0</v>
      </c>
      <c r="H25" s="92">
        <v>55</v>
      </c>
      <c r="I25" s="92">
        <v>16</v>
      </c>
      <c r="J25" s="92">
        <v>4</v>
      </c>
      <c r="K25" s="92">
        <v>16</v>
      </c>
      <c r="L25" s="92">
        <v>0</v>
      </c>
      <c r="M25" s="92">
        <v>0</v>
      </c>
      <c r="N25" s="92"/>
      <c r="O25" s="92">
        <v>0</v>
      </c>
      <c r="P25" s="92">
        <v>0</v>
      </c>
      <c r="Q25" s="92">
        <v>0</v>
      </c>
      <c r="R25" s="92"/>
      <c r="S25" s="93">
        <f t="shared" si="0"/>
        <v>113</v>
      </c>
      <c r="T25" s="92">
        <v>0</v>
      </c>
      <c r="U25" s="92">
        <v>0</v>
      </c>
      <c r="V25" s="93">
        <f t="shared" si="1"/>
        <v>113</v>
      </c>
    </row>
    <row r="26" spans="1:22" ht="23.25" customHeight="1" x14ac:dyDescent="0.15">
      <c r="A26" s="405" t="s">
        <v>642</v>
      </c>
      <c r="B26" s="87" t="s">
        <v>621</v>
      </c>
      <c r="C26" s="92">
        <v>20</v>
      </c>
      <c r="D26" s="92">
        <v>0</v>
      </c>
      <c r="E26" s="92">
        <v>0</v>
      </c>
      <c r="F26" s="92">
        <v>0</v>
      </c>
      <c r="G26" s="92">
        <v>0</v>
      </c>
      <c r="H26" s="92">
        <v>30</v>
      </c>
      <c r="I26" s="92">
        <v>10</v>
      </c>
      <c r="J26" s="92">
        <v>30</v>
      </c>
      <c r="K26" s="92">
        <v>30</v>
      </c>
      <c r="L26" s="92">
        <v>0</v>
      </c>
      <c r="M26" s="92">
        <v>0</v>
      </c>
      <c r="N26" s="92">
        <v>0</v>
      </c>
      <c r="O26" s="92">
        <v>0</v>
      </c>
      <c r="P26" s="92">
        <v>0</v>
      </c>
      <c r="Q26" s="92">
        <v>0</v>
      </c>
      <c r="R26" s="92">
        <v>30</v>
      </c>
      <c r="S26" s="92">
        <f t="shared" si="0"/>
        <v>150</v>
      </c>
      <c r="T26" s="92"/>
      <c r="U26" s="92">
        <v>600</v>
      </c>
      <c r="V26" s="93">
        <f t="shared" si="1"/>
        <v>750</v>
      </c>
    </row>
    <row r="27" spans="1:22" ht="23.25" customHeight="1" x14ac:dyDescent="0.15">
      <c r="A27" s="405"/>
      <c r="B27" s="87" t="s">
        <v>643</v>
      </c>
      <c r="C27" s="92">
        <v>3</v>
      </c>
      <c r="D27" s="92">
        <v>0</v>
      </c>
      <c r="E27" s="92">
        <v>15</v>
      </c>
      <c r="F27" s="92">
        <v>15</v>
      </c>
      <c r="G27" s="92">
        <v>0</v>
      </c>
      <c r="H27" s="92">
        <v>20</v>
      </c>
      <c r="I27" s="92"/>
      <c r="J27" s="92">
        <v>0</v>
      </c>
      <c r="K27" s="92">
        <v>10</v>
      </c>
      <c r="L27" s="92">
        <v>0</v>
      </c>
      <c r="M27" s="92">
        <v>0</v>
      </c>
      <c r="N27" s="92">
        <v>0</v>
      </c>
      <c r="O27" s="92">
        <v>0</v>
      </c>
      <c r="P27" s="92">
        <v>0</v>
      </c>
      <c r="Q27" s="92">
        <v>0</v>
      </c>
      <c r="R27" s="92">
        <v>10</v>
      </c>
      <c r="S27" s="93">
        <f t="shared" si="0"/>
        <v>73</v>
      </c>
      <c r="T27" s="92"/>
      <c r="U27" s="92">
        <v>70</v>
      </c>
      <c r="V27" s="93">
        <f t="shared" si="1"/>
        <v>143</v>
      </c>
    </row>
    <row r="28" spans="1:22" ht="23.25" customHeight="1" x14ac:dyDescent="0.15">
      <c r="A28" s="405"/>
      <c r="B28" s="87" t="s">
        <v>644</v>
      </c>
      <c r="C28" s="92">
        <v>10</v>
      </c>
      <c r="D28" s="92">
        <v>0</v>
      </c>
      <c r="E28" s="92">
        <v>30</v>
      </c>
      <c r="F28" s="92">
        <v>30</v>
      </c>
      <c r="G28" s="92">
        <v>0</v>
      </c>
      <c r="H28" s="92">
        <v>20</v>
      </c>
      <c r="I28" s="92">
        <v>10</v>
      </c>
      <c r="J28" s="92">
        <v>10</v>
      </c>
      <c r="K28" s="92">
        <v>10</v>
      </c>
      <c r="L28" s="92">
        <v>0</v>
      </c>
      <c r="M28" s="92">
        <v>0</v>
      </c>
      <c r="N28" s="92">
        <v>0</v>
      </c>
      <c r="O28" s="92">
        <v>0</v>
      </c>
      <c r="P28" s="92">
        <v>0</v>
      </c>
      <c r="Q28" s="92">
        <v>0</v>
      </c>
      <c r="R28" s="92">
        <v>0</v>
      </c>
      <c r="S28" s="93">
        <f t="shared" si="0"/>
        <v>120</v>
      </c>
      <c r="T28" s="92"/>
      <c r="U28" s="92">
        <v>250</v>
      </c>
      <c r="V28" s="93">
        <f t="shared" si="1"/>
        <v>370</v>
      </c>
    </row>
    <row r="29" spans="1:22" ht="23.25" customHeight="1" x14ac:dyDescent="0.15">
      <c r="A29" s="87" t="s">
        <v>645</v>
      </c>
      <c r="B29" s="87" t="s">
        <v>621</v>
      </c>
      <c r="C29" s="92">
        <v>50</v>
      </c>
      <c r="D29" s="92">
        <v>0</v>
      </c>
      <c r="E29" s="92">
        <v>0</v>
      </c>
      <c r="F29" s="92">
        <v>0</v>
      </c>
      <c r="G29" s="92">
        <v>0</v>
      </c>
      <c r="H29" s="92">
        <v>0</v>
      </c>
      <c r="I29" s="92">
        <v>0</v>
      </c>
      <c r="J29" s="92">
        <v>0</v>
      </c>
      <c r="K29" s="92">
        <v>0</v>
      </c>
      <c r="L29" s="92">
        <v>0</v>
      </c>
      <c r="M29" s="92">
        <v>50</v>
      </c>
      <c r="N29" s="92">
        <v>0</v>
      </c>
      <c r="O29" s="92">
        <v>0</v>
      </c>
      <c r="P29" s="92">
        <v>0</v>
      </c>
      <c r="Q29" s="92">
        <v>0</v>
      </c>
      <c r="R29" s="92"/>
      <c r="S29" s="93">
        <f t="shared" si="0"/>
        <v>100</v>
      </c>
      <c r="T29" s="92">
        <v>170</v>
      </c>
      <c r="U29" s="92">
        <v>0</v>
      </c>
      <c r="V29" s="93">
        <f t="shared" si="1"/>
        <v>270</v>
      </c>
    </row>
    <row r="30" spans="1:22" ht="23.25" customHeight="1" x14ac:dyDescent="0.15">
      <c r="A30" s="405" t="s">
        <v>646</v>
      </c>
      <c r="B30" s="405"/>
      <c r="C30" s="92">
        <f t="shared" ref="C30:R30" si="2">SUM(C4:C29)</f>
        <v>172</v>
      </c>
      <c r="D30" s="92">
        <f t="shared" si="2"/>
        <v>1087</v>
      </c>
      <c r="E30" s="92">
        <f t="shared" si="2"/>
        <v>1790</v>
      </c>
      <c r="F30" s="92">
        <f t="shared" si="2"/>
        <v>1593</v>
      </c>
      <c r="G30" s="92">
        <f t="shared" si="2"/>
        <v>0</v>
      </c>
      <c r="H30" s="92">
        <f t="shared" si="2"/>
        <v>27516</v>
      </c>
      <c r="I30" s="92">
        <f t="shared" si="2"/>
        <v>359</v>
      </c>
      <c r="J30" s="92">
        <f t="shared" si="2"/>
        <v>291</v>
      </c>
      <c r="K30" s="92">
        <f t="shared" si="2"/>
        <v>2905</v>
      </c>
      <c r="L30" s="92">
        <f t="shared" si="2"/>
        <v>0</v>
      </c>
      <c r="M30" s="92">
        <f t="shared" si="2"/>
        <v>51</v>
      </c>
      <c r="N30" s="92">
        <f t="shared" si="2"/>
        <v>516</v>
      </c>
      <c r="O30" s="92">
        <f t="shared" si="2"/>
        <v>23</v>
      </c>
      <c r="P30" s="92">
        <f t="shared" si="2"/>
        <v>0</v>
      </c>
      <c r="Q30" s="92">
        <f t="shared" si="2"/>
        <v>104</v>
      </c>
      <c r="R30" s="92">
        <f t="shared" si="2"/>
        <v>195</v>
      </c>
      <c r="S30" s="93">
        <f t="shared" si="0"/>
        <v>36602</v>
      </c>
      <c r="T30" s="92">
        <f>SUM(T4:T29)</f>
        <v>1330</v>
      </c>
      <c r="U30" s="92">
        <f>SUM(U4:U29)</f>
        <v>920</v>
      </c>
      <c r="V30" s="93">
        <f t="shared" si="1"/>
        <v>38852</v>
      </c>
    </row>
    <row r="31" spans="1:22" ht="23.25" customHeight="1" x14ac:dyDescent="0.15">
      <c r="A31" s="87" t="s">
        <v>647</v>
      </c>
      <c r="B31" s="87" t="s">
        <v>647</v>
      </c>
      <c r="C31" s="92">
        <v>1000</v>
      </c>
      <c r="D31" s="92">
        <v>100</v>
      </c>
      <c r="E31" s="92">
        <v>1000</v>
      </c>
      <c r="F31" s="92">
        <v>5000</v>
      </c>
      <c r="G31" s="92">
        <v>100</v>
      </c>
      <c r="H31" s="92">
        <v>500</v>
      </c>
      <c r="I31" s="92">
        <v>0</v>
      </c>
      <c r="J31" s="92">
        <v>500</v>
      </c>
      <c r="K31" s="92">
        <v>800</v>
      </c>
      <c r="L31" s="92">
        <v>0</v>
      </c>
      <c r="M31" s="92">
        <v>800</v>
      </c>
      <c r="N31" s="92">
        <v>550</v>
      </c>
      <c r="O31" s="92">
        <v>50</v>
      </c>
      <c r="P31" s="92">
        <v>0</v>
      </c>
      <c r="Q31" s="92"/>
      <c r="R31" s="92">
        <v>10000</v>
      </c>
      <c r="S31" s="92">
        <f t="shared" si="0"/>
        <v>20400</v>
      </c>
      <c r="T31" s="92">
        <v>10000</v>
      </c>
      <c r="U31" s="92">
        <v>0</v>
      </c>
      <c r="V31" s="93">
        <f t="shared" si="1"/>
        <v>30400</v>
      </c>
    </row>
    <row r="32" spans="1:22" ht="23.25" customHeight="1" x14ac:dyDescent="0.15">
      <c r="A32" s="87" t="s">
        <v>648</v>
      </c>
      <c r="B32" s="87" t="s">
        <v>649</v>
      </c>
      <c r="C32" s="92">
        <v>216</v>
      </c>
      <c r="D32" s="92">
        <v>0</v>
      </c>
      <c r="E32" s="92">
        <v>360</v>
      </c>
      <c r="F32" s="92">
        <v>360</v>
      </c>
      <c r="G32" s="92">
        <v>0</v>
      </c>
      <c r="H32" s="92">
        <v>1900</v>
      </c>
      <c r="I32" s="92">
        <v>20</v>
      </c>
      <c r="J32" s="92">
        <v>20</v>
      </c>
      <c r="K32" s="92">
        <v>288</v>
      </c>
      <c r="L32" s="92">
        <v>0</v>
      </c>
      <c r="M32" s="92">
        <v>2</v>
      </c>
      <c r="N32" s="92">
        <v>108</v>
      </c>
      <c r="O32" s="92">
        <v>0</v>
      </c>
      <c r="P32" s="92">
        <v>0</v>
      </c>
      <c r="Q32" s="92">
        <v>0</v>
      </c>
      <c r="R32" s="92">
        <v>0</v>
      </c>
      <c r="S32" s="93">
        <f t="shared" si="0"/>
        <v>3274</v>
      </c>
      <c r="T32" s="92">
        <v>1190</v>
      </c>
      <c r="U32" s="92"/>
      <c r="V32" s="93">
        <f t="shared" si="1"/>
        <v>4464</v>
      </c>
    </row>
    <row r="33" spans="1:22" ht="23.25" customHeight="1" x14ac:dyDescent="0.15">
      <c r="A33" s="87" t="s">
        <v>650</v>
      </c>
      <c r="B33" s="87" t="s">
        <v>651</v>
      </c>
      <c r="C33" s="92">
        <v>29.4</v>
      </c>
      <c r="D33" s="92">
        <v>0</v>
      </c>
      <c r="E33" s="92">
        <v>30</v>
      </c>
      <c r="F33" s="92">
        <v>45</v>
      </c>
      <c r="G33" s="92">
        <v>0</v>
      </c>
      <c r="H33" s="92">
        <v>1500</v>
      </c>
      <c r="I33" s="92">
        <v>0</v>
      </c>
      <c r="J33" s="92">
        <v>0</v>
      </c>
      <c r="K33" s="92"/>
      <c r="L33" s="92">
        <v>0</v>
      </c>
      <c r="M33" s="92"/>
      <c r="N33" s="92"/>
      <c r="O33" s="92">
        <v>0</v>
      </c>
      <c r="P33" s="92">
        <v>0</v>
      </c>
      <c r="Q33" s="92">
        <v>0</v>
      </c>
      <c r="R33" s="92">
        <v>0</v>
      </c>
      <c r="S33" s="93">
        <f t="shared" si="0"/>
        <v>1604.4</v>
      </c>
      <c r="T33" s="92">
        <v>50</v>
      </c>
      <c r="U33" s="92">
        <v>0</v>
      </c>
      <c r="V33" s="93">
        <f t="shared" si="1"/>
        <v>1654.4</v>
      </c>
    </row>
    <row r="34" spans="1:22" ht="23.25" customHeight="1" x14ac:dyDescent="0.15">
      <c r="A34" s="405" t="s">
        <v>652</v>
      </c>
      <c r="B34" s="87" t="s">
        <v>653</v>
      </c>
      <c r="C34" s="92">
        <v>25</v>
      </c>
      <c r="D34" s="92">
        <v>0</v>
      </c>
      <c r="E34" s="92">
        <v>240</v>
      </c>
      <c r="F34" s="92">
        <v>270</v>
      </c>
      <c r="G34" s="92">
        <v>0</v>
      </c>
      <c r="H34" s="92">
        <v>540</v>
      </c>
      <c r="I34" s="92">
        <v>0</v>
      </c>
      <c r="J34" s="92">
        <v>0</v>
      </c>
      <c r="K34" s="92"/>
      <c r="L34" s="92">
        <v>0</v>
      </c>
      <c r="M34" s="92">
        <v>0</v>
      </c>
      <c r="N34" s="92">
        <v>7</v>
      </c>
      <c r="O34" s="92">
        <v>0</v>
      </c>
      <c r="P34" s="92">
        <v>0</v>
      </c>
      <c r="Q34" s="92">
        <v>0</v>
      </c>
      <c r="R34" s="92">
        <v>0</v>
      </c>
      <c r="S34" s="93">
        <f t="shared" si="0"/>
        <v>1082</v>
      </c>
      <c r="T34" s="92">
        <v>8</v>
      </c>
      <c r="U34" s="92">
        <v>0</v>
      </c>
      <c r="V34" s="93">
        <f t="shared" si="1"/>
        <v>1090</v>
      </c>
    </row>
    <row r="35" spans="1:22" ht="23.25" customHeight="1" x14ac:dyDescent="0.15">
      <c r="A35" s="405"/>
      <c r="B35" s="87" t="s">
        <v>654</v>
      </c>
      <c r="C35" s="92">
        <v>7</v>
      </c>
      <c r="D35" s="92">
        <v>0</v>
      </c>
      <c r="E35" s="92">
        <v>190</v>
      </c>
      <c r="F35" s="92">
        <v>170</v>
      </c>
      <c r="G35" s="92">
        <v>0</v>
      </c>
      <c r="H35" s="92">
        <v>400</v>
      </c>
      <c r="I35" s="92">
        <v>0</v>
      </c>
      <c r="J35" s="92">
        <v>0</v>
      </c>
      <c r="K35" s="92"/>
      <c r="L35" s="92">
        <v>0</v>
      </c>
      <c r="M35" s="92">
        <v>0</v>
      </c>
      <c r="N35" s="92">
        <v>5</v>
      </c>
      <c r="O35" s="92">
        <v>0</v>
      </c>
      <c r="P35" s="92">
        <v>0</v>
      </c>
      <c r="Q35" s="92">
        <v>0</v>
      </c>
      <c r="R35" s="92">
        <v>0</v>
      </c>
      <c r="S35" s="93">
        <f t="shared" si="0"/>
        <v>772</v>
      </c>
      <c r="T35" s="92">
        <v>6</v>
      </c>
      <c r="U35" s="92">
        <v>0</v>
      </c>
      <c r="V35" s="93">
        <f t="shared" si="1"/>
        <v>778</v>
      </c>
    </row>
    <row r="36" spans="1:22" ht="23.25" customHeight="1" x14ac:dyDescent="0.15">
      <c r="A36" s="405"/>
      <c r="B36" s="94" t="s">
        <v>655</v>
      </c>
      <c r="C36" s="92">
        <v>9</v>
      </c>
      <c r="D36" s="92">
        <v>0</v>
      </c>
      <c r="E36" s="92">
        <v>180</v>
      </c>
      <c r="F36" s="92">
        <v>160</v>
      </c>
      <c r="G36" s="92">
        <v>0</v>
      </c>
      <c r="H36" s="92">
        <v>600</v>
      </c>
      <c r="I36" s="92">
        <v>0</v>
      </c>
      <c r="J36" s="92">
        <v>0</v>
      </c>
      <c r="K36" s="92"/>
      <c r="L36" s="92">
        <v>0</v>
      </c>
      <c r="M36" s="92">
        <v>0</v>
      </c>
      <c r="N36" s="92">
        <v>8</v>
      </c>
      <c r="O36" s="92">
        <v>7</v>
      </c>
      <c r="P36" s="92">
        <v>0</v>
      </c>
      <c r="Q36" s="92">
        <v>0</v>
      </c>
      <c r="R36" s="92">
        <v>0</v>
      </c>
      <c r="S36" s="93">
        <f t="shared" si="0"/>
        <v>964</v>
      </c>
      <c r="T36" s="92">
        <v>11</v>
      </c>
      <c r="U36" s="92">
        <v>0</v>
      </c>
      <c r="V36" s="93">
        <f t="shared" si="1"/>
        <v>975</v>
      </c>
    </row>
    <row r="37" spans="1:22" ht="23.25" customHeight="1" x14ac:dyDescent="0.15">
      <c r="A37" s="87" t="s">
        <v>656</v>
      </c>
      <c r="B37" s="87" t="s">
        <v>657</v>
      </c>
      <c r="C37" s="92">
        <v>20</v>
      </c>
      <c r="D37" s="92">
        <v>0</v>
      </c>
      <c r="E37" s="92">
        <v>250</v>
      </c>
      <c r="F37" s="92">
        <v>350</v>
      </c>
      <c r="G37" s="92">
        <v>0</v>
      </c>
      <c r="H37" s="92">
        <v>150</v>
      </c>
      <c r="I37" s="92"/>
      <c r="J37" s="92"/>
      <c r="K37" s="92"/>
      <c r="L37" s="92">
        <v>0</v>
      </c>
      <c r="M37" s="92"/>
      <c r="N37" s="92">
        <v>20</v>
      </c>
      <c r="O37" s="92">
        <v>0</v>
      </c>
      <c r="P37" s="92">
        <v>0</v>
      </c>
      <c r="Q37" s="92">
        <v>0</v>
      </c>
      <c r="R37" s="92">
        <v>0</v>
      </c>
      <c r="S37" s="93">
        <f t="shared" si="0"/>
        <v>790</v>
      </c>
      <c r="T37" s="92">
        <v>2800</v>
      </c>
      <c r="U37" s="92">
        <v>0</v>
      </c>
      <c r="V37" s="93">
        <f t="shared" si="1"/>
        <v>3590</v>
      </c>
    </row>
    <row r="38" spans="1:22" ht="23.25" customHeight="1" x14ac:dyDescent="0.15">
      <c r="A38" s="405" t="s">
        <v>658</v>
      </c>
      <c r="B38" s="87" t="s">
        <v>659</v>
      </c>
      <c r="C38" s="92">
        <v>0</v>
      </c>
      <c r="D38" s="92"/>
      <c r="E38" s="92">
        <v>700</v>
      </c>
      <c r="F38" s="92">
        <v>200</v>
      </c>
      <c r="G38" s="92">
        <v>0</v>
      </c>
      <c r="H38" s="92">
        <v>3200</v>
      </c>
      <c r="I38" s="92"/>
      <c r="J38" s="92">
        <v>0</v>
      </c>
      <c r="K38" s="92">
        <v>80</v>
      </c>
      <c r="L38" s="92"/>
      <c r="M38" s="92">
        <v>0</v>
      </c>
      <c r="N38" s="92">
        <v>90</v>
      </c>
      <c r="O38" s="92">
        <v>0</v>
      </c>
      <c r="P38" s="92">
        <v>0</v>
      </c>
      <c r="Q38" s="92">
        <v>0</v>
      </c>
      <c r="R38" s="92">
        <v>0</v>
      </c>
      <c r="S38" s="93">
        <f t="shared" si="0"/>
        <v>4270</v>
      </c>
      <c r="T38" s="92">
        <v>0</v>
      </c>
      <c r="U38" s="92">
        <v>0</v>
      </c>
      <c r="V38" s="93">
        <f t="shared" si="1"/>
        <v>4270</v>
      </c>
    </row>
    <row r="39" spans="1:22" ht="23.25" customHeight="1" x14ac:dyDescent="0.15">
      <c r="A39" s="405"/>
      <c r="B39" s="87" t="s">
        <v>660</v>
      </c>
      <c r="C39" s="92"/>
      <c r="D39" s="92"/>
      <c r="E39" s="92">
        <v>1000</v>
      </c>
      <c r="F39" s="92">
        <v>500</v>
      </c>
      <c r="G39" s="92">
        <v>0</v>
      </c>
      <c r="H39" s="92">
        <v>0</v>
      </c>
      <c r="I39" s="92"/>
      <c r="J39" s="92">
        <v>0</v>
      </c>
      <c r="K39" s="92">
        <v>70</v>
      </c>
      <c r="L39" s="92">
        <v>0</v>
      </c>
      <c r="M39" s="92">
        <v>0</v>
      </c>
      <c r="N39" s="92">
        <v>90</v>
      </c>
      <c r="O39" s="92">
        <v>0</v>
      </c>
      <c r="P39" s="92">
        <v>500</v>
      </c>
      <c r="Q39" s="92">
        <v>0</v>
      </c>
      <c r="R39" s="92">
        <v>0</v>
      </c>
      <c r="S39" s="93">
        <f t="shared" si="0"/>
        <v>2160</v>
      </c>
      <c r="T39" s="92">
        <v>0</v>
      </c>
      <c r="U39" s="92">
        <v>0</v>
      </c>
      <c r="V39" s="93">
        <f t="shared" si="1"/>
        <v>2160</v>
      </c>
    </row>
    <row r="40" spans="1:22" ht="23.25" customHeight="1" x14ac:dyDescent="0.15">
      <c r="A40" s="405"/>
      <c r="B40" s="87" t="s">
        <v>661</v>
      </c>
      <c r="C40" s="92"/>
      <c r="D40" s="92">
        <v>0</v>
      </c>
      <c r="E40" s="92">
        <v>800</v>
      </c>
      <c r="F40" s="92">
        <v>200</v>
      </c>
      <c r="G40" s="92">
        <v>0</v>
      </c>
      <c r="H40" s="92">
        <v>0</v>
      </c>
      <c r="I40" s="92">
        <v>0</v>
      </c>
      <c r="J40" s="92">
        <v>0</v>
      </c>
      <c r="K40" s="92">
        <v>0</v>
      </c>
      <c r="L40" s="92">
        <v>0</v>
      </c>
      <c r="M40" s="92">
        <v>0</v>
      </c>
      <c r="N40" s="92"/>
      <c r="O40" s="92">
        <v>0</v>
      </c>
      <c r="P40" s="92">
        <v>0</v>
      </c>
      <c r="Q40" s="92">
        <v>0</v>
      </c>
      <c r="R40" s="92">
        <v>0</v>
      </c>
      <c r="S40" s="93">
        <f t="shared" si="0"/>
        <v>1000</v>
      </c>
      <c r="T40" s="92">
        <v>0</v>
      </c>
      <c r="U40" s="92">
        <v>0</v>
      </c>
      <c r="V40" s="93">
        <f t="shared" si="1"/>
        <v>1000</v>
      </c>
    </row>
    <row r="41" spans="1:22" ht="23.25" customHeight="1" x14ac:dyDescent="0.15">
      <c r="A41" s="87" t="s">
        <v>662</v>
      </c>
      <c r="B41" s="87" t="s">
        <v>663</v>
      </c>
      <c r="C41" s="92">
        <v>0</v>
      </c>
      <c r="D41" s="92">
        <v>0</v>
      </c>
      <c r="E41" s="92">
        <v>0</v>
      </c>
      <c r="F41" s="92">
        <v>0</v>
      </c>
      <c r="G41" s="92">
        <v>0</v>
      </c>
      <c r="H41" s="92">
        <v>0</v>
      </c>
      <c r="I41" s="92">
        <v>160</v>
      </c>
      <c r="J41" s="92">
        <v>100</v>
      </c>
      <c r="K41" s="92">
        <v>0</v>
      </c>
      <c r="L41" s="92">
        <v>2</v>
      </c>
      <c r="M41" s="92">
        <v>0</v>
      </c>
      <c r="N41" s="92">
        <v>0</v>
      </c>
      <c r="O41" s="92">
        <v>0</v>
      </c>
      <c r="P41" s="92">
        <v>90</v>
      </c>
      <c r="Q41" s="92">
        <v>0</v>
      </c>
      <c r="R41" s="92">
        <v>0</v>
      </c>
      <c r="S41" s="93">
        <f t="shared" si="0"/>
        <v>352</v>
      </c>
      <c r="T41" s="92">
        <v>0</v>
      </c>
      <c r="U41" s="92">
        <v>0</v>
      </c>
      <c r="V41" s="93">
        <f t="shared" si="1"/>
        <v>352</v>
      </c>
    </row>
    <row r="42" spans="1:22" ht="23.25" customHeight="1" x14ac:dyDescent="0.15">
      <c r="A42" s="405" t="s">
        <v>664</v>
      </c>
      <c r="B42" s="405"/>
      <c r="C42" s="93">
        <f t="shared" ref="C42:R42" si="3">SUM(C30:C41)</f>
        <v>1478.4</v>
      </c>
      <c r="D42" s="93">
        <f t="shared" si="3"/>
        <v>1187</v>
      </c>
      <c r="E42" s="93">
        <f t="shared" si="3"/>
        <v>6540</v>
      </c>
      <c r="F42" s="93">
        <f t="shared" si="3"/>
        <v>8848</v>
      </c>
      <c r="G42" s="93">
        <f t="shared" si="3"/>
        <v>100</v>
      </c>
      <c r="H42" s="93">
        <f t="shared" si="3"/>
        <v>36306</v>
      </c>
      <c r="I42" s="93">
        <f t="shared" si="3"/>
        <v>539</v>
      </c>
      <c r="J42" s="93">
        <f t="shared" si="3"/>
        <v>911</v>
      </c>
      <c r="K42" s="93">
        <f t="shared" si="3"/>
        <v>4143</v>
      </c>
      <c r="L42" s="93">
        <f t="shared" si="3"/>
        <v>2</v>
      </c>
      <c r="M42" s="93">
        <f t="shared" si="3"/>
        <v>853</v>
      </c>
      <c r="N42" s="93">
        <f t="shared" si="3"/>
        <v>1394</v>
      </c>
      <c r="O42" s="93">
        <f t="shared" si="3"/>
        <v>80</v>
      </c>
      <c r="P42" s="93">
        <f t="shared" si="3"/>
        <v>590</v>
      </c>
      <c r="Q42" s="93">
        <f t="shared" si="3"/>
        <v>104</v>
      </c>
      <c r="R42" s="93">
        <f t="shared" si="3"/>
        <v>10195</v>
      </c>
      <c r="S42" s="93">
        <f t="shared" si="0"/>
        <v>73270.399999999994</v>
      </c>
      <c r="T42" s="93">
        <f>SUM(T30:T41)</f>
        <v>15395</v>
      </c>
      <c r="U42" s="93">
        <f>SUM(U30:U41)</f>
        <v>920</v>
      </c>
      <c r="V42" s="93">
        <f>SUM(V30:V41)</f>
        <v>89585.4</v>
      </c>
    </row>
  </sheetData>
  <sheetProtection selectLockedCells="1" selectUnlockedCells="1"/>
  <mergeCells count="16">
    <mergeCell ref="A30:B30"/>
    <mergeCell ref="A34:A36"/>
    <mergeCell ref="A38:A40"/>
    <mergeCell ref="A42:B42"/>
    <mergeCell ref="A12:A13"/>
    <mergeCell ref="A14:A16"/>
    <mergeCell ref="A17:A18"/>
    <mergeCell ref="A19:A22"/>
    <mergeCell ref="A23:A25"/>
    <mergeCell ref="A26:A28"/>
    <mergeCell ref="A9:A11"/>
    <mergeCell ref="A1:D1"/>
    <mergeCell ref="A2:G2"/>
    <mergeCell ref="T2:V2"/>
    <mergeCell ref="A4:A6"/>
    <mergeCell ref="A7:A8"/>
  </mergeCells>
  <phoneticPr fontId="2"/>
  <pageMargins left="0.78740157480314965" right="0.39370078740157483" top="0.39370078740157483" bottom="0.39370078740157483" header="0" footer="0"/>
  <pageSetup paperSize="9" scale="55"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91E2-799F-4074-B6EB-B69911358BAD}">
  <sheetPr>
    <pageSetUpPr fitToPage="1"/>
  </sheetPr>
  <dimension ref="A1:V41"/>
  <sheetViews>
    <sheetView view="pageLayout" zoomScale="85" zoomScaleNormal="100" zoomScalePageLayoutView="85" workbookViewId="0">
      <selection activeCell="B3" sqref="B3"/>
    </sheetView>
  </sheetViews>
  <sheetFormatPr defaultColWidth="9" defaultRowHeight="14.4" x14ac:dyDescent="0.15"/>
  <cols>
    <col min="1" max="1" width="12.109375" style="86" customWidth="1"/>
    <col min="2" max="2" width="16.77734375" style="86" customWidth="1"/>
    <col min="3" max="21" width="10.6640625" style="86" customWidth="1"/>
    <col min="22" max="22" width="11" style="86" customWidth="1"/>
    <col min="23" max="23" width="3.77734375" style="86" customWidth="1"/>
    <col min="24" max="16384" width="9" style="86"/>
  </cols>
  <sheetData>
    <row r="1" spans="1:22" ht="30.8" customHeight="1" x14ac:dyDescent="0.15">
      <c r="A1" s="407" t="s">
        <v>665</v>
      </c>
      <c r="B1" s="407"/>
      <c r="C1" s="407"/>
      <c r="D1" s="407"/>
      <c r="E1" s="407"/>
      <c r="F1" s="407"/>
      <c r="G1" s="407"/>
      <c r="S1" s="409" t="s">
        <v>666</v>
      </c>
      <c r="T1" s="410"/>
      <c r="U1" s="410"/>
    </row>
    <row r="2" spans="1:22" ht="33.75" customHeight="1" x14ac:dyDescent="0.15">
      <c r="A2" s="87" t="s">
        <v>667</v>
      </c>
      <c r="B2" s="95" t="s">
        <v>668</v>
      </c>
      <c r="C2" s="89" t="s">
        <v>601</v>
      </c>
      <c r="D2" s="87" t="s">
        <v>602</v>
      </c>
      <c r="E2" s="87" t="s">
        <v>603</v>
      </c>
      <c r="F2" s="87" t="s">
        <v>604</v>
      </c>
      <c r="G2" s="87" t="s">
        <v>605</v>
      </c>
      <c r="H2" s="87" t="s">
        <v>606</v>
      </c>
      <c r="I2" s="87" t="s">
        <v>607</v>
      </c>
      <c r="J2" s="87" t="s">
        <v>608</v>
      </c>
      <c r="K2" s="90" t="s">
        <v>609</v>
      </c>
      <c r="L2" s="87" t="s">
        <v>610</v>
      </c>
      <c r="M2" s="90" t="s">
        <v>611</v>
      </c>
      <c r="N2" s="87" t="s">
        <v>612</v>
      </c>
      <c r="O2" s="87" t="s">
        <v>613</v>
      </c>
      <c r="P2" s="87" t="s">
        <v>614</v>
      </c>
      <c r="Q2" s="87" t="s">
        <v>615</v>
      </c>
      <c r="R2" s="87" t="s">
        <v>616</v>
      </c>
      <c r="S2" s="90" t="s">
        <v>617</v>
      </c>
      <c r="T2" s="90" t="s">
        <v>618</v>
      </c>
      <c r="U2" s="87" t="s">
        <v>616</v>
      </c>
      <c r="V2" s="87" t="s">
        <v>619</v>
      </c>
    </row>
    <row r="3" spans="1:22" ht="25.05" customHeight="1" x14ac:dyDescent="0.15">
      <c r="A3" s="405" t="s">
        <v>620</v>
      </c>
      <c r="B3" s="87" t="s">
        <v>621</v>
      </c>
      <c r="C3" s="92">
        <v>0</v>
      </c>
      <c r="D3" s="92">
        <v>0</v>
      </c>
      <c r="E3" s="92">
        <v>20</v>
      </c>
      <c r="F3" s="92">
        <v>50</v>
      </c>
      <c r="G3" s="92">
        <v>0</v>
      </c>
      <c r="H3" s="92">
        <v>0</v>
      </c>
      <c r="I3" s="92">
        <v>0</v>
      </c>
      <c r="J3" s="92">
        <v>3</v>
      </c>
      <c r="K3" s="92">
        <v>20</v>
      </c>
      <c r="L3" s="92">
        <v>0</v>
      </c>
      <c r="M3" s="92">
        <v>0</v>
      </c>
      <c r="N3" s="92">
        <v>0</v>
      </c>
      <c r="O3" s="92">
        <v>0</v>
      </c>
      <c r="P3" s="92">
        <v>0</v>
      </c>
      <c r="Q3" s="92">
        <v>0</v>
      </c>
      <c r="R3" s="92">
        <v>0</v>
      </c>
      <c r="S3" s="92">
        <f t="shared" ref="S3:S28" si="0">SUM(C3:R3)</f>
        <v>93</v>
      </c>
      <c r="T3" s="92">
        <v>0</v>
      </c>
      <c r="U3" s="92">
        <v>0</v>
      </c>
      <c r="V3" s="93">
        <f t="shared" ref="V3:V28" si="1">SUM(S3:U3)</f>
        <v>93</v>
      </c>
    </row>
    <row r="4" spans="1:22" ht="25.05" customHeight="1" x14ac:dyDescent="0.15">
      <c r="A4" s="405"/>
      <c r="B4" s="87" t="s">
        <v>622</v>
      </c>
      <c r="C4" s="92">
        <v>0</v>
      </c>
      <c r="D4" s="92">
        <v>0</v>
      </c>
      <c r="E4" s="92">
        <v>75</v>
      </c>
      <c r="F4" s="92">
        <v>25</v>
      </c>
      <c r="G4" s="92">
        <v>0</v>
      </c>
      <c r="H4" s="92">
        <v>13</v>
      </c>
      <c r="I4" s="92">
        <v>0</v>
      </c>
      <c r="J4" s="92">
        <v>6</v>
      </c>
      <c r="K4" s="92">
        <v>200</v>
      </c>
      <c r="L4" s="92">
        <v>0</v>
      </c>
      <c r="M4" s="92">
        <v>0</v>
      </c>
      <c r="N4" s="92">
        <v>0</v>
      </c>
      <c r="O4" s="92">
        <v>0</v>
      </c>
      <c r="P4" s="92">
        <v>0</v>
      </c>
      <c r="Q4" s="92">
        <v>0</v>
      </c>
      <c r="R4" s="92">
        <v>0</v>
      </c>
      <c r="S4" s="92">
        <f t="shared" si="0"/>
        <v>319</v>
      </c>
      <c r="T4" s="92">
        <v>0</v>
      </c>
      <c r="U4" s="92">
        <v>0</v>
      </c>
      <c r="V4" s="93">
        <f t="shared" si="1"/>
        <v>319</v>
      </c>
    </row>
    <row r="5" spans="1:22" ht="25.05" customHeight="1" x14ac:dyDescent="0.15">
      <c r="A5" s="405"/>
      <c r="B5" s="87" t="s">
        <v>623</v>
      </c>
      <c r="C5" s="92">
        <v>0</v>
      </c>
      <c r="D5" s="92">
        <v>30</v>
      </c>
      <c r="E5" s="92">
        <v>350</v>
      </c>
      <c r="F5" s="92">
        <v>250</v>
      </c>
      <c r="G5" s="92">
        <v>0</v>
      </c>
      <c r="H5" s="92">
        <v>300</v>
      </c>
      <c r="I5" s="92">
        <v>0</v>
      </c>
      <c r="J5" s="92">
        <v>0</v>
      </c>
      <c r="K5" s="92">
        <v>300</v>
      </c>
      <c r="L5" s="92">
        <v>0</v>
      </c>
      <c r="M5" s="92">
        <v>0</v>
      </c>
      <c r="N5" s="92">
        <v>0</v>
      </c>
      <c r="O5" s="92">
        <v>0</v>
      </c>
      <c r="P5" s="92">
        <v>0</v>
      </c>
      <c r="Q5" s="92">
        <v>0</v>
      </c>
      <c r="R5" s="92">
        <v>0</v>
      </c>
      <c r="S5" s="92">
        <f t="shared" si="0"/>
        <v>1230</v>
      </c>
      <c r="T5" s="92">
        <v>0</v>
      </c>
      <c r="U5" s="92">
        <v>0</v>
      </c>
      <c r="V5" s="93">
        <f t="shared" si="1"/>
        <v>1230</v>
      </c>
    </row>
    <row r="6" spans="1:22" ht="25.05" customHeight="1" x14ac:dyDescent="0.15">
      <c r="A6" s="405" t="s">
        <v>624</v>
      </c>
      <c r="B6" s="87" t="s">
        <v>621</v>
      </c>
      <c r="C6" s="92"/>
      <c r="D6" s="92">
        <v>9</v>
      </c>
      <c r="E6" s="92">
        <v>110</v>
      </c>
      <c r="F6" s="92">
        <v>139</v>
      </c>
      <c r="G6" s="92">
        <v>0</v>
      </c>
      <c r="H6" s="92">
        <v>88</v>
      </c>
      <c r="I6" s="92">
        <v>0</v>
      </c>
      <c r="J6" s="92">
        <v>31</v>
      </c>
      <c r="K6" s="92">
        <v>61</v>
      </c>
      <c r="L6" s="92">
        <v>0</v>
      </c>
      <c r="M6" s="92">
        <v>0</v>
      </c>
      <c r="N6" s="92">
        <v>0</v>
      </c>
      <c r="O6" s="92">
        <v>0</v>
      </c>
      <c r="P6" s="92">
        <v>0</v>
      </c>
      <c r="Q6" s="92">
        <v>22</v>
      </c>
      <c r="R6" s="92">
        <v>40</v>
      </c>
      <c r="S6" s="92">
        <f t="shared" si="0"/>
        <v>500</v>
      </c>
      <c r="T6" s="92">
        <v>0</v>
      </c>
      <c r="U6" s="92">
        <v>0</v>
      </c>
      <c r="V6" s="93">
        <f t="shared" si="1"/>
        <v>500</v>
      </c>
    </row>
    <row r="7" spans="1:22" ht="25.05" customHeight="1" x14ac:dyDescent="0.15">
      <c r="A7" s="405"/>
      <c r="B7" s="87" t="s">
        <v>625</v>
      </c>
      <c r="C7" s="92">
        <v>0</v>
      </c>
      <c r="D7" s="92">
        <v>8</v>
      </c>
      <c r="E7" s="92">
        <v>234</v>
      </c>
      <c r="F7" s="92">
        <v>374</v>
      </c>
      <c r="G7" s="92">
        <v>0</v>
      </c>
      <c r="H7" s="92">
        <v>44</v>
      </c>
      <c r="I7" s="92">
        <v>45</v>
      </c>
      <c r="J7" s="92">
        <v>30</v>
      </c>
      <c r="K7" s="92">
        <v>120</v>
      </c>
      <c r="L7" s="92"/>
      <c r="M7" s="92">
        <v>0</v>
      </c>
      <c r="N7" s="92">
        <v>0</v>
      </c>
      <c r="O7" s="92">
        <v>2</v>
      </c>
      <c r="P7" s="92">
        <v>0</v>
      </c>
      <c r="Q7" s="92">
        <v>19</v>
      </c>
      <c r="R7" s="92"/>
      <c r="S7" s="92">
        <f t="shared" si="0"/>
        <v>876</v>
      </c>
      <c r="T7" s="92">
        <v>0</v>
      </c>
      <c r="U7" s="92">
        <v>0</v>
      </c>
      <c r="V7" s="93">
        <f t="shared" si="1"/>
        <v>876</v>
      </c>
    </row>
    <row r="8" spans="1:22" ht="25.05" customHeight="1" x14ac:dyDescent="0.15">
      <c r="A8" s="405" t="s">
        <v>626</v>
      </c>
      <c r="B8" s="87" t="s">
        <v>621</v>
      </c>
      <c r="C8" s="92">
        <v>12</v>
      </c>
      <c r="D8" s="92">
        <v>0</v>
      </c>
      <c r="E8" s="92">
        <v>15</v>
      </c>
      <c r="F8" s="92">
        <v>15</v>
      </c>
      <c r="G8" s="92">
        <v>0</v>
      </c>
      <c r="H8" s="92">
        <v>320</v>
      </c>
      <c r="I8" s="92">
        <v>0</v>
      </c>
      <c r="J8" s="92"/>
      <c r="K8" s="92">
        <v>2</v>
      </c>
      <c r="L8" s="92"/>
      <c r="M8" s="92">
        <v>0</v>
      </c>
      <c r="N8" s="92">
        <v>0</v>
      </c>
      <c r="O8" s="92">
        <v>0</v>
      </c>
      <c r="P8" s="92">
        <v>0</v>
      </c>
      <c r="Q8" s="92">
        <v>0</v>
      </c>
      <c r="R8" s="92">
        <v>0</v>
      </c>
      <c r="S8" s="92">
        <f t="shared" si="0"/>
        <v>364</v>
      </c>
      <c r="T8" s="92">
        <v>0</v>
      </c>
      <c r="U8" s="92">
        <v>0</v>
      </c>
      <c r="V8" s="93">
        <f t="shared" si="1"/>
        <v>364</v>
      </c>
    </row>
    <row r="9" spans="1:22" ht="25.05" customHeight="1" x14ac:dyDescent="0.15">
      <c r="A9" s="405"/>
      <c r="B9" s="87" t="s">
        <v>627</v>
      </c>
      <c r="C9" s="92"/>
      <c r="D9" s="92"/>
      <c r="E9" s="92">
        <v>150</v>
      </c>
      <c r="F9" s="92">
        <v>135</v>
      </c>
      <c r="G9" s="92">
        <v>0</v>
      </c>
      <c r="H9" s="92">
        <v>80</v>
      </c>
      <c r="I9" s="92"/>
      <c r="J9" s="92">
        <v>0</v>
      </c>
      <c r="K9" s="92">
        <v>5</v>
      </c>
      <c r="L9" s="92">
        <v>0</v>
      </c>
      <c r="M9" s="92">
        <v>0</v>
      </c>
      <c r="N9" s="92">
        <v>0</v>
      </c>
      <c r="O9" s="92">
        <v>0</v>
      </c>
      <c r="P9" s="92">
        <v>0</v>
      </c>
      <c r="Q9" s="92">
        <v>0</v>
      </c>
      <c r="R9" s="92">
        <v>0</v>
      </c>
      <c r="S9" s="92">
        <f t="shared" si="0"/>
        <v>370</v>
      </c>
      <c r="T9" s="92">
        <v>0</v>
      </c>
      <c r="U9" s="92">
        <v>0</v>
      </c>
      <c r="V9" s="93">
        <f t="shared" si="1"/>
        <v>370</v>
      </c>
    </row>
    <row r="10" spans="1:22" ht="25.05" customHeight="1" x14ac:dyDescent="0.15">
      <c r="A10" s="405"/>
      <c r="B10" s="87" t="s">
        <v>628</v>
      </c>
      <c r="C10" s="92"/>
      <c r="D10" s="92"/>
      <c r="E10" s="92">
        <v>60</v>
      </c>
      <c r="F10" s="92">
        <v>30</v>
      </c>
      <c r="G10" s="92">
        <v>0</v>
      </c>
      <c r="H10" s="92">
        <v>200</v>
      </c>
      <c r="I10" s="92">
        <v>0</v>
      </c>
      <c r="J10" s="92"/>
      <c r="K10" s="92">
        <v>11</v>
      </c>
      <c r="L10" s="92">
        <v>0</v>
      </c>
      <c r="M10" s="92">
        <v>0</v>
      </c>
      <c r="N10" s="92"/>
      <c r="O10" s="92">
        <v>0</v>
      </c>
      <c r="P10" s="92">
        <v>0</v>
      </c>
      <c r="Q10" s="92">
        <v>0</v>
      </c>
      <c r="R10" s="92">
        <v>0</v>
      </c>
      <c r="S10" s="92">
        <f t="shared" si="0"/>
        <v>301</v>
      </c>
      <c r="T10" s="92">
        <v>0</v>
      </c>
      <c r="U10" s="92">
        <v>0</v>
      </c>
      <c r="V10" s="93">
        <f t="shared" si="1"/>
        <v>301</v>
      </c>
    </row>
    <row r="11" spans="1:22" ht="25.05" customHeight="1" x14ac:dyDescent="0.15">
      <c r="A11" s="405" t="s">
        <v>629</v>
      </c>
      <c r="B11" s="87" t="s">
        <v>621</v>
      </c>
      <c r="C11" s="92">
        <v>0</v>
      </c>
      <c r="D11" s="92">
        <v>12</v>
      </c>
      <c r="E11" s="92">
        <v>0</v>
      </c>
      <c r="F11" s="92">
        <v>7</v>
      </c>
      <c r="G11" s="92">
        <v>0</v>
      </c>
      <c r="H11" s="92">
        <v>180</v>
      </c>
      <c r="I11" s="92">
        <v>53</v>
      </c>
      <c r="J11" s="92">
        <v>53</v>
      </c>
      <c r="K11" s="92">
        <v>61</v>
      </c>
      <c r="L11" s="92">
        <v>0</v>
      </c>
      <c r="M11" s="92">
        <v>0</v>
      </c>
      <c r="N11" s="92">
        <v>0</v>
      </c>
      <c r="O11" s="92">
        <v>14</v>
      </c>
      <c r="P11" s="92">
        <v>0</v>
      </c>
      <c r="Q11" s="92">
        <v>0</v>
      </c>
      <c r="R11" s="92">
        <v>8</v>
      </c>
      <c r="S11" s="92">
        <f t="shared" si="0"/>
        <v>388</v>
      </c>
      <c r="T11" s="92">
        <v>0</v>
      </c>
      <c r="U11" s="92">
        <v>0</v>
      </c>
      <c r="V11" s="93">
        <f t="shared" si="1"/>
        <v>388</v>
      </c>
    </row>
    <row r="12" spans="1:22" ht="25.05" customHeight="1" x14ac:dyDescent="0.15">
      <c r="A12" s="405"/>
      <c r="B12" s="87" t="s">
        <v>630</v>
      </c>
      <c r="C12" s="92">
        <v>10</v>
      </c>
      <c r="D12" s="92">
        <v>73</v>
      </c>
      <c r="E12" s="92">
        <v>36</v>
      </c>
      <c r="F12" s="92">
        <v>36</v>
      </c>
      <c r="G12" s="92">
        <v>0</v>
      </c>
      <c r="H12" s="92"/>
      <c r="I12" s="92">
        <v>0</v>
      </c>
      <c r="J12" s="92">
        <v>0</v>
      </c>
      <c r="K12" s="92">
        <v>9</v>
      </c>
      <c r="L12" s="92">
        <v>0</v>
      </c>
      <c r="M12" s="92">
        <v>0</v>
      </c>
      <c r="N12" s="92"/>
      <c r="O12" s="92"/>
      <c r="P12" s="92">
        <v>0</v>
      </c>
      <c r="Q12" s="92">
        <v>0</v>
      </c>
      <c r="R12" s="92">
        <v>1.8</v>
      </c>
      <c r="S12" s="92">
        <f t="shared" si="0"/>
        <v>165.8</v>
      </c>
      <c r="T12" s="92">
        <v>0</v>
      </c>
      <c r="U12" s="92">
        <v>0</v>
      </c>
      <c r="V12" s="93">
        <f t="shared" si="1"/>
        <v>165.8</v>
      </c>
    </row>
    <row r="13" spans="1:22" ht="25.05" customHeight="1" x14ac:dyDescent="0.15">
      <c r="A13" s="405" t="s">
        <v>631</v>
      </c>
      <c r="B13" s="87" t="s">
        <v>621</v>
      </c>
      <c r="C13" s="92">
        <v>0</v>
      </c>
      <c r="D13" s="92"/>
      <c r="E13" s="92">
        <v>0</v>
      </c>
      <c r="F13" s="92">
        <v>0</v>
      </c>
      <c r="G13" s="92">
        <v>0</v>
      </c>
      <c r="H13" s="92">
        <v>25</v>
      </c>
      <c r="I13" s="92">
        <v>10</v>
      </c>
      <c r="J13" s="92"/>
      <c r="K13" s="92">
        <v>30</v>
      </c>
      <c r="L13" s="92">
        <v>0</v>
      </c>
      <c r="M13" s="92">
        <v>0</v>
      </c>
      <c r="N13" s="92">
        <v>0</v>
      </c>
      <c r="O13" s="92">
        <v>0</v>
      </c>
      <c r="P13" s="92">
        <v>0</v>
      </c>
      <c r="Q13" s="92">
        <v>0</v>
      </c>
      <c r="R13" s="92">
        <v>0</v>
      </c>
      <c r="S13" s="92">
        <f t="shared" si="0"/>
        <v>65</v>
      </c>
      <c r="T13" s="92">
        <v>50</v>
      </c>
      <c r="U13" s="92">
        <v>0</v>
      </c>
      <c r="V13" s="93">
        <f t="shared" si="1"/>
        <v>115</v>
      </c>
    </row>
    <row r="14" spans="1:22" ht="25.05" customHeight="1" x14ac:dyDescent="0.15">
      <c r="A14" s="405"/>
      <c r="B14" s="87" t="s">
        <v>632</v>
      </c>
      <c r="C14" s="92">
        <v>0</v>
      </c>
      <c r="D14" s="92">
        <v>0</v>
      </c>
      <c r="E14" s="92">
        <v>130</v>
      </c>
      <c r="F14" s="92">
        <v>120</v>
      </c>
      <c r="G14" s="92">
        <v>0</v>
      </c>
      <c r="H14" s="92">
        <v>300</v>
      </c>
      <c r="I14" s="92">
        <v>15</v>
      </c>
      <c r="J14" s="92">
        <v>10</v>
      </c>
      <c r="K14" s="92">
        <v>100</v>
      </c>
      <c r="L14" s="92">
        <v>0</v>
      </c>
      <c r="M14" s="92">
        <v>0</v>
      </c>
      <c r="N14" s="92">
        <v>75</v>
      </c>
      <c r="O14" s="92">
        <v>0</v>
      </c>
      <c r="P14" s="92">
        <v>0</v>
      </c>
      <c r="Q14" s="92">
        <v>0</v>
      </c>
      <c r="R14" s="92">
        <v>0</v>
      </c>
      <c r="S14" s="92">
        <f t="shared" si="0"/>
        <v>750</v>
      </c>
      <c r="T14" s="92">
        <v>10</v>
      </c>
      <c r="U14" s="92">
        <v>0</v>
      </c>
      <c r="V14" s="93">
        <f t="shared" si="1"/>
        <v>760</v>
      </c>
    </row>
    <row r="15" spans="1:22" ht="25.05" customHeight="1" x14ac:dyDescent="0.15">
      <c r="A15" s="405"/>
      <c r="B15" s="87" t="s">
        <v>631</v>
      </c>
      <c r="C15" s="92">
        <v>0</v>
      </c>
      <c r="D15" s="92">
        <v>20</v>
      </c>
      <c r="E15" s="92">
        <v>104</v>
      </c>
      <c r="F15" s="92">
        <v>120</v>
      </c>
      <c r="G15" s="92">
        <v>0</v>
      </c>
      <c r="H15" s="92">
        <v>6250</v>
      </c>
      <c r="I15" s="92">
        <v>25</v>
      </c>
      <c r="J15" s="92">
        <v>15</v>
      </c>
      <c r="K15" s="92">
        <v>360</v>
      </c>
      <c r="L15" s="92">
        <v>0</v>
      </c>
      <c r="M15" s="92">
        <v>0</v>
      </c>
      <c r="N15" s="92">
        <v>225</v>
      </c>
      <c r="O15" s="92">
        <v>0</v>
      </c>
      <c r="P15" s="92">
        <v>0</v>
      </c>
      <c r="Q15" s="92">
        <v>0</v>
      </c>
      <c r="R15" s="92">
        <v>0</v>
      </c>
      <c r="S15" s="92">
        <f t="shared" si="0"/>
        <v>7119</v>
      </c>
      <c r="T15" s="92">
        <v>10</v>
      </c>
      <c r="U15" s="92">
        <v>0</v>
      </c>
      <c r="V15" s="93">
        <f t="shared" si="1"/>
        <v>7129</v>
      </c>
    </row>
    <row r="16" spans="1:22" ht="25.05" customHeight="1" x14ac:dyDescent="0.15">
      <c r="A16" s="405" t="s">
        <v>633</v>
      </c>
      <c r="B16" s="87" t="s">
        <v>621</v>
      </c>
      <c r="C16" s="92">
        <v>0</v>
      </c>
      <c r="D16" s="92">
        <v>0</v>
      </c>
      <c r="E16" s="92">
        <v>0</v>
      </c>
      <c r="F16" s="92">
        <v>0</v>
      </c>
      <c r="G16" s="92">
        <v>0</v>
      </c>
      <c r="H16" s="92">
        <v>28</v>
      </c>
      <c r="I16" s="92">
        <v>0</v>
      </c>
      <c r="J16" s="92">
        <v>0</v>
      </c>
      <c r="K16" s="92">
        <v>0</v>
      </c>
      <c r="L16" s="92">
        <v>0</v>
      </c>
      <c r="M16" s="92">
        <v>0</v>
      </c>
      <c r="N16" s="92"/>
      <c r="O16" s="92">
        <v>0</v>
      </c>
      <c r="P16" s="92">
        <v>0</v>
      </c>
      <c r="Q16" s="92">
        <v>0</v>
      </c>
      <c r="R16" s="92">
        <v>0</v>
      </c>
      <c r="S16" s="92">
        <f t="shared" si="0"/>
        <v>28</v>
      </c>
      <c r="T16" s="92">
        <v>252</v>
      </c>
      <c r="U16" s="92">
        <v>0</v>
      </c>
      <c r="V16" s="93">
        <f t="shared" si="1"/>
        <v>280</v>
      </c>
    </row>
    <row r="17" spans="1:22" ht="25.05" customHeight="1" x14ac:dyDescent="0.15">
      <c r="A17" s="405"/>
      <c r="B17" s="87" t="s">
        <v>633</v>
      </c>
      <c r="C17" s="92">
        <v>288</v>
      </c>
      <c r="D17" s="92">
        <v>637</v>
      </c>
      <c r="E17" s="92">
        <v>1616</v>
      </c>
      <c r="F17" s="92">
        <v>1544</v>
      </c>
      <c r="G17" s="92">
        <v>0</v>
      </c>
      <c r="H17" s="92">
        <v>79832</v>
      </c>
      <c r="I17" s="92">
        <v>13</v>
      </c>
      <c r="J17" s="92">
        <v>0</v>
      </c>
      <c r="K17" s="92">
        <v>2081</v>
      </c>
      <c r="L17" s="92"/>
      <c r="M17" s="92">
        <v>0</v>
      </c>
      <c r="N17" s="92">
        <v>2204</v>
      </c>
      <c r="O17" s="92">
        <v>14</v>
      </c>
      <c r="P17" s="92">
        <v>0</v>
      </c>
      <c r="Q17" s="92">
        <v>2</v>
      </c>
      <c r="R17" s="92">
        <v>0</v>
      </c>
      <c r="S17" s="92">
        <f t="shared" si="0"/>
        <v>88231</v>
      </c>
      <c r="T17" s="92">
        <v>96</v>
      </c>
      <c r="U17" s="92">
        <v>0</v>
      </c>
      <c r="V17" s="93">
        <f t="shared" si="1"/>
        <v>88327</v>
      </c>
    </row>
    <row r="18" spans="1:22" ht="25.05" customHeight="1" x14ac:dyDescent="0.15">
      <c r="A18" s="405" t="s">
        <v>634</v>
      </c>
      <c r="B18" s="87" t="s">
        <v>621</v>
      </c>
      <c r="C18" s="92">
        <v>0</v>
      </c>
      <c r="D18" s="92">
        <v>0</v>
      </c>
      <c r="E18" s="92">
        <v>0</v>
      </c>
      <c r="F18" s="92">
        <v>0</v>
      </c>
      <c r="G18" s="92">
        <v>0</v>
      </c>
      <c r="H18" s="92">
        <v>200</v>
      </c>
      <c r="I18" s="92"/>
      <c r="J18" s="92">
        <v>0</v>
      </c>
      <c r="K18" s="92">
        <v>7</v>
      </c>
      <c r="L18" s="92">
        <v>0</v>
      </c>
      <c r="M18" s="92">
        <v>0</v>
      </c>
      <c r="N18" s="92">
        <v>0</v>
      </c>
      <c r="O18" s="92">
        <v>0</v>
      </c>
      <c r="P18" s="92">
        <v>0</v>
      </c>
      <c r="Q18" s="92">
        <v>0</v>
      </c>
      <c r="R18" s="92"/>
      <c r="S18" s="92">
        <f t="shared" si="0"/>
        <v>207</v>
      </c>
      <c r="T18" s="92">
        <v>400</v>
      </c>
      <c r="U18" s="92">
        <v>0</v>
      </c>
      <c r="V18" s="93">
        <f t="shared" si="1"/>
        <v>607</v>
      </c>
    </row>
    <row r="19" spans="1:22" ht="25.05" customHeight="1" x14ac:dyDescent="0.15">
      <c r="A19" s="405"/>
      <c r="B19" s="87" t="s">
        <v>635</v>
      </c>
      <c r="C19" s="92"/>
      <c r="D19" s="92">
        <v>24</v>
      </c>
      <c r="E19" s="92">
        <v>24</v>
      </c>
      <c r="F19" s="92"/>
      <c r="G19" s="92">
        <v>0</v>
      </c>
      <c r="H19" s="92">
        <v>50</v>
      </c>
      <c r="I19" s="92">
        <v>0</v>
      </c>
      <c r="J19" s="92">
        <v>0</v>
      </c>
      <c r="K19" s="92">
        <v>7</v>
      </c>
      <c r="L19" s="92">
        <v>0</v>
      </c>
      <c r="M19" s="92">
        <v>0</v>
      </c>
      <c r="N19" s="92">
        <v>15</v>
      </c>
      <c r="O19" s="92">
        <v>0</v>
      </c>
      <c r="P19" s="92">
        <v>0</v>
      </c>
      <c r="Q19" s="92">
        <v>0</v>
      </c>
      <c r="R19" s="92">
        <v>0</v>
      </c>
      <c r="S19" s="92">
        <f t="shared" si="0"/>
        <v>120</v>
      </c>
      <c r="T19" s="92">
        <v>40</v>
      </c>
      <c r="U19" s="92">
        <v>0</v>
      </c>
      <c r="V19" s="93">
        <f t="shared" si="1"/>
        <v>160</v>
      </c>
    </row>
    <row r="20" spans="1:22" ht="25.05" customHeight="1" x14ac:dyDescent="0.15">
      <c r="A20" s="405"/>
      <c r="B20" s="87" t="s">
        <v>636</v>
      </c>
      <c r="C20" s="92"/>
      <c r="D20" s="92">
        <v>0</v>
      </c>
      <c r="E20" s="92">
        <v>24</v>
      </c>
      <c r="F20" s="92">
        <v>12</v>
      </c>
      <c r="G20" s="92"/>
      <c r="H20" s="92">
        <v>175</v>
      </c>
      <c r="I20" s="92">
        <v>0</v>
      </c>
      <c r="J20" s="92">
        <v>0</v>
      </c>
      <c r="K20" s="92">
        <v>7</v>
      </c>
      <c r="L20" s="92">
        <v>0</v>
      </c>
      <c r="M20" s="92">
        <v>0</v>
      </c>
      <c r="N20" s="92">
        <v>15</v>
      </c>
      <c r="O20" s="92">
        <v>0</v>
      </c>
      <c r="P20" s="92">
        <v>0</v>
      </c>
      <c r="Q20" s="92">
        <v>0</v>
      </c>
      <c r="R20" s="92">
        <v>0</v>
      </c>
      <c r="S20" s="92">
        <f t="shared" si="0"/>
        <v>233</v>
      </c>
      <c r="T20" s="92">
        <v>80</v>
      </c>
      <c r="U20" s="92">
        <v>0</v>
      </c>
      <c r="V20" s="93">
        <f t="shared" si="1"/>
        <v>313</v>
      </c>
    </row>
    <row r="21" spans="1:22" ht="25.05" customHeight="1" x14ac:dyDescent="0.15">
      <c r="A21" s="405"/>
      <c r="B21" s="87" t="s">
        <v>637</v>
      </c>
      <c r="C21" s="92"/>
      <c r="D21" s="92">
        <v>0</v>
      </c>
      <c r="E21" s="92">
        <v>48</v>
      </c>
      <c r="F21" s="92">
        <v>36</v>
      </c>
      <c r="G21" s="92">
        <v>0</v>
      </c>
      <c r="H21" s="92">
        <v>75</v>
      </c>
      <c r="I21" s="92">
        <v>0</v>
      </c>
      <c r="J21" s="92">
        <v>0</v>
      </c>
      <c r="K21" s="92">
        <v>7</v>
      </c>
      <c r="L21" s="92">
        <v>0</v>
      </c>
      <c r="M21" s="92">
        <v>0</v>
      </c>
      <c r="N21" s="92">
        <v>15</v>
      </c>
      <c r="O21" s="92">
        <v>0</v>
      </c>
      <c r="P21" s="92">
        <v>0</v>
      </c>
      <c r="Q21" s="92">
        <v>0</v>
      </c>
      <c r="R21" s="92">
        <v>0</v>
      </c>
      <c r="S21" s="92">
        <f t="shared" si="0"/>
        <v>181</v>
      </c>
      <c r="T21" s="92">
        <v>20</v>
      </c>
      <c r="U21" s="92">
        <v>0</v>
      </c>
      <c r="V21" s="93">
        <f t="shared" si="1"/>
        <v>201</v>
      </c>
    </row>
    <row r="22" spans="1:22" ht="25.05" customHeight="1" x14ac:dyDescent="0.15">
      <c r="A22" s="405" t="s">
        <v>638</v>
      </c>
      <c r="B22" s="87" t="s">
        <v>639</v>
      </c>
      <c r="C22" s="92"/>
      <c r="D22" s="92">
        <v>0</v>
      </c>
      <c r="E22" s="92">
        <v>4</v>
      </c>
      <c r="F22" s="92">
        <v>3</v>
      </c>
      <c r="G22" s="92">
        <v>0</v>
      </c>
      <c r="H22" s="92">
        <v>8165</v>
      </c>
      <c r="I22" s="92">
        <v>5</v>
      </c>
      <c r="J22" s="92"/>
      <c r="K22" s="92">
        <v>2</v>
      </c>
      <c r="L22" s="92"/>
      <c r="M22" s="92">
        <v>0</v>
      </c>
      <c r="N22" s="92">
        <v>25</v>
      </c>
      <c r="O22" s="92">
        <v>0</v>
      </c>
      <c r="P22" s="92">
        <v>0</v>
      </c>
      <c r="Q22" s="92">
        <v>0</v>
      </c>
      <c r="R22" s="92"/>
      <c r="S22" s="92">
        <f t="shared" si="0"/>
        <v>8204</v>
      </c>
      <c r="T22" s="92">
        <v>265</v>
      </c>
      <c r="U22" s="92">
        <v>0</v>
      </c>
      <c r="V22" s="93">
        <f t="shared" si="1"/>
        <v>8469</v>
      </c>
    </row>
    <row r="23" spans="1:22" ht="25.05" customHeight="1" x14ac:dyDescent="0.15">
      <c r="A23" s="405"/>
      <c r="B23" s="87" t="s">
        <v>640</v>
      </c>
      <c r="C23" s="92">
        <v>0</v>
      </c>
      <c r="D23" s="92">
        <v>0</v>
      </c>
      <c r="E23" s="92">
        <v>39</v>
      </c>
      <c r="F23" s="92">
        <v>45</v>
      </c>
      <c r="G23" s="92">
        <v>0</v>
      </c>
      <c r="H23" s="92">
        <v>2443</v>
      </c>
      <c r="I23" s="92">
        <v>21</v>
      </c>
      <c r="J23" s="92">
        <v>2</v>
      </c>
      <c r="K23" s="92">
        <v>44</v>
      </c>
      <c r="L23" s="92"/>
      <c r="M23" s="92">
        <v>0</v>
      </c>
      <c r="N23" s="92"/>
      <c r="O23" s="92">
        <v>0</v>
      </c>
      <c r="P23" s="92">
        <v>0</v>
      </c>
      <c r="Q23" s="92">
        <v>0</v>
      </c>
      <c r="R23" s="92"/>
      <c r="S23" s="92">
        <f t="shared" si="0"/>
        <v>2594</v>
      </c>
      <c r="T23" s="92">
        <v>5</v>
      </c>
      <c r="U23" s="92">
        <v>0</v>
      </c>
      <c r="V23" s="93">
        <f t="shared" si="1"/>
        <v>2599</v>
      </c>
    </row>
    <row r="24" spans="1:22" ht="25.05" customHeight="1" x14ac:dyDescent="0.15">
      <c r="A24" s="405"/>
      <c r="B24" s="87" t="s">
        <v>641</v>
      </c>
      <c r="C24" s="92">
        <v>24</v>
      </c>
      <c r="D24" s="92">
        <v>0</v>
      </c>
      <c r="E24" s="92">
        <v>12</v>
      </c>
      <c r="F24" s="92">
        <v>10</v>
      </c>
      <c r="G24" s="92">
        <v>0</v>
      </c>
      <c r="H24" s="92">
        <v>137</v>
      </c>
      <c r="I24" s="92">
        <v>10</v>
      </c>
      <c r="J24" s="92">
        <v>2</v>
      </c>
      <c r="K24" s="92">
        <v>16</v>
      </c>
      <c r="L24" s="92">
        <v>0</v>
      </c>
      <c r="M24" s="92">
        <v>0</v>
      </c>
      <c r="N24" s="92"/>
      <c r="O24" s="92">
        <v>0</v>
      </c>
      <c r="P24" s="92">
        <v>0</v>
      </c>
      <c r="Q24" s="92">
        <v>0</v>
      </c>
      <c r="R24" s="92"/>
      <c r="S24" s="92">
        <f t="shared" si="0"/>
        <v>211</v>
      </c>
      <c r="T24" s="92">
        <v>0</v>
      </c>
      <c r="U24" s="92">
        <v>0</v>
      </c>
      <c r="V24" s="93">
        <f t="shared" si="1"/>
        <v>211</v>
      </c>
    </row>
    <row r="25" spans="1:22" ht="25.05" customHeight="1" x14ac:dyDescent="0.15">
      <c r="A25" s="405" t="s">
        <v>642</v>
      </c>
      <c r="B25" s="87" t="s">
        <v>621</v>
      </c>
      <c r="C25" s="92">
        <v>83</v>
      </c>
      <c r="D25" s="92">
        <v>0</v>
      </c>
      <c r="E25" s="92">
        <v>0</v>
      </c>
      <c r="F25" s="92">
        <v>0</v>
      </c>
      <c r="G25" s="92">
        <v>0</v>
      </c>
      <c r="H25" s="92">
        <v>93</v>
      </c>
      <c r="I25" s="92">
        <v>7</v>
      </c>
      <c r="J25" s="92">
        <v>12</v>
      </c>
      <c r="K25" s="92">
        <v>16</v>
      </c>
      <c r="L25" s="92">
        <v>0</v>
      </c>
      <c r="M25" s="92">
        <v>0</v>
      </c>
      <c r="N25" s="92">
        <v>0</v>
      </c>
      <c r="O25" s="92">
        <v>0</v>
      </c>
      <c r="P25" s="92">
        <v>0</v>
      </c>
      <c r="Q25" s="92">
        <v>0</v>
      </c>
      <c r="R25" s="92">
        <v>15</v>
      </c>
      <c r="S25" s="92">
        <f t="shared" si="0"/>
        <v>226</v>
      </c>
      <c r="T25" s="92"/>
      <c r="U25" s="92">
        <v>1236</v>
      </c>
      <c r="V25" s="93">
        <f t="shared" si="1"/>
        <v>1462</v>
      </c>
    </row>
    <row r="26" spans="1:22" ht="25.05" customHeight="1" x14ac:dyDescent="0.15">
      <c r="A26" s="405"/>
      <c r="B26" s="87" t="s">
        <v>643</v>
      </c>
      <c r="C26" s="92">
        <v>12</v>
      </c>
      <c r="D26" s="92">
        <v>0</v>
      </c>
      <c r="E26" s="92">
        <v>23</v>
      </c>
      <c r="F26" s="92">
        <v>16</v>
      </c>
      <c r="G26" s="92">
        <v>0</v>
      </c>
      <c r="H26" s="92">
        <v>62</v>
      </c>
      <c r="I26" s="92"/>
      <c r="J26" s="92">
        <v>0</v>
      </c>
      <c r="K26" s="92">
        <v>5</v>
      </c>
      <c r="L26" s="92">
        <v>0</v>
      </c>
      <c r="M26" s="92">
        <v>0</v>
      </c>
      <c r="N26" s="92">
        <v>0</v>
      </c>
      <c r="O26" s="92">
        <v>0</v>
      </c>
      <c r="P26" s="92">
        <v>0</v>
      </c>
      <c r="Q26" s="92">
        <v>0</v>
      </c>
      <c r="R26" s="92">
        <v>5</v>
      </c>
      <c r="S26" s="92">
        <f t="shared" si="0"/>
        <v>123</v>
      </c>
      <c r="T26" s="92"/>
      <c r="U26" s="92">
        <v>144</v>
      </c>
      <c r="V26" s="93">
        <f t="shared" si="1"/>
        <v>267</v>
      </c>
    </row>
    <row r="27" spans="1:22" ht="25.05" customHeight="1" x14ac:dyDescent="0.15">
      <c r="A27" s="405"/>
      <c r="B27" s="87" t="s">
        <v>644</v>
      </c>
      <c r="C27" s="92">
        <v>41</v>
      </c>
      <c r="D27" s="92">
        <v>0</v>
      </c>
      <c r="E27" s="92">
        <v>47</v>
      </c>
      <c r="F27" s="92">
        <v>31</v>
      </c>
      <c r="G27" s="92">
        <v>0</v>
      </c>
      <c r="H27" s="92">
        <v>62</v>
      </c>
      <c r="I27" s="92">
        <v>7</v>
      </c>
      <c r="J27" s="92">
        <v>4</v>
      </c>
      <c r="K27" s="92">
        <v>5</v>
      </c>
      <c r="L27" s="92">
        <v>0</v>
      </c>
      <c r="M27" s="92">
        <v>0</v>
      </c>
      <c r="N27" s="92">
        <v>0</v>
      </c>
      <c r="O27" s="92">
        <v>0</v>
      </c>
      <c r="P27" s="92">
        <v>0</v>
      </c>
      <c r="Q27" s="92">
        <v>0</v>
      </c>
      <c r="R27" s="92">
        <v>0</v>
      </c>
      <c r="S27" s="92">
        <f t="shared" si="0"/>
        <v>197</v>
      </c>
      <c r="T27" s="92"/>
      <c r="U27" s="92">
        <v>515</v>
      </c>
      <c r="V27" s="93">
        <f t="shared" si="1"/>
        <v>712</v>
      </c>
    </row>
    <row r="28" spans="1:22" ht="25.05" customHeight="1" x14ac:dyDescent="0.15">
      <c r="A28" s="87" t="s">
        <v>645</v>
      </c>
      <c r="B28" s="87" t="s">
        <v>621</v>
      </c>
      <c r="C28" s="92">
        <v>100</v>
      </c>
      <c r="D28" s="92">
        <v>0</v>
      </c>
      <c r="E28" s="92">
        <v>0</v>
      </c>
      <c r="F28" s="92">
        <v>0</v>
      </c>
      <c r="G28" s="92">
        <v>0</v>
      </c>
      <c r="H28" s="92">
        <v>0</v>
      </c>
      <c r="I28" s="92">
        <v>0</v>
      </c>
      <c r="J28" s="92">
        <v>0</v>
      </c>
      <c r="K28" s="92">
        <v>0</v>
      </c>
      <c r="L28" s="92">
        <v>0</v>
      </c>
      <c r="M28" s="92">
        <v>125</v>
      </c>
      <c r="N28" s="92">
        <v>0</v>
      </c>
      <c r="O28" s="92">
        <v>0</v>
      </c>
      <c r="P28" s="92">
        <v>0</v>
      </c>
      <c r="Q28" s="92">
        <v>0</v>
      </c>
      <c r="R28" s="92">
        <v>0</v>
      </c>
      <c r="S28" s="92">
        <f t="shared" si="0"/>
        <v>225</v>
      </c>
      <c r="T28" s="92">
        <v>485</v>
      </c>
      <c r="U28" s="92">
        <v>0</v>
      </c>
      <c r="V28" s="93">
        <f t="shared" si="1"/>
        <v>710</v>
      </c>
    </row>
    <row r="29" spans="1:22" ht="25.05" customHeight="1" x14ac:dyDescent="0.15">
      <c r="A29" s="405" t="s">
        <v>646</v>
      </c>
      <c r="B29" s="405"/>
      <c r="C29" s="92">
        <f t="shared" ref="C29:V29" si="2">SUM(C3:C28)</f>
        <v>570</v>
      </c>
      <c r="D29" s="92">
        <f t="shared" si="2"/>
        <v>813</v>
      </c>
      <c r="E29" s="92">
        <f t="shared" si="2"/>
        <v>3121</v>
      </c>
      <c r="F29" s="92">
        <f t="shared" si="2"/>
        <v>2998</v>
      </c>
      <c r="G29" s="92">
        <f t="shared" si="2"/>
        <v>0</v>
      </c>
      <c r="H29" s="92">
        <f t="shared" si="2"/>
        <v>99122</v>
      </c>
      <c r="I29" s="92">
        <f t="shared" si="2"/>
        <v>211</v>
      </c>
      <c r="J29" s="92">
        <f t="shared" si="2"/>
        <v>168</v>
      </c>
      <c r="K29" s="92">
        <f t="shared" si="2"/>
        <v>3476</v>
      </c>
      <c r="L29" s="92">
        <f t="shared" si="2"/>
        <v>0</v>
      </c>
      <c r="M29" s="92">
        <f t="shared" si="2"/>
        <v>125</v>
      </c>
      <c r="N29" s="92">
        <f t="shared" si="2"/>
        <v>2574</v>
      </c>
      <c r="O29" s="92">
        <f t="shared" si="2"/>
        <v>30</v>
      </c>
      <c r="P29" s="92">
        <f t="shared" si="2"/>
        <v>0</v>
      </c>
      <c r="Q29" s="92">
        <f t="shared" si="2"/>
        <v>43</v>
      </c>
      <c r="R29" s="92">
        <f t="shared" si="2"/>
        <v>69.8</v>
      </c>
      <c r="S29" s="92">
        <f t="shared" si="2"/>
        <v>113320.8</v>
      </c>
      <c r="T29" s="92">
        <f t="shared" si="2"/>
        <v>1713</v>
      </c>
      <c r="U29" s="92">
        <f t="shared" si="2"/>
        <v>1895</v>
      </c>
      <c r="V29" s="93">
        <f t="shared" si="2"/>
        <v>116928.8</v>
      </c>
    </row>
    <row r="30" spans="1:22" ht="25.05" customHeight="1" x14ac:dyDescent="0.15">
      <c r="A30" s="87" t="s">
        <v>647</v>
      </c>
      <c r="B30" s="87" t="s">
        <v>647</v>
      </c>
      <c r="C30" s="92">
        <v>5000</v>
      </c>
      <c r="D30" s="92">
        <v>80</v>
      </c>
      <c r="E30" s="92">
        <v>1200</v>
      </c>
      <c r="F30" s="92">
        <v>6000</v>
      </c>
      <c r="G30" s="92">
        <v>150</v>
      </c>
      <c r="H30" s="92">
        <v>900</v>
      </c>
      <c r="I30" s="92">
        <v>0</v>
      </c>
      <c r="J30" s="92">
        <v>300</v>
      </c>
      <c r="K30" s="92">
        <v>320</v>
      </c>
      <c r="L30" s="92">
        <v>0</v>
      </c>
      <c r="M30" s="92">
        <v>1600</v>
      </c>
      <c r="N30" s="92">
        <v>1650</v>
      </c>
      <c r="O30" s="92">
        <v>150</v>
      </c>
      <c r="P30" s="92">
        <v>0</v>
      </c>
      <c r="Q30" s="92"/>
      <c r="R30" s="92">
        <v>4000</v>
      </c>
      <c r="S30" s="92">
        <f t="shared" ref="S30:S40" si="3">SUM(C30:R30)</f>
        <v>21350</v>
      </c>
      <c r="T30" s="92">
        <v>30000</v>
      </c>
      <c r="U30" s="92">
        <v>0</v>
      </c>
      <c r="V30" s="93">
        <f t="shared" ref="V30:V40" si="4">SUM(S30:U30)</f>
        <v>51350</v>
      </c>
    </row>
    <row r="31" spans="1:22" ht="25.05" customHeight="1" x14ac:dyDescent="0.15">
      <c r="A31" s="87" t="s">
        <v>648</v>
      </c>
      <c r="B31" s="87" t="s">
        <v>649</v>
      </c>
      <c r="C31" s="92">
        <v>540</v>
      </c>
      <c r="D31" s="92">
        <v>0</v>
      </c>
      <c r="E31" s="92">
        <v>252</v>
      </c>
      <c r="F31" s="92">
        <v>252</v>
      </c>
      <c r="G31" s="92">
        <v>0</v>
      </c>
      <c r="H31" s="92">
        <v>3800</v>
      </c>
      <c r="I31" s="92">
        <v>2</v>
      </c>
      <c r="J31" s="92">
        <v>2</v>
      </c>
      <c r="K31" s="92">
        <v>129</v>
      </c>
      <c r="L31" s="92">
        <v>0</v>
      </c>
      <c r="M31" s="92">
        <v>3</v>
      </c>
      <c r="N31" s="92">
        <v>216</v>
      </c>
      <c r="O31" s="92">
        <v>0</v>
      </c>
      <c r="P31" s="92">
        <v>0</v>
      </c>
      <c r="Q31" s="92">
        <v>0</v>
      </c>
      <c r="R31" s="92">
        <v>0</v>
      </c>
      <c r="S31" s="92">
        <f t="shared" si="3"/>
        <v>5196</v>
      </c>
      <c r="T31" s="92">
        <v>1190</v>
      </c>
      <c r="U31" s="92"/>
      <c r="V31" s="93">
        <f t="shared" si="4"/>
        <v>6386</v>
      </c>
    </row>
    <row r="32" spans="1:22" ht="25.05" customHeight="1" x14ac:dyDescent="0.15">
      <c r="A32" s="87" t="s">
        <v>650</v>
      </c>
      <c r="B32" s="87" t="s">
        <v>651</v>
      </c>
      <c r="C32" s="92">
        <v>73</v>
      </c>
      <c r="D32" s="92">
        <v>0</v>
      </c>
      <c r="E32" s="92">
        <v>18</v>
      </c>
      <c r="F32" s="92">
        <v>23</v>
      </c>
      <c r="G32" s="92">
        <v>0</v>
      </c>
      <c r="H32" s="92">
        <v>3000</v>
      </c>
      <c r="I32" s="92">
        <v>0</v>
      </c>
      <c r="J32" s="92">
        <v>0</v>
      </c>
      <c r="K32" s="92"/>
      <c r="L32" s="92">
        <v>0</v>
      </c>
      <c r="M32" s="92">
        <v>0</v>
      </c>
      <c r="N32" s="92"/>
      <c r="O32" s="92">
        <v>0</v>
      </c>
      <c r="P32" s="92">
        <v>0</v>
      </c>
      <c r="Q32" s="92">
        <v>0</v>
      </c>
      <c r="R32" s="92">
        <v>0</v>
      </c>
      <c r="S32" s="92">
        <f t="shared" si="3"/>
        <v>3114</v>
      </c>
      <c r="T32" s="92">
        <v>75</v>
      </c>
      <c r="U32" s="92">
        <v>0</v>
      </c>
      <c r="V32" s="93">
        <f t="shared" si="4"/>
        <v>3189</v>
      </c>
    </row>
    <row r="33" spans="1:22" ht="25.05" customHeight="1" x14ac:dyDescent="0.15">
      <c r="A33" s="405" t="s">
        <v>652</v>
      </c>
      <c r="B33" s="87" t="s">
        <v>653</v>
      </c>
      <c r="C33" s="92">
        <v>25</v>
      </c>
      <c r="D33" s="92">
        <v>0</v>
      </c>
      <c r="E33" s="92">
        <v>48</v>
      </c>
      <c r="F33" s="92">
        <v>216</v>
      </c>
      <c r="G33" s="92">
        <v>0</v>
      </c>
      <c r="H33" s="92">
        <v>540</v>
      </c>
      <c r="I33" s="92">
        <v>0</v>
      </c>
      <c r="J33" s="92">
        <v>0</v>
      </c>
      <c r="K33" s="92"/>
      <c r="L33" s="92">
        <v>0</v>
      </c>
      <c r="M33" s="92">
        <v>0</v>
      </c>
      <c r="N33" s="92">
        <v>1</v>
      </c>
      <c r="O33" s="92">
        <v>0</v>
      </c>
      <c r="P33" s="92">
        <v>0</v>
      </c>
      <c r="Q33" s="92">
        <v>0</v>
      </c>
      <c r="R33" s="92">
        <v>0</v>
      </c>
      <c r="S33" s="92">
        <f t="shared" si="3"/>
        <v>830</v>
      </c>
      <c r="T33" s="92">
        <v>1</v>
      </c>
      <c r="U33" s="92">
        <v>0</v>
      </c>
      <c r="V33" s="93">
        <f t="shared" si="4"/>
        <v>831</v>
      </c>
    </row>
    <row r="34" spans="1:22" ht="25.05" customHeight="1" x14ac:dyDescent="0.15">
      <c r="A34" s="405"/>
      <c r="B34" s="87" t="s">
        <v>654</v>
      </c>
      <c r="C34" s="92">
        <v>7</v>
      </c>
      <c r="D34" s="92">
        <v>0</v>
      </c>
      <c r="E34" s="92">
        <v>38</v>
      </c>
      <c r="F34" s="92">
        <v>136</v>
      </c>
      <c r="G34" s="92">
        <v>0</v>
      </c>
      <c r="H34" s="92">
        <v>400</v>
      </c>
      <c r="I34" s="92">
        <v>0</v>
      </c>
      <c r="J34" s="92">
        <v>0</v>
      </c>
      <c r="K34" s="92"/>
      <c r="L34" s="92">
        <v>0</v>
      </c>
      <c r="M34" s="92">
        <v>0</v>
      </c>
      <c r="N34" s="92"/>
      <c r="O34" s="92">
        <v>0</v>
      </c>
      <c r="P34" s="92">
        <v>0</v>
      </c>
      <c r="Q34" s="92">
        <v>0</v>
      </c>
      <c r="R34" s="92">
        <v>0</v>
      </c>
      <c r="S34" s="92">
        <f t="shared" si="3"/>
        <v>581</v>
      </c>
      <c r="T34" s="92">
        <v>1</v>
      </c>
      <c r="U34" s="92">
        <v>0</v>
      </c>
      <c r="V34" s="93">
        <f t="shared" si="4"/>
        <v>582</v>
      </c>
    </row>
    <row r="35" spans="1:22" ht="25.05" customHeight="1" x14ac:dyDescent="0.15">
      <c r="A35" s="405"/>
      <c r="B35" s="87" t="s">
        <v>669</v>
      </c>
      <c r="C35" s="92">
        <v>9</v>
      </c>
      <c r="D35" s="92">
        <v>0</v>
      </c>
      <c r="E35" s="92">
        <v>36</v>
      </c>
      <c r="F35" s="92">
        <v>128</v>
      </c>
      <c r="G35" s="92">
        <v>0</v>
      </c>
      <c r="H35" s="92">
        <v>600</v>
      </c>
      <c r="I35" s="92">
        <v>0</v>
      </c>
      <c r="J35" s="92">
        <v>0</v>
      </c>
      <c r="K35" s="92"/>
      <c r="L35" s="92">
        <v>0</v>
      </c>
      <c r="M35" s="92">
        <v>0</v>
      </c>
      <c r="N35" s="92">
        <v>1</v>
      </c>
      <c r="O35" s="92"/>
      <c r="P35" s="92">
        <v>0</v>
      </c>
      <c r="Q35" s="92">
        <v>0</v>
      </c>
      <c r="R35" s="92">
        <v>0</v>
      </c>
      <c r="S35" s="92">
        <f t="shared" si="3"/>
        <v>774</v>
      </c>
      <c r="T35" s="92">
        <v>1</v>
      </c>
      <c r="U35" s="92">
        <v>0</v>
      </c>
      <c r="V35" s="93">
        <f t="shared" si="4"/>
        <v>775</v>
      </c>
    </row>
    <row r="36" spans="1:22" ht="25.05" customHeight="1" x14ac:dyDescent="0.15">
      <c r="A36" s="87" t="s">
        <v>656</v>
      </c>
      <c r="B36" s="87" t="s">
        <v>657</v>
      </c>
      <c r="C36" s="92">
        <v>60</v>
      </c>
      <c r="D36" s="92">
        <v>0</v>
      </c>
      <c r="E36" s="92">
        <v>375</v>
      </c>
      <c r="F36" s="92">
        <v>700</v>
      </c>
      <c r="G36" s="92">
        <v>0</v>
      </c>
      <c r="H36" s="92">
        <v>375</v>
      </c>
      <c r="I36" s="92"/>
      <c r="J36" s="92"/>
      <c r="K36" s="92"/>
      <c r="L36" s="92">
        <v>0</v>
      </c>
      <c r="M36" s="92"/>
      <c r="N36" s="92">
        <v>40</v>
      </c>
      <c r="O36" s="92">
        <v>0</v>
      </c>
      <c r="P36" s="92">
        <v>0</v>
      </c>
      <c r="Q36" s="92">
        <v>0</v>
      </c>
      <c r="R36" s="92">
        <v>0</v>
      </c>
      <c r="S36" s="92">
        <f t="shared" si="3"/>
        <v>1550</v>
      </c>
      <c r="T36" s="92">
        <v>2800</v>
      </c>
      <c r="U36" s="92">
        <v>0</v>
      </c>
      <c r="V36" s="93">
        <f t="shared" si="4"/>
        <v>4350</v>
      </c>
    </row>
    <row r="37" spans="1:22" ht="25.05" customHeight="1" x14ac:dyDescent="0.15">
      <c r="A37" s="405" t="s">
        <v>658</v>
      </c>
      <c r="B37" s="87" t="s">
        <v>659</v>
      </c>
      <c r="C37" s="92">
        <v>0</v>
      </c>
      <c r="D37" s="92"/>
      <c r="E37" s="92">
        <v>1260</v>
      </c>
      <c r="F37" s="92">
        <v>360</v>
      </c>
      <c r="G37" s="92">
        <v>0</v>
      </c>
      <c r="H37" s="92">
        <v>12160</v>
      </c>
      <c r="I37" s="92"/>
      <c r="J37" s="92">
        <v>0</v>
      </c>
      <c r="K37" s="92">
        <v>40</v>
      </c>
      <c r="L37" s="92"/>
      <c r="M37" s="92">
        <v>0</v>
      </c>
      <c r="N37" s="92">
        <v>720</v>
      </c>
      <c r="O37" s="92">
        <v>0</v>
      </c>
      <c r="P37" s="92">
        <v>0</v>
      </c>
      <c r="Q37" s="92">
        <v>0</v>
      </c>
      <c r="R37" s="92">
        <v>0</v>
      </c>
      <c r="S37" s="92">
        <f t="shared" si="3"/>
        <v>14540</v>
      </c>
      <c r="T37" s="92">
        <v>0</v>
      </c>
      <c r="U37" s="92">
        <v>0</v>
      </c>
      <c r="V37" s="93">
        <f t="shared" si="4"/>
        <v>14540</v>
      </c>
    </row>
    <row r="38" spans="1:22" ht="25.05" customHeight="1" x14ac:dyDescent="0.15">
      <c r="A38" s="405"/>
      <c r="B38" s="87" t="s">
        <v>660</v>
      </c>
      <c r="C38" s="92"/>
      <c r="D38" s="92"/>
      <c r="E38" s="92">
        <v>1800</v>
      </c>
      <c r="F38" s="92">
        <v>900</v>
      </c>
      <c r="G38" s="92">
        <v>0</v>
      </c>
      <c r="H38" s="92"/>
      <c r="I38" s="92"/>
      <c r="J38" s="92">
        <v>0</v>
      </c>
      <c r="K38" s="92">
        <v>35</v>
      </c>
      <c r="L38" s="92"/>
      <c r="M38" s="92">
        <v>0</v>
      </c>
      <c r="N38" s="92">
        <v>720</v>
      </c>
      <c r="O38" s="92">
        <v>0</v>
      </c>
      <c r="P38" s="92">
        <v>500</v>
      </c>
      <c r="Q38" s="92">
        <v>0</v>
      </c>
      <c r="R38" s="92">
        <v>0</v>
      </c>
      <c r="S38" s="92">
        <f t="shared" si="3"/>
        <v>3955</v>
      </c>
      <c r="T38" s="92">
        <v>0</v>
      </c>
      <c r="U38" s="92">
        <v>0</v>
      </c>
      <c r="V38" s="93">
        <f t="shared" si="4"/>
        <v>3955</v>
      </c>
    </row>
    <row r="39" spans="1:22" ht="25.05" customHeight="1" x14ac:dyDescent="0.15">
      <c r="A39" s="405"/>
      <c r="B39" s="87" t="s">
        <v>661</v>
      </c>
      <c r="C39" s="92"/>
      <c r="D39" s="92"/>
      <c r="E39" s="92">
        <v>1440</v>
      </c>
      <c r="F39" s="92">
        <v>360</v>
      </c>
      <c r="G39" s="92">
        <v>0</v>
      </c>
      <c r="H39" s="92">
        <v>0</v>
      </c>
      <c r="I39" s="92">
        <v>0</v>
      </c>
      <c r="J39" s="92">
        <v>0</v>
      </c>
      <c r="K39" s="92"/>
      <c r="L39" s="92">
        <v>0</v>
      </c>
      <c r="M39" s="92">
        <v>0</v>
      </c>
      <c r="N39" s="92"/>
      <c r="O39" s="92">
        <v>0</v>
      </c>
      <c r="P39" s="92">
        <v>0</v>
      </c>
      <c r="Q39" s="92">
        <v>0</v>
      </c>
      <c r="R39" s="92">
        <v>0</v>
      </c>
      <c r="S39" s="92">
        <f t="shared" si="3"/>
        <v>1800</v>
      </c>
      <c r="T39" s="92">
        <v>0</v>
      </c>
      <c r="U39" s="92">
        <v>0</v>
      </c>
      <c r="V39" s="93">
        <f t="shared" si="4"/>
        <v>1800</v>
      </c>
    </row>
    <row r="40" spans="1:22" ht="25.05" customHeight="1" x14ac:dyDescent="0.15">
      <c r="A40" s="87" t="s">
        <v>662</v>
      </c>
      <c r="B40" s="87" t="s">
        <v>663</v>
      </c>
      <c r="C40" s="92">
        <v>0</v>
      </c>
      <c r="D40" s="92">
        <v>0</v>
      </c>
      <c r="E40" s="92">
        <v>0</v>
      </c>
      <c r="F40" s="92">
        <v>0</v>
      </c>
      <c r="G40" s="92">
        <v>0</v>
      </c>
      <c r="H40" s="92">
        <v>0</v>
      </c>
      <c r="I40" s="92">
        <v>176</v>
      </c>
      <c r="J40" s="92">
        <v>135</v>
      </c>
      <c r="K40" s="92">
        <v>0</v>
      </c>
      <c r="L40" s="92">
        <v>24</v>
      </c>
      <c r="M40" s="92">
        <v>0</v>
      </c>
      <c r="N40" s="92">
        <v>0</v>
      </c>
      <c r="O40" s="92">
        <v>0</v>
      </c>
      <c r="P40" s="92">
        <v>180</v>
      </c>
      <c r="Q40" s="92">
        <v>0</v>
      </c>
      <c r="R40" s="92">
        <v>0</v>
      </c>
      <c r="S40" s="92">
        <f t="shared" si="3"/>
        <v>515</v>
      </c>
      <c r="T40" s="92">
        <v>0</v>
      </c>
      <c r="U40" s="92">
        <v>0</v>
      </c>
      <c r="V40" s="93">
        <f t="shared" si="4"/>
        <v>515</v>
      </c>
    </row>
    <row r="41" spans="1:22" ht="25.05" customHeight="1" x14ac:dyDescent="0.15">
      <c r="A41" s="405" t="s">
        <v>664</v>
      </c>
      <c r="B41" s="405"/>
      <c r="C41" s="93">
        <f t="shared" ref="C41:V41" si="5">SUM(C29:C40)</f>
        <v>6284</v>
      </c>
      <c r="D41" s="93">
        <f t="shared" si="5"/>
        <v>893</v>
      </c>
      <c r="E41" s="93">
        <f t="shared" si="5"/>
        <v>9588</v>
      </c>
      <c r="F41" s="93">
        <f t="shared" si="5"/>
        <v>12073</v>
      </c>
      <c r="G41" s="93">
        <f t="shared" si="5"/>
        <v>150</v>
      </c>
      <c r="H41" s="93">
        <f t="shared" si="5"/>
        <v>120897</v>
      </c>
      <c r="I41" s="93">
        <f t="shared" si="5"/>
        <v>389</v>
      </c>
      <c r="J41" s="93">
        <f t="shared" si="5"/>
        <v>605</v>
      </c>
      <c r="K41" s="93">
        <f t="shared" si="5"/>
        <v>4000</v>
      </c>
      <c r="L41" s="93">
        <f t="shared" si="5"/>
        <v>24</v>
      </c>
      <c r="M41" s="93">
        <f t="shared" si="5"/>
        <v>1728</v>
      </c>
      <c r="N41" s="93">
        <f t="shared" si="5"/>
        <v>5922</v>
      </c>
      <c r="O41" s="93">
        <f t="shared" si="5"/>
        <v>180</v>
      </c>
      <c r="P41" s="93">
        <f t="shared" si="5"/>
        <v>680</v>
      </c>
      <c r="Q41" s="93">
        <f t="shared" si="5"/>
        <v>43</v>
      </c>
      <c r="R41" s="93">
        <f t="shared" si="5"/>
        <v>4069.8</v>
      </c>
      <c r="S41" s="93">
        <f t="shared" si="5"/>
        <v>167525.79999999999</v>
      </c>
      <c r="T41" s="93">
        <f t="shared" si="5"/>
        <v>35781</v>
      </c>
      <c r="U41" s="93">
        <f t="shared" si="5"/>
        <v>1895</v>
      </c>
      <c r="V41" s="93">
        <f t="shared" si="5"/>
        <v>205201.8</v>
      </c>
    </row>
  </sheetData>
  <sheetProtection selectLockedCells="1" selectUnlockedCells="1"/>
  <autoFilter ref="A2:V41" xr:uid="{00000000-0009-0000-0000-000000000000}"/>
  <mergeCells count="15">
    <mergeCell ref="A33:A35"/>
    <mergeCell ref="A37:A39"/>
    <mergeCell ref="A41:B41"/>
    <mergeCell ref="A13:A15"/>
    <mergeCell ref="A16:A17"/>
    <mergeCell ref="A18:A21"/>
    <mergeCell ref="A22:A24"/>
    <mergeCell ref="A25:A27"/>
    <mergeCell ref="A29:B29"/>
    <mergeCell ref="A11:A12"/>
    <mergeCell ref="A1:G1"/>
    <mergeCell ref="S1:U1"/>
    <mergeCell ref="A3:A5"/>
    <mergeCell ref="A6:A7"/>
    <mergeCell ref="A8:A10"/>
  </mergeCells>
  <phoneticPr fontId="2"/>
  <pageMargins left="0.78740157480314965" right="0.39370078740157483" top="0.19685039370078741" bottom="0.39370078740157483" header="0" footer="0"/>
  <pageSetup paperSize="9" scale="53" firstPageNumber="0" orientation="landscape" horizontalDpi="4294967294"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A3A99-FC99-4A1E-AD70-2D3D7954599E}">
  <sheetPr>
    <pageSetUpPr fitToPage="1"/>
  </sheetPr>
  <dimension ref="A1:T35"/>
  <sheetViews>
    <sheetView view="pageLayout" zoomScale="87" zoomScaleNormal="100" zoomScalePageLayoutView="87" workbookViewId="0">
      <selection activeCell="D13" sqref="D13"/>
    </sheetView>
  </sheetViews>
  <sheetFormatPr defaultColWidth="9" defaultRowHeight="12.45" x14ac:dyDescent="0.15"/>
  <cols>
    <col min="1" max="1" width="24.33203125" style="10" customWidth="1"/>
    <col min="2" max="2" width="7.77734375" style="21" customWidth="1"/>
    <col min="3" max="3" width="2.44140625" style="21" customWidth="1"/>
    <col min="4" max="4" width="7.77734375" style="21" customWidth="1"/>
    <col min="5" max="5" width="6.77734375" style="21" customWidth="1"/>
    <col min="6" max="6" width="3.6640625" style="21" customWidth="1"/>
    <col min="7" max="7" width="9" style="10" customWidth="1"/>
    <col min="8" max="14" width="5.6640625" style="10" customWidth="1"/>
    <col min="15" max="15" width="6.109375" style="10" customWidth="1"/>
    <col min="16" max="16" width="5.6640625" style="10" customWidth="1"/>
    <col min="17" max="20" width="4.6640625" style="10" customWidth="1"/>
    <col min="21" max="24" width="9" style="10"/>
    <col min="25" max="26" width="18.109375" style="10" customWidth="1"/>
    <col min="27" max="16384" width="9" style="10"/>
  </cols>
  <sheetData>
    <row r="1" spans="1:20" ht="15.75" customHeight="1" x14ac:dyDescent="0.15">
      <c r="A1" s="96" t="s">
        <v>670</v>
      </c>
    </row>
    <row r="2" spans="1:20" ht="15.75" customHeight="1" x14ac:dyDescent="0.15"/>
    <row r="3" spans="1:20" ht="15.75" customHeight="1" x14ac:dyDescent="0.15">
      <c r="A3" s="411" t="s">
        <v>671</v>
      </c>
      <c r="B3" s="412"/>
      <c r="C3" s="412"/>
      <c r="D3" s="412"/>
      <c r="E3" s="412"/>
      <c r="F3" s="412"/>
      <c r="G3" s="412"/>
      <c r="H3" s="412"/>
      <c r="I3" s="412"/>
      <c r="J3" s="412"/>
      <c r="K3" s="412"/>
      <c r="L3" s="412"/>
      <c r="M3" s="412"/>
      <c r="N3" s="412"/>
      <c r="O3" s="412"/>
      <c r="P3" s="412"/>
      <c r="Q3" s="412"/>
      <c r="R3" s="412"/>
      <c r="S3" s="412"/>
    </row>
    <row r="4" spans="1:20" ht="36.85" customHeight="1" x14ac:dyDescent="0.15">
      <c r="A4" s="412"/>
      <c r="B4" s="412"/>
      <c r="C4" s="412"/>
      <c r="D4" s="412"/>
      <c r="E4" s="412"/>
      <c r="F4" s="412"/>
      <c r="G4" s="412"/>
      <c r="H4" s="412"/>
      <c r="I4" s="412"/>
      <c r="J4" s="412"/>
      <c r="K4" s="412"/>
      <c r="L4" s="412"/>
      <c r="M4" s="412"/>
      <c r="N4" s="412"/>
      <c r="O4" s="412"/>
      <c r="P4" s="412"/>
      <c r="Q4" s="412"/>
      <c r="R4" s="412"/>
      <c r="S4" s="412"/>
    </row>
    <row r="5" spans="1:20" ht="15.75" customHeight="1" x14ac:dyDescent="0.15">
      <c r="A5" s="10" t="s">
        <v>1826</v>
      </c>
      <c r="R5" s="97"/>
      <c r="T5" s="97" t="s">
        <v>672</v>
      </c>
    </row>
    <row r="6" spans="1:20" ht="15.75" customHeight="1" x14ac:dyDescent="0.15">
      <c r="A6" s="98" t="s">
        <v>673</v>
      </c>
      <c r="B6" s="413" t="s">
        <v>674</v>
      </c>
      <c r="C6" s="413"/>
      <c r="D6" s="413"/>
      <c r="E6" s="413"/>
      <c r="F6" s="413"/>
      <c r="G6" s="413"/>
      <c r="H6" s="413"/>
      <c r="I6" s="413"/>
      <c r="J6" s="413" t="s">
        <v>675</v>
      </c>
      <c r="K6" s="413"/>
      <c r="L6" s="413"/>
      <c r="M6" s="413"/>
      <c r="N6" s="413"/>
      <c r="O6" s="413"/>
      <c r="P6" s="413"/>
      <c r="Q6" s="413"/>
      <c r="R6" s="413"/>
      <c r="S6" s="413"/>
      <c r="T6" s="413"/>
    </row>
    <row r="7" spans="1:20" ht="15.75" customHeight="1" x14ac:dyDescent="0.15">
      <c r="A7" s="414" t="s">
        <v>676</v>
      </c>
      <c r="B7" s="413" t="s">
        <v>677</v>
      </c>
      <c r="C7" s="413"/>
      <c r="D7" s="413"/>
      <c r="E7" s="413"/>
      <c r="F7" s="413"/>
      <c r="G7" s="413"/>
      <c r="H7" s="417" t="s">
        <v>678</v>
      </c>
      <c r="I7" s="417"/>
      <c r="J7" s="417" t="s">
        <v>679</v>
      </c>
      <c r="K7" s="417"/>
      <c r="L7" s="417"/>
      <c r="M7" s="100"/>
      <c r="N7" s="418" t="s">
        <v>680</v>
      </c>
      <c r="O7" s="418"/>
      <c r="P7" s="418"/>
      <c r="Q7" s="418"/>
      <c r="R7" s="418"/>
      <c r="S7" s="418"/>
      <c r="T7" s="101"/>
    </row>
    <row r="8" spans="1:20" ht="15.75" customHeight="1" x14ac:dyDescent="0.15">
      <c r="A8" s="415"/>
      <c r="B8" s="419" t="s">
        <v>681</v>
      </c>
      <c r="C8" s="419"/>
      <c r="D8" s="419"/>
      <c r="E8" s="420" t="s">
        <v>682</v>
      </c>
      <c r="F8" s="421"/>
      <c r="G8" s="422"/>
      <c r="H8" s="417"/>
      <c r="I8" s="417"/>
      <c r="J8" s="417" t="s">
        <v>683</v>
      </c>
      <c r="K8" s="417"/>
      <c r="L8" s="417"/>
      <c r="M8" s="426"/>
      <c r="N8" s="421" t="s">
        <v>684</v>
      </c>
      <c r="O8" s="421"/>
      <c r="P8" s="421"/>
      <c r="Q8" s="421"/>
      <c r="R8" s="421"/>
      <c r="S8" s="421"/>
      <c r="T8" s="428"/>
    </row>
    <row r="9" spans="1:20" ht="15.75" customHeight="1" x14ac:dyDescent="0.15">
      <c r="A9" s="416"/>
      <c r="B9" s="430" t="s">
        <v>685</v>
      </c>
      <c r="C9" s="430"/>
      <c r="D9" s="430"/>
      <c r="E9" s="423"/>
      <c r="F9" s="424"/>
      <c r="G9" s="425"/>
      <c r="H9" s="417"/>
      <c r="I9" s="417"/>
      <c r="J9" s="417"/>
      <c r="K9" s="417"/>
      <c r="L9" s="417"/>
      <c r="M9" s="427"/>
      <c r="N9" s="424"/>
      <c r="O9" s="424"/>
      <c r="P9" s="424"/>
      <c r="Q9" s="424"/>
      <c r="R9" s="424"/>
      <c r="S9" s="424"/>
      <c r="T9" s="429"/>
    </row>
    <row r="10" spans="1:20" ht="15.75" customHeight="1" x14ac:dyDescent="0.15">
      <c r="A10" s="98" t="s">
        <v>686</v>
      </c>
      <c r="B10" s="413" t="s">
        <v>687</v>
      </c>
      <c r="C10" s="413"/>
      <c r="D10" s="413"/>
      <c r="E10" s="431" t="s">
        <v>687</v>
      </c>
      <c r="F10" s="432"/>
      <c r="G10" s="433"/>
      <c r="H10" s="413" t="s">
        <v>688</v>
      </c>
      <c r="I10" s="413"/>
      <c r="J10" s="413" t="s">
        <v>687</v>
      </c>
      <c r="K10" s="413"/>
      <c r="L10" s="413"/>
      <c r="M10" s="431" t="s">
        <v>689</v>
      </c>
      <c r="N10" s="433"/>
      <c r="O10" s="431" t="s">
        <v>690</v>
      </c>
      <c r="P10" s="432"/>
      <c r="Q10" s="433"/>
      <c r="R10" s="431" t="s">
        <v>691</v>
      </c>
      <c r="S10" s="432"/>
      <c r="T10" s="433"/>
    </row>
    <row r="11" spans="1:20" ht="15.75" customHeight="1" x14ac:dyDescent="0.15">
      <c r="A11" s="98" t="s">
        <v>692</v>
      </c>
      <c r="B11" s="434">
        <v>4</v>
      </c>
      <c r="C11" s="434"/>
      <c r="D11" s="434"/>
      <c r="E11" s="435">
        <v>3</v>
      </c>
      <c r="F11" s="436"/>
      <c r="G11" s="437"/>
      <c r="H11" s="434">
        <v>2</v>
      </c>
      <c r="I11" s="434"/>
      <c r="J11" s="434">
        <v>28</v>
      </c>
      <c r="K11" s="434"/>
      <c r="L11" s="434"/>
      <c r="M11" s="435">
        <v>5</v>
      </c>
      <c r="N11" s="437"/>
      <c r="O11" s="435">
        <v>1</v>
      </c>
      <c r="P11" s="436"/>
      <c r="Q11" s="437"/>
      <c r="R11" s="435">
        <v>1</v>
      </c>
      <c r="S11" s="436"/>
      <c r="T11" s="437"/>
    </row>
    <row r="12" spans="1:20" ht="15.75" customHeight="1" x14ac:dyDescent="0.15"/>
    <row r="13" spans="1:20" ht="15.75" customHeight="1" x14ac:dyDescent="0.15">
      <c r="A13" s="10" t="s">
        <v>1914</v>
      </c>
      <c r="T13" s="97" t="s">
        <v>672</v>
      </c>
    </row>
    <row r="14" spans="1:20" ht="15.75" customHeight="1" x14ac:dyDescent="0.15">
      <c r="A14" s="419" t="s">
        <v>693</v>
      </c>
      <c r="B14" s="420" t="s">
        <v>694</v>
      </c>
      <c r="C14" s="421"/>
      <c r="D14" s="422"/>
      <c r="E14" s="420" t="s">
        <v>695</v>
      </c>
      <c r="F14" s="421"/>
      <c r="G14" s="422"/>
      <c r="H14" s="100"/>
      <c r="I14" s="418" t="s">
        <v>696</v>
      </c>
      <c r="J14" s="418"/>
      <c r="K14" s="418"/>
      <c r="L14" s="418"/>
      <c r="M14" s="418"/>
      <c r="N14" s="418"/>
      <c r="O14" s="101"/>
      <c r="P14" s="414" t="s">
        <v>697</v>
      </c>
      <c r="Q14" s="426"/>
      <c r="R14" s="421" t="s">
        <v>698</v>
      </c>
      <c r="S14" s="421"/>
      <c r="T14" s="428"/>
    </row>
    <row r="15" spans="1:20" ht="15.75" customHeight="1" x14ac:dyDescent="0.15">
      <c r="A15" s="430"/>
      <c r="B15" s="423"/>
      <c r="C15" s="424"/>
      <c r="D15" s="425"/>
      <c r="E15" s="423"/>
      <c r="F15" s="424"/>
      <c r="G15" s="425"/>
      <c r="H15" s="99" t="s">
        <v>699</v>
      </c>
      <c r="I15" s="99" t="s">
        <v>700</v>
      </c>
      <c r="J15" s="99" t="s">
        <v>701</v>
      </c>
      <c r="K15" s="99" t="s">
        <v>702</v>
      </c>
      <c r="L15" s="99" t="s">
        <v>703</v>
      </c>
      <c r="M15" s="99" t="s">
        <v>704</v>
      </c>
      <c r="N15" s="99" t="s">
        <v>705</v>
      </c>
      <c r="O15" s="98" t="s">
        <v>706</v>
      </c>
      <c r="P15" s="416"/>
      <c r="Q15" s="427"/>
      <c r="R15" s="424"/>
      <c r="S15" s="424"/>
      <c r="T15" s="429"/>
    </row>
    <row r="16" spans="1:20" ht="15.75" customHeight="1" x14ac:dyDescent="0.15">
      <c r="A16" s="99" t="s">
        <v>707</v>
      </c>
      <c r="B16" s="103" t="s">
        <v>708</v>
      </c>
      <c r="C16" s="104" t="s">
        <v>709</v>
      </c>
      <c r="D16" s="105" t="s">
        <v>710</v>
      </c>
      <c r="E16" s="106">
        <v>9.1</v>
      </c>
      <c r="F16" s="104" t="s">
        <v>709</v>
      </c>
      <c r="G16" s="105" t="s">
        <v>711</v>
      </c>
      <c r="H16" s="102">
        <v>2</v>
      </c>
      <c r="I16" s="102">
        <v>3</v>
      </c>
      <c r="J16" s="102">
        <v>8</v>
      </c>
      <c r="K16" s="102">
        <v>4</v>
      </c>
      <c r="L16" s="102">
        <v>7</v>
      </c>
      <c r="M16" s="102">
        <v>5</v>
      </c>
      <c r="N16" s="102">
        <v>1</v>
      </c>
      <c r="O16" s="102">
        <v>13</v>
      </c>
      <c r="P16" s="102">
        <f t="shared" ref="P16:P34" si="0">SUM(H16:O16)</f>
        <v>43</v>
      </c>
      <c r="Q16" s="438" t="s">
        <v>712</v>
      </c>
      <c r="R16" s="438"/>
      <c r="S16" s="438"/>
      <c r="T16" s="438"/>
    </row>
    <row r="17" spans="1:20" ht="15.75" customHeight="1" x14ac:dyDescent="0.15">
      <c r="A17" s="99" t="s">
        <v>713</v>
      </c>
      <c r="B17" s="103" t="s">
        <v>714</v>
      </c>
      <c r="C17" s="104" t="s">
        <v>709</v>
      </c>
      <c r="D17" s="105" t="s">
        <v>715</v>
      </c>
      <c r="E17" s="106">
        <v>4.0999999999999996</v>
      </c>
      <c r="F17" s="104" t="s">
        <v>709</v>
      </c>
      <c r="G17" s="105">
        <v>12.31</v>
      </c>
      <c r="H17" s="102"/>
      <c r="I17" s="102">
        <v>5</v>
      </c>
      <c r="J17" s="102">
        <v>26</v>
      </c>
      <c r="K17" s="102"/>
      <c r="L17" s="102"/>
      <c r="M17" s="102"/>
      <c r="N17" s="102"/>
      <c r="O17" s="102"/>
      <c r="P17" s="102">
        <f t="shared" si="0"/>
        <v>31</v>
      </c>
      <c r="Q17" s="438" t="s">
        <v>716</v>
      </c>
      <c r="R17" s="438"/>
      <c r="S17" s="438"/>
      <c r="T17" s="438"/>
    </row>
    <row r="18" spans="1:20" ht="15.75" customHeight="1" x14ac:dyDescent="0.15">
      <c r="A18" s="99" t="s">
        <v>717</v>
      </c>
      <c r="B18" s="103" t="s">
        <v>708</v>
      </c>
      <c r="C18" s="104" t="s">
        <v>709</v>
      </c>
      <c r="D18" s="105" t="s">
        <v>710</v>
      </c>
      <c r="E18" s="106">
        <v>2.15</v>
      </c>
      <c r="F18" s="104" t="s">
        <v>709</v>
      </c>
      <c r="G18" s="105" t="s">
        <v>718</v>
      </c>
      <c r="H18" s="102"/>
      <c r="I18" s="102">
        <v>1</v>
      </c>
      <c r="J18" s="102">
        <v>10</v>
      </c>
      <c r="K18" s="102">
        <v>2</v>
      </c>
      <c r="L18" s="102">
        <v>2</v>
      </c>
      <c r="M18" s="102">
        <v>3</v>
      </c>
      <c r="N18" s="102">
        <v>3</v>
      </c>
      <c r="O18" s="102">
        <v>2</v>
      </c>
      <c r="P18" s="102">
        <f t="shared" si="0"/>
        <v>23</v>
      </c>
      <c r="Q18" s="438" t="s">
        <v>719</v>
      </c>
      <c r="R18" s="438"/>
      <c r="S18" s="438"/>
      <c r="T18" s="438"/>
    </row>
    <row r="19" spans="1:20" ht="15.75" customHeight="1" x14ac:dyDescent="0.15">
      <c r="A19" s="99" t="s">
        <v>720</v>
      </c>
      <c r="B19" s="103" t="s">
        <v>721</v>
      </c>
      <c r="C19" s="104" t="s">
        <v>709</v>
      </c>
      <c r="D19" s="105" t="s">
        <v>722</v>
      </c>
      <c r="E19" s="106">
        <v>5.0999999999999996</v>
      </c>
      <c r="F19" s="104" t="s">
        <v>709</v>
      </c>
      <c r="G19" s="105" t="s">
        <v>723</v>
      </c>
      <c r="H19" s="102"/>
      <c r="I19" s="102"/>
      <c r="J19" s="102">
        <v>2</v>
      </c>
      <c r="K19" s="102">
        <v>2</v>
      </c>
      <c r="L19" s="102">
        <v>2</v>
      </c>
      <c r="M19" s="102">
        <v>6</v>
      </c>
      <c r="N19" s="102">
        <v>7</v>
      </c>
      <c r="O19" s="102">
        <v>4</v>
      </c>
      <c r="P19" s="102">
        <f t="shared" si="0"/>
        <v>23</v>
      </c>
      <c r="Q19" s="438" t="s">
        <v>724</v>
      </c>
      <c r="R19" s="438"/>
      <c r="S19" s="438"/>
      <c r="T19" s="438"/>
    </row>
    <row r="20" spans="1:20" ht="15.75" customHeight="1" x14ac:dyDescent="0.15">
      <c r="A20" s="99" t="s">
        <v>725</v>
      </c>
      <c r="B20" s="103" t="s">
        <v>726</v>
      </c>
      <c r="C20" s="104" t="s">
        <v>709</v>
      </c>
      <c r="D20" s="105" t="s">
        <v>727</v>
      </c>
      <c r="E20" s="106">
        <v>5.15</v>
      </c>
      <c r="F20" s="104" t="s">
        <v>709</v>
      </c>
      <c r="G20" s="105" t="s">
        <v>728</v>
      </c>
      <c r="H20" s="102"/>
      <c r="I20" s="102"/>
      <c r="J20" s="102">
        <v>3</v>
      </c>
      <c r="K20" s="102">
        <v>2</v>
      </c>
      <c r="L20" s="102">
        <v>1</v>
      </c>
      <c r="M20" s="102">
        <v>2</v>
      </c>
      <c r="N20" s="102">
        <v>1</v>
      </c>
      <c r="O20" s="102">
        <v>1</v>
      </c>
      <c r="P20" s="102">
        <f t="shared" si="0"/>
        <v>10</v>
      </c>
      <c r="Q20" s="438"/>
      <c r="R20" s="438"/>
      <c r="S20" s="438"/>
      <c r="T20" s="438"/>
    </row>
    <row r="21" spans="1:20" ht="15.75" customHeight="1" x14ac:dyDescent="0.15">
      <c r="A21" s="99" t="s">
        <v>729</v>
      </c>
      <c r="B21" s="103" t="s">
        <v>730</v>
      </c>
      <c r="C21" s="104" t="s">
        <v>709</v>
      </c>
      <c r="D21" s="105" t="s">
        <v>731</v>
      </c>
      <c r="E21" s="106">
        <v>4.0999999999999996</v>
      </c>
      <c r="F21" s="104" t="s">
        <v>709</v>
      </c>
      <c r="G21" s="105">
        <v>12.31</v>
      </c>
      <c r="H21" s="102"/>
      <c r="I21" s="102">
        <v>1</v>
      </c>
      <c r="J21" s="102">
        <v>8</v>
      </c>
      <c r="K21" s="102">
        <v>2</v>
      </c>
      <c r="L21" s="102">
        <v>3</v>
      </c>
      <c r="M21" s="102"/>
      <c r="N21" s="102"/>
      <c r="O21" s="102"/>
      <c r="P21" s="102">
        <f t="shared" si="0"/>
        <v>14</v>
      </c>
      <c r="Q21" s="438"/>
      <c r="R21" s="438"/>
      <c r="S21" s="438"/>
      <c r="T21" s="438"/>
    </row>
    <row r="22" spans="1:20" ht="15.75" customHeight="1" x14ac:dyDescent="0.15">
      <c r="A22" s="99" t="s">
        <v>732</v>
      </c>
      <c r="B22" s="103" t="s">
        <v>733</v>
      </c>
      <c r="C22" s="104" t="s">
        <v>709</v>
      </c>
      <c r="D22" s="105" t="s">
        <v>734</v>
      </c>
      <c r="E22" s="106">
        <v>7.1</v>
      </c>
      <c r="F22" s="104" t="s">
        <v>709</v>
      </c>
      <c r="G22" s="105">
        <v>10.31</v>
      </c>
      <c r="H22" s="102"/>
      <c r="I22" s="102"/>
      <c r="J22" s="102">
        <v>4</v>
      </c>
      <c r="K22" s="102"/>
      <c r="L22" s="102">
        <v>1</v>
      </c>
      <c r="M22" s="102">
        <v>3</v>
      </c>
      <c r="N22" s="102"/>
      <c r="O22" s="102"/>
      <c r="P22" s="102">
        <f t="shared" si="0"/>
        <v>8</v>
      </c>
      <c r="Q22" s="438"/>
      <c r="R22" s="438"/>
      <c r="S22" s="438"/>
      <c r="T22" s="438"/>
    </row>
    <row r="23" spans="1:20" ht="15.75" customHeight="1" x14ac:dyDescent="0.15">
      <c r="A23" s="99" t="s">
        <v>735</v>
      </c>
      <c r="B23" s="103" t="s">
        <v>714</v>
      </c>
      <c r="C23" s="104" t="s">
        <v>709</v>
      </c>
      <c r="D23" s="105" t="s">
        <v>715</v>
      </c>
      <c r="E23" s="106">
        <v>4.0999999999999996</v>
      </c>
      <c r="F23" s="104" t="s">
        <v>709</v>
      </c>
      <c r="G23" s="105" t="s">
        <v>736</v>
      </c>
      <c r="H23" s="102"/>
      <c r="I23" s="102"/>
      <c r="J23" s="102"/>
      <c r="K23" s="102"/>
      <c r="L23" s="102"/>
      <c r="M23" s="102"/>
      <c r="N23" s="102">
        <v>2</v>
      </c>
      <c r="O23" s="102">
        <v>1</v>
      </c>
      <c r="P23" s="102">
        <f t="shared" si="0"/>
        <v>3</v>
      </c>
      <c r="Q23" s="438"/>
      <c r="R23" s="438"/>
      <c r="S23" s="438"/>
      <c r="T23" s="438"/>
    </row>
    <row r="24" spans="1:20" ht="15.75" customHeight="1" x14ac:dyDescent="0.15">
      <c r="A24" s="99" t="s">
        <v>737</v>
      </c>
      <c r="B24" s="103" t="s">
        <v>738</v>
      </c>
      <c r="C24" s="104" t="s">
        <v>709</v>
      </c>
      <c r="D24" s="105" t="s">
        <v>739</v>
      </c>
      <c r="E24" s="106">
        <v>12.1</v>
      </c>
      <c r="F24" s="104" t="s">
        <v>709</v>
      </c>
      <c r="G24" s="105" t="s">
        <v>723</v>
      </c>
      <c r="H24" s="102"/>
      <c r="I24" s="102"/>
      <c r="J24" s="102">
        <v>1</v>
      </c>
      <c r="K24" s="102"/>
      <c r="L24" s="102"/>
      <c r="M24" s="102"/>
      <c r="N24" s="102"/>
      <c r="O24" s="102"/>
      <c r="P24" s="102">
        <f t="shared" si="0"/>
        <v>1</v>
      </c>
      <c r="Q24" s="438"/>
      <c r="R24" s="438"/>
      <c r="S24" s="438"/>
      <c r="T24" s="438"/>
    </row>
    <row r="25" spans="1:20" ht="15.75" customHeight="1" x14ac:dyDescent="0.15">
      <c r="A25" s="99" t="s">
        <v>740</v>
      </c>
      <c r="B25" s="103" t="s">
        <v>741</v>
      </c>
      <c r="C25" s="104" t="s">
        <v>709</v>
      </c>
      <c r="D25" s="105" t="s">
        <v>742</v>
      </c>
      <c r="E25" s="106">
        <v>6.1</v>
      </c>
      <c r="F25" s="104" t="s">
        <v>709</v>
      </c>
      <c r="G25" s="105">
        <v>8.31</v>
      </c>
      <c r="H25" s="102"/>
      <c r="I25" s="102"/>
      <c r="J25" s="102"/>
      <c r="K25" s="102"/>
      <c r="L25" s="102"/>
      <c r="M25" s="102"/>
      <c r="N25" s="102"/>
      <c r="O25" s="102">
        <v>3</v>
      </c>
      <c r="P25" s="102">
        <f t="shared" si="0"/>
        <v>3</v>
      </c>
      <c r="Q25" s="438"/>
      <c r="R25" s="438"/>
      <c r="S25" s="438"/>
      <c r="T25" s="438"/>
    </row>
    <row r="26" spans="1:20" ht="15.75" customHeight="1" x14ac:dyDescent="0.15">
      <c r="A26" s="99" t="s">
        <v>743</v>
      </c>
      <c r="B26" s="103" t="s">
        <v>744</v>
      </c>
      <c r="C26" s="104" t="s">
        <v>709</v>
      </c>
      <c r="D26" s="105" t="s">
        <v>745</v>
      </c>
      <c r="E26" s="106">
        <v>4.0999999999999996</v>
      </c>
      <c r="F26" s="104" t="s">
        <v>709</v>
      </c>
      <c r="G26" s="105" t="s">
        <v>746</v>
      </c>
      <c r="H26" s="102"/>
      <c r="I26" s="102"/>
      <c r="J26" s="102"/>
      <c r="K26" s="102">
        <v>1</v>
      </c>
      <c r="L26" s="102"/>
      <c r="M26" s="102"/>
      <c r="N26" s="102"/>
      <c r="O26" s="102"/>
      <c r="P26" s="102">
        <f t="shared" si="0"/>
        <v>1</v>
      </c>
      <c r="Q26" s="438"/>
      <c r="R26" s="438"/>
      <c r="S26" s="438"/>
      <c r="T26" s="438"/>
    </row>
    <row r="27" spans="1:20" ht="15.75" customHeight="1" x14ac:dyDescent="0.15">
      <c r="A27" s="99" t="s">
        <v>747</v>
      </c>
      <c r="B27" s="103" t="s">
        <v>748</v>
      </c>
      <c r="C27" s="104" t="s">
        <v>709</v>
      </c>
      <c r="D27" s="105" t="s">
        <v>749</v>
      </c>
      <c r="E27" s="106">
        <v>3.1</v>
      </c>
      <c r="F27" s="104" t="s">
        <v>709</v>
      </c>
      <c r="G27" s="105" t="s">
        <v>736</v>
      </c>
      <c r="H27" s="102"/>
      <c r="I27" s="102">
        <v>5</v>
      </c>
      <c r="J27" s="102">
        <v>11</v>
      </c>
      <c r="K27" s="102">
        <v>9</v>
      </c>
      <c r="L27" s="102">
        <v>5</v>
      </c>
      <c r="M27" s="102">
        <v>3</v>
      </c>
      <c r="N27" s="102"/>
      <c r="O27" s="102">
        <v>3</v>
      </c>
      <c r="P27" s="102">
        <f t="shared" si="0"/>
        <v>36</v>
      </c>
      <c r="Q27" s="438"/>
      <c r="R27" s="438"/>
      <c r="S27" s="438"/>
      <c r="T27" s="438"/>
    </row>
    <row r="28" spans="1:20" ht="15.75" customHeight="1" x14ac:dyDescent="0.15">
      <c r="A28" s="99" t="s">
        <v>750</v>
      </c>
      <c r="B28" s="103" t="s">
        <v>751</v>
      </c>
      <c r="C28" s="104" t="s">
        <v>709</v>
      </c>
      <c r="D28" s="105" t="s">
        <v>752</v>
      </c>
      <c r="E28" s="106" t="s">
        <v>753</v>
      </c>
      <c r="F28" s="104" t="s">
        <v>709</v>
      </c>
      <c r="G28" s="105" t="s">
        <v>723</v>
      </c>
      <c r="H28" s="102">
        <v>4</v>
      </c>
      <c r="I28" s="102"/>
      <c r="J28" s="102"/>
      <c r="K28" s="102"/>
      <c r="L28" s="102"/>
      <c r="M28" s="102"/>
      <c r="N28" s="102"/>
      <c r="O28" s="102"/>
      <c r="P28" s="102">
        <f t="shared" si="0"/>
        <v>4</v>
      </c>
      <c r="Q28" s="438"/>
      <c r="R28" s="438"/>
      <c r="S28" s="438"/>
      <c r="T28" s="438"/>
    </row>
    <row r="29" spans="1:20" ht="15.75" customHeight="1" x14ac:dyDescent="0.15">
      <c r="A29" s="99" t="s">
        <v>754</v>
      </c>
      <c r="B29" s="103" t="s">
        <v>755</v>
      </c>
      <c r="C29" s="104" t="s">
        <v>709</v>
      </c>
      <c r="D29" s="105" t="s">
        <v>756</v>
      </c>
      <c r="E29" s="106" t="s">
        <v>757</v>
      </c>
      <c r="F29" s="104" t="s">
        <v>709</v>
      </c>
      <c r="G29" s="105">
        <v>4.1500000000000004</v>
      </c>
      <c r="H29" s="102">
        <v>4</v>
      </c>
      <c r="I29" s="102"/>
      <c r="J29" s="102"/>
      <c r="K29" s="102"/>
      <c r="L29" s="102"/>
      <c r="M29" s="102"/>
      <c r="N29" s="102"/>
      <c r="O29" s="102"/>
      <c r="P29" s="102">
        <f t="shared" si="0"/>
        <v>4</v>
      </c>
      <c r="Q29" s="438"/>
      <c r="R29" s="438"/>
      <c r="S29" s="438"/>
      <c r="T29" s="438"/>
    </row>
    <row r="30" spans="1:20" ht="15.75" customHeight="1" x14ac:dyDescent="0.15">
      <c r="A30" s="99" t="s">
        <v>758</v>
      </c>
      <c r="B30" s="103" t="s">
        <v>730</v>
      </c>
      <c r="C30" s="104" t="s">
        <v>709</v>
      </c>
      <c r="D30" s="105" t="s">
        <v>731</v>
      </c>
      <c r="E30" s="106">
        <v>9.1</v>
      </c>
      <c r="F30" s="104" t="s">
        <v>709</v>
      </c>
      <c r="G30" s="105" t="s">
        <v>759</v>
      </c>
      <c r="H30" s="102">
        <v>12</v>
      </c>
      <c r="I30" s="102"/>
      <c r="J30" s="102"/>
      <c r="K30" s="102"/>
      <c r="L30" s="102"/>
      <c r="M30" s="102"/>
      <c r="N30" s="102"/>
      <c r="O30" s="102"/>
      <c r="P30" s="102">
        <f t="shared" si="0"/>
        <v>12</v>
      </c>
      <c r="Q30" s="438"/>
      <c r="R30" s="438"/>
      <c r="S30" s="438"/>
      <c r="T30" s="438"/>
    </row>
    <row r="31" spans="1:20" ht="15.75" customHeight="1" x14ac:dyDescent="0.15">
      <c r="A31" s="99" t="s">
        <v>760</v>
      </c>
      <c r="B31" s="103" t="s">
        <v>721</v>
      </c>
      <c r="C31" s="104" t="s">
        <v>709</v>
      </c>
      <c r="D31" s="105" t="s">
        <v>722</v>
      </c>
      <c r="E31" s="106">
        <v>5.0999999999999996</v>
      </c>
      <c r="F31" s="104" t="s">
        <v>709</v>
      </c>
      <c r="G31" s="105" t="s">
        <v>761</v>
      </c>
      <c r="H31" s="102"/>
      <c r="I31" s="102"/>
      <c r="J31" s="102">
        <v>3</v>
      </c>
      <c r="K31" s="102"/>
      <c r="L31" s="102">
        <v>1</v>
      </c>
      <c r="M31" s="102"/>
      <c r="N31" s="102"/>
      <c r="O31" s="102"/>
      <c r="P31" s="102">
        <f t="shared" si="0"/>
        <v>4</v>
      </c>
      <c r="Q31" s="438"/>
      <c r="R31" s="438"/>
      <c r="S31" s="438"/>
      <c r="T31" s="438"/>
    </row>
    <row r="32" spans="1:20" ht="15.75" customHeight="1" x14ac:dyDescent="0.15">
      <c r="A32" s="99" t="s">
        <v>762</v>
      </c>
      <c r="B32" s="103" t="s">
        <v>738</v>
      </c>
      <c r="C32" s="104" t="s">
        <v>709</v>
      </c>
      <c r="D32" s="105" t="s">
        <v>739</v>
      </c>
      <c r="E32" s="106">
        <v>12.1</v>
      </c>
      <c r="F32" s="104" t="s">
        <v>709</v>
      </c>
      <c r="G32" s="105" t="s">
        <v>763</v>
      </c>
      <c r="H32" s="102"/>
      <c r="I32" s="102">
        <v>1</v>
      </c>
      <c r="J32" s="102"/>
      <c r="K32" s="102"/>
      <c r="L32" s="102"/>
      <c r="M32" s="102">
        <v>1</v>
      </c>
      <c r="N32" s="102"/>
      <c r="O32" s="102"/>
      <c r="P32" s="102">
        <f t="shared" si="0"/>
        <v>2</v>
      </c>
      <c r="Q32" s="438"/>
      <c r="R32" s="438"/>
      <c r="S32" s="438"/>
      <c r="T32" s="438"/>
    </row>
    <row r="33" spans="1:20" ht="15.75" customHeight="1" x14ac:dyDescent="0.15">
      <c r="A33" s="107" t="s">
        <v>1915</v>
      </c>
      <c r="B33" s="103" t="s">
        <v>764</v>
      </c>
      <c r="C33" s="104" t="s">
        <v>709</v>
      </c>
      <c r="D33" s="105" t="s">
        <v>752</v>
      </c>
      <c r="E33" s="106">
        <v>12.1</v>
      </c>
      <c r="F33" s="104" t="s">
        <v>709</v>
      </c>
      <c r="G33" s="105" t="s">
        <v>763</v>
      </c>
      <c r="H33" s="102"/>
      <c r="I33" s="102"/>
      <c r="J33" s="102"/>
      <c r="K33" s="102"/>
      <c r="L33" s="102"/>
      <c r="M33" s="102"/>
      <c r="N33" s="102"/>
      <c r="O33" s="102">
        <v>9</v>
      </c>
      <c r="P33" s="102">
        <f t="shared" si="0"/>
        <v>9</v>
      </c>
      <c r="Q33" s="438"/>
      <c r="R33" s="438"/>
      <c r="S33" s="438"/>
      <c r="T33" s="438"/>
    </row>
    <row r="34" spans="1:20" ht="15.75" customHeight="1" x14ac:dyDescent="0.15">
      <c r="A34" s="107" t="s">
        <v>1916</v>
      </c>
      <c r="B34" s="103" t="s">
        <v>765</v>
      </c>
      <c r="C34" s="104" t="s">
        <v>709</v>
      </c>
      <c r="D34" s="105" t="s">
        <v>766</v>
      </c>
      <c r="E34" s="106" t="s">
        <v>767</v>
      </c>
      <c r="F34" s="104" t="s">
        <v>709</v>
      </c>
      <c r="G34" s="105" t="s">
        <v>768</v>
      </c>
      <c r="H34" s="102"/>
      <c r="I34" s="102">
        <v>4</v>
      </c>
      <c r="J34" s="102">
        <v>6</v>
      </c>
      <c r="K34" s="102"/>
      <c r="L34" s="102"/>
      <c r="M34" s="102"/>
      <c r="N34" s="102"/>
      <c r="O34" s="102"/>
      <c r="P34" s="102">
        <f t="shared" si="0"/>
        <v>10</v>
      </c>
      <c r="Q34" s="438"/>
      <c r="R34" s="438"/>
      <c r="S34" s="438"/>
      <c r="T34" s="438"/>
    </row>
    <row r="35" spans="1:20" ht="15.75" customHeight="1" x14ac:dyDescent="0.15">
      <c r="A35" s="98" t="s">
        <v>697</v>
      </c>
      <c r="B35" s="439"/>
      <c r="C35" s="439"/>
      <c r="D35" s="439"/>
      <c r="E35" s="108"/>
      <c r="F35" s="109"/>
      <c r="G35" s="110"/>
      <c r="H35" s="102">
        <f t="shared" ref="H35:P35" si="1">SUM(H16:H34)</f>
        <v>22</v>
      </c>
      <c r="I35" s="102">
        <f t="shared" si="1"/>
        <v>20</v>
      </c>
      <c r="J35" s="102">
        <f t="shared" si="1"/>
        <v>82</v>
      </c>
      <c r="K35" s="102">
        <f t="shared" si="1"/>
        <v>22</v>
      </c>
      <c r="L35" s="102">
        <f t="shared" si="1"/>
        <v>22</v>
      </c>
      <c r="M35" s="102">
        <f t="shared" si="1"/>
        <v>23</v>
      </c>
      <c r="N35" s="102">
        <f t="shared" si="1"/>
        <v>14</v>
      </c>
      <c r="O35" s="102">
        <f t="shared" si="1"/>
        <v>36</v>
      </c>
      <c r="P35" s="102">
        <f t="shared" si="1"/>
        <v>241</v>
      </c>
      <c r="Q35" s="438"/>
      <c r="R35" s="438"/>
      <c r="S35" s="438"/>
      <c r="T35" s="438"/>
    </row>
  </sheetData>
  <mergeCells count="58">
    <mergeCell ref="Q32:T32"/>
    <mergeCell ref="Q33:T33"/>
    <mergeCell ref="Q34:T34"/>
    <mergeCell ref="B35:D35"/>
    <mergeCell ref="Q35:T35"/>
    <mergeCell ref="Q31:T31"/>
    <mergeCell ref="Q20:T20"/>
    <mergeCell ref="Q21:T21"/>
    <mergeCell ref="Q22:T22"/>
    <mergeCell ref="Q23:T23"/>
    <mergeCell ref="Q24:T24"/>
    <mergeCell ref="Q25:T25"/>
    <mergeCell ref="Q26:T26"/>
    <mergeCell ref="Q27:T27"/>
    <mergeCell ref="Q28:T28"/>
    <mergeCell ref="Q29:T29"/>
    <mergeCell ref="Q30:T30"/>
    <mergeCell ref="Q19:T19"/>
    <mergeCell ref="A14:A15"/>
    <mergeCell ref="B14:D15"/>
    <mergeCell ref="E14:G15"/>
    <mergeCell ref="I14:N14"/>
    <mergeCell ref="P14:P15"/>
    <mergeCell ref="Q14:Q15"/>
    <mergeCell ref="R14:S15"/>
    <mergeCell ref="T14:T15"/>
    <mergeCell ref="Q16:T16"/>
    <mergeCell ref="Q17:T17"/>
    <mergeCell ref="Q18:T18"/>
    <mergeCell ref="O10:Q10"/>
    <mergeCell ref="R10:T10"/>
    <mergeCell ref="B11:D11"/>
    <mergeCell ref="E11:G11"/>
    <mergeCell ref="H11:I11"/>
    <mergeCell ref="J11:L11"/>
    <mergeCell ref="M11:N11"/>
    <mergeCell ref="O11:Q11"/>
    <mergeCell ref="R11:T11"/>
    <mergeCell ref="B10:D10"/>
    <mergeCell ref="E10:G10"/>
    <mergeCell ref="H10:I10"/>
    <mergeCell ref="J10:L10"/>
    <mergeCell ref="M10:N10"/>
    <mergeCell ref="A3:S4"/>
    <mergeCell ref="B6:I6"/>
    <mergeCell ref="J6:T6"/>
    <mergeCell ref="A7:A9"/>
    <mergeCell ref="B7:G7"/>
    <mergeCell ref="H7:I9"/>
    <mergeCell ref="J7:L7"/>
    <mergeCell ref="N7:S7"/>
    <mergeCell ref="B8:D8"/>
    <mergeCell ref="E8:G9"/>
    <mergeCell ref="J8:L9"/>
    <mergeCell ref="M8:M9"/>
    <mergeCell ref="N8:S9"/>
    <mergeCell ref="T8:T9"/>
    <mergeCell ref="B9:D9"/>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AC2C-FE9E-4168-891E-4C3C9ED2EF18}">
  <sheetPr>
    <pageSetUpPr fitToPage="1"/>
  </sheetPr>
  <dimension ref="A1:BA28"/>
  <sheetViews>
    <sheetView view="pageLayout" zoomScaleNormal="100" workbookViewId="0">
      <selection activeCell="A10" sqref="A10"/>
    </sheetView>
  </sheetViews>
  <sheetFormatPr defaultColWidth="9" defaultRowHeight="14.4" x14ac:dyDescent="0.25"/>
  <cols>
    <col min="1" max="2" width="2.44140625" style="127" customWidth="1"/>
    <col min="3" max="5" width="2.44140625" style="113" customWidth="1"/>
    <col min="6" max="6" width="2.109375" style="113" customWidth="1"/>
    <col min="7" max="14" width="2.44140625" style="113" customWidth="1"/>
    <col min="15" max="16" width="2.109375" style="113" customWidth="1"/>
    <col min="17" max="24" width="2.44140625" style="113" customWidth="1"/>
    <col min="25" max="26" width="2.109375" style="113" customWidth="1"/>
    <col min="27" max="38" width="2.44140625" style="113" customWidth="1"/>
    <col min="39" max="40" width="2.109375" style="113" customWidth="1"/>
    <col min="41" max="45" width="2.44140625" style="113" customWidth="1"/>
    <col min="46" max="46" width="2.88671875" style="113" customWidth="1"/>
    <col min="47" max="47" width="2.109375" style="113" customWidth="1"/>
    <col min="48" max="52" width="2.44140625" style="113" customWidth="1"/>
    <col min="53" max="53" width="2.88671875" style="113" customWidth="1"/>
    <col min="54" max="306" width="2.44140625" style="113" customWidth="1"/>
    <col min="307" max="16384" width="9" style="113"/>
  </cols>
  <sheetData>
    <row r="1" spans="1:53" ht="20.95" customHeight="1" x14ac:dyDescent="0.25">
      <c r="A1" s="111" t="s">
        <v>1827</v>
      </c>
      <c r="B1" s="112"/>
      <c r="C1" s="112"/>
      <c r="D1" s="112"/>
      <c r="E1" s="112"/>
      <c r="AV1" s="114"/>
      <c r="AW1" s="114"/>
      <c r="AX1" s="114"/>
      <c r="AY1" s="114"/>
      <c r="AZ1" s="114"/>
      <c r="BA1" s="115" t="s">
        <v>769</v>
      </c>
    </row>
    <row r="2" spans="1:53" ht="20.95" customHeight="1" x14ac:dyDescent="0.25">
      <c r="A2" s="440" t="s">
        <v>770</v>
      </c>
      <c r="B2" s="441"/>
      <c r="C2" s="441"/>
      <c r="D2" s="441"/>
      <c r="E2" s="441"/>
      <c r="F2" s="440" t="s">
        <v>771</v>
      </c>
      <c r="G2" s="441"/>
      <c r="H2" s="441"/>
      <c r="I2" s="441"/>
      <c r="J2" s="441"/>
      <c r="K2" s="441"/>
      <c r="L2" s="441"/>
      <c r="M2" s="441"/>
      <c r="N2" s="441"/>
      <c r="O2" s="442"/>
      <c r="P2" s="440" t="s">
        <v>772</v>
      </c>
      <c r="Q2" s="441"/>
      <c r="R2" s="441"/>
      <c r="S2" s="441"/>
      <c r="T2" s="441"/>
      <c r="U2" s="441"/>
      <c r="V2" s="441"/>
      <c r="W2" s="441"/>
      <c r="X2" s="441"/>
      <c r="Y2" s="442"/>
      <c r="Z2" s="440" t="s">
        <v>773</v>
      </c>
      <c r="AA2" s="441"/>
      <c r="AB2" s="441"/>
      <c r="AC2" s="441"/>
      <c r="AD2" s="441"/>
      <c r="AE2" s="441"/>
      <c r="AF2" s="441"/>
      <c r="AG2" s="441"/>
      <c r="AH2" s="441"/>
      <c r="AI2" s="441"/>
      <c r="AJ2" s="441"/>
      <c r="AK2" s="441"/>
      <c r="AL2" s="441"/>
      <c r="AM2" s="442"/>
      <c r="AN2" s="440" t="s">
        <v>774</v>
      </c>
      <c r="AO2" s="441"/>
      <c r="AP2" s="441"/>
      <c r="AQ2" s="441"/>
      <c r="AR2" s="441"/>
      <c r="AS2" s="441"/>
      <c r="AT2" s="441"/>
      <c r="AU2" s="441"/>
      <c r="AV2" s="441"/>
      <c r="AW2" s="441"/>
      <c r="AX2" s="441"/>
      <c r="AY2" s="441"/>
      <c r="AZ2" s="441"/>
      <c r="BA2" s="442"/>
    </row>
    <row r="3" spans="1:53" ht="20.95" customHeight="1" x14ac:dyDescent="0.25">
      <c r="A3" s="440" t="s">
        <v>775</v>
      </c>
      <c r="B3" s="441"/>
      <c r="C3" s="441"/>
      <c r="D3" s="441"/>
      <c r="E3" s="441"/>
      <c r="F3" s="116"/>
      <c r="G3" s="443" t="s">
        <v>776</v>
      </c>
      <c r="H3" s="443"/>
      <c r="I3" s="443"/>
      <c r="J3" s="443"/>
      <c r="K3" s="443"/>
      <c r="L3" s="443"/>
      <c r="M3" s="443"/>
      <c r="N3" s="443"/>
      <c r="O3" s="117"/>
      <c r="P3" s="116"/>
      <c r="Q3" s="443" t="s">
        <v>777</v>
      </c>
      <c r="R3" s="443"/>
      <c r="S3" s="443"/>
      <c r="T3" s="443"/>
      <c r="U3" s="443"/>
      <c r="V3" s="443"/>
      <c r="W3" s="443"/>
      <c r="X3" s="443"/>
      <c r="Y3" s="117"/>
      <c r="Z3" s="116"/>
      <c r="AA3" s="444" t="s">
        <v>778</v>
      </c>
      <c r="AB3" s="443"/>
      <c r="AC3" s="443"/>
      <c r="AD3" s="443"/>
      <c r="AE3" s="443"/>
      <c r="AF3" s="443"/>
      <c r="AG3" s="443"/>
      <c r="AH3" s="443"/>
      <c r="AI3" s="443"/>
      <c r="AJ3" s="443"/>
      <c r="AK3" s="443"/>
      <c r="AL3" s="443"/>
      <c r="AM3" s="117"/>
      <c r="AN3" s="116"/>
      <c r="AO3" s="443" t="s">
        <v>779</v>
      </c>
      <c r="AP3" s="443"/>
      <c r="AQ3" s="443"/>
      <c r="AR3" s="443"/>
      <c r="AS3" s="443"/>
      <c r="AT3" s="118" t="s">
        <v>780</v>
      </c>
      <c r="AU3" s="116"/>
      <c r="AV3" s="443" t="s">
        <v>781</v>
      </c>
      <c r="AW3" s="443"/>
      <c r="AX3" s="443"/>
      <c r="AY3" s="443"/>
      <c r="AZ3" s="443"/>
      <c r="BA3" s="119" t="s">
        <v>782</v>
      </c>
    </row>
    <row r="4" spans="1:53" ht="20.95" customHeight="1" x14ac:dyDescent="0.25">
      <c r="A4" s="445" t="s">
        <v>127</v>
      </c>
      <c r="B4" s="446"/>
      <c r="C4" s="446"/>
      <c r="D4" s="446"/>
      <c r="E4" s="446"/>
      <c r="F4" s="120"/>
      <c r="G4" s="447" t="s">
        <v>783</v>
      </c>
      <c r="H4" s="447"/>
      <c r="I4" s="447"/>
      <c r="J4" s="447"/>
      <c r="K4" s="447"/>
      <c r="L4" s="447"/>
      <c r="M4" s="447"/>
      <c r="N4" s="447"/>
      <c r="O4" s="121"/>
      <c r="P4" s="120"/>
      <c r="Q4" s="447" t="s">
        <v>783</v>
      </c>
      <c r="R4" s="447"/>
      <c r="S4" s="447"/>
      <c r="T4" s="447"/>
      <c r="U4" s="447"/>
      <c r="V4" s="447"/>
      <c r="W4" s="447"/>
      <c r="X4" s="447"/>
      <c r="Y4" s="121"/>
      <c r="Z4" s="120"/>
      <c r="AA4" s="447" t="s">
        <v>1828</v>
      </c>
      <c r="AB4" s="447"/>
      <c r="AC4" s="447"/>
      <c r="AD4" s="447"/>
      <c r="AE4" s="447"/>
      <c r="AF4" s="447"/>
      <c r="AG4" s="447"/>
      <c r="AH4" s="447"/>
      <c r="AI4" s="447"/>
      <c r="AJ4" s="447"/>
      <c r="AK4" s="447"/>
      <c r="AL4" s="447"/>
      <c r="AM4" s="121"/>
      <c r="AN4" s="120"/>
      <c r="AO4" s="443" t="s">
        <v>779</v>
      </c>
      <c r="AP4" s="443"/>
      <c r="AQ4" s="443"/>
      <c r="AR4" s="443"/>
      <c r="AS4" s="443"/>
      <c r="AT4" s="118" t="s">
        <v>784</v>
      </c>
      <c r="AU4" s="120"/>
      <c r="AV4" s="443" t="s">
        <v>781</v>
      </c>
      <c r="AW4" s="443"/>
      <c r="AX4" s="443"/>
      <c r="AY4" s="443"/>
      <c r="AZ4" s="443"/>
      <c r="BA4" s="119" t="s">
        <v>782</v>
      </c>
    </row>
    <row r="5" spans="1:53" ht="20.95" customHeight="1" x14ac:dyDescent="0.25">
      <c r="A5" s="440" t="s">
        <v>127</v>
      </c>
      <c r="B5" s="441"/>
      <c r="C5" s="441"/>
      <c r="D5" s="441"/>
      <c r="E5" s="441"/>
      <c r="F5" s="116"/>
      <c r="G5" s="443" t="s">
        <v>783</v>
      </c>
      <c r="H5" s="443"/>
      <c r="I5" s="443"/>
      <c r="J5" s="443"/>
      <c r="K5" s="443"/>
      <c r="L5" s="443"/>
      <c r="M5" s="443"/>
      <c r="N5" s="443"/>
      <c r="O5" s="117"/>
      <c r="P5" s="116"/>
      <c r="Q5" s="443" t="s">
        <v>783</v>
      </c>
      <c r="R5" s="443"/>
      <c r="S5" s="443"/>
      <c r="T5" s="443"/>
      <c r="U5" s="443"/>
      <c r="V5" s="443"/>
      <c r="W5" s="443"/>
      <c r="X5" s="443"/>
      <c r="Y5" s="117"/>
      <c r="Z5" s="116"/>
      <c r="AA5" s="443" t="s">
        <v>1829</v>
      </c>
      <c r="AB5" s="443"/>
      <c r="AC5" s="443"/>
      <c r="AD5" s="443"/>
      <c r="AE5" s="443"/>
      <c r="AF5" s="443"/>
      <c r="AG5" s="443"/>
      <c r="AH5" s="443"/>
      <c r="AI5" s="443"/>
      <c r="AJ5" s="443"/>
      <c r="AK5" s="443"/>
      <c r="AL5" s="443"/>
      <c r="AM5" s="117"/>
      <c r="AN5" s="116"/>
      <c r="AO5" s="443" t="s">
        <v>779</v>
      </c>
      <c r="AP5" s="443"/>
      <c r="AQ5" s="443"/>
      <c r="AR5" s="443"/>
      <c r="AS5" s="443"/>
      <c r="AT5" s="118" t="s">
        <v>785</v>
      </c>
      <c r="AU5" s="116"/>
      <c r="AV5" s="443" t="s">
        <v>781</v>
      </c>
      <c r="AW5" s="443"/>
      <c r="AX5" s="443"/>
      <c r="AY5" s="443"/>
      <c r="AZ5" s="443"/>
      <c r="BA5" s="119" t="s">
        <v>786</v>
      </c>
    </row>
    <row r="6" spans="1:53" ht="20.95" customHeight="1" x14ac:dyDescent="0.25">
      <c r="A6" s="450" t="s">
        <v>787</v>
      </c>
      <c r="B6" s="451"/>
      <c r="C6" s="451"/>
      <c r="D6" s="451"/>
      <c r="E6" s="451"/>
      <c r="F6" s="120"/>
      <c r="G6" s="447" t="s">
        <v>788</v>
      </c>
      <c r="H6" s="447"/>
      <c r="I6" s="447"/>
      <c r="J6" s="447"/>
      <c r="K6" s="447"/>
      <c r="L6" s="447"/>
      <c r="M6" s="447"/>
      <c r="N6" s="447"/>
      <c r="O6" s="121"/>
      <c r="P6" s="120"/>
      <c r="Q6" s="447" t="s">
        <v>789</v>
      </c>
      <c r="R6" s="447"/>
      <c r="S6" s="447"/>
      <c r="T6" s="447"/>
      <c r="U6" s="447"/>
      <c r="V6" s="447"/>
      <c r="W6" s="447"/>
      <c r="X6" s="447"/>
      <c r="Y6" s="121"/>
      <c r="Z6" s="120"/>
      <c r="AA6" s="447" t="s">
        <v>790</v>
      </c>
      <c r="AB6" s="447"/>
      <c r="AC6" s="447"/>
      <c r="AD6" s="447"/>
      <c r="AE6" s="447"/>
      <c r="AF6" s="447"/>
      <c r="AG6" s="447"/>
      <c r="AH6" s="447"/>
      <c r="AI6" s="447"/>
      <c r="AJ6" s="447"/>
      <c r="AK6" s="447"/>
      <c r="AL6" s="447"/>
      <c r="AM6" s="121"/>
      <c r="AN6" s="120"/>
      <c r="AO6" s="443" t="s">
        <v>779</v>
      </c>
      <c r="AP6" s="443"/>
      <c r="AQ6" s="443"/>
      <c r="AR6" s="443"/>
      <c r="AS6" s="443"/>
      <c r="AT6" s="118" t="s">
        <v>791</v>
      </c>
      <c r="AU6" s="120"/>
      <c r="AV6" s="443"/>
      <c r="AW6" s="443"/>
      <c r="AX6" s="443"/>
      <c r="AY6" s="443"/>
      <c r="AZ6" s="443"/>
      <c r="BA6" s="119"/>
    </row>
    <row r="7" spans="1:53" ht="20.95" customHeight="1" x14ac:dyDescent="0.25">
      <c r="A7" s="448" t="s">
        <v>792</v>
      </c>
      <c r="B7" s="449"/>
      <c r="C7" s="449"/>
      <c r="D7" s="449"/>
      <c r="E7" s="449"/>
      <c r="F7" s="122" t="s">
        <v>1917</v>
      </c>
      <c r="G7" s="443" t="s">
        <v>793</v>
      </c>
      <c r="H7" s="443"/>
      <c r="I7" s="443"/>
      <c r="J7" s="443"/>
      <c r="K7" s="443"/>
      <c r="L7" s="443"/>
      <c r="M7" s="443"/>
      <c r="N7" s="443"/>
      <c r="O7" s="123" t="s">
        <v>1830</v>
      </c>
      <c r="P7" s="116"/>
      <c r="Q7" s="443" t="s">
        <v>794</v>
      </c>
      <c r="R7" s="443"/>
      <c r="S7" s="443"/>
      <c r="T7" s="443"/>
      <c r="U7" s="443"/>
      <c r="V7" s="443"/>
      <c r="W7" s="443"/>
      <c r="X7" s="443"/>
      <c r="Y7" s="117"/>
      <c r="Z7" s="116"/>
      <c r="AA7" s="443" t="s">
        <v>795</v>
      </c>
      <c r="AB7" s="443"/>
      <c r="AC7" s="443"/>
      <c r="AD7" s="443"/>
      <c r="AE7" s="443"/>
      <c r="AF7" s="443"/>
      <c r="AG7" s="443"/>
      <c r="AH7" s="443"/>
      <c r="AI7" s="443"/>
      <c r="AJ7" s="443"/>
      <c r="AK7" s="443"/>
      <c r="AL7" s="443"/>
      <c r="AM7" s="117"/>
      <c r="AN7" s="116"/>
      <c r="AO7" s="443" t="s">
        <v>796</v>
      </c>
      <c r="AP7" s="443"/>
      <c r="AQ7" s="443"/>
      <c r="AR7" s="443"/>
      <c r="AS7" s="443"/>
      <c r="AT7" s="118" t="s">
        <v>786</v>
      </c>
      <c r="AU7" s="116"/>
      <c r="AV7" s="443" t="s">
        <v>797</v>
      </c>
      <c r="AW7" s="443"/>
      <c r="AX7" s="443"/>
      <c r="AY7" s="443"/>
      <c r="AZ7" s="443"/>
      <c r="BA7" s="119" t="s">
        <v>786</v>
      </c>
    </row>
    <row r="8" spans="1:53" ht="20.95" customHeight="1" x14ac:dyDescent="0.25">
      <c r="A8" s="440" t="s">
        <v>159</v>
      </c>
      <c r="B8" s="441"/>
      <c r="C8" s="441"/>
      <c r="D8" s="441"/>
      <c r="E8" s="442"/>
      <c r="F8" s="124"/>
      <c r="G8" s="453"/>
      <c r="H8" s="453"/>
      <c r="I8" s="453"/>
      <c r="J8" s="453"/>
      <c r="K8" s="453"/>
      <c r="L8" s="453"/>
      <c r="M8" s="453"/>
      <c r="N8" s="453"/>
      <c r="O8" s="125"/>
      <c r="P8" s="124"/>
      <c r="Q8" s="454"/>
      <c r="R8" s="454"/>
      <c r="S8" s="454"/>
      <c r="T8" s="454"/>
      <c r="U8" s="454"/>
      <c r="V8" s="454"/>
      <c r="W8" s="454"/>
      <c r="X8" s="454"/>
      <c r="Y8" s="125"/>
      <c r="Z8" s="124"/>
      <c r="AA8" s="453"/>
      <c r="AB8" s="453"/>
      <c r="AC8" s="453"/>
      <c r="AD8" s="453"/>
      <c r="AE8" s="453"/>
      <c r="AF8" s="453"/>
      <c r="AG8" s="453"/>
      <c r="AH8" s="453"/>
      <c r="AI8" s="453"/>
      <c r="AJ8" s="453"/>
      <c r="AK8" s="453"/>
      <c r="AL8" s="453"/>
      <c r="AM8" s="125"/>
      <c r="AN8" s="455">
        <v>23</v>
      </c>
      <c r="AO8" s="456"/>
      <c r="AP8" s="456"/>
      <c r="AQ8" s="456"/>
      <c r="AR8" s="456"/>
      <c r="AS8" s="456"/>
      <c r="AT8" s="456"/>
      <c r="AU8" s="457" t="s">
        <v>798</v>
      </c>
      <c r="AV8" s="458"/>
      <c r="AW8" s="458"/>
      <c r="AX8" s="458"/>
      <c r="AY8" s="458"/>
      <c r="AZ8" s="458"/>
      <c r="BA8" s="459"/>
    </row>
    <row r="9" spans="1:53" ht="20.95" customHeight="1" x14ac:dyDescent="0.25">
      <c r="A9" s="126" t="s">
        <v>1831</v>
      </c>
    </row>
    <row r="10" spans="1:53" ht="20.95" customHeight="1" x14ac:dyDescent="0.25">
      <c r="A10" s="126"/>
      <c r="AU10" s="128"/>
      <c r="AV10" s="128"/>
      <c r="AW10" s="128"/>
      <c r="AX10" s="128"/>
      <c r="AY10" s="128"/>
      <c r="AZ10" s="128"/>
      <c r="BA10" s="128"/>
    </row>
    <row r="11" spans="1:53" ht="20.95" customHeight="1" x14ac:dyDescent="0.25">
      <c r="A11" s="111" t="s">
        <v>1832</v>
      </c>
      <c r="AP11" s="129"/>
      <c r="AQ11" s="130"/>
      <c r="AR11" s="130"/>
      <c r="AS11" s="130"/>
      <c r="AT11" s="130"/>
      <c r="AU11" s="114"/>
      <c r="AV11" s="114"/>
      <c r="AW11" s="114"/>
      <c r="AX11" s="114"/>
      <c r="AY11" s="114"/>
      <c r="AZ11" s="114"/>
      <c r="BA11" s="115" t="s">
        <v>769</v>
      </c>
    </row>
    <row r="12" spans="1:53" ht="20.95" customHeight="1" x14ac:dyDescent="0.25">
      <c r="A12" s="452" t="s">
        <v>799</v>
      </c>
      <c r="B12" s="452"/>
      <c r="C12" s="452"/>
      <c r="D12" s="452"/>
      <c r="E12" s="452"/>
      <c r="F12" s="452" t="s">
        <v>800</v>
      </c>
      <c r="G12" s="452"/>
      <c r="H12" s="452"/>
      <c r="I12" s="452"/>
      <c r="J12" s="452"/>
      <c r="K12" s="452"/>
      <c r="L12" s="452"/>
      <c r="M12" s="452"/>
      <c r="N12" s="452"/>
      <c r="O12" s="452"/>
      <c r="P12" s="452" t="s">
        <v>801</v>
      </c>
      <c r="Q12" s="452"/>
      <c r="R12" s="452"/>
      <c r="S12" s="452"/>
      <c r="T12" s="452"/>
      <c r="U12" s="452"/>
      <c r="V12" s="452"/>
      <c r="W12" s="452"/>
      <c r="X12" s="452"/>
      <c r="Y12" s="452"/>
      <c r="Z12" s="452" t="s">
        <v>802</v>
      </c>
      <c r="AA12" s="452"/>
      <c r="AB12" s="452"/>
      <c r="AC12" s="452"/>
      <c r="AD12" s="452"/>
      <c r="AE12" s="452"/>
      <c r="AF12" s="452"/>
      <c r="AG12" s="452"/>
      <c r="AH12" s="452"/>
      <c r="AI12" s="452"/>
      <c r="AJ12" s="452" t="s">
        <v>803</v>
      </c>
      <c r="AK12" s="452"/>
      <c r="AL12" s="452"/>
      <c r="AM12" s="452"/>
      <c r="AN12" s="452"/>
      <c r="AO12" s="452"/>
      <c r="AP12" s="452"/>
      <c r="AQ12" s="452"/>
      <c r="AR12" s="452"/>
      <c r="AS12" s="452"/>
      <c r="AT12" s="452" t="s">
        <v>804</v>
      </c>
      <c r="AU12" s="452"/>
      <c r="AV12" s="452"/>
      <c r="AW12" s="452"/>
      <c r="AX12" s="452"/>
      <c r="AY12" s="452"/>
      <c r="AZ12" s="452"/>
      <c r="BA12" s="452"/>
    </row>
    <row r="13" spans="1:53" ht="20.95" customHeight="1" x14ac:dyDescent="0.25">
      <c r="A13" s="452" t="s">
        <v>805</v>
      </c>
      <c r="B13" s="452"/>
      <c r="C13" s="452"/>
      <c r="D13" s="452"/>
      <c r="E13" s="452"/>
      <c r="F13" s="463" t="s">
        <v>806</v>
      </c>
      <c r="G13" s="463"/>
      <c r="H13" s="463"/>
      <c r="I13" s="463"/>
      <c r="J13" s="463"/>
      <c r="K13" s="463"/>
      <c r="L13" s="463"/>
      <c r="M13" s="463"/>
      <c r="N13" s="463"/>
      <c r="O13" s="463"/>
      <c r="P13" s="463" t="s">
        <v>807</v>
      </c>
      <c r="Q13" s="463"/>
      <c r="R13" s="463"/>
      <c r="S13" s="463"/>
      <c r="T13" s="463"/>
      <c r="U13" s="463"/>
      <c r="V13" s="463"/>
      <c r="W13" s="463"/>
      <c r="X13" s="463"/>
      <c r="Y13" s="463"/>
      <c r="Z13" s="463" t="s">
        <v>808</v>
      </c>
      <c r="AA13" s="463"/>
      <c r="AB13" s="463"/>
      <c r="AC13" s="463"/>
      <c r="AD13" s="463"/>
      <c r="AE13" s="463"/>
      <c r="AF13" s="463"/>
      <c r="AG13" s="463"/>
      <c r="AH13" s="463"/>
      <c r="AI13" s="463"/>
      <c r="AJ13" s="463"/>
      <c r="AK13" s="463"/>
      <c r="AL13" s="463"/>
      <c r="AM13" s="463"/>
      <c r="AN13" s="463"/>
      <c r="AO13" s="463"/>
      <c r="AP13" s="463"/>
      <c r="AQ13" s="463"/>
      <c r="AR13" s="463"/>
      <c r="AS13" s="463"/>
      <c r="AT13" s="463" t="s">
        <v>809</v>
      </c>
      <c r="AU13" s="463"/>
      <c r="AV13" s="463"/>
      <c r="AW13" s="463"/>
      <c r="AX13" s="463"/>
      <c r="AY13" s="463"/>
      <c r="AZ13" s="463"/>
      <c r="BA13" s="463"/>
    </row>
    <row r="14" spans="1:53" ht="20.95" customHeight="1" x14ac:dyDescent="0.25">
      <c r="A14" s="452" t="s">
        <v>810</v>
      </c>
      <c r="B14" s="452"/>
      <c r="C14" s="452"/>
      <c r="D14" s="452"/>
      <c r="E14" s="452"/>
      <c r="F14" s="460" t="s">
        <v>806</v>
      </c>
      <c r="G14" s="461"/>
      <c r="H14" s="461"/>
      <c r="I14" s="461"/>
      <c r="J14" s="461"/>
      <c r="K14" s="461"/>
      <c r="L14" s="461"/>
      <c r="M14" s="461"/>
      <c r="N14" s="461"/>
      <c r="O14" s="462"/>
      <c r="P14" s="463" t="s">
        <v>811</v>
      </c>
      <c r="Q14" s="463"/>
      <c r="R14" s="463"/>
      <c r="S14" s="463"/>
      <c r="T14" s="463"/>
      <c r="U14" s="463"/>
      <c r="V14" s="463"/>
      <c r="W14" s="463"/>
      <c r="X14" s="463"/>
      <c r="Y14" s="463"/>
      <c r="Z14" s="463" t="s">
        <v>812</v>
      </c>
      <c r="AA14" s="463"/>
      <c r="AB14" s="463"/>
      <c r="AC14" s="463"/>
      <c r="AD14" s="463"/>
      <c r="AE14" s="463"/>
      <c r="AF14" s="463"/>
      <c r="AG14" s="463"/>
      <c r="AH14" s="463"/>
      <c r="AI14" s="463"/>
      <c r="AJ14" s="463" t="s">
        <v>813</v>
      </c>
      <c r="AK14" s="463"/>
      <c r="AL14" s="463"/>
      <c r="AM14" s="463"/>
      <c r="AN14" s="463"/>
      <c r="AO14" s="463"/>
      <c r="AP14" s="463"/>
      <c r="AQ14" s="463"/>
      <c r="AR14" s="463"/>
      <c r="AS14" s="463"/>
      <c r="AT14" s="463" t="s">
        <v>814</v>
      </c>
      <c r="AU14" s="463"/>
      <c r="AV14" s="463"/>
      <c r="AW14" s="463"/>
      <c r="AX14" s="463"/>
      <c r="AY14" s="463"/>
      <c r="AZ14" s="463"/>
      <c r="BA14" s="463"/>
    </row>
    <row r="15" spans="1:53" ht="20.95" customHeight="1" x14ac:dyDescent="0.25">
      <c r="A15" s="452" t="s">
        <v>815</v>
      </c>
      <c r="B15" s="452"/>
      <c r="C15" s="452"/>
      <c r="D15" s="452"/>
      <c r="E15" s="452"/>
      <c r="F15" s="460" t="s">
        <v>813</v>
      </c>
      <c r="G15" s="461"/>
      <c r="H15" s="461"/>
      <c r="I15" s="461"/>
      <c r="J15" s="461"/>
      <c r="K15" s="461"/>
      <c r="L15" s="461"/>
      <c r="M15" s="461"/>
      <c r="N15" s="461"/>
      <c r="O15" s="462"/>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t="s">
        <v>813</v>
      </c>
      <c r="AU15" s="463"/>
      <c r="AV15" s="463"/>
      <c r="AW15" s="463"/>
      <c r="AX15" s="463"/>
      <c r="AY15" s="463"/>
      <c r="AZ15" s="463"/>
      <c r="BA15" s="463"/>
    </row>
    <row r="16" spans="1:53" ht="20.95" customHeight="1" x14ac:dyDescent="0.25">
      <c r="A16" s="452" t="s">
        <v>816</v>
      </c>
      <c r="B16" s="452"/>
      <c r="C16" s="452"/>
      <c r="D16" s="452"/>
      <c r="E16" s="452"/>
      <c r="F16" s="460" t="s">
        <v>817</v>
      </c>
      <c r="G16" s="461"/>
      <c r="H16" s="461"/>
      <c r="I16" s="461"/>
      <c r="J16" s="461"/>
      <c r="K16" s="461"/>
      <c r="L16" s="461"/>
      <c r="M16" s="461"/>
      <c r="N16" s="461"/>
      <c r="O16" s="462"/>
      <c r="P16" s="463"/>
      <c r="Q16" s="463"/>
      <c r="R16" s="463"/>
      <c r="S16" s="463"/>
      <c r="T16" s="463"/>
      <c r="U16" s="463"/>
      <c r="V16" s="463"/>
      <c r="W16" s="463"/>
      <c r="X16" s="463"/>
      <c r="Y16" s="463"/>
      <c r="Z16" s="463" t="s">
        <v>818</v>
      </c>
      <c r="AA16" s="463"/>
      <c r="AB16" s="463"/>
      <c r="AC16" s="463"/>
      <c r="AD16" s="463"/>
      <c r="AE16" s="463"/>
      <c r="AF16" s="463"/>
      <c r="AG16" s="463"/>
      <c r="AH16" s="463"/>
      <c r="AI16" s="463"/>
      <c r="AJ16" s="463"/>
      <c r="AK16" s="463"/>
      <c r="AL16" s="463"/>
      <c r="AM16" s="463"/>
      <c r="AN16" s="463"/>
      <c r="AO16" s="463"/>
      <c r="AP16" s="463"/>
      <c r="AQ16" s="463"/>
      <c r="AR16" s="463"/>
      <c r="AS16" s="463"/>
      <c r="AT16" s="463" t="s">
        <v>782</v>
      </c>
      <c r="AU16" s="463"/>
      <c r="AV16" s="463"/>
      <c r="AW16" s="463"/>
      <c r="AX16" s="463"/>
      <c r="AY16" s="463"/>
      <c r="AZ16" s="463"/>
      <c r="BA16" s="463"/>
    </row>
    <row r="17" spans="1:53" ht="20.95" customHeight="1" x14ac:dyDescent="0.25">
      <c r="A17" s="452" t="s">
        <v>819</v>
      </c>
      <c r="B17" s="452"/>
      <c r="C17" s="452"/>
      <c r="D17" s="452"/>
      <c r="E17" s="452"/>
      <c r="F17" s="460"/>
      <c r="G17" s="461"/>
      <c r="H17" s="461"/>
      <c r="I17" s="461"/>
      <c r="J17" s="461"/>
      <c r="K17" s="461"/>
      <c r="L17" s="461"/>
      <c r="M17" s="461"/>
      <c r="N17" s="461"/>
      <c r="O17" s="462"/>
      <c r="P17" s="463"/>
      <c r="Q17" s="463"/>
      <c r="R17" s="463"/>
      <c r="S17" s="463"/>
      <c r="T17" s="463"/>
      <c r="U17" s="463"/>
      <c r="V17" s="463"/>
      <c r="W17" s="463"/>
      <c r="X17" s="463"/>
      <c r="Y17" s="463"/>
      <c r="Z17" s="463" t="s">
        <v>813</v>
      </c>
      <c r="AA17" s="463"/>
      <c r="AB17" s="463"/>
      <c r="AC17" s="463"/>
      <c r="AD17" s="463"/>
      <c r="AE17" s="463"/>
      <c r="AF17" s="463"/>
      <c r="AG17" s="463"/>
      <c r="AH17" s="463"/>
      <c r="AI17" s="463"/>
      <c r="AJ17" s="463"/>
      <c r="AK17" s="463"/>
      <c r="AL17" s="463"/>
      <c r="AM17" s="463"/>
      <c r="AN17" s="463"/>
      <c r="AO17" s="463"/>
      <c r="AP17" s="463"/>
      <c r="AQ17" s="463"/>
      <c r="AR17" s="463"/>
      <c r="AS17" s="463"/>
      <c r="AT17" s="463" t="s">
        <v>813</v>
      </c>
      <c r="AU17" s="463"/>
      <c r="AV17" s="463"/>
      <c r="AW17" s="463"/>
      <c r="AX17" s="463"/>
      <c r="AY17" s="463"/>
      <c r="AZ17" s="463"/>
      <c r="BA17" s="463"/>
    </row>
    <row r="18" spans="1:53" ht="20.95" customHeight="1" x14ac:dyDescent="0.25">
      <c r="A18" s="452" t="s">
        <v>820</v>
      </c>
      <c r="B18" s="452"/>
      <c r="C18" s="452"/>
      <c r="D18" s="452"/>
      <c r="E18" s="452"/>
      <c r="F18" s="460" t="s">
        <v>1833</v>
      </c>
      <c r="G18" s="461"/>
      <c r="H18" s="461"/>
      <c r="I18" s="461"/>
      <c r="J18" s="461"/>
      <c r="K18" s="461"/>
      <c r="L18" s="461"/>
      <c r="M18" s="461"/>
      <c r="N18" s="461"/>
      <c r="O18" s="462"/>
      <c r="P18" s="463" t="s">
        <v>1834</v>
      </c>
      <c r="Q18" s="463"/>
      <c r="R18" s="463"/>
      <c r="S18" s="463"/>
      <c r="T18" s="463"/>
      <c r="U18" s="463"/>
      <c r="V18" s="463"/>
      <c r="W18" s="463"/>
      <c r="X18" s="463"/>
      <c r="Y18" s="463"/>
      <c r="Z18" s="463" t="s">
        <v>1835</v>
      </c>
      <c r="AA18" s="463"/>
      <c r="AB18" s="463"/>
      <c r="AC18" s="463"/>
      <c r="AD18" s="463"/>
      <c r="AE18" s="463"/>
      <c r="AF18" s="463"/>
      <c r="AG18" s="463"/>
      <c r="AH18" s="463"/>
      <c r="AI18" s="463"/>
      <c r="AJ18" s="463"/>
      <c r="AK18" s="463"/>
      <c r="AL18" s="463"/>
      <c r="AM18" s="463"/>
      <c r="AN18" s="463"/>
      <c r="AO18" s="463"/>
      <c r="AP18" s="463"/>
      <c r="AQ18" s="463"/>
      <c r="AR18" s="463"/>
      <c r="AS18" s="463"/>
      <c r="AT18" s="463" t="s">
        <v>1836</v>
      </c>
      <c r="AU18" s="463"/>
      <c r="AV18" s="463"/>
      <c r="AW18" s="463"/>
      <c r="AX18" s="463"/>
      <c r="AY18" s="463"/>
      <c r="AZ18" s="463"/>
      <c r="BA18" s="463"/>
    </row>
    <row r="19" spans="1:53" ht="20.95" customHeight="1" x14ac:dyDescent="0.25">
      <c r="A19" s="452" t="s">
        <v>821</v>
      </c>
      <c r="B19" s="452"/>
      <c r="C19" s="452"/>
      <c r="D19" s="452"/>
      <c r="E19" s="452"/>
      <c r="F19" s="460"/>
      <c r="G19" s="461"/>
      <c r="H19" s="461"/>
      <c r="I19" s="461"/>
      <c r="J19" s="461"/>
      <c r="K19" s="461"/>
      <c r="L19" s="461"/>
      <c r="M19" s="461"/>
      <c r="N19" s="461"/>
      <c r="O19" s="462"/>
      <c r="P19" s="463"/>
      <c r="Q19" s="463"/>
      <c r="R19" s="463"/>
      <c r="S19" s="463"/>
      <c r="T19" s="463"/>
      <c r="U19" s="463"/>
      <c r="V19" s="463"/>
      <c r="W19" s="463"/>
      <c r="X19" s="463"/>
      <c r="Y19" s="463"/>
      <c r="Z19" s="463" t="s">
        <v>813</v>
      </c>
      <c r="AA19" s="463"/>
      <c r="AB19" s="463"/>
      <c r="AC19" s="463"/>
      <c r="AD19" s="463"/>
      <c r="AE19" s="463"/>
      <c r="AF19" s="463"/>
      <c r="AG19" s="463"/>
      <c r="AH19" s="463"/>
      <c r="AI19" s="463"/>
      <c r="AJ19" s="463"/>
      <c r="AK19" s="463"/>
      <c r="AL19" s="463"/>
      <c r="AM19" s="463"/>
      <c r="AN19" s="463"/>
      <c r="AO19" s="463"/>
      <c r="AP19" s="463"/>
      <c r="AQ19" s="463"/>
      <c r="AR19" s="463"/>
      <c r="AS19" s="463"/>
      <c r="AT19" s="463" t="s">
        <v>813</v>
      </c>
      <c r="AU19" s="463"/>
      <c r="AV19" s="463"/>
      <c r="AW19" s="463"/>
      <c r="AX19" s="463"/>
      <c r="AY19" s="463"/>
      <c r="AZ19" s="463"/>
      <c r="BA19" s="463"/>
    </row>
    <row r="20" spans="1:53" ht="20.95" customHeight="1" x14ac:dyDescent="0.25">
      <c r="A20" s="452" t="s">
        <v>822</v>
      </c>
      <c r="B20" s="452"/>
      <c r="C20" s="452"/>
      <c r="D20" s="452"/>
      <c r="E20" s="452"/>
      <c r="F20" s="460"/>
      <c r="G20" s="461"/>
      <c r="H20" s="461"/>
      <c r="I20" s="461"/>
      <c r="J20" s="461"/>
      <c r="K20" s="461"/>
      <c r="L20" s="461"/>
      <c r="M20" s="461"/>
      <c r="N20" s="461"/>
      <c r="O20" s="462"/>
      <c r="P20" s="463"/>
      <c r="Q20" s="463"/>
      <c r="R20" s="463"/>
      <c r="S20" s="463"/>
      <c r="T20" s="463"/>
      <c r="U20" s="463"/>
      <c r="V20" s="463"/>
      <c r="W20" s="463"/>
      <c r="X20" s="463"/>
      <c r="Y20" s="463"/>
      <c r="Z20" s="463" t="s">
        <v>817</v>
      </c>
      <c r="AA20" s="463"/>
      <c r="AB20" s="463"/>
      <c r="AC20" s="463"/>
      <c r="AD20" s="463"/>
      <c r="AE20" s="463"/>
      <c r="AF20" s="463"/>
      <c r="AG20" s="463"/>
      <c r="AH20" s="463"/>
      <c r="AI20" s="463"/>
      <c r="AJ20" s="463"/>
      <c r="AK20" s="463"/>
      <c r="AL20" s="463"/>
      <c r="AM20" s="463"/>
      <c r="AN20" s="463"/>
      <c r="AO20" s="463"/>
      <c r="AP20" s="463"/>
      <c r="AQ20" s="463"/>
      <c r="AR20" s="463"/>
      <c r="AS20" s="463"/>
      <c r="AT20" s="463" t="s">
        <v>817</v>
      </c>
      <c r="AU20" s="463"/>
      <c r="AV20" s="463"/>
      <c r="AW20" s="463"/>
      <c r="AX20" s="463"/>
      <c r="AY20" s="463"/>
      <c r="AZ20" s="463"/>
      <c r="BA20" s="463"/>
    </row>
    <row r="21" spans="1:53" ht="20.95" customHeight="1" x14ac:dyDescent="0.25">
      <c r="A21" s="452" t="s">
        <v>823</v>
      </c>
      <c r="B21" s="452"/>
      <c r="C21" s="452"/>
      <c r="D21" s="452"/>
      <c r="E21" s="452"/>
      <c r="F21" s="460" t="s">
        <v>813</v>
      </c>
      <c r="G21" s="461"/>
      <c r="H21" s="461"/>
      <c r="I21" s="461"/>
      <c r="J21" s="461"/>
      <c r="K21" s="461"/>
      <c r="L21" s="461"/>
      <c r="M21" s="461"/>
      <c r="N21" s="461"/>
      <c r="O21" s="462"/>
      <c r="P21" s="463" t="s">
        <v>813</v>
      </c>
      <c r="Q21" s="463"/>
      <c r="R21" s="463"/>
      <c r="S21" s="463"/>
      <c r="T21" s="463"/>
      <c r="U21" s="463"/>
      <c r="V21" s="463"/>
      <c r="W21" s="463"/>
      <c r="X21" s="463"/>
      <c r="Y21" s="463"/>
      <c r="Z21" s="463" t="s">
        <v>824</v>
      </c>
      <c r="AA21" s="463"/>
      <c r="AB21" s="463"/>
      <c r="AC21" s="463"/>
      <c r="AD21" s="463"/>
      <c r="AE21" s="463"/>
      <c r="AF21" s="463"/>
      <c r="AG21" s="463"/>
      <c r="AH21" s="463"/>
      <c r="AI21" s="463"/>
      <c r="AJ21" s="463"/>
      <c r="AK21" s="463"/>
      <c r="AL21" s="463"/>
      <c r="AM21" s="463"/>
      <c r="AN21" s="463"/>
      <c r="AO21" s="463"/>
      <c r="AP21" s="463"/>
      <c r="AQ21" s="463"/>
      <c r="AR21" s="463"/>
      <c r="AS21" s="463"/>
      <c r="AT21" s="463" t="s">
        <v>784</v>
      </c>
      <c r="AU21" s="463"/>
      <c r="AV21" s="463"/>
      <c r="AW21" s="463"/>
      <c r="AX21" s="463"/>
      <c r="AY21" s="463"/>
      <c r="AZ21" s="463"/>
      <c r="BA21" s="463"/>
    </row>
    <row r="22" spans="1:53" ht="20.95" customHeight="1" x14ac:dyDescent="0.25">
      <c r="A22" s="452" t="s">
        <v>825</v>
      </c>
      <c r="B22" s="452"/>
      <c r="C22" s="452"/>
      <c r="D22" s="452"/>
      <c r="E22" s="452"/>
      <c r="F22" s="460"/>
      <c r="G22" s="461"/>
      <c r="H22" s="461"/>
      <c r="I22" s="461"/>
      <c r="J22" s="461"/>
      <c r="K22" s="461"/>
      <c r="L22" s="461"/>
      <c r="M22" s="461"/>
      <c r="N22" s="461"/>
      <c r="O22" s="462"/>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row>
    <row r="23" spans="1:53" ht="20.95" customHeight="1" x14ac:dyDescent="0.25">
      <c r="A23" s="452" t="s">
        <v>826</v>
      </c>
      <c r="B23" s="452"/>
      <c r="C23" s="452"/>
      <c r="D23" s="452"/>
      <c r="E23" s="452"/>
      <c r="F23" s="460"/>
      <c r="G23" s="461"/>
      <c r="H23" s="461"/>
      <c r="I23" s="461"/>
      <c r="J23" s="461"/>
      <c r="K23" s="461"/>
      <c r="L23" s="461"/>
      <c r="M23" s="461"/>
      <c r="N23" s="461"/>
      <c r="O23" s="462"/>
      <c r="P23" s="463" t="s">
        <v>813</v>
      </c>
      <c r="Q23" s="463"/>
      <c r="R23" s="463"/>
      <c r="S23" s="463"/>
      <c r="T23" s="463"/>
      <c r="U23" s="463"/>
      <c r="V23" s="463"/>
      <c r="W23" s="463"/>
      <c r="X23" s="463"/>
      <c r="Y23" s="463"/>
      <c r="Z23" s="463" t="s">
        <v>818</v>
      </c>
      <c r="AA23" s="463"/>
      <c r="AB23" s="463"/>
      <c r="AC23" s="463"/>
      <c r="AD23" s="463"/>
      <c r="AE23" s="463"/>
      <c r="AF23" s="463"/>
      <c r="AG23" s="463"/>
      <c r="AH23" s="463"/>
      <c r="AI23" s="463"/>
      <c r="AJ23" s="463"/>
      <c r="AK23" s="463"/>
      <c r="AL23" s="463"/>
      <c r="AM23" s="463"/>
      <c r="AN23" s="463"/>
      <c r="AO23" s="463"/>
      <c r="AP23" s="463"/>
      <c r="AQ23" s="463"/>
      <c r="AR23" s="463"/>
      <c r="AS23" s="463"/>
      <c r="AT23" s="463" t="s">
        <v>824</v>
      </c>
      <c r="AU23" s="463"/>
      <c r="AV23" s="463"/>
      <c r="AW23" s="463"/>
      <c r="AX23" s="463"/>
      <c r="AY23" s="463"/>
      <c r="AZ23" s="463"/>
      <c r="BA23" s="463"/>
    </row>
    <row r="24" spans="1:53" ht="20.95" customHeight="1" x14ac:dyDescent="0.25">
      <c r="A24" s="452" t="s">
        <v>827</v>
      </c>
      <c r="B24" s="452"/>
      <c r="C24" s="452"/>
      <c r="D24" s="452"/>
      <c r="E24" s="452"/>
      <c r="F24" s="460"/>
      <c r="G24" s="461"/>
      <c r="H24" s="461"/>
      <c r="I24" s="461"/>
      <c r="J24" s="461"/>
      <c r="K24" s="461"/>
      <c r="L24" s="461"/>
      <c r="M24" s="461"/>
      <c r="N24" s="461"/>
      <c r="O24" s="462"/>
      <c r="P24" s="463"/>
      <c r="Q24" s="463"/>
      <c r="R24" s="463"/>
      <c r="S24" s="463"/>
      <c r="T24" s="463"/>
      <c r="U24" s="463"/>
      <c r="V24" s="463"/>
      <c r="W24" s="463"/>
      <c r="X24" s="463"/>
      <c r="Y24" s="463"/>
      <c r="Z24" s="463" t="s">
        <v>828</v>
      </c>
      <c r="AA24" s="463"/>
      <c r="AB24" s="463"/>
      <c r="AC24" s="463"/>
      <c r="AD24" s="463"/>
      <c r="AE24" s="463"/>
      <c r="AF24" s="463"/>
      <c r="AG24" s="463"/>
      <c r="AH24" s="463"/>
      <c r="AI24" s="463"/>
      <c r="AJ24" s="463"/>
      <c r="AK24" s="463"/>
      <c r="AL24" s="463"/>
      <c r="AM24" s="463"/>
      <c r="AN24" s="463"/>
      <c r="AO24" s="463"/>
      <c r="AP24" s="463"/>
      <c r="AQ24" s="463"/>
      <c r="AR24" s="463"/>
      <c r="AS24" s="463"/>
      <c r="AT24" s="463" t="s">
        <v>828</v>
      </c>
      <c r="AU24" s="463"/>
      <c r="AV24" s="463"/>
      <c r="AW24" s="463"/>
      <c r="AX24" s="463"/>
      <c r="AY24" s="463"/>
      <c r="AZ24" s="463"/>
      <c r="BA24" s="463"/>
    </row>
    <row r="25" spans="1:53" ht="20.95" customHeight="1" x14ac:dyDescent="0.25">
      <c r="A25" s="452" t="s">
        <v>829</v>
      </c>
      <c r="B25" s="452"/>
      <c r="C25" s="452"/>
      <c r="D25" s="452"/>
      <c r="E25" s="452"/>
      <c r="F25" s="460"/>
      <c r="G25" s="461"/>
      <c r="H25" s="461"/>
      <c r="I25" s="461"/>
      <c r="J25" s="461"/>
      <c r="K25" s="461"/>
      <c r="L25" s="461"/>
      <c r="M25" s="461"/>
      <c r="N25" s="461"/>
      <c r="O25" s="462"/>
      <c r="P25" s="463"/>
      <c r="Q25" s="463"/>
      <c r="R25" s="463"/>
      <c r="S25" s="463"/>
      <c r="T25" s="463"/>
      <c r="U25" s="463"/>
      <c r="V25" s="463"/>
      <c r="W25" s="463"/>
      <c r="X25" s="463"/>
      <c r="Y25" s="463"/>
      <c r="Z25" s="463" t="s">
        <v>817</v>
      </c>
      <c r="AA25" s="463"/>
      <c r="AB25" s="463"/>
      <c r="AC25" s="463"/>
      <c r="AD25" s="463"/>
      <c r="AE25" s="463"/>
      <c r="AF25" s="463"/>
      <c r="AG25" s="463"/>
      <c r="AH25" s="463"/>
      <c r="AI25" s="463"/>
      <c r="AJ25" s="463"/>
      <c r="AK25" s="463"/>
      <c r="AL25" s="463"/>
      <c r="AM25" s="463"/>
      <c r="AN25" s="463"/>
      <c r="AO25" s="463"/>
      <c r="AP25" s="463"/>
      <c r="AQ25" s="463"/>
      <c r="AR25" s="463"/>
      <c r="AS25" s="463"/>
      <c r="AT25" s="463" t="s">
        <v>817</v>
      </c>
      <c r="AU25" s="463"/>
      <c r="AV25" s="463"/>
      <c r="AW25" s="463"/>
      <c r="AX25" s="463"/>
      <c r="AY25" s="463"/>
      <c r="AZ25" s="463"/>
      <c r="BA25" s="463"/>
    </row>
    <row r="26" spans="1:53" ht="20.95" customHeight="1" x14ac:dyDescent="0.25">
      <c r="A26" s="452" t="s">
        <v>830</v>
      </c>
      <c r="B26" s="452"/>
      <c r="C26" s="452"/>
      <c r="D26" s="452"/>
      <c r="E26" s="452"/>
      <c r="F26" s="460" t="s">
        <v>1837</v>
      </c>
      <c r="G26" s="461"/>
      <c r="H26" s="461"/>
      <c r="I26" s="461"/>
      <c r="J26" s="461"/>
      <c r="K26" s="461"/>
      <c r="L26" s="461"/>
      <c r="M26" s="461"/>
      <c r="N26" s="461"/>
      <c r="O26" s="462"/>
      <c r="P26" s="463" t="s">
        <v>1838</v>
      </c>
      <c r="Q26" s="463"/>
      <c r="R26" s="463"/>
      <c r="S26" s="463"/>
      <c r="T26" s="463"/>
      <c r="U26" s="463"/>
      <c r="V26" s="463"/>
      <c r="W26" s="463"/>
      <c r="X26" s="463"/>
      <c r="Y26" s="463"/>
      <c r="Z26" s="463" t="s">
        <v>1839</v>
      </c>
      <c r="AA26" s="463"/>
      <c r="AB26" s="463"/>
      <c r="AC26" s="463"/>
      <c r="AD26" s="463"/>
      <c r="AE26" s="463"/>
      <c r="AF26" s="463"/>
      <c r="AG26" s="463"/>
      <c r="AH26" s="463"/>
      <c r="AI26" s="463"/>
      <c r="AJ26" s="463" t="s">
        <v>813</v>
      </c>
      <c r="AK26" s="463"/>
      <c r="AL26" s="463"/>
      <c r="AM26" s="463"/>
      <c r="AN26" s="463"/>
      <c r="AO26" s="463"/>
      <c r="AP26" s="463"/>
      <c r="AQ26" s="463"/>
      <c r="AR26" s="463"/>
      <c r="AS26" s="463"/>
      <c r="AT26" s="463" t="s">
        <v>1840</v>
      </c>
      <c r="AU26" s="463"/>
      <c r="AV26" s="463"/>
      <c r="AW26" s="463"/>
      <c r="AX26" s="463"/>
      <c r="AY26" s="463"/>
      <c r="AZ26" s="463"/>
      <c r="BA26" s="463"/>
    </row>
    <row r="27" spans="1:53" x14ac:dyDescent="0.25">
      <c r="A27" s="131" t="s">
        <v>1841</v>
      </c>
    </row>
    <row r="28" spans="1:53" x14ac:dyDescent="0.25">
      <c r="A28" s="131"/>
    </row>
  </sheetData>
  <mergeCells count="131">
    <mergeCell ref="A26:E26"/>
    <mergeCell ref="F26:O26"/>
    <mergeCell ref="P26:Y26"/>
    <mergeCell ref="Z26:AI26"/>
    <mergeCell ref="AJ26:AS26"/>
    <mergeCell ref="AT26:BA26"/>
    <mergeCell ref="A25:E25"/>
    <mergeCell ref="F25:O25"/>
    <mergeCell ref="P25:Y25"/>
    <mergeCell ref="Z25:AI25"/>
    <mergeCell ref="AJ25:AS25"/>
    <mergeCell ref="AT25:BA25"/>
    <mergeCell ref="A24:E24"/>
    <mergeCell ref="F24:O24"/>
    <mergeCell ref="P24:Y24"/>
    <mergeCell ref="Z24:AI24"/>
    <mergeCell ref="AJ24:AS24"/>
    <mergeCell ref="AT24:BA24"/>
    <mergeCell ref="A23:E23"/>
    <mergeCell ref="F23:O23"/>
    <mergeCell ref="P23:Y23"/>
    <mergeCell ref="Z23:AI23"/>
    <mergeCell ref="AJ23:AS23"/>
    <mergeCell ref="AT23:BA23"/>
    <mergeCell ref="A22:E22"/>
    <mergeCell ref="F22:O22"/>
    <mergeCell ref="P22:Y22"/>
    <mergeCell ref="Z22:AI22"/>
    <mergeCell ref="AJ22:AS22"/>
    <mergeCell ref="AT22:BA22"/>
    <mergeCell ref="A21:E21"/>
    <mergeCell ref="F21:O21"/>
    <mergeCell ref="P21:Y21"/>
    <mergeCell ref="Z21:AI21"/>
    <mergeCell ref="AJ21:AS21"/>
    <mergeCell ref="AT21:BA21"/>
    <mergeCell ref="A20:E20"/>
    <mergeCell ref="F20:O20"/>
    <mergeCell ref="P20:Y20"/>
    <mergeCell ref="Z20:AI20"/>
    <mergeCell ref="AJ20:AS20"/>
    <mergeCell ref="AT20:BA20"/>
    <mergeCell ref="A19:E19"/>
    <mergeCell ref="F19:O19"/>
    <mergeCell ref="P19:Y19"/>
    <mergeCell ref="Z19:AI19"/>
    <mergeCell ref="AJ19:AS19"/>
    <mergeCell ref="AT19:BA19"/>
    <mergeCell ref="A18:E18"/>
    <mergeCell ref="F18:O18"/>
    <mergeCell ref="P18:Y18"/>
    <mergeCell ref="Z18:AI18"/>
    <mergeCell ref="AJ18:AS18"/>
    <mergeCell ref="AT18:BA18"/>
    <mergeCell ref="A17:E17"/>
    <mergeCell ref="F17:O17"/>
    <mergeCell ref="P17:Y17"/>
    <mergeCell ref="Z17:AI17"/>
    <mergeCell ref="AJ17:AS17"/>
    <mergeCell ref="AT17:BA17"/>
    <mergeCell ref="A16:E16"/>
    <mergeCell ref="F16:O16"/>
    <mergeCell ref="P16:Y16"/>
    <mergeCell ref="Z16:AI16"/>
    <mergeCell ref="AJ16:AS16"/>
    <mergeCell ref="AT16:BA16"/>
    <mergeCell ref="A15:E15"/>
    <mergeCell ref="F15:O15"/>
    <mergeCell ref="P15:Y15"/>
    <mergeCell ref="Z15:AI15"/>
    <mergeCell ref="AJ15:AS15"/>
    <mergeCell ref="AT15:BA15"/>
    <mergeCell ref="A14:E14"/>
    <mergeCell ref="F14:O14"/>
    <mergeCell ref="P14:Y14"/>
    <mergeCell ref="Z14:AI14"/>
    <mergeCell ref="AJ14:AS14"/>
    <mergeCell ref="AT14:BA14"/>
    <mergeCell ref="A13:E13"/>
    <mergeCell ref="F13:O13"/>
    <mergeCell ref="P13:Y13"/>
    <mergeCell ref="Z13:AI13"/>
    <mergeCell ref="AJ13:AS13"/>
    <mergeCell ref="AT13:BA13"/>
    <mergeCell ref="A12:E12"/>
    <mergeCell ref="F12:O12"/>
    <mergeCell ref="P12:Y12"/>
    <mergeCell ref="Z12:AI12"/>
    <mergeCell ref="AJ12:AS12"/>
    <mergeCell ref="AT12:BA12"/>
    <mergeCell ref="A8:E8"/>
    <mergeCell ref="G8:N8"/>
    <mergeCell ref="Q8:X8"/>
    <mergeCell ref="AA8:AL8"/>
    <mergeCell ref="AN8:AT8"/>
    <mergeCell ref="AU8:BA8"/>
    <mergeCell ref="A7:E7"/>
    <mergeCell ref="G7:N7"/>
    <mergeCell ref="Q7:X7"/>
    <mergeCell ref="AA7:AL7"/>
    <mergeCell ref="AO7:AS7"/>
    <mergeCell ref="AV7:AZ7"/>
    <mergeCell ref="A6:E6"/>
    <mergeCell ref="G6:N6"/>
    <mergeCell ref="Q6:X6"/>
    <mergeCell ref="AA6:AL6"/>
    <mergeCell ref="AO6:AS6"/>
    <mergeCell ref="AV6:AZ6"/>
    <mergeCell ref="A5:E5"/>
    <mergeCell ref="G5:N5"/>
    <mergeCell ref="Q5:X5"/>
    <mergeCell ref="AA5:AL5"/>
    <mergeCell ref="AO5:AS5"/>
    <mergeCell ref="AV5:AZ5"/>
    <mergeCell ref="AV3:AZ3"/>
    <mergeCell ref="A4:E4"/>
    <mergeCell ref="G4:N4"/>
    <mergeCell ref="Q4:X4"/>
    <mergeCell ref="AA4:AL4"/>
    <mergeCell ref="AO4:AS4"/>
    <mergeCell ref="AV4:AZ4"/>
    <mergeCell ref="A2:E2"/>
    <mergeCell ref="F2:O2"/>
    <mergeCell ref="P2:Y2"/>
    <mergeCell ref="Z2:AM2"/>
    <mergeCell ref="AN2:BA2"/>
    <mergeCell ref="A3:E3"/>
    <mergeCell ref="G3:N3"/>
    <mergeCell ref="Q3:X3"/>
    <mergeCell ref="AA3:AL3"/>
    <mergeCell ref="AO3:AS3"/>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明朝,標準"－１８－</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341F-1D6E-4A28-9E10-1E370F635B4D}">
  <sheetPr>
    <pageSetUpPr fitToPage="1"/>
  </sheetPr>
  <dimension ref="A1:AZ22"/>
  <sheetViews>
    <sheetView view="pageLayout" zoomScaleNormal="100" workbookViewId="0"/>
  </sheetViews>
  <sheetFormatPr defaultColWidth="9" defaultRowHeight="14.4" x14ac:dyDescent="0.15"/>
  <cols>
    <col min="1" max="4" width="2.6640625" style="132" customWidth="1"/>
    <col min="5" max="5" width="2.44140625" style="132" customWidth="1"/>
    <col min="6" max="49" width="2.33203125" style="132" customWidth="1"/>
    <col min="50" max="362" width="2.6640625" style="132" customWidth="1"/>
    <col min="363" max="16384" width="9" style="132"/>
  </cols>
  <sheetData>
    <row r="1" spans="1:52" ht="17.05" customHeight="1" x14ac:dyDescent="0.15"/>
    <row r="2" spans="1:52" s="133" customFormat="1" ht="23.25" customHeight="1" x14ac:dyDescent="0.15">
      <c r="A2" s="133" t="s">
        <v>1842</v>
      </c>
      <c r="AQ2" s="464" t="s">
        <v>831</v>
      </c>
      <c r="AR2" s="464"/>
      <c r="AS2" s="464"/>
      <c r="AT2" s="464"/>
      <c r="AU2" s="464"/>
      <c r="AV2" s="464"/>
      <c r="AW2" s="464"/>
      <c r="AX2" s="464"/>
      <c r="AY2" s="464"/>
      <c r="AZ2" s="464"/>
    </row>
    <row r="3" spans="1:52" ht="23.25" customHeight="1" x14ac:dyDescent="0.15">
      <c r="A3" s="465"/>
      <c r="B3" s="466"/>
      <c r="C3" s="466"/>
      <c r="D3" s="466"/>
      <c r="E3" s="466"/>
      <c r="F3" s="466"/>
      <c r="G3" s="466"/>
      <c r="H3" s="467"/>
      <c r="I3" s="468" t="s">
        <v>832</v>
      </c>
      <c r="J3" s="469"/>
      <c r="K3" s="469"/>
      <c r="L3" s="469"/>
      <c r="M3" s="469"/>
      <c r="N3" s="469"/>
      <c r="O3" s="469"/>
      <c r="P3" s="469"/>
      <c r="Q3" s="469"/>
      <c r="R3" s="469"/>
      <c r="S3" s="470"/>
      <c r="T3" s="471" t="s">
        <v>833</v>
      </c>
      <c r="U3" s="471"/>
      <c r="V3" s="471"/>
      <c r="W3" s="471"/>
      <c r="X3" s="471"/>
      <c r="Y3" s="472" t="s">
        <v>772</v>
      </c>
      <c r="Z3" s="473"/>
      <c r="AA3" s="473"/>
      <c r="AB3" s="473"/>
      <c r="AC3" s="473"/>
      <c r="AD3" s="473"/>
      <c r="AE3" s="473"/>
      <c r="AF3" s="474"/>
      <c r="AG3" s="475" t="s">
        <v>834</v>
      </c>
      <c r="AH3" s="475"/>
      <c r="AI3" s="475"/>
      <c r="AJ3" s="475"/>
      <c r="AK3" s="475"/>
      <c r="AL3" s="475"/>
      <c r="AM3" s="475"/>
      <c r="AN3" s="475"/>
      <c r="AO3" s="475"/>
      <c r="AP3" s="475"/>
      <c r="AQ3" s="475"/>
      <c r="AR3" s="475"/>
      <c r="AS3" s="475"/>
      <c r="AT3" s="475"/>
      <c r="AU3" s="475"/>
      <c r="AV3" s="475"/>
      <c r="AW3" s="475"/>
      <c r="AX3" s="475"/>
      <c r="AY3" s="475"/>
      <c r="AZ3" s="475"/>
    </row>
    <row r="4" spans="1:52" ht="23.25" customHeight="1" x14ac:dyDescent="0.15">
      <c r="A4" s="481" t="s">
        <v>835</v>
      </c>
      <c r="B4" s="482"/>
      <c r="C4" s="482"/>
      <c r="D4" s="482"/>
      <c r="E4" s="482"/>
      <c r="F4" s="482"/>
      <c r="G4" s="482"/>
      <c r="H4" s="483"/>
      <c r="I4" s="134"/>
      <c r="J4" s="490" t="s">
        <v>836</v>
      </c>
      <c r="K4" s="490"/>
      <c r="L4" s="490"/>
      <c r="M4" s="490"/>
      <c r="N4" s="490"/>
      <c r="O4" s="490"/>
      <c r="P4" s="490"/>
      <c r="Q4" s="490"/>
      <c r="R4" s="490"/>
      <c r="S4" s="135"/>
      <c r="T4" s="476">
        <v>1</v>
      </c>
      <c r="U4" s="476"/>
      <c r="V4" s="476"/>
      <c r="W4" s="476"/>
      <c r="X4" s="476"/>
      <c r="Y4" s="136"/>
      <c r="Z4" s="477" t="s">
        <v>837</v>
      </c>
      <c r="AA4" s="477"/>
      <c r="AB4" s="477"/>
      <c r="AC4" s="477"/>
      <c r="AD4" s="477"/>
      <c r="AE4" s="477"/>
      <c r="AF4" s="137"/>
      <c r="AG4" s="478" t="s">
        <v>838</v>
      </c>
      <c r="AH4" s="478"/>
      <c r="AI4" s="478"/>
      <c r="AJ4" s="478"/>
      <c r="AK4" s="478"/>
      <c r="AL4" s="478"/>
      <c r="AM4" s="478"/>
      <c r="AN4" s="478"/>
      <c r="AO4" s="478"/>
      <c r="AP4" s="478"/>
      <c r="AQ4" s="478"/>
      <c r="AR4" s="478"/>
      <c r="AS4" s="478"/>
      <c r="AT4" s="478"/>
      <c r="AU4" s="478"/>
      <c r="AV4" s="478"/>
      <c r="AW4" s="478"/>
      <c r="AX4" s="478"/>
      <c r="AY4" s="478"/>
      <c r="AZ4" s="478"/>
    </row>
    <row r="5" spans="1:52" ht="23.25" customHeight="1" x14ac:dyDescent="0.15">
      <c r="A5" s="484"/>
      <c r="B5" s="485"/>
      <c r="C5" s="485"/>
      <c r="D5" s="485"/>
      <c r="E5" s="485"/>
      <c r="F5" s="485"/>
      <c r="G5" s="485"/>
      <c r="H5" s="486"/>
      <c r="I5" s="136"/>
      <c r="J5" s="491" t="s">
        <v>839</v>
      </c>
      <c r="K5" s="491"/>
      <c r="L5" s="491"/>
      <c r="M5" s="491"/>
      <c r="N5" s="491"/>
      <c r="O5" s="491"/>
      <c r="P5" s="491"/>
      <c r="Q5" s="491"/>
      <c r="R5" s="491"/>
      <c r="S5" s="137"/>
      <c r="T5" s="492">
        <v>1</v>
      </c>
      <c r="U5" s="492"/>
      <c r="V5" s="492"/>
      <c r="W5" s="492"/>
      <c r="X5" s="492"/>
      <c r="Y5" s="140"/>
      <c r="Z5" s="493" t="s">
        <v>840</v>
      </c>
      <c r="AA5" s="493"/>
      <c r="AB5" s="493"/>
      <c r="AC5" s="493"/>
      <c r="AD5" s="493"/>
      <c r="AE5" s="493"/>
      <c r="AF5" s="141"/>
      <c r="AG5" s="478" t="s">
        <v>841</v>
      </c>
      <c r="AH5" s="478"/>
      <c r="AI5" s="478"/>
      <c r="AJ5" s="478"/>
      <c r="AK5" s="478"/>
      <c r="AL5" s="478"/>
      <c r="AM5" s="478"/>
      <c r="AN5" s="478"/>
      <c r="AO5" s="478"/>
      <c r="AP5" s="478"/>
      <c r="AQ5" s="478"/>
      <c r="AR5" s="478"/>
      <c r="AS5" s="478"/>
      <c r="AT5" s="478"/>
      <c r="AU5" s="478"/>
      <c r="AV5" s="478"/>
      <c r="AW5" s="478"/>
      <c r="AX5" s="478"/>
      <c r="AY5" s="478"/>
      <c r="AZ5" s="478"/>
    </row>
    <row r="6" spans="1:52" ht="23.25" customHeight="1" x14ac:dyDescent="0.15">
      <c r="A6" s="487"/>
      <c r="B6" s="488"/>
      <c r="C6" s="488"/>
      <c r="D6" s="488"/>
      <c r="E6" s="488"/>
      <c r="F6" s="488"/>
      <c r="G6" s="488"/>
      <c r="H6" s="489"/>
      <c r="I6" s="140"/>
      <c r="J6" s="493" t="s">
        <v>842</v>
      </c>
      <c r="K6" s="493"/>
      <c r="L6" s="493"/>
      <c r="M6" s="493"/>
      <c r="N6" s="493"/>
      <c r="O6" s="493"/>
      <c r="P6" s="493"/>
      <c r="Q6" s="493"/>
      <c r="R6" s="493"/>
      <c r="S6" s="141"/>
      <c r="T6" s="476">
        <v>2</v>
      </c>
      <c r="U6" s="476"/>
      <c r="V6" s="476"/>
      <c r="W6" s="476"/>
      <c r="X6" s="476"/>
      <c r="Y6" s="136"/>
      <c r="Z6" s="477" t="s">
        <v>843</v>
      </c>
      <c r="AA6" s="477"/>
      <c r="AB6" s="477"/>
      <c r="AC6" s="477"/>
      <c r="AD6" s="477"/>
      <c r="AE6" s="477"/>
      <c r="AF6" s="137"/>
      <c r="AG6" s="478" t="s">
        <v>844</v>
      </c>
      <c r="AH6" s="478"/>
      <c r="AI6" s="478"/>
      <c r="AJ6" s="478"/>
      <c r="AK6" s="478"/>
      <c r="AL6" s="478"/>
      <c r="AM6" s="478"/>
      <c r="AN6" s="478"/>
      <c r="AO6" s="478"/>
      <c r="AP6" s="478"/>
      <c r="AQ6" s="478"/>
      <c r="AR6" s="478"/>
      <c r="AS6" s="478"/>
      <c r="AT6" s="478"/>
      <c r="AU6" s="478"/>
      <c r="AV6" s="478"/>
      <c r="AW6" s="478"/>
      <c r="AX6" s="478"/>
      <c r="AY6" s="478"/>
      <c r="AZ6" s="478"/>
    </row>
    <row r="7" spans="1:52" ht="23.25" customHeight="1" x14ac:dyDescent="0.15">
      <c r="A7" s="475" t="s">
        <v>845</v>
      </c>
      <c r="B7" s="475"/>
      <c r="C7" s="475"/>
      <c r="D7" s="475"/>
      <c r="E7" s="475"/>
      <c r="F7" s="475"/>
      <c r="G7" s="475"/>
      <c r="H7" s="475"/>
      <c r="I7" s="136"/>
      <c r="J7" s="477" t="s">
        <v>846</v>
      </c>
      <c r="K7" s="477"/>
      <c r="L7" s="477"/>
      <c r="M7" s="477"/>
      <c r="N7" s="477"/>
      <c r="O7" s="477"/>
      <c r="P7" s="477"/>
      <c r="Q7" s="477"/>
      <c r="R7" s="477"/>
      <c r="S7" s="137"/>
      <c r="T7" s="479">
        <v>4</v>
      </c>
      <c r="U7" s="479"/>
      <c r="V7" s="479"/>
      <c r="W7" s="479"/>
      <c r="X7" s="479"/>
      <c r="Y7" s="142"/>
      <c r="Z7" s="480" t="s">
        <v>843</v>
      </c>
      <c r="AA7" s="480"/>
      <c r="AB7" s="480"/>
      <c r="AC7" s="480"/>
      <c r="AD7" s="480"/>
      <c r="AE7" s="480"/>
      <c r="AF7" s="143"/>
      <c r="AG7" s="478" t="s">
        <v>844</v>
      </c>
      <c r="AH7" s="478"/>
      <c r="AI7" s="478"/>
      <c r="AJ7" s="478"/>
      <c r="AK7" s="478"/>
      <c r="AL7" s="478"/>
      <c r="AM7" s="478"/>
      <c r="AN7" s="478"/>
      <c r="AO7" s="478"/>
      <c r="AP7" s="478"/>
      <c r="AQ7" s="478"/>
      <c r="AR7" s="478"/>
      <c r="AS7" s="478"/>
      <c r="AT7" s="478"/>
      <c r="AU7" s="478"/>
      <c r="AV7" s="478"/>
      <c r="AW7" s="478"/>
      <c r="AX7" s="478"/>
      <c r="AY7" s="478"/>
      <c r="AZ7" s="478"/>
    </row>
    <row r="8" spans="1:52" ht="31.6" customHeight="1" x14ac:dyDescent="0.15"/>
    <row r="9" spans="1:52" s="133" customFormat="1" ht="23.25" customHeight="1" x14ac:dyDescent="0.15">
      <c r="A9" s="133" t="s">
        <v>1918</v>
      </c>
      <c r="AI9" s="464" t="s">
        <v>831</v>
      </c>
      <c r="AJ9" s="464"/>
      <c r="AK9" s="464"/>
      <c r="AL9" s="464"/>
      <c r="AM9" s="464"/>
      <c r="AN9" s="464"/>
      <c r="AO9" s="464"/>
      <c r="AP9" s="464"/>
      <c r="AQ9" s="464"/>
      <c r="AR9" s="464"/>
    </row>
    <row r="10" spans="1:52" ht="23.25" customHeight="1" x14ac:dyDescent="0.15">
      <c r="A10" s="494" t="s">
        <v>847</v>
      </c>
      <c r="B10" s="495"/>
      <c r="C10" s="495"/>
      <c r="D10" s="495"/>
      <c r="E10" s="495"/>
      <c r="F10" s="495"/>
      <c r="G10" s="495"/>
      <c r="H10" s="496"/>
      <c r="I10" s="475" t="s">
        <v>848</v>
      </c>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row>
    <row r="11" spans="1:52" ht="23.25" customHeight="1" x14ac:dyDescent="0.15">
      <c r="A11" s="497" t="s">
        <v>849</v>
      </c>
      <c r="B11" s="498"/>
      <c r="C11" s="498"/>
      <c r="D11" s="498"/>
      <c r="E11" s="498"/>
      <c r="F11" s="498"/>
      <c r="G11" s="498"/>
      <c r="H11" s="499"/>
      <c r="I11" s="475" t="s">
        <v>850</v>
      </c>
      <c r="J11" s="475"/>
      <c r="K11" s="475"/>
      <c r="L11" s="475"/>
      <c r="M11" s="475" t="s">
        <v>851</v>
      </c>
      <c r="N11" s="475"/>
      <c r="O11" s="475"/>
      <c r="P11" s="475"/>
      <c r="Q11" s="475" t="s">
        <v>852</v>
      </c>
      <c r="R11" s="475"/>
      <c r="S11" s="475"/>
      <c r="T11" s="475"/>
      <c r="U11" s="475" t="s">
        <v>853</v>
      </c>
      <c r="V11" s="475"/>
      <c r="W11" s="475"/>
      <c r="X11" s="475"/>
      <c r="Y11" s="475" t="s">
        <v>854</v>
      </c>
      <c r="Z11" s="475"/>
      <c r="AA11" s="475"/>
      <c r="AB11" s="475"/>
      <c r="AC11" s="475" t="s">
        <v>855</v>
      </c>
      <c r="AD11" s="475"/>
      <c r="AE11" s="475"/>
      <c r="AF11" s="475"/>
      <c r="AG11" s="475" t="s">
        <v>856</v>
      </c>
      <c r="AH11" s="475"/>
      <c r="AI11" s="475"/>
      <c r="AJ11" s="475"/>
      <c r="AK11" s="475" t="s">
        <v>857</v>
      </c>
      <c r="AL11" s="475"/>
      <c r="AM11" s="475"/>
      <c r="AN11" s="475"/>
      <c r="AO11" s="475" t="s">
        <v>858</v>
      </c>
      <c r="AP11" s="475"/>
      <c r="AQ11" s="475"/>
      <c r="AR11" s="475"/>
    </row>
    <row r="12" spans="1:52" ht="23.25" customHeight="1" x14ac:dyDescent="0.15">
      <c r="A12" s="475" t="s">
        <v>859</v>
      </c>
      <c r="B12" s="475"/>
      <c r="C12" s="475"/>
      <c r="D12" s="475"/>
      <c r="E12" s="475"/>
      <c r="F12" s="475"/>
      <c r="G12" s="475"/>
      <c r="H12" s="475"/>
      <c r="I12" s="476">
        <v>16</v>
      </c>
      <c r="J12" s="476"/>
      <c r="K12" s="476"/>
      <c r="L12" s="476"/>
      <c r="M12" s="476">
        <v>2</v>
      </c>
      <c r="N12" s="476"/>
      <c r="O12" s="476"/>
      <c r="P12" s="476"/>
      <c r="Q12" s="476">
        <v>7</v>
      </c>
      <c r="R12" s="476"/>
      <c r="S12" s="476"/>
      <c r="T12" s="476"/>
      <c r="U12" s="476">
        <v>1</v>
      </c>
      <c r="V12" s="476"/>
      <c r="W12" s="476"/>
      <c r="X12" s="476"/>
      <c r="Y12" s="476">
        <v>4</v>
      </c>
      <c r="Z12" s="476"/>
      <c r="AA12" s="476"/>
      <c r="AB12" s="476"/>
      <c r="AC12" s="476">
        <v>7</v>
      </c>
      <c r="AD12" s="476"/>
      <c r="AE12" s="476"/>
      <c r="AF12" s="476"/>
      <c r="AG12" s="476">
        <v>11</v>
      </c>
      <c r="AH12" s="476"/>
      <c r="AI12" s="476"/>
      <c r="AJ12" s="476"/>
      <c r="AK12" s="476">
        <v>12</v>
      </c>
      <c r="AL12" s="476"/>
      <c r="AM12" s="476"/>
      <c r="AN12" s="476"/>
      <c r="AO12" s="476">
        <f>SUM(I12:AN12)</f>
        <v>60</v>
      </c>
      <c r="AP12" s="476"/>
      <c r="AQ12" s="476"/>
      <c r="AR12" s="476"/>
    </row>
    <row r="13" spans="1:52" ht="23.25" customHeight="1" x14ac:dyDescent="0.15">
      <c r="A13" s="475" t="s">
        <v>860</v>
      </c>
      <c r="B13" s="475"/>
      <c r="C13" s="475"/>
      <c r="D13" s="475"/>
      <c r="E13" s="475"/>
      <c r="F13" s="475"/>
      <c r="G13" s="475"/>
      <c r="H13" s="475"/>
      <c r="I13" s="476">
        <v>12</v>
      </c>
      <c r="J13" s="476"/>
      <c r="K13" s="476"/>
      <c r="L13" s="476"/>
      <c r="M13" s="476">
        <v>1</v>
      </c>
      <c r="N13" s="476"/>
      <c r="O13" s="476"/>
      <c r="P13" s="476"/>
      <c r="Q13" s="476">
        <v>4</v>
      </c>
      <c r="R13" s="476"/>
      <c r="S13" s="476"/>
      <c r="T13" s="476"/>
      <c r="U13" s="476"/>
      <c r="V13" s="476"/>
      <c r="W13" s="476"/>
      <c r="X13" s="476"/>
      <c r="Y13" s="476">
        <v>1</v>
      </c>
      <c r="Z13" s="476"/>
      <c r="AA13" s="476"/>
      <c r="AB13" s="476"/>
      <c r="AC13" s="476"/>
      <c r="AD13" s="476"/>
      <c r="AE13" s="476"/>
      <c r="AF13" s="476"/>
      <c r="AG13" s="476">
        <v>1</v>
      </c>
      <c r="AH13" s="476"/>
      <c r="AI13" s="476"/>
      <c r="AJ13" s="476"/>
      <c r="AK13" s="476">
        <v>43</v>
      </c>
      <c r="AL13" s="476"/>
      <c r="AM13" s="476"/>
      <c r="AN13" s="476"/>
      <c r="AO13" s="476">
        <f>SUM(I13:AN13)</f>
        <v>62</v>
      </c>
      <c r="AP13" s="476"/>
      <c r="AQ13" s="476"/>
      <c r="AR13" s="476"/>
    </row>
    <row r="14" spans="1:52" ht="23.25" customHeight="1" x14ac:dyDescent="0.15">
      <c r="A14" s="475" t="s">
        <v>861</v>
      </c>
      <c r="B14" s="475"/>
      <c r="C14" s="475"/>
      <c r="D14" s="475"/>
      <c r="E14" s="475"/>
      <c r="F14" s="475"/>
      <c r="G14" s="475"/>
      <c r="H14" s="475"/>
      <c r="I14" s="476">
        <v>2</v>
      </c>
      <c r="J14" s="476"/>
      <c r="K14" s="476"/>
      <c r="L14" s="476"/>
      <c r="M14" s="476"/>
      <c r="N14" s="476"/>
      <c r="O14" s="476"/>
      <c r="P14" s="476"/>
      <c r="Q14" s="476">
        <v>8</v>
      </c>
      <c r="R14" s="476"/>
      <c r="S14" s="476"/>
      <c r="T14" s="476"/>
      <c r="U14" s="476"/>
      <c r="V14" s="476"/>
      <c r="W14" s="476"/>
      <c r="X14" s="476"/>
      <c r="Y14" s="476">
        <v>7</v>
      </c>
      <c r="Z14" s="476"/>
      <c r="AA14" s="476"/>
      <c r="AB14" s="476"/>
      <c r="AC14" s="476">
        <v>1</v>
      </c>
      <c r="AD14" s="476"/>
      <c r="AE14" s="476"/>
      <c r="AF14" s="476"/>
      <c r="AG14" s="476"/>
      <c r="AH14" s="476"/>
      <c r="AI14" s="476"/>
      <c r="AJ14" s="476"/>
      <c r="AK14" s="476">
        <v>2</v>
      </c>
      <c r="AL14" s="476"/>
      <c r="AM14" s="476"/>
      <c r="AN14" s="476"/>
      <c r="AO14" s="476">
        <f>SUM(I14:AN14)</f>
        <v>20</v>
      </c>
      <c r="AP14" s="476"/>
      <c r="AQ14" s="476"/>
      <c r="AR14" s="476"/>
    </row>
    <row r="15" spans="1:52" ht="23.25" customHeight="1" x14ac:dyDescent="0.15">
      <c r="A15" s="475" t="s">
        <v>862</v>
      </c>
      <c r="B15" s="475"/>
      <c r="C15" s="475"/>
      <c r="D15" s="475"/>
      <c r="E15" s="475"/>
      <c r="F15" s="475"/>
      <c r="G15" s="475"/>
      <c r="H15" s="475"/>
      <c r="I15" s="476">
        <f>SUM(I12:L14)</f>
        <v>30</v>
      </c>
      <c r="J15" s="476"/>
      <c r="K15" s="476"/>
      <c r="L15" s="476"/>
      <c r="M15" s="476">
        <f>SUM(M12:P14)</f>
        <v>3</v>
      </c>
      <c r="N15" s="476"/>
      <c r="O15" s="476"/>
      <c r="P15" s="476"/>
      <c r="Q15" s="476">
        <f>SUM(Q12:T14)</f>
        <v>19</v>
      </c>
      <c r="R15" s="476"/>
      <c r="S15" s="476"/>
      <c r="T15" s="476"/>
      <c r="U15" s="476">
        <f>SUM(U12:X14)</f>
        <v>1</v>
      </c>
      <c r="V15" s="476"/>
      <c r="W15" s="476"/>
      <c r="X15" s="476"/>
      <c r="Y15" s="476">
        <f>SUM(Y12:AB14)</f>
        <v>12</v>
      </c>
      <c r="Z15" s="476"/>
      <c r="AA15" s="476"/>
      <c r="AB15" s="476"/>
      <c r="AC15" s="476">
        <f>SUM(AC12:AF14)</f>
        <v>8</v>
      </c>
      <c r="AD15" s="476"/>
      <c r="AE15" s="476"/>
      <c r="AF15" s="476"/>
      <c r="AG15" s="476">
        <f>SUM(AG12:AJ14)</f>
        <v>12</v>
      </c>
      <c r="AH15" s="476"/>
      <c r="AI15" s="476"/>
      <c r="AJ15" s="476"/>
      <c r="AK15" s="476">
        <f>SUM(AK12:AN14)</f>
        <v>57</v>
      </c>
      <c r="AL15" s="476"/>
      <c r="AM15" s="476"/>
      <c r="AN15" s="476"/>
      <c r="AO15" s="476">
        <f>SUM(AO12:AR14)</f>
        <v>142</v>
      </c>
      <c r="AP15" s="476"/>
      <c r="AQ15" s="476"/>
      <c r="AR15" s="476"/>
    </row>
    <row r="16" spans="1:52" ht="31.6" customHeight="1" x14ac:dyDescent="0.15"/>
    <row r="17" spans="1:52" s="133" customFormat="1" ht="23.25" customHeight="1" x14ac:dyDescent="0.15">
      <c r="A17" s="8" t="s">
        <v>1843</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337" t="s">
        <v>863</v>
      </c>
      <c r="AR17" s="337"/>
      <c r="AS17" s="337"/>
      <c r="AT17" s="337"/>
      <c r="AU17" s="337"/>
      <c r="AV17" s="337"/>
      <c r="AW17" s="337"/>
      <c r="AX17" s="337"/>
      <c r="AY17" s="337"/>
      <c r="AZ17" s="337"/>
    </row>
    <row r="18" spans="1:52" ht="23.25" customHeight="1" x14ac:dyDescent="0.15">
      <c r="A18" s="345" t="s">
        <v>864</v>
      </c>
      <c r="B18" s="500"/>
      <c r="C18" s="500"/>
      <c r="D18" s="500"/>
      <c r="E18" s="500"/>
      <c r="F18" s="500"/>
      <c r="G18" s="500"/>
      <c r="H18" s="346"/>
      <c r="I18" s="334" t="s">
        <v>865</v>
      </c>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t="s">
        <v>866</v>
      </c>
      <c r="AT18" s="334"/>
      <c r="AU18" s="334"/>
      <c r="AV18" s="334"/>
      <c r="AW18" s="334" t="s">
        <v>867</v>
      </c>
      <c r="AX18" s="334"/>
      <c r="AY18" s="334"/>
      <c r="AZ18" s="334"/>
    </row>
    <row r="19" spans="1:52" ht="23.25" customHeight="1" x14ac:dyDescent="0.15">
      <c r="A19" s="368" t="s">
        <v>868</v>
      </c>
      <c r="B19" s="501"/>
      <c r="C19" s="501"/>
      <c r="D19" s="501"/>
      <c r="E19" s="501"/>
      <c r="F19" s="501"/>
      <c r="G19" s="501"/>
      <c r="H19" s="369"/>
      <c r="I19" s="334" t="s">
        <v>869</v>
      </c>
      <c r="J19" s="334"/>
      <c r="K19" s="334"/>
      <c r="L19" s="334"/>
      <c r="M19" s="334" t="s">
        <v>870</v>
      </c>
      <c r="N19" s="334"/>
      <c r="O19" s="334"/>
      <c r="P19" s="334"/>
      <c r="Q19" s="334" t="s">
        <v>871</v>
      </c>
      <c r="R19" s="334"/>
      <c r="S19" s="334"/>
      <c r="T19" s="334"/>
      <c r="U19" s="334" t="s">
        <v>872</v>
      </c>
      <c r="V19" s="334"/>
      <c r="W19" s="334"/>
      <c r="X19" s="334"/>
      <c r="Y19" s="334" t="s">
        <v>873</v>
      </c>
      <c r="Z19" s="334"/>
      <c r="AA19" s="334"/>
      <c r="AB19" s="334"/>
      <c r="AC19" s="334" t="s">
        <v>874</v>
      </c>
      <c r="AD19" s="334"/>
      <c r="AE19" s="334"/>
      <c r="AF19" s="334"/>
      <c r="AG19" s="334" t="s">
        <v>875</v>
      </c>
      <c r="AH19" s="334"/>
      <c r="AI19" s="334"/>
      <c r="AJ19" s="334"/>
      <c r="AK19" s="334" t="s">
        <v>876</v>
      </c>
      <c r="AL19" s="334"/>
      <c r="AM19" s="334"/>
      <c r="AN19" s="334"/>
      <c r="AO19" s="334" t="s">
        <v>877</v>
      </c>
      <c r="AP19" s="334"/>
      <c r="AQ19" s="334"/>
      <c r="AR19" s="334"/>
      <c r="AS19" s="334"/>
      <c r="AT19" s="334"/>
      <c r="AU19" s="334"/>
      <c r="AV19" s="334"/>
      <c r="AW19" s="334"/>
      <c r="AX19" s="334"/>
      <c r="AY19" s="334"/>
      <c r="AZ19" s="334"/>
    </row>
    <row r="20" spans="1:52" ht="23.25" customHeight="1" x14ac:dyDescent="0.15">
      <c r="A20" s="334" t="s">
        <v>878</v>
      </c>
      <c r="B20" s="334"/>
      <c r="C20" s="334"/>
      <c r="D20" s="334"/>
      <c r="E20" s="334"/>
      <c r="F20" s="334"/>
      <c r="G20" s="334"/>
      <c r="H20" s="334"/>
      <c r="I20" s="502">
        <v>12</v>
      </c>
      <c r="J20" s="502"/>
      <c r="K20" s="502"/>
      <c r="L20" s="502"/>
      <c r="M20" s="502">
        <v>3</v>
      </c>
      <c r="N20" s="502"/>
      <c r="O20" s="502"/>
      <c r="P20" s="502"/>
      <c r="Q20" s="502">
        <v>10</v>
      </c>
      <c r="R20" s="502"/>
      <c r="S20" s="502"/>
      <c r="T20" s="502"/>
      <c r="U20" s="502">
        <v>5</v>
      </c>
      <c r="V20" s="502"/>
      <c r="W20" s="502"/>
      <c r="X20" s="502"/>
      <c r="Y20" s="502">
        <v>7</v>
      </c>
      <c r="Z20" s="502"/>
      <c r="AA20" s="502"/>
      <c r="AB20" s="502"/>
      <c r="AC20" s="502">
        <v>4</v>
      </c>
      <c r="AD20" s="502"/>
      <c r="AE20" s="502"/>
      <c r="AF20" s="502"/>
      <c r="AG20" s="502">
        <v>8</v>
      </c>
      <c r="AH20" s="502"/>
      <c r="AI20" s="502"/>
      <c r="AJ20" s="502"/>
      <c r="AK20" s="502">
        <v>15</v>
      </c>
      <c r="AL20" s="502"/>
      <c r="AM20" s="502"/>
      <c r="AN20" s="502"/>
      <c r="AO20" s="502">
        <v>64</v>
      </c>
      <c r="AP20" s="502"/>
      <c r="AQ20" s="502"/>
      <c r="AR20" s="502"/>
      <c r="AS20" s="502">
        <v>62</v>
      </c>
      <c r="AT20" s="502"/>
      <c r="AU20" s="502"/>
      <c r="AV20" s="502"/>
      <c r="AW20" s="502">
        <v>126</v>
      </c>
      <c r="AX20" s="502"/>
      <c r="AY20" s="502"/>
      <c r="AZ20" s="502"/>
    </row>
    <row r="21" spans="1:52" ht="23.25" customHeight="1" x14ac:dyDescent="0.15">
      <c r="A21" s="334" t="s">
        <v>879</v>
      </c>
      <c r="B21" s="334"/>
      <c r="C21" s="334"/>
      <c r="D21" s="334"/>
      <c r="E21" s="334"/>
      <c r="F21" s="334"/>
      <c r="G21" s="334"/>
      <c r="H21" s="334"/>
      <c r="I21" s="502">
        <v>12</v>
      </c>
      <c r="J21" s="502"/>
      <c r="K21" s="502"/>
      <c r="L21" s="502"/>
      <c r="M21" s="502">
        <v>3</v>
      </c>
      <c r="N21" s="502"/>
      <c r="O21" s="502"/>
      <c r="P21" s="502"/>
      <c r="Q21" s="502">
        <v>10</v>
      </c>
      <c r="R21" s="502"/>
      <c r="S21" s="502"/>
      <c r="T21" s="502"/>
      <c r="U21" s="502">
        <v>6</v>
      </c>
      <c r="V21" s="502"/>
      <c r="W21" s="502"/>
      <c r="X21" s="502"/>
      <c r="Y21" s="502">
        <v>7</v>
      </c>
      <c r="Z21" s="502"/>
      <c r="AA21" s="502"/>
      <c r="AB21" s="502"/>
      <c r="AC21" s="502">
        <v>4</v>
      </c>
      <c r="AD21" s="502"/>
      <c r="AE21" s="502"/>
      <c r="AF21" s="502"/>
      <c r="AG21" s="502">
        <v>8</v>
      </c>
      <c r="AH21" s="502"/>
      <c r="AI21" s="502"/>
      <c r="AJ21" s="502"/>
      <c r="AK21" s="502">
        <v>15</v>
      </c>
      <c r="AL21" s="502"/>
      <c r="AM21" s="502"/>
      <c r="AN21" s="502"/>
      <c r="AO21" s="502">
        <v>65</v>
      </c>
      <c r="AP21" s="502"/>
      <c r="AQ21" s="502"/>
      <c r="AR21" s="502"/>
      <c r="AS21" s="503">
        <v>62</v>
      </c>
      <c r="AT21" s="504"/>
      <c r="AU21" s="504"/>
      <c r="AV21" s="505"/>
      <c r="AW21" s="502">
        <v>127</v>
      </c>
      <c r="AX21" s="504"/>
      <c r="AY21" s="504"/>
      <c r="AZ21" s="505"/>
    </row>
    <row r="22" spans="1:52" ht="16.399999999999999" customHeight="1" x14ac:dyDescent="0.15"/>
  </sheetData>
  <mergeCells count="116">
    <mergeCell ref="AS21:AV21"/>
    <mergeCell ref="AW21:AZ21"/>
    <mergeCell ref="AK20:AN20"/>
    <mergeCell ref="AO20:AR20"/>
    <mergeCell ref="AS20:AV20"/>
    <mergeCell ref="AW20:AZ20"/>
    <mergeCell ref="Q19:T19"/>
    <mergeCell ref="U19:X19"/>
    <mergeCell ref="Y19:AB19"/>
    <mergeCell ref="AC19:AF19"/>
    <mergeCell ref="AG19:AJ19"/>
    <mergeCell ref="AC21:AF21"/>
    <mergeCell ref="AG21:AJ21"/>
    <mergeCell ref="AK21:AN21"/>
    <mergeCell ref="AO21:AR21"/>
    <mergeCell ref="AQ17:AZ17"/>
    <mergeCell ref="A18:H18"/>
    <mergeCell ref="I18:AR18"/>
    <mergeCell ref="AS18:AV19"/>
    <mergeCell ref="AW18:AZ19"/>
    <mergeCell ref="A19:H19"/>
    <mergeCell ref="I19:L19"/>
    <mergeCell ref="A21:H21"/>
    <mergeCell ref="I21:L21"/>
    <mergeCell ref="M21:P21"/>
    <mergeCell ref="Q21:T21"/>
    <mergeCell ref="U21:X21"/>
    <mergeCell ref="Y21:AB21"/>
    <mergeCell ref="AK19:AN19"/>
    <mergeCell ref="AO19:AR19"/>
    <mergeCell ref="A20:H20"/>
    <mergeCell ref="I20:L20"/>
    <mergeCell ref="M20:P20"/>
    <mergeCell ref="Q20:T20"/>
    <mergeCell ref="U20:X20"/>
    <mergeCell ref="Y20:AB20"/>
    <mergeCell ref="AC20:AF20"/>
    <mergeCell ref="AG20:AJ20"/>
    <mergeCell ref="M19:P19"/>
    <mergeCell ref="AO14:AR14"/>
    <mergeCell ref="A15:H15"/>
    <mergeCell ref="I15:L15"/>
    <mergeCell ref="M15:P15"/>
    <mergeCell ref="Q15:T15"/>
    <mergeCell ref="U15:X15"/>
    <mergeCell ref="Y15:AB15"/>
    <mergeCell ref="AC15:AF15"/>
    <mergeCell ref="AG15:AJ15"/>
    <mergeCell ref="AK15:AN15"/>
    <mergeCell ref="AO15:AR15"/>
    <mergeCell ref="A14:H14"/>
    <mergeCell ref="I14:L14"/>
    <mergeCell ref="M14:P14"/>
    <mergeCell ref="Q14:T14"/>
    <mergeCell ref="U14:X14"/>
    <mergeCell ref="Y14:AB14"/>
    <mergeCell ref="AC14:AF14"/>
    <mergeCell ref="AG14:AJ14"/>
    <mergeCell ref="AK14:AN14"/>
    <mergeCell ref="AO12:AR12"/>
    <mergeCell ref="A13:H13"/>
    <mergeCell ref="I13:L13"/>
    <mergeCell ref="M13:P13"/>
    <mergeCell ref="Q13:T13"/>
    <mergeCell ref="U13:X13"/>
    <mergeCell ref="Y13:AB13"/>
    <mergeCell ref="AC13:AF13"/>
    <mergeCell ref="AG13:AJ13"/>
    <mergeCell ref="AK13:AN13"/>
    <mergeCell ref="AO13:AR13"/>
    <mergeCell ref="A12:H12"/>
    <mergeCell ref="I12:L12"/>
    <mergeCell ref="M12:P12"/>
    <mergeCell ref="Q12:T12"/>
    <mergeCell ref="U12:X12"/>
    <mergeCell ref="Y12:AB12"/>
    <mergeCell ref="AC12:AF12"/>
    <mergeCell ref="AG12:AJ12"/>
    <mergeCell ref="AK12:AN12"/>
    <mergeCell ref="AI9:AR9"/>
    <mergeCell ref="A10:H10"/>
    <mergeCell ref="I10:AR10"/>
    <mergeCell ref="A11:H11"/>
    <mergeCell ref="I11:L11"/>
    <mergeCell ref="M11:P11"/>
    <mergeCell ref="Q11:T11"/>
    <mergeCell ref="U11:X11"/>
    <mergeCell ref="Y11:AB11"/>
    <mergeCell ref="AC11:AF11"/>
    <mergeCell ref="AG11:AJ11"/>
    <mergeCell ref="AK11:AN11"/>
    <mergeCell ref="AO11:AR11"/>
    <mergeCell ref="A7:H7"/>
    <mergeCell ref="J7:R7"/>
    <mergeCell ref="T7:X7"/>
    <mergeCell ref="Z7:AE7"/>
    <mergeCell ref="AG7:AZ7"/>
    <mergeCell ref="A4:H6"/>
    <mergeCell ref="J4:R4"/>
    <mergeCell ref="T4:X4"/>
    <mergeCell ref="Z4:AE4"/>
    <mergeCell ref="AG4:AZ4"/>
    <mergeCell ref="J5:R5"/>
    <mergeCell ref="T5:X5"/>
    <mergeCell ref="Z5:AE5"/>
    <mergeCell ref="AG5:AZ5"/>
    <mergeCell ref="J6:R6"/>
    <mergeCell ref="AQ2:AZ2"/>
    <mergeCell ref="A3:H3"/>
    <mergeCell ref="I3:S3"/>
    <mergeCell ref="T3:X3"/>
    <mergeCell ref="Y3:AF3"/>
    <mergeCell ref="AG3:AZ3"/>
    <mergeCell ref="T6:X6"/>
    <mergeCell ref="Z6:AE6"/>
    <mergeCell ref="AG6:AZ6"/>
  </mergeCells>
  <phoneticPr fontId="2"/>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D5A4-77A2-4D14-B60C-E0A4616C5A0C}">
  <sheetPr>
    <pageSetUpPr fitToPage="1"/>
  </sheetPr>
  <dimension ref="A2:L38"/>
  <sheetViews>
    <sheetView view="pageLayout" zoomScale="110" zoomScaleNormal="100" zoomScaleSheetLayoutView="100" zoomScalePageLayoutView="110" workbookViewId="0">
      <selection activeCell="G23" sqref="G23"/>
    </sheetView>
  </sheetViews>
  <sheetFormatPr defaultColWidth="9" defaultRowHeight="14.4" x14ac:dyDescent="0.15"/>
  <cols>
    <col min="1" max="1" width="10.33203125" style="45" customWidth="1"/>
    <col min="2" max="2" width="12.33203125" style="45" customWidth="1"/>
    <col min="3" max="3" width="9" style="45"/>
    <col min="4" max="4" width="13.109375" style="45" customWidth="1"/>
    <col min="5" max="5" width="10.21875" style="45" customWidth="1"/>
    <col min="6" max="6" width="12.33203125" style="45" customWidth="1"/>
    <col min="7" max="7" width="21.44140625" style="45" customWidth="1"/>
    <col min="8" max="8" width="5.44140625" style="45" customWidth="1"/>
    <col min="9" max="9" width="6.21875" style="45" customWidth="1"/>
    <col min="10" max="10" width="6.109375" style="45" customWidth="1"/>
    <col min="11" max="11" width="19.44140625" style="45" customWidth="1"/>
    <col min="12" max="12" width="8" style="45" customWidth="1"/>
    <col min="13" max="16384" width="9" style="45"/>
  </cols>
  <sheetData>
    <row r="2" spans="1:12" ht="19.649999999999999" x14ac:dyDescent="0.15">
      <c r="A2" s="144" t="s">
        <v>880</v>
      </c>
      <c r="B2" s="145"/>
    </row>
    <row r="4" spans="1:12" x14ac:dyDescent="0.15">
      <c r="A4" s="45" t="s">
        <v>881</v>
      </c>
    </row>
    <row r="5" spans="1:12" x14ac:dyDescent="0.15">
      <c r="A5" s="314" t="s">
        <v>1919</v>
      </c>
    </row>
    <row r="6" spans="1:12" x14ac:dyDescent="0.15">
      <c r="A6" s="45" t="s">
        <v>882</v>
      </c>
    </row>
    <row r="7" spans="1:12" x14ac:dyDescent="0.15">
      <c r="A7" s="45" t="s">
        <v>883</v>
      </c>
    </row>
    <row r="8" spans="1:12" x14ac:dyDescent="0.15">
      <c r="A8" s="45" t="s">
        <v>884</v>
      </c>
    </row>
    <row r="9" spans="1:12" ht="15.75" customHeight="1" x14ac:dyDescent="0.15"/>
    <row r="10" spans="1:12" ht="18" customHeight="1" x14ac:dyDescent="0.15">
      <c r="A10" s="146" t="s">
        <v>885</v>
      </c>
      <c r="B10" s="147"/>
      <c r="C10" s="147" t="s">
        <v>886</v>
      </c>
      <c r="D10" s="148" t="s">
        <v>887</v>
      </c>
      <c r="E10" s="148" t="s">
        <v>1920</v>
      </c>
      <c r="F10" s="147"/>
      <c r="G10" s="147"/>
      <c r="H10" s="147"/>
      <c r="I10" s="147"/>
      <c r="J10" s="147"/>
      <c r="K10" s="147"/>
      <c r="L10" s="149"/>
    </row>
    <row r="11" spans="1:12" ht="15.05" customHeight="1" x14ac:dyDescent="0.15">
      <c r="A11" s="150"/>
      <c r="B11" s="507" t="s">
        <v>888</v>
      </c>
      <c r="C11" s="507"/>
      <c r="D11" s="507"/>
      <c r="E11" s="397"/>
      <c r="F11" s="396" t="s">
        <v>889</v>
      </c>
      <c r="G11" s="507"/>
      <c r="H11" s="507"/>
      <c r="I11" s="75"/>
      <c r="J11" s="507" t="s">
        <v>890</v>
      </c>
      <c r="K11" s="507"/>
      <c r="L11" s="397"/>
    </row>
    <row r="12" spans="1:12" ht="15.05" customHeight="1" x14ac:dyDescent="0.15">
      <c r="A12" s="150"/>
      <c r="B12" s="61"/>
      <c r="C12" s="147"/>
      <c r="E12" s="315" t="s">
        <v>891</v>
      </c>
      <c r="F12" s="152" t="s">
        <v>892</v>
      </c>
      <c r="G12" s="45" t="s">
        <v>893</v>
      </c>
      <c r="H12" s="62" t="s">
        <v>894</v>
      </c>
      <c r="I12" s="153"/>
      <c r="J12" s="147"/>
      <c r="K12" s="147"/>
      <c r="L12" s="318" t="s">
        <v>895</v>
      </c>
    </row>
    <row r="13" spans="1:12" ht="15.05" customHeight="1" x14ac:dyDescent="0.15">
      <c r="A13" s="150"/>
      <c r="B13" s="61"/>
      <c r="E13" s="315"/>
      <c r="F13" s="154"/>
      <c r="H13" s="62"/>
      <c r="I13" s="155"/>
      <c r="L13" s="151"/>
    </row>
    <row r="14" spans="1:12" ht="15.05" customHeight="1" x14ac:dyDescent="0.15">
      <c r="A14" s="150"/>
      <c r="E14" s="315"/>
      <c r="F14" s="154" t="s">
        <v>896</v>
      </c>
      <c r="G14" s="45" t="s">
        <v>893</v>
      </c>
      <c r="H14" s="62" t="s">
        <v>897</v>
      </c>
      <c r="I14" s="155"/>
      <c r="L14" s="151"/>
    </row>
    <row r="15" spans="1:12" ht="15.05" customHeight="1" x14ac:dyDescent="0.15">
      <c r="A15" s="150"/>
      <c r="E15" s="315"/>
      <c r="F15" s="154"/>
      <c r="G15" s="45" t="s">
        <v>898</v>
      </c>
      <c r="H15" s="50"/>
      <c r="I15" s="155"/>
      <c r="L15" s="151"/>
    </row>
    <row r="16" spans="1:12" ht="15.05" customHeight="1" x14ac:dyDescent="0.15">
      <c r="A16" s="150" t="s">
        <v>899</v>
      </c>
      <c r="B16" s="68"/>
      <c r="C16" s="68"/>
      <c r="D16" s="68"/>
      <c r="E16" s="316"/>
      <c r="F16" s="157"/>
      <c r="G16" s="68"/>
      <c r="H16" s="68"/>
      <c r="I16" s="158"/>
      <c r="J16" s="68"/>
      <c r="K16" s="68"/>
      <c r="L16" s="159"/>
    </row>
    <row r="17" spans="1:12" ht="20.95" customHeight="1" x14ac:dyDescent="0.15">
      <c r="A17" s="160"/>
      <c r="B17" s="396" t="s">
        <v>900</v>
      </c>
      <c r="C17" s="507"/>
      <c r="D17" s="317" t="s">
        <v>901</v>
      </c>
      <c r="E17" s="317" t="s">
        <v>1921</v>
      </c>
      <c r="F17" s="161"/>
      <c r="G17" s="161"/>
      <c r="H17" s="161"/>
      <c r="I17" s="162"/>
      <c r="J17" s="161"/>
      <c r="K17" s="161"/>
      <c r="L17" s="163"/>
    </row>
    <row r="18" spans="1:12" ht="20.95" customHeight="1" x14ac:dyDescent="0.15">
      <c r="A18" s="75" t="s">
        <v>902</v>
      </c>
      <c r="B18" s="396" t="s">
        <v>900</v>
      </c>
      <c r="C18" s="507"/>
      <c r="D18" s="313" t="s">
        <v>903</v>
      </c>
      <c r="E18" s="313" t="s">
        <v>1922</v>
      </c>
      <c r="F18" s="164"/>
      <c r="G18" s="164"/>
      <c r="H18" s="164"/>
      <c r="I18" s="165"/>
      <c r="J18" s="164"/>
      <c r="K18" s="164"/>
      <c r="L18" s="83"/>
    </row>
    <row r="19" spans="1:12" ht="18" customHeight="1" x14ac:dyDescent="0.15">
      <c r="A19" s="160" t="s">
        <v>593</v>
      </c>
      <c r="B19" s="396"/>
      <c r="C19" s="507"/>
      <c r="D19" s="312" t="s">
        <v>904</v>
      </c>
      <c r="E19" s="312" t="s">
        <v>1923</v>
      </c>
      <c r="F19" s="68"/>
      <c r="G19" s="68"/>
      <c r="H19" s="68"/>
      <c r="I19" s="158"/>
      <c r="J19" s="68"/>
      <c r="K19" s="68"/>
      <c r="L19" s="156"/>
    </row>
    <row r="20" spans="1:12" ht="15.75" customHeight="1" x14ac:dyDescent="0.15">
      <c r="A20" s="45" t="s">
        <v>1924</v>
      </c>
    </row>
    <row r="21" spans="1:12" ht="15.75" customHeight="1" x14ac:dyDescent="0.15"/>
    <row r="22" spans="1:12" ht="16.55" customHeight="1" x14ac:dyDescent="0.15">
      <c r="A22" s="45" t="s">
        <v>905</v>
      </c>
    </row>
    <row r="23" spans="1:12" ht="15.75" customHeight="1" x14ac:dyDescent="0.15">
      <c r="A23" s="45" t="s">
        <v>906</v>
      </c>
    </row>
    <row r="24" spans="1:12" x14ac:dyDescent="0.15">
      <c r="K24" s="45" t="s">
        <v>907</v>
      </c>
    </row>
    <row r="26" spans="1:12" ht="17.7" x14ac:dyDescent="0.15">
      <c r="A26" s="166" t="s">
        <v>908</v>
      </c>
    </row>
    <row r="27" spans="1:12" x14ac:dyDescent="0.15">
      <c r="A27" s="167" t="s">
        <v>909</v>
      </c>
      <c r="B27" s="314" t="s">
        <v>1754</v>
      </c>
      <c r="E27" s="167" t="s">
        <v>910</v>
      </c>
      <c r="F27" s="45" t="s">
        <v>911</v>
      </c>
      <c r="J27" s="45" t="s">
        <v>912</v>
      </c>
    </row>
    <row r="28" spans="1:12" x14ac:dyDescent="0.15">
      <c r="A28" s="167" t="s">
        <v>913</v>
      </c>
      <c r="B28" s="45" t="s">
        <v>914</v>
      </c>
      <c r="E28" s="167"/>
      <c r="F28" s="45" t="s">
        <v>915</v>
      </c>
      <c r="J28" s="45" t="s">
        <v>916</v>
      </c>
    </row>
    <row r="29" spans="1:12" x14ac:dyDescent="0.15">
      <c r="A29" s="167" t="s">
        <v>917</v>
      </c>
      <c r="B29" s="45" t="s">
        <v>1844</v>
      </c>
      <c r="E29" s="167" t="s">
        <v>918</v>
      </c>
      <c r="F29" s="45" t="s">
        <v>919</v>
      </c>
      <c r="J29" s="45" t="s">
        <v>1925</v>
      </c>
    </row>
    <row r="30" spans="1:12" x14ac:dyDescent="0.15">
      <c r="A30" s="167"/>
      <c r="B30" s="45" t="s">
        <v>1845</v>
      </c>
      <c r="E30" s="167"/>
      <c r="F30" s="45" t="s">
        <v>920</v>
      </c>
      <c r="J30" s="45" t="s">
        <v>921</v>
      </c>
      <c r="K30" s="45" t="s">
        <v>1846</v>
      </c>
    </row>
    <row r="31" spans="1:12" x14ac:dyDescent="0.15">
      <c r="A31" s="167"/>
      <c r="B31" s="45" t="s">
        <v>922</v>
      </c>
      <c r="E31" s="167"/>
      <c r="F31" s="45" t="s">
        <v>1926</v>
      </c>
      <c r="H31" s="506" t="s">
        <v>923</v>
      </c>
      <c r="I31" s="506"/>
      <c r="J31" s="45" t="s">
        <v>924</v>
      </c>
    </row>
    <row r="32" spans="1:12" x14ac:dyDescent="0.15">
      <c r="A32" s="167"/>
      <c r="B32" s="45" t="s">
        <v>925</v>
      </c>
      <c r="E32" s="167"/>
      <c r="F32" s="45" t="s">
        <v>926</v>
      </c>
      <c r="J32" s="45" t="s">
        <v>927</v>
      </c>
    </row>
    <row r="33" spans="1:10" x14ac:dyDescent="0.15">
      <c r="A33" s="167" t="s">
        <v>928</v>
      </c>
      <c r="B33" s="45" t="s">
        <v>929</v>
      </c>
      <c r="E33" s="167"/>
      <c r="F33" s="45" t="s">
        <v>930</v>
      </c>
      <c r="H33" s="45" t="s">
        <v>931</v>
      </c>
      <c r="J33" s="76" t="s">
        <v>932</v>
      </c>
    </row>
    <row r="34" spans="1:10" x14ac:dyDescent="0.15">
      <c r="A34" s="167" t="s">
        <v>933</v>
      </c>
      <c r="B34" s="45" t="s">
        <v>934</v>
      </c>
      <c r="E34" s="167"/>
      <c r="F34" s="45" t="s">
        <v>935</v>
      </c>
    </row>
    <row r="35" spans="1:10" x14ac:dyDescent="0.15">
      <c r="A35" s="167" t="s">
        <v>936</v>
      </c>
      <c r="B35" s="45" t="s">
        <v>937</v>
      </c>
      <c r="E35" s="167"/>
      <c r="F35" s="45" t="s">
        <v>938</v>
      </c>
    </row>
    <row r="36" spans="1:10" x14ac:dyDescent="0.15">
      <c r="A36" s="167"/>
      <c r="E36" s="167"/>
    </row>
    <row r="37" spans="1:10" x14ac:dyDescent="0.15">
      <c r="A37" s="167"/>
      <c r="E37" s="167"/>
    </row>
    <row r="38" spans="1:10" x14ac:dyDescent="0.15">
      <c r="E38" s="167"/>
    </row>
  </sheetData>
  <mergeCells count="7">
    <mergeCell ref="H31:I31"/>
    <mergeCell ref="B11:E11"/>
    <mergeCell ref="F11:H11"/>
    <mergeCell ref="J11:L11"/>
    <mergeCell ref="B17:C17"/>
    <mergeCell ref="B18:C18"/>
    <mergeCell ref="B19:C19"/>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ABB6-1701-436A-B75A-2D3E66F5C5AA}">
  <sheetPr>
    <pageSetUpPr fitToPage="1"/>
  </sheetPr>
  <dimension ref="A1:K47"/>
  <sheetViews>
    <sheetView view="pageLayout" zoomScaleNormal="100" workbookViewId="0">
      <selection activeCell="G17" sqref="G17"/>
    </sheetView>
  </sheetViews>
  <sheetFormatPr defaultColWidth="9" defaultRowHeight="15.05" x14ac:dyDescent="0.15"/>
  <cols>
    <col min="1" max="1" width="10.6640625" style="170" customWidth="1"/>
    <col min="2" max="3" width="6.6640625" style="170" customWidth="1"/>
    <col min="4" max="11" width="13.33203125" style="170" customWidth="1"/>
    <col min="12" max="12" width="7.6640625" style="170" customWidth="1"/>
    <col min="13" max="17" width="21" style="170" customWidth="1"/>
    <col min="18" max="16384" width="9" style="170"/>
  </cols>
  <sheetData>
    <row r="1" spans="1:11" ht="20.3" customHeight="1" x14ac:dyDescent="0.15">
      <c r="A1" s="168" t="s">
        <v>939</v>
      </c>
      <c r="B1" s="169"/>
    </row>
    <row r="2" spans="1:11" ht="18" customHeight="1" x14ac:dyDescent="0.15">
      <c r="A2" s="168"/>
      <c r="B2" s="169"/>
    </row>
    <row r="3" spans="1:11" ht="20.3" customHeight="1" x14ac:dyDescent="0.15">
      <c r="A3" s="169" t="s">
        <v>1747</v>
      </c>
      <c r="B3" s="169"/>
    </row>
    <row r="4" spans="1:11" ht="20.3" customHeight="1" x14ac:dyDescent="0.15">
      <c r="A4" s="169" t="s">
        <v>940</v>
      </c>
      <c r="B4" s="169"/>
      <c r="D4" s="171" t="s">
        <v>941</v>
      </c>
    </row>
    <row r="5" spans="1:11" ht="20.3" customHeight="1" x14ac:dyDescent="0.15">
      <c r="A5" s="169" t="s">
        <v>942</v>
      </c>
      <c r="B5" s="169"/>
      <c r="D5" s="169" t="s">
        <v>943</v>
      </c>
    </row>
    <row r="6" spans="1:11" ht="20.3" customHeight="1" x14ac:dyDescent="0.15">
      <c r="A6" s="169" t="s">
        <v>944</v>
      </c>
      <c r="B6" s="169"/>
      <c r="D6" s="169" t="s">
        <v>945</v>
      </c>
    </row>
    <row r="7" spans="1:11" ht="20.3" customHeight="1" x14ac:dyDescent="0.15">
      <c r="A7" s="172" t="s">
        <v>946</v>
      </c>
      <c r="B7" s="509" t="s">
        <v>1748</v>
      </c>
      <c r="C7" s="509"/>
      <c r="D7" s="509"/>
      <c r="E7" s="509"/>
      <c r="F7" s="509"/>
      <c r="G7" s="509"/>
      <c r="H7" s="509"/>
      <c r="I7" s="509"/>
      <c r="J7" s="509"/>
      <c r="K7" s="172" t="s">
        <v>947</v>
      </c>
    </row>
    <row r="8" spans="1:11" ht="20.3" customHeight="1" x14ac:dyDescent="0.15">
      <c r="A8" s="172" t="s">
        <v>1745</v>
      </c>
      <c r="B8" s="509" t="s">
        <v>948</v>
      </c>
      <c r="C8" s="509"/>
      <c r="D8" s="172">
        <v>2140</v>
      </c>
      <c r="E8" s="172">
        <v>2182</v>
      </c>
      <c r="F8" s="172" t="s">
        <v>949</v>
      </c>
      <c r="G8" s="172">
        <v>4411</v>
      </c>
      <c r="H8" s="172">
        <v>4420</v>
      </c>
      <c r="I8" s="172">
        <v>8794</v>
      </c>
      <c r="J8" s="172">
        <v>8740</v>
      </c>
      <c r="K8" s="172" t="s">
        <v>985</v>
      </c>
    </row>
    <row r="9" spans="1:11" ht="18" customHeight="1" x14ac:dyDescent="0.15">
      <c r="A9" s="173"/>
      <c r="B9" s="173"/>
      <c r="C9" s="173"/>
      <c r="D9" s="173"/>
      <c r="E9" s="173"/>
      <c r="F9" s="173"/>
      <c r="G9" s="173"/>
      <c r="H9" s="173"/>
      <c r="I9" s="173"/>
      <c r="J9" s="173"/>
      <c r="K9" s="173"/>
    </row>
    <row r="10" spans="1:11" ht="20.3" customHeight="1" x14ac:dyDescent="0.15">
      <c r="A10" s="169" t="s">
        <v>950</v>
      </c>
      <c r="B10" s="169"/>
      <c r="C10" s="510" t="s">
        <v>951</v>
      </c>
      <c r="D10" s="510"/>
      <c r="E10" s="177" t="s">
        <v>1749</v>
      </c>
      <c r="H10" s="177" t="s">
        <v>1750</v>
      </c>
    </row>
    <row r="11" spans="1:11" ht="20.3" customHeight="1" x14ac:dyDescent="0.15">
      <c r="C11" s="510" t="s">
        <v>952</v>
      </c>
      <c r="D11" s="510"/>
      <c r="E11" s="169" t="s">
        <v>953</v>
      </c>
      <c r="H11" s="177" t="s">
        <v>1751</v>
      </c>
    </row>
    <row r="12" spans="1:11" ht="20.3" customHeight="1" x14ac:dyDescent="0.15">
      <c r="C12" s="510" t="s">
        <v>954</v>
      </c>
      <c r="D12" s="510"/>
      <c r="E12" s="169" t="s">
        <v>955</v>
      </c>
    </row>
    <row r="13" spans="1:11" ht="18" customHeight="1" x14ac:dyDescent="0.15">
      <c r="C13" s="169"/>
      <c r="G13" s="169"/>
    </row>
    <row r="14" spans="1:11" ht="20.3" customHeight="1" x14ac:dyDescent="0.15">
      <c r="A14" s="170" t="s">
        <v>956</v>
      </c>
    </row>
    <row r="15" spans="1:11" ht="18" customHeight="1" x14ac:dyDescent="0.15"/>
    <row r="16" spans="1:11" ht="20.3" customHeight="1" x14ac:dyDescent="0.15">
      <c r="A16" s="170" t="s">
        <v>957</v>
      </c>
    </row>
    <row r="17" spans="1:6" ht="20.3" customHeight="1" x14ac:dyDescent="0.15">
      <c r="A17" s="508" t="s">
        <v>958</v>
      </c>
      <c r="B17" s="508"/>
      <c r="C17" s="508"/>
      <c r="D17" s="508"/>
      <c r="E17" s="174" t="s">
        <v>959</v>
      </c>
      <c r="F17" s="174" t="s">
        <v>960</v>
      </c>
    </row>
    <row r="18" spans="1:6" ht="20.3" customHeight="1" x14ac:dyDescent="0.15">
      <c r="A18" s="511" t="s">
        <v>1752</v>
      </c>
      <c r="B18" s="512" t="s">
        <v>961</v>
      </c>
      <c r="C18" s="512"/>
      <c r="D18" s="512"/>
      <c r="E18" s="175" t="s">
        <v>962</v>
      </c>
      <c r="F18" s="176" t="s">
        <v>963</v>
      </c>
    </row>
    <row r="19" spans="1:6" ht="20.3" customHeight="1" x14ac:dyDescent="0.15">
      <c r="A19" s="508"/>
      <c r="B19" s="512" t="s">
        <v>964</v>
      </c>
      <c r="C19" s="512"/>
      <c r="D19" s="512"/>
      <c r="E19" s="175" t="s">
        <v>965</v>
      </c>
      <c r="F19" s="176" t="s">
        <v>966</v>
      </c>
    </row>
    <row r="20" spans="1:6" ht="20.3" customHeight="1" x14ac:dyDescent="0.15">
      <c r="A20" s="508"/>
      <c r="B20" s="512" t="s">
        <v>967</v>
      </c>
      <c r="C20" s="512"/>
      <c r="D20" s="512"/>
      <c r="E20" s="175" t="s">
        <v>968</v>
      </c>
      <c r="F20" s="176" t="s">
        <v>969</v>
      </c>
    </row>
    <row r="21" spans="1:6" ht="20.3" customHeight="1" x14ac:dyDescent="0.15">
      <c r="A21" s="508"/>
      <c r="B21" s="512" t="s">
        <v>970</v>
      </c>
      <c r="C21" s="512"/>
      <c r="D21" s="512"/>
      <c r="E21" s="175" t="s">
        <v>971</v>
      </c>
      <c r="F21" s="176" t="s">
        <v>972</v>
      </c>
    </row>
    <row r="22" spans="1:6" ht="20.3" customHeight="1" x14ac:dyDescent="0.15">
      <c r="A22" s="508"/>
      <c r="B22" s="512" t="s">
        <v>973</v>
      </c>
      <c r="C22" s="512"/>
      <c r="D22" s="512"/>
      <c r="E22" s="175" t="s">
        <v>974</v>
      </c>
      <c r="F22" s="176" t="s">
        <v>975</v>
      </c>
    </row>
    <row r="23" spans="1:6" ht="20.3" customHeight="1" x14ac:dyDescent="0.15">
      <c r="A23" s="508"/>
      <c r="B23" s="512" t="s">
        <v>976</v>
      </c>
      <c r="C23" s="512"/>
      <c r="D23" s="512"/>
      <c r="E23" s="175" t="s">
        <v>977</v>
      </c>
      <c r="F23" s="176" t="s">
        <v>978</v>
      </c>
    </row>
    <row r="24" spans="1:6" ht="20.3" customHeight="1" x14ac:dyDescent="0.15">
      <c r="A24" s="508" t="s">
        <v>979</v>
      </c>
      <c r="B24" s="508"/>
      <c r="C24" s="508"/>
      <c r="D24" s="508"/>
      <c r="E24" s="175" t="s">
        <v>980</v>
      </c>
      <c r="F24" s="176" t="s">
        <v>981</v>
      </c>
    </row>
    <row r="25" spans="1:6" ht="20.3" customHeight="1" x14ac:dyDescent="0.15">
      <c r="A25" s="508" t="s">
        <v>982</v>
      </c>
      <c r="B25" s="508"/>
      <c r="C25" s="508"/>
      <c r="D25" s="508"/>
      <c r="E25" s="175" t="s">
        <v>983</v>
      </c>
      <c r="F25" s="176" t="s">
        <v>984</v>
      </c>
    </row>
    <row r="26" spans="1:6" ht="18" customHeight="1" x14ac:dyDescent="0.15"/>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s="170" customFormat="1" ht="15.75" customHeight="1" x14ac:dyDescent="0.15"/>
    <row r="34" s="170" customFormat="1" ht="15.75" customHeight="1" x14ac:dyDescent="0.15"/>
    <row r="35" s="170" customFormat="1" ht="15.75" customHeight="1" x14ac:dyDescent="0.15"/>
    <row r="36" s="170" customFormat="1" ht="15.75" customHeight="1" x14ac:dyDescent="0.15"/>
    <row r="37" s="170" customFormat="1" ht="15.75" customHeight="1" x14ac:dyDescent="0.15"/>
    <row r="38" s="170" customFormat="1" ht="15.75" customHeight="1" x14ac:dyDescent="0.15"/>
    <row r="39" s="170" customFormat="1" ht="15.75" customHeight="1" x14ac:dyDescent="0.15"/>
    <row r="40" s="170" customFormat="1" ht="15.75" customHeight="1" x14ac:dyDescent="0.15"/>
    <row r="41" s="170" customFormat="1" ht="15.75" customHeight="1" x14ac:dyDescent="0.15"/>
    <row r="42" s="170" customFormat="1" ht="15.75" customHeight="1" x14ac:dyDescent="0.15"/>
    <row r="43" s="170" customFormat="1" ht="15.75" customHeight="1" x14ac:dyDescent="0.15"/>
    <row r="44" s="170" customFormat="1" ht="15.75" customHeight="1" x14ac:dyDescent="0.15"/>
    <row r="46" s="170" customFormat="1" ht="15.75" customHeight="1" x14ac:dyDescent="0.15"/>
    <row r="47" s="170" customFormat="1" x14ac:dyDescent="0.15"/>
  </sheetData>
  <mergeCells count="15">
    <mergeCell ref="A24:D24"/>
    <mergeCell ref="A25:D25"/>
    <mergeCell ref="A18:A23"/>
    <mergeCell ref="B18:D18"/>
    <mergeCell ref="B19:D19"/>
    <mergeCell ref="B20:D20"/>
    <mergeCell ref="B21:D21"/>
    <mergeCell ref="B22:D22"/>
    <mergeCell ref="B23:D23"/>
    <mergeCell ref="A17:D17"/>
    <mergeCell ref="B7:J7"/>
    <mergeCell ref="B8:C8"/>
    <mergeCell ref="C10:D10"/>
    <mergeCell ref="C11:D11"/>
    <mergeCell ref="C12:D12"/>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明朝,標準"&amp;10－２１－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7F49-CDC7-4BD8-A3A3-CF1AA9ADD1D6}">
  <sheetPr>
    <pageSetUpPr fitToPage="1"/>
  </sheetPr>
  <dimension ref="A1:I20"/>
  <sheetViews>
    <sheetView view="pageLayout" zoomScaleNormal="100" workbookViewId="0">
      <selection activeCell="E16" sqref="E16"/>
    </sheetView>
  </sheetViews>
  <sheetFormatPr defaultColWidth="9" defaultRowHeight="14.4" x14ac:dyDescent="0.15"/>
  <cols>
    <col min="1" max="1" width="2.109375" style="132" customWidth="1"/>
    <col min="2" max="2" width="18.21875" style="132" customWidth="1"/>
    <col min="3" max="3" width="2.109375" style="132" customWidth="1"/>
    <col min="4" max="5" width="11.77734375" style="132" customWidth="1"/>
    <col min="6" max="9" width="20.88671875" style="132" customWidth="1"/>
    <col min="10" max="16384" width="9" style="132"/>
  </cols>
  <sheetData>
    <row r="1" spans="1:9" ht="19.5" customHeight="1" x14ac:dyDescent="0.15"/>
    <row r="2" spans="1:9" ht="19.5" customHeight="1" x14ac:dyDescent="0.15"/>
    <row r="3" spans="1:9" ht="19.5" customHeight="1" x14ac:dyDescent="0.15"/>
    <row r="4" spans="1:9" ht="19.5" customHeight="1" x14ac:dyDescent="0.15">
      <c r="B4" s="178" t="s">
        <v>1847</v>
      </c>
      <c r="C4" s="178"/>
      <c r="D4" s="178"/>
      <c r="E4" s="178"/>
      <c r="F4" s="178"/>
      <c r="G4" s="178"/>
      <c r="H4" s="178"/>
      <c r="I4" s="178"/>
    </row>
    <row r="5" spans="1:9" ht="19.5" customHeight="1" x14ac:dyDescent="0.15">
      <c r="A5" s="136"/>
      <c r="B5" s="179" t="s">
        <v>986</v>
      </c>
      <c r="C5" s="180"/>
      <c r="D5" s="513" t="s">
        <v>987</v>
      </c>
      <c r="E5" s="514"/>
      <c r="F5" s="181" t="s">
        <v>988</v>
      </c>
      <c r="G5" s="181" t="s">
        <v>989</v>
      </c>
      <c r="H5" s="181" t="s">
        <v>990</v>
      </c>
      <c r="I5" s="181" t="s">
        <v>991</v>
      </c>
    </row>
    <row r="6" spans="1:9" ht="19.5" customHeight="1" x14ac:dyDescent="0.15">
      <c r="A6" s="136"/>
      <c r="B6" s="139" t="s">
        <v>992</v>
      </c>
      <c r="C6" s="180"/>
      <c r="D6" s="515">
        <v>22370</v>
      </c>
      <c r="E6" s="516"/>
      <c r="F6" s="182">
        <v>24007</v>
      </c>
      <c r="G6" s="182">
        <v>26243</v>
      </c>
      <c r="H6" s="182">
        <v>27310</v>
      </c>
      <c r="I6" s="182">
        <v>28669</v>
      </c>
    </row>
    <row r="7" spans="1:9" ht="19.5" customHeight="1" x14ac:dyDescent="0.15">
      <c r="A7" s="136"/>
      <c r="B7" s="139" t="s">
        <v>993</v>
      </c>
      <c r="C7" s="180"/>
      <c r="D7" s="513" t="s">
        <v>994</v>
      </c>
      <c r="E7" s="514"/>
      <c r="F7" s="181" t="s">
        <v>995</v>
      </c>
      <c r="G7" s="181" t="s">
        <v>996</v>
      </c>
      <c r="H7" s="181" t="s">
        <v>997</v>
      </c>
      <c r="I7" s="181" t="s">
        <v>998</v>
      </c>
    </row>
    <row r="8" spans="1:9" ht="19.5" customHeight="1" x14ac:dyDescent="0.15">
      <c r="A8" s="136"/>
      <c r="B8" s="139" t="s">
        <v>999</v>
      </c>
      <c r="C8" s="180"/>
      <c r="D8" s="513" t="s">
        <v>1000</v>
      </c>
      <c r="E8" s="514"/>
      <c r="F8" s="181" t="s">
        <v>1000</v>
      </c>
      <c r="G8" s="181" t="s">
        <v>1000</v>
      </c>
      <c r="H8" s="181" t="s">
        <v>1000</v>
      </c>
      <c r="I8" s="181" t="s">
        <v>1000</v>
      </c>
    </row>
    <row r="9" spans="1:9" ht="19.5" customHeight="1" x14ac:dyDescent="0.15">
      <c r="A9" s="136"/>
      <c r="B9" s="139" t="s">
        <v>1848</v>
      </c>
      <c r="C9" s="180"/>
      <c r="D9" s="513" t="s">
        <v>1001</v>
      </c>
      <c r="E9" s="514"/>
      <c r="F9" s="181" t="s">
        <v>1001</v>
      </c>
      <c r="G9" s="181" t="s">
        <v>1002</v>
      </c>
      <c r="H9" s="181" t="s">
        <v>1003</v>
      </c>
      <c r="I9" s="181" t="s">
        <v>1004</v>
      </c>
    </row>
    <row r="10" spans="1:9" ht="19.5" customHeight="1" x14ac:dyDescent="0.15">
      <c r="A10" s="136"/>
      <c r="B10" s="139" t="s">
        <v>1005</v>
      </c>
      <c r="C10" s="180"/>
      <c r="D10" s="513" t="s">
        <v>1006</v>
      </c>
      <c r="E10" s="514"/>
      <c r="F10" s="181" t="s">
        <v>1006</v>
      </c>
      <c r="G10" s="181" t="s">
        <v>1006</v>
      </c>
      <c r="H10" s="181" t="s">
        <v>1006</v>
      </c>
      <c r="I10" s="181" t="s">
        <v>1006</v>
      </c>
    </row>
    <row r="11" spans="1:9" ht="19.5" customHeight="1" x14ac:dyDescent="0.15">
      <c r="A11" s="136"/>
      <c r="B11" s="139" t="s">
        <v>1007</v>
      </c>
      <c r="C11" s="180"/>
      <c r="D11" s="519">
        <v>40</v>
      </c>
      <c r="E11" s="520"/>
      <c r="F11" s="183">
        <v>42</v>
      </c>
      <c r="G11" s="183">
        <v>31</v>
      </c>
      <c r="H11" s="183">
        <v>42</v>
      </c>
      <c r="I11" s="183">
        <v>7</v>
      </c>
    </row>
    <row r="12" spans="1:9" ht="19.5" customHeight="1" x14ac:dyDescent="0.15">
      <c r="A12" s="134"/>
      <c r="B12" s="491" t="s">
        <v>1008</v>
      </c>
      <c r="C12" s="184"/>
      <c r="D12" s="521" t="s">
        <v>1009</v>
      </c>
      <c r="E12" s="522"/>
      <c r="F12" s="517" t="s">
        <v>1010</v>
      </c>
      <c r="G12" s="517" t="s">
        <v>1011</v>
      </c>
      <c r="H12" s="517" t="s">
        <v>1012</v>
      </c>
      <c r="I12" s="517" t="s">
        <v>1013</v>
      </c>
    </row>
    <row r="13" spans="1:9" ht="19.5" customHeight="1" x14ac:dyDescent="0.15">
      <c r="A13" s="142"/>
      <c r="B13" s="491"/>
      <c r="C13" s="185"/>
      <c r="D13" s="523"/>
      <c r="E13" s="524"/>
      <c r="F13" s="518"/>
      <c r="G13" s="518"/>
      <c r="H13" s="518"/>
      <c r="I13" s="518"/>
    </row>
    <row r="14" spans="1:9" ht="19.5" customHeight="1" x14ac:dyDescent="0.15">
      <c r="B14" s="138"/>
      <c r="C14" s="138"/>
      <c r="D14" s="138"/>
    </row>
    <row r="15" spans="1:9" ht="19.5" customHeight="1" x14ac:dyDescent="0.15">
      <c r="B15" s="138"/>
      <c r="C15" s="138"/>
      <c r="D15" s="138"/>
    </row>
    <row r="16" spans="1:9" ht="19.5" customHeight="1" x14ac:dyDescent="0.15">
      <c r="B16" s="132" t="s">
        <v>1014</v>
      </c>
    </row>
    <row r="17" spans="1:6" ht="19.5" customHeight="1" x14ac:dyDescent="0.15">
      <c r="A17" s="136"/>
      <c r="B17" s="179" t="s">
        <v>1015</v>
      </c>
      <c r="C17" s="180"/>
      <c r="D17" s="513" t="s">
        <v>1016</v>
      </c>
      <c r="E17" s="514"/>
      <c r="F17" s="181" t="s">
        <v>1017</v>
      </c>
    </row>
    <row r="18" spans="1:6" ht="19.5" customHeight="1" x14ac:dyDescent="0.15">
      <c r="A18" s="136"/>
      <c r="B18" s="139" t="s">
        <v>1018</v>
      </c>
      <c r="C18" s="180"/>
      <c r="D18" s="186">
        <v>741</v>
      </c>
      <c r="E18" s="187" t="s">
        <v>1019</v>
      </c>
      <c r="F18" s="183"/>
    </row>
    <row r="19" spans="1:6" ht="19.5" customHeight="1" x14ac:dyDescent="0.15">
      <c r="A19" s="136"/>
      <c r="B19" s="139" t="s">
        <v>1020</v>
      </c>
      <c r="C19" s="180"/>
      <c r="D19" s="188">
        <v>988</v>
      </c>
      <c r="E19" s="187" t="s">
        <v>1019</v>
      </c>
      <c r="F19" s="183"/>
    </row>
    <row r="20" spans="1:6" ht="19.5" customHeight="1" x14ac:dyDescent="0.15">
      <c r="A20" s="136"/>
      <c r="B20" s="139" t="s">
        <v>1021</v>
      </c>
      <c r="C20" s="180"/>
      <c r="D20" s="188">
        <v>1729</v>
      </c>
      <c r="E20" s="187" t="s">
        <v>1019</v>
      </c>
      <c r="F20" s="183"/>
    </row>
  </sheetData>
  <mergeCells count="14">
    <mergeCell ref="I12:I13"/>
    <mergeCell ref="D17:E17"/>
    <mergeCell ref="D11:E11"/>
    <mergeCell ref="B12:B13"/>
    <mergeCell ref="D12:E13"/>
    <mergeCell ref="F12:F13"/>
    <mergeCell ref="G12:G13"/>
    <mergeCell ref="H12:H13"/>
    <mergeCell ref="D10:E10"/>
    <mergeCell ref="D5:E5"/>
    <mergeCell ref="D6:E6"/>
    <mergeCell ref="D7:E7"/>
    <mergeCell ref="D8:E8"/>
    <mergeCell ref="D9:E9"/>
  </mergeCells>
  <phoneticPr fontId="2"/>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D88B-DBD4-4FE8-9B60-378F6580EF1A}">
  <sheetPr>
    <pageSetUpPr fitToPage="1"/>
  </sheetPr>
  <dimension ref="A3:AV35"/>
  <sheetViews>
    <sheetView view="pageLayout" zoomScaleNormal="75" workbookViewId="0">
      <selection activeCell="D10" sqref="D10:K11"/>
    </sheetView>
  </sheetViews>
  <sheetFormatPr defaultColWidth="9" defaultRowHeight="14.4" x14ac:dyDescent="0.15"/>
  <cols>
    <col min="1" max="3" width="3.6640625" style="44" customWidth="1"/>
    <col min="4" max="4" width="1.33203125" style="44" customWidth="1"/>
    <col min="5" max="10" width="3.6640625" style="44" customWidth="1"/>
    <col min="11" max="12" width="1.21875" style="44" customWidth="1"/>
    <col min="13" max="15" width="3.6640625" style="44" customWidth="1"/>
    <col min="16" max="23" width="4.33203125" style="44" customWidth="1"/>
    <col min="24" max="25" width="3.6640625" style="44" customWidth="1"/>
    <col min="26" max="26" width="2.109375" style="44" customWidth="1"/>
    <col min="27" max="39" width="3.6640625" style="44" customWidth="1"/>
    <col min="40" max="48" width="2.77734375" style="44" customWidth="1"/>
    <col min="49" max="16384" width="9" style="44"/>
  </cols>
  <sheetData>
    <row r="3" spans="1:48" s="39" customFormat="1" ht="20.95" customHeight="1" x14ac:dyDescent="0.15">
      <c r="A3" s="525" t="s">
        <v>1022</v>
      </c>
      <c r="B3" s="525"/>
      <c r="C3" s="525"/>
      <c r="D3" s="525"/>
      <c r="E3" s="525"/>
      <c r="F3" s="525"/>
      <c r="G3" s="525"/>
      <c r="H3" s="525"/>
      <c r="I3" s="525"/>
      <c r="J3" s="525"/>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row>
    <row r="4" spans="1:48" s="39" customFormat="1" ht="19.5" customHeigh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row>
    <row r="5" spans="1:48" ht="20.95" customHeight="1" x14ac:dyDescent="0.15">
      <c r="A5" s="385" t="s">
        <v>1849</v>
      </c>
      <c r="B5" s="385"/>
      <c r="C5" s="385"/>
      <c r="D5" s="385"/>
      <c r="E5" s="385"/>
      <c r="F5" s="385"/>
      <c r="G5" s="385"/>
      <c r="H5" s="385"/>
      <c r="I5" s="385"/>
      <c r="J5" s="38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7.7" customHeight="1" x14ac:dyDescent="0.15">
      <c r="A6" s="526" t="s">
        <v>1023</v>
      </c>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row>
    <row r="7" spans="1:48" ht="17.7" customHeight="1" x14ac:dyDescent="0.15">
      <c r="A7" s="526"/>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row>
    <row r="8" spans="1:48" ht="21.6" customHeight="1" x14ac:dyDescent="0.15">
      <c r="A8" s="527" t="s">
        <v>1024</v>
      </c>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row>
    <row r="9" spans="1:48" ht="21.6" customHeight="1" x14ac:dyDescent="0.25">
      <c r="A9" s="190"/>
      <c r="B9" s="191"/>
      <c r="C9" s="191"/>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91"/>
      <c r="AE9" s="191"/>
      <c r="AF9" s="191"/>
      <c r="AG9" s="191"/>
      <c r="AH9" s="191"/>
      <c r="AI9" s="191"/>
      <c r="AJ9" s="191"/>
      <c r="AK9" s="191"/>
      <c r="AL9" s="191"/>
      <c r="AM9" s="191"/>
      <c r="AN9" s="191"/>
      <c r="AO9" s="528" t="s">
        <v>1025</v>
      </c>
      <c r="AP9" s="528"/>
      <c r="AQ9" s="528"/>
      <c r="AR9" s="528"/>
      <c r="AS9" s="528"/>
      <c r="AT9" s="528"/>
      <c r="AU9" s="528"/>
      <c r="AV9" s="528"/>
    </row>
    <row r="10" spans="1:48" ht="18" customHeight="1" x14ac:dyDescent="0.15">
      <c r="A10" s="383" t="s">
        <v>1026</v>
      </c>
      <c r="B10" s="383"/>
      <c r="C10" s="383"/>
      <c r="D10" s="529" t="s">
        <v>1027</v>
      </c>
      <c r="E10" s="530"/>
      <c r="F10" s="530"/>
      <c r="G10" s="530"/>
      <c r="H10" s="530"/>
      <c r="I10" s="530"/>
      <c r="J10" s="530"/>
      <c r="K10" s="530"/>
      <c r="L10" s="529" t="s">
        <v>1028</v>
      </c>
      <c r="M10" s="530"/>
      <c r="N10" s="530"/>
      <c r="O10" s="530"/>
      <c r="P10" s="530"/>
      <c r="Q10" s="530"/>
      <c r="R10" s="530"/>
      <c r="S10" s="530"/>
      <c r="T10" s="530"/>
      <c r="U10" s="530"/>
      <c r="V10" s="530"/>
      <c r="W10" s="530"/>
      <c r="X10" s="530"/>
      <c r="Y10" s="530"/>
      <c r="Z10" s="533"/>
      <c r="AA10" s="535" t="s">
        <v>1029</v>
      </c>
      <c r="AB10" s="536"/>
      <c r="AC10" s="537"/>
      <c r="AD10" s="383" t="s">
        <v>1030</v>
      </c>
      <c r="AE10" s="383"/>
      <c r="AF10" s="383"/>
      <c r="AG10" s="383"/>
      <c r="AH10" s="383"/>
      <c r="AI10" s="383"/>
      <c r="AJ10" s="383"/>
      <c r="AK10" s="383"/>
      <c r="AL10" s="383"/>
      <c r="AM10" s="383"/>
      <c r="AN10" s="383" t="s">
        <v>1031</v>
      </c>
      <c r="AO10" s="383"/>
      <c r="AP10" s="383"/>
      <c r="AQ10" s="383"/>
      <c r="AR10" s="383"/>
      <c r="AS10" s="383"/>
      <c r="AT10" s="383"/>
      <c r="AU10" s="383"/>
      <c r="AV10" s="383"/>
    </row>
    <row r="11" spans="1:48" ht="18" customHeight="1" x14ac:dyDescent="0.15">
      <c r="A11" s="383"/>
      <c r="B11" s="383"/>
      <c r="C11" s="383"/>
      <c r="D11" s="531"/>
      <c r="E11" s="532"/>
      <c r="F11" s="532"/>
      <c r="G11" s="532"/>
      <c r="H11" s="532"/>
      <c r="I11" s="532"/>
      <c r="J11" s="532"/>
      <c r="K11" s="532"/>
      <c r="L11" s="531"/>
      <c r="M11" s="532"/>
      <c r="N11" s="532"/>
      <c r="O11" s="532"/>
      <c r="P11" s="532"/>
      <c r="Q11" s="532"/>
      <c r="R11" s="532"/>
      <c r="S11" s="532"/>
      <c r="T11" s="532"/>
      <c r="U11" s="532"/>
      <c r="V11" s="532"/>
      <c r="W11" s="532"/>
      <c r="X11" s="532"/>
      <c r="Y11" s="532"/>
      <c r="Z11" s="534"/>
      <c r="AA11" s="538"/>
      <c r="AB11" s="539"/>
      <c r="AC11" s="540"/>
      <c r="AD11" s="566" t="s">
        <v>1850</v>
      </c>
      <c r="AE11" s="566"/>
      <c r="AF11" s="566"/>
      <c r="AG11" s="566"/>
      <c r="AH11" s="566"/>
      <c r="AI11" s="383" t="s">
        <v>1032</v>
      </c>
      <c r="AJ11" s="383"/>
      <c r="AK11" s="383"/>
      <c r="AL11" s="383"/>
      <c r="AM11" s="383"/>
      <c r="AN11" s="383"/>
      <c r="AO11" s="383"/>
      <c r="AP11" s="383"/>
      <c r="AQ11" s="383"/>
      <c r="AR11" s="383"/>
      <c r="AS11" s="383"/>
      <c r="AT11" s="383"/>
      <c r="AU11" s="383"/>
      <c r="AV11" s="383"/>
    </row>
    <row r="12" spans="1:48" ht="18" customHeight="1" x14ac:dyDescent="0.15">
      <c r="A12" s="383" t="s">
        <v>1033</v>
      </c>
      <c r="B12" s="383"/>
      <c r="C12" s="383"/>
      <c r="D12" s="529"/>
      <c r="E12" s="570" t="s">
        <v>1034</v>
      </c>
      <c r="F12" s="571"/>
      <c r="G12" s="571"/>
      <c r="H12" s="571"/>
      <c r="I12" s="571"/>
      <c r="J12" s="572"/>
      <c r="K12" s="533"/>
      <c r="L12" s="530"/>
      <c r="M12" s="574"/>
      <c r="N12" s="574"/>
      <c r="O12" s="574"/>
      <c r="P12" s="574"/>
      <c r="Q12" s="574"/>
      <c r="R12" s="574"/>
      <c r="S12" s="574"/>
      <c r="T12" s="574"/>
      <c r="U12" s="574"/>
      <c r="V12" s="574"/>
      <c r="W12" s="574"/>
      <c r="X12" s="574"/>
      <c r="Y12" s="574"/>
      <c r="Z12" s="574"/>
      <c r="AA12" s="541">
        <v>353000</v>
      </c>
      <c r="AB12" s="542"/>
      <c r="AC12" s="543"/>
      <c r="AD12" s="549">
        <f>(AA12*8/10)</f>
        <v>282400</v>
      </c>
      <c r="AE12" s="549"/>
      <c r="AF12" s="549"/>
      <c r="AG12" s="552" t="s">
        <v>1851</v>
      </c>
      <c r="AH12" s="552"/>
      <c r="AI12" s="555">
        <f>(AA12*2/10)</f>
        <v>70600</v>
      </c>
      <c r="AJ12" s="549"/>
      <c r="AK12" s="549"/>
      <c r="AL12" s="552" t="s">
        <v>1852</v>
      </c>
      <c r="AM12" s="558"/>
      <c r="AN12" s="561" t="s">
        <v>1035</v>
      </c>
      <c r="AO12" s="561"/>
      <c r="AP12" s="561"/>
      <c r="AQ12" s="561"/>
      <c r="AR12" s="561"/>
      <c r="AS12" s="561"/>
      <c r="AT12" s="561"/>
      <c r="AU12" s="561"/>
      <c r="AV12" s="562"/>
    </row>
    <row r="13" spans="1:48" ht="18" customHeight="1" x14ac:dyDescent="0.15">
      <c r="A13" s="383"/>
      <c r="B13" s="383"/>
      <c r="C13" s="383"/>
      <c r="D13" s="569"/>
      <c r="E13" s="570"/>
      <c r="F13" s="571"/>
      <c r="G13" s="571"/>
      <c r="H13" s="571"/>
      <c r="I13" s="571"/>
      <c r="J13" s="572"/>
      <c r="K13" s="573"/>
      <c r="L13" s="390"/>
      <c r="M13" s="567" t="s">
        <v>1036</v>
      </c>
      <c r="N13" s="567"/>
      <c r="O13" s="567"/>
      <c r="P13" s="526" t="s">
        <v>1853</v>
      </c>
      <c r="Q13" s="526"/>
      <c r="R13" s="526"/>
      <c r="S13" s="526"/>
      <c r="T13" s="526"/>
      <c r="U13" s="526"/>
      <c r="V13" s="526"/>
      <c r="W13" s="526"/>
      <c r="X13" s="526" t="s">
        <v>1037</v>
      </c>
      <c r="Y13" s="526"/>
      <c r="Z13" s="526"/>
      <c r="AA13" s="544"/>
      <c r="AB13" s="407"/>
      <c r="AC13" s="545"/>
      <c r="AD13" s="550"/>
      <c r="AE13" s="550"/>
      <c r="AF13" s="550"/>
      <c r="AG13" s="553"/>
      <c r="AH13" s="553"/>
      <c r="AI13" s="556"/>
      <c r="AJ13" s="550"/>
      <c r="AK13" s="550"/>
      <c r="AL13" s="553"/>
      <c r="AM13" s="559"/>
      <c r="AN13" s="526"/>
      <c r="AO13" s="526"/>
      <c r="AP13" s="526"/>
      <c r="AQ13" s="526"/>
      <c r="AR13" s="526"/>
      <c r="AS13" s="526"/>
      <c r="AT13" s="526"/>
      <c r="AU13" s="526"/>
      <c r="AV13" s="563"/>
    </row>
    <row r="14" spans="1:48" ht="18" customHeight="1" x14ac:dyDescent="0.15">
      <c r="A14" s="383"/>
      <c r="B14" s="383"/>
      <c r="C14" s="383"/>
      <c r="D14" s="531"/>
      <c r="E14" s="570"/>
      <c r="F14" s="571"/>
      <c r="G14" s="571"/>
      <c r="H14" s="571"/>
      <c r="I14" s="571"/>
      <c r="J14" s="572"/>
      <c r="K14" s="534"/>
      <c r="L14" s="532"/>
      <c r="M14" s="568"/>
      <c r="N14" s="568"/>
      <c r="O14" s="568"/>
      <c r="P14" s="568"/>
      <c r="Q14" s="568"/>
      <c r="R14" s="568"/>
      <c r="S14" s="568"/>
      <c r="T14" s="568"/>
      <c r="U14" s="568"/>
      <c r="V14" s="568"/>
      <c r="W14" s="568"/>
      <c r="X14" s="568"/>
      <c r="Y14" s="568"/>
      <c r="Z14" s="568"/>
      <c r="AA14" s="546"/>
      <c r="AB14" s="547"/>
      <c r="AC14" s="548"/>
      <c r="AD14" s="551"/>
      <c r="AE14" s="551"/>
      <c r="AF14" s="551"/>
      <c r="AG14" s="554"/>
      <c r="AH14" s="554"/>
      <c r="AI14" s="557"/>
      <c r="AJ14" s="551"/>
      <c r="AK14" s="551"/>
      <c r="AL14" s="554"/>
      <c r="AM14" s="560"/>
      <c r="AN14" s="564"/>
      <c r="AO14" s="564"/>
      <c r="AP14" s="564"/>
      <c r="AQ14" s="564"/>
      <c r="AR14" s="564"/>
      <c r="AS14" s="564"/>
      <c r="AT14" s="564"/>
      <c r="AU14" s="564"/>
      <c r="AV14" s="565"/>
    </row>
    <row r="15" spans="1:48" ht="18" customHeight="1" x14ac:dyDescent="0.15">
      <c r="A15" s="383" t="s">
        <v>1033</v>
      </c>
      <c r="B15" s="383"/>
      <c r="C15" s="383"/>
      <c r="D15" s="529"/>
      <c r="E15" s="570" t="s">
        <v>1038</v>
      </c>
      <c r="F15" s="571"/>
      <c r="G15" s="571"/>
      <c r="H15" s="571"/>
      <c r="I15" s="571"/>
      <c r="J15" s="572"/>
      <c r="K15" s="533"/>
      <c r="L15" s="530"/>
      <c r="M15" s="578"/>
      <c r="N15" s="579"/>
      <c r="O15" s="579"/>
      <c r="P15" s="579"/>
      <c r="Q15" s="579"/>
      <c r="R15" s="579"/>
      <c r="S15" s="579"/>
      <c r="T15" s="579"/>
      <c r="U15" s="579"/>
      <c r="V15" s="579"/>
      <c r="W15" s="579"/>
      <c r="X15" s="579"/>
      <c r="Y15" s="579"/>
      <c r="Z15" s="580"/>
      <c r="AA15" s="541">
        <v>182000</v>
      </c>
      <c r="AB15" s="542"/>
      <c r="AC15" s="543"/>
      <c r="AD15" s="549">
        <f>(AA15*5/10)</f>
        <v>91000</v>
      </c>
      <c r="AE15" s="549"/>
      <c r="AF15" s="549"/>
      <c r="AG15" s="552" t="s">
        <v>1854</v>
      </c>
      <c r="AH15" s="552"/>
      <c r="AI15" s="555">
        <f>(AA15*5/10)</f>
        <v>91000</v>
      </c>
      <c r="AJ15" s="549"/>
      <c r="AK15" s="549"/>
      <c r="AL15" s="552" t="s">
        <v>1854</v>
      </c>
      <c r="AM15" s="558"/>
      <c r="AN15" s="561" t="s">
        <v>1039</v>
      </c>
      <c r="AO15" s="561"/>
      <c r="AP15" s="561"/>
      <c r="AQ15" s="561"/>
      <c r="AR15" s="561"/>
      <c r="AS15" s="561"/>
      <c r="AT15" s="561"/>
      <c r="AU15" s="561"/>
      <c r="AV15" s="562"/>
    </row>
    <row r="16" spans="1:48" ht="18" customHeight="1" x14ac:dyDescent="0.15">
      <c r="A16" s="383"/>
      <c r="B16" s="383"/>
      <c r="C16" s="383"/>
      <c r="D16" s="569"/>
      <c r="E16" s="570"/>
      <c r="F16" s="571"/>
      <c r="G16" s="571"/>
      <c r="H16" s="571"/>
      <c r="I16" s="571"/>
      <c r="J16" s="572"/>
      <c r="K16" s="573"/>
      <c r="L16" s="390"/>
      <c r="M16" s="526" t="s">
        <v>1040</v>
      </c>
      <c r="N16" s="526"/>
      <c r="O16" s="526"/>
      <c r="P16" s="526" t="s">
        <v>1855</v>
      </c>
      <c r="Q16" s="526"/>
      <c r="R16" s="526"/>
      <c r="S16" s="526"/>
      <c r="T16" s="526"/>
      <c r="U16" s="526"/>
      <c r="V16" s="526"/>
      <c r="W16" s="526"/>
      <c r="X16" s="526" t="s">
        <v>1041</v>
      </c>
      <c r="Y16" s="526"/>
      <c r="Z16" s="526"/>
      <c r="AA16" s="544"/>
      <c r="AB16" s="407"/>
      <c r="AC16" s="545"/>
      <c r="AD16" s="550"/>
      <c r="AE16" s="550"/>
      <c r="AF16" s="550"/>
      <c r="AG16" s="553"/>
      <c r="AH16" s="553"/>
      <c r="AI16" s="556"/>
      <c r="AJ16" s="550"/>
      <c r="AK16" s="550"/>
      <c r="AL16" s="553"/>
      <c r="AM16" s="559"/>
      <c r="AN16" s="526"/>
      <c r="AO16" s="526"/>
      <c r="AP16" s="526"/>
      <c r="AQ16" s="526"/>
      <c r="AR16" s="526"/>
      <c r="AS16" s="526"/>
      <c r="AT16" s="526"/>
      <c r="AU16" s="526"/>
      <c r="AV16" s="563"/>
    </row>
    <row r="17" spans="1:48" ht="18" customHeight="1" x14ac:dyDescent="0.15">
      <c r="A17" s="383"/>
      <c r="B17" s="383"/>
      <c r="C17" s="383"/>
      <c r="D17" s="531"/>
      <c r="E17" s="570"/>
      <c r="F17" s="571"/>
      <c r="G17" s="571"/>
      <c r="H17" s="571"/>
      <c r="I17" s="571"/>
      <c r="J17" s="572"/>
      <c r="K17" s="534"/>
      <c r="L17" s="532"/>
      <c r="M17" s="568"/>
      <c r="N17" s="568"/>
      <c r="O17" s="568"/>
      <c r="P17" s="568" t="s">
        <v>1927</v>
      </c>
      <c r="Q17" s="568"/>
      <c r="R17" s="568"/>
      <c r="S17" s="568"/>
      <c r="T17" s="568"/>
      <c r="U17" s="568"/>
      <c r="V17" s="568"/>
      <c r="W17" s="568"/>
      <c r="X17" s="568" t="s">
        <v>1042</v>
      </c>
      <c r="Y17" s="568"/>
      <c r="Z17" s="568"/>
      <c r="AA17" s="546"/>
      <c r="AB17" s="547"/>
      <c r="AC17" s="548"/>
      <c r="AD17" s="551"/>
      <c r="AE17" s="551"/>
      <c r="AF17" s="551"/>
      <c r="AG17" s="554"/>
      <c r="AH17" s="554"/>
      <c r="AI17" s="557"/>
      <c r="AJ17" s="551"/>
      <c r="AK17" s="551"/>
      <c r="AL17" s="554"/>
      <c r="AM17" s="560"/>
      <c r="AN17" s="564"/>
      <c r="AO17" s="564"/>
      <c r="AP17" s="564"/>
      <c r="AQ17" s="564"/>
      <c r="AR17" s="564"/>
      <c r="AS17" s="564"/>
      <c r="AT17" s="564"/>
      <c r="AU17" s="564"/>
      <c r="AV17" s="565"/>
    </row>
    <row r="18" spans="1:48" ht="18" customHeight="1" x14ac:dyDescent="0.15">
      <c r="A18" s="383" t="s">
        <v>1033</v>
      </c>
      <c r="B18" s="383"/>
      <c r="C18" s="383"/>
      <c r="D18" s="529"/>
      <c r="E18" s="570" t="s">
        <v>1034</v>
      </c>
      <c r="F18" s="571"/>
      <c r="G18" s="571"/>
      <c r="H18" s="571"/>
      <c r="I18" s="571"/>
      <c r="J18" s="572"/>
      <c r="K18" s="533"/>
      <c r="L18" s="530"/>
      <c r="M18" s="526"/>
      <c r="N18" s="526"/>
      <c r="O18" s="526"/>
      <c r="P18" s="526" t="s">
        <v>1043</v>
      </c>
      <c r="Q18" s="526"/>
      <c r="R18" s="526"/>
      <c r="S18" s="526"/>
      <c r="T18" s="526"/>
      <c r="U18" s="526"/>
      <c r="V18" s="526"/>
      <c r="W18" s="526"/>
      <c r="X18" s="526"/>
      <c r="Y18" s="526"/>
      <c r="Z18" s="526"/>
      <c r="AA18" s="544">
        <v>10000</v>
      </c>
      <c r="AB18" s="407"/>
      <c r="AC18" s="545"/>
      <c r="AD18" s="407">
        <f>(AA18*8/10)</f>
        <v>8000</v>
      </c>
      <c r="AE18" s="407"/>
      <c r="AF18" s="407"/>
      <c r="AG18" s="390" t="s">
        <v>1851</v>
      </c>
      <c r="AH18" s="390"/>
      <c r="AI18" s="544">
        <f>(AA18*2/10)</f>
        <v>2000</v>
      </c>
      <c r="AJ18" s="407"/>
      <c r="AK18" s="407"/>
      <c r="AL18" s="390" t="s">
        <v>1852</v>
      </c>
      <c r="AM18" s="573"/>
      <c r="AN18" s="526"/>
      <c r="AO18" s="526"/>
      <c r="AP18" s="526"/>
      <c r="AQ18" s="526"/>
      <c r="AR18" s="526"/>
      <c r="AS18" s="526"/>
      <c r="AT18" s="526"/>
      <c r="AU18" s="526"/>
      <c r="AV18" s="563"/>
    </row>
    <row r="19" spans="1:48" ht="18" customHeight="1" x14ac:dyDescent="0.15">
      <c r="A19" s="383"/>
      <c r="B19" s="383"/>
      <c r="C19" s="383"/>
      <c r="D19" s="569"/>
      <c r="E19" s="570"/>
      <c r="F19" s="571"/>
      <c r="G19" s="571"/>
      <c r="H19" s="571"/>
      <c r="I19" s="571"/>
      <c r="J19" s="572"/>
      <c r="K19" s="573"/>
      <c r="L19" s="390"/>
      <c r="M19" s="567" t="s">
        <v>1036</v>
      </c>
      <c r="N19" s="567"/>
      <c r="O19" s="567"/>
      <c r="P19" s="385" t="s">
        <v>1044</v>
      </c>
      <c r="Q19" s="385"/>
      <c r="R19" s="385"/>
      <c r="S19" s="385"/>
      <c r="T19" s="385"/>
      <c r="U19" s="385"/>
      <c r="V19" s="385"/>
      <c r="W19" s="385"/>
      <c r="X19" s="385" t="s">
        <v>1045</v>
      </c>
      <c r="Y19" s="385"/>
      <c r="Z19" s="385"/>
      <c r="AA19" s="544"/>
      <c r="AB19" s="407"/>
      <c r="AC19" s="545"/>
      <c r="AD19" s="407"/>
      <c r="AE19" s="407"/>
      <c r="AF19" s="407"/>
      <c r="AG19" s="390"/>
      <c r="AH19" s="390"/>
      <c r="AI19" s="544"/>
      <c r="AJ19" s="407"/>
      <c r="AK19" s="407"/>
      <c r="AL19" s="390"/>
      <c r="AM19" s="573"/>
      <c r="AN19" s="526"/>
      <c r="AO19" s="526"/>
      <c r="AP19" s="526"/>
      <c r="AQ19" s="526"/>
      <c r="AR19" s="526"/>
      <c r="AS19" s="526"/>
      <c r="AT19" s="526"/>
      <c r="AU19" s="526"/>
      <c r="AV19" s="563"/>
    </row>
    <row r="20" spans="1:48" ht="18" customHeight="1" x14ac:dyDescent="0.15">
      <c r="A20" s="383"/>
      <c r="B20" s="383"/>
      <c r="C20" s="383"/>
      <c r="D20" s="531"/>
      <c r="E20" s="575"/>
      <c r="F20" s="576"/>
      <c r="G20" s="576"/>
      <c r="H20" s="576"/>
      <c r="I20" s="576"/>
      <c r="J20" s="577"/>
      <c r="K20" s="534"/>
      <c r="L20" s="532"/>
      <c r="M20" s="390"/>
      <c r="N20" s="390"/>
      <c r="O20" s="390"/>
      <c r="P20" s="390"/>
      <c r="Q20" s="390"/>
      <c r="R20" s="390"/>
      <c r="S20" s="390"/>
      <c r="T20" s="390"/>
      <c r="U20" s="390"/>
      <c r="V20" s="390"/>
      <c r="W20" s="390"/>
      <c r="X20" s="390"/>
      <c r="Y20" s="390"/>
      <c r="Z20" s="390"/>
      <c r="AA20" s="544"/>
      <c r="AB20" s="407"/>
      <c r="AC20" s="545"/>
      <c r="AD20" s="407"/>
      <c r="AE20" s="407"/>
      <c r="AF20" s="407"/>
      <c r="AG20" s="390"/>
      <c r="AH20" s="390"/>
      <c r="AI20" s="544"/>
      <c r="AJ20" s="407"/>
      <c r="AK20" s="407"/>
      <c r="AL20" s="390"/>
      <c r="AM20" s="573"/>
      <c r="AN20" s="526"/>
      <c r="AO20" s="526"/>
      <c r="AP20" s="526"/>
      <c r="AQ20" s="526"/>
      <c r="AR20" s="526"/>
      <c r="AS20" s="526"/>
      <c r="AT20" s="526"/>
      <c r="AU20" s="526"/>
      <c r="AV20" s="563"/>
    </row>
    <row r="21" spans="1:48" ht="18" customHeight="1" x14ac:dyDescent="0.15">
      <c r="A21" s="383" t="s">
        <v>1033</v>
      </c>
      <c r="B21" s="383"/>
      <c r="C21" s="383"/>
      <c r="D21" s="529"/>
      <c r="E21" s="570" t="s">
        <v>1046</v>
      </c>
      <c r="F21" s="571"/>
      <c r="G21" s="571"/>
      <c r="H21" s="571"/>
      <c r="I21" s="571"/>
      <c r="J21" s="572"/>
      <c r="K21" s="533"/>
      <c r="L21" s="530"/>
      <c r="M21" s="578"/>
      <c r="N21" s="579"/>
      <c r="O21" s="579"/>
      <c r="P21" s="579"/>
      <c r="Q21" s="579"/>
      <c r="R21" s="579"/>
      <c r="S21" s="579"/>
      <c r="T21" s="579"/>
      <c r="U21" s="579"/>
      <c r="V21" s="579"/>
      <c r="W21" s="579"/>
      <c r="X21" s="579"/>
      <c r="Y21" s="579"/>
      <c r="Z21" s="580"/>
      <c r="AA21" s="541">
        <v>69600</v>
      </c>
      <c r="AB21" s="542"/>
      <c r="AC21" s="543"/>
      <c r="AD21" s="549">
        <f>(AA21*5/10)</f>
        <v>34800</v>
      </c>
      <c r="AE21" s="549"/>
      <c r="AF21" s="549"/>
      <c r="AG21" s="552" t="s">
        <v>1854</v>
      </c>
      <c r="AH21" s="552"/>
      <c r="AI21" s="555">
        <f>(AA21*5/10)</f>
        <v>34800</v>
      </c>
      <c r="AJ21" s="549"/>
      <c r="AK21" s="549"/>
      <c r="AL21" s="552" t="s">
        <v>1854</v>
      </c>
      <c r="AM21" s="558"/>
      <c r="AN21" s="561" t="s">
        <v>1047</v>
      </c>
      <c r="AO21" s="561"/>
      <c r="AP21" s="561"/>
      <c r="AQ21" s="561"/>
      <c r="AR21" s="561"/>
      <c r="AS21" s="561"/>
      <c r="AT21" s="561"/>
      <c r="AU21" s="561"/>
      <c r="AV21" s="562"/>
    </row>
    <row r="22" spans="1:48" ht="18" customHeight="1" x14ac:dyDescent="0.15">
      <c r="A22" s="383"/>
      <c r="B22" s="383"/>
      <c r="C22" s="383"/>
      <c r="D22" s="569"/>
      <c r="E22" s="570"/>
      <c r="F22" s="571"/>
      <c r="G22" s="571"/>
      <c r="H22" s="571"/>
      <c r="I22" s="571"/>
      <c r="J22" s="572"/>
      <c r="K22" s="573"/>
      <c r="L22" s="390"/>
      <c r="M22" s="526" t="s">
        <v>1048</v>
      </c>
      <c r="N22" s="526"/>
      <c r="O22" s="526"/>
      <c r="P22" s="526"/>
      <c r="Q22" s="526"/>
      <c r="R22" s="526"/>
      <c r="S22" s="526"/>
      <c r="T22" s="526"/>
      <c r="U22" s="526"/>
      <c r="V22" s="581"/>
      <c r="W22" s="581"/>
      <c r="X22" s="526" t="s">
        <v>1042</v>
      </c>
      <c r="Y22" s="526"/>
      <c r="Z22" s="526"/>
      <c r="AA22" s="544"/>
      <c r="AB22" s="407"/>
      <c r="AC22" s="545"/>
      <c r="AD22" s="550"/>
      <c r="AE22" s="550"/>
      <c r="AF22" s="550"/>
      <c r="AG22" s="553"/>
      <c r="AH22" s="553"/>
      <c r="AI22" s="556"/>
      <c r="AJ22" s="550"/>
      <c r="AK22" s="550"/>
      <c r="AL22" s="553"/>
      <c r="AM22" s="559"/>
      <c r="AN22" s="526"/>
      <c r="AO22" s="526"/>
      <c r="AP22" s="526"/>
      <c r="AQ22" s="526"/>
      <c r="AR22" s="526"/>
      <c r="AS22" s="526"/>
      <c r="AT22" s="526"/>
      <c r="AU22" s="526"/>
      <c r="AV22" s="563"/>
    </row>
    <row r="23" spans="1:48" ht="18" customHeight="1" x14ac:dyDescent="0.15">
      <c r="A23" s="383"/>
      <c r="B23" s="383"/>
      <c r="C23" s="383"/>
      <c r="D23" s="531"/>
      <c r="E23" s="570"/>
      <c r="F23" s="571"/>
      <c r="G23" s="571"/>
      <c r="H23" s="571"/>
      <c r="I23" s="571"/>
      <c r="J23" s="572"/>
      <c r="K23" s="534"/>
      <c r="L23" s="532"/>
      <c r="M23" s="568"/>
      <c r="N23" s="568"/>
      <c r="O23" s="568"/>
      <c r="P23" s="568"/>
      <c r="Q23" s="568"/>
      <c r="R23" s="568"/>
      <c r="S23" s="568"/>
      <c r="T23" s="568"/>
      <c r="U23" s="568"/>
      <c r="V23" s="568"/>
      <c r="W23" s="568"/>
      <c r="X23" s="568"/>
      <c r="Y23" s="568"/>
      <c r="Z23" s="568"/>
      <c r="AA23" s="546"/>
      <c r="AB23" s="547"/>
      <c r="AC23" s="548"/>
      <c r="AD23" s="551"/>
      <c r="AE23" s="551"/>
      <c r="AF23" s="551"/>
      <c r="AG23" s="554"/>
      <c r="AH23" s="554"/>
      <c r="AI23" s="557"/>
      <c r="AJ23" s="551"/>
      <c r="AK23" s="551"/>
      <c r="AL23" s="554"/>
      <c r="AM23" s="560"/>
      <c r="AN23" s="564"/>
      <c r="AO23" s="564"/>
      <c r="AP23" s="564"/>
      <c r="AQ23" s="564"/>
      <c r="AR23" s="564"/>
      <c r="AS23" s="564"/>
      <c r="AT23" s="564"/>
      <c r="AU23" s="564"/>
      <c r="AV23" s="565"/>
    </row>
    <row r="24" spans="1:48" ht="18" customHeight="1" x14ac:dyDescent="0.15">
      <c r="A24" s="383" t="s">
        <v>1033</v>
      </c>
      <c r="B24" s="383"/>
      <c r="C24" s="383"/>
      <c r="D24" s="529"/>
      <c r="E24" s="582" t="s">
        <v>1049</v>
      </c>
      <c r="F24" s="583"/>
      <c r="G24" s="583"/>
      <c r="H24" s="583"/>
      <c r="I24" s="583"/>
      <c r="J24" s="584"/>
      <c r="K24" s="533"/>
      <c r="L24" s="530"/>
      <c r="M24" s="526"/>
      <c r="N24" s="526"/>
      <c r="O24" s="526"/>
      <c r="P24" s="526"/>
      <c r="Q24" s="526"/>
      <c r="R24" s="526"/>
      <c r="S24" s="526"/>
      <c r="T24" s="526"/>
      <c r="U24" s="526"/>
      <c r="V24" s="526"/>
      <c r="W24" s="526"/>
      <c r="X24" s="526"/>
      <c r="Y24" s="526"/>
      <c r="Z24" s="526"/>
      <c r="AA24" s="544">
        <v>188000</v>
      </c>
      <c r="AB24" s="407"/>
      <c r="AC24" s="545"/>
      <c r="AD24" s="550">
        <f>(AA24*5/10)</f>
        <v>94000</v>
      </c>
      <c r="AE24" s="550"/>
      <c r="AF24" s="550"/>
      <c r="AG24" s="553" t="s">
        <v>1854</v>
      </c>
      <c r="AH24" s="553"/>
      <c r="AI24" s="556">
        <f>(AA24*5/10)</f>
        <v>94000</v>
      </c>
      <c r="AJ24" s="550"/>
      <c r="AK24" s="550"/>
      <c r="AL24" s="553" t="s">
        <v>1854</v>
      </c>
      <c r="AM24" s="559"/>
      <c r="AN24" s="526"/>
      <c r="AO24" s="526"/>
      <c r="AP24" s="526"/>
      <c r="AQ24" s="526"/>
      <c r="AR24" s="526"/>
      <c r="AS24" s="526"/>
      <c r="AT24" s="526"/>
      <c r="AU24" s="526"/>
      <c r="AV24" s="563"/>
    </row>
    <row r="25" spans="1:48" ht="18" customHeight="1" x14ac:dyDescent="0.15">
      <c r="A25" s="383"/>
      <c r="B25" s="383"/>
      <c r="C25" s="383"/>
      <c r="D25" s="569"/>
      <c r="E25" s="570"/>
      <c r="F25" s="571"/>
      <c r="G25" s="571"/>
      <c r="H25" s="571"/>
      <c r="I25" s="571"/>
      <c r="J25" s="572"/>
      <c r="K25" s="573"/>
      <c r="L25" s="390"/>
      <c r="M25" s="526" t="s">
        <v>1050</v>
      </c>
      <c r="N25" s="526"/>
      <c r="O25" s="526"/>
      <c r="P25" s="526"/>
      <c r="Q25" s="526"/>
      <c r="R25" s="526"/>
      <c r="S25" s="526"/>
      <c r="T25" s="526"/>
      <c r="U25" s="526"/>
      <c r="V25" s="526"/>
      <c r="W25" s="526"/>
      <c r="X25" s="526" t="s">
        <v>1042</v>
      </c>
      <c r="Y25" s="526"/>
      <c r="Z25" s="526"/>
      <c r="AA25" s="544"/>
      <c r="AB25" s="407"/>
      <c r="AC25" s="545"/>
      <c r="AD25" s="550"/>
      <c r="AE25" s="550"/>
      <c r="AF25" s="550"/>
      <c r="AG25" s="553"/>
      <c r="AH25" s="553"/>
      <c r="AI25" s="556"/>
      <c r="AJ25" s="550"/>
      <c r="AK25" s="550"/>
      <c r="AL25" s="553"/>
      <c r="AM25" s="559"/>
      <c r="AN25" s="526"/>
      <c r="AO25" s="526"/>
      <c r="AP25" s="526"/>
      <c r="AQ25" s="526"/>
      <c r="AR25" s="526"/>
      <c r="AS25" s="526"/>
      <c r="AT25" s="526"/>
      <c r="AU25" s="526"/>
      <c r="AV25" s="563"/>
    </row>
    <row r="26" spans="1:48" ht="18" customHeight="1" x14ac:dyDescent="0.15">
      <c r="A26" s="383"/>
      <c r="B26" s="383"/>
      <c r="C26" s="383"/>
      <c r="D26" s="531"/>
      <c r="E26" s="575"/>
      <c r="F26" s="576"/>
      <c r="G26" s="576"/>
      <c r="H26" s="576"/>
      <c r="I26" s="576"/>
      <c r="J26" s="577"/>
      <c r="K26" s="534"/>
      <c r="L26" s="532"/>
      <c r="M26" s="567" t="s">
        <v>1051</v>
      </c>
      <c r="N26" s="567"/>
      <c r="O26" s="567"/>
      <c r="P26" s="567"/>
      <c r="Q26" s="567"/>
      <c r="R26" s="567"/>
      <c r="S26" s="567"/>
      <c r="T26" s="567"/>
      <c r="U26" s="567"/>
      <c r="V26" s="567"/>
      <c r="W26" s="567"/>
      <c r="X26" s="567"/>
      <c r="Y26" s="567"/>
      <c r="Z26" s="567"/>
      <c r="AA26" s="544"/>
      <c r="AB26" s="407"/>
      <c r="AC26" s="545"/>
      <c r="AD26" s="550"/>
      <c r="AE26" s="550"/>
      <c r="AF26" s="550"/>
      <c r="AG26" s="553"/>
      <c r="AH26" s="553"/>
      <c r="AI26" s="556"/>
      <c r="AJ26" s="550"/>
      <c r="AK26" s="550"/>
      <c r="AL26" s="553"/>
      <c r="AM26" s="559"/>
      <c r="AN26" s="526"/>
      <c r="AO26" s="526"/>
      <c r="AP26" s="526"/>
      <c r="AQ26" s="526"/>
      <c r="AR26" s="526"/>
      <c r="AS26" s="526"/>
      <c r="AT26" s="526"/>
      <c r="AU26" s="526"/>
      <c r="AV26" s="563"/>
    </row>
    <row r="27" spans="1:48" ht="18" customHeight="1" x14ac:dyDescent="0.15">
      <c r="A27" s="383" t="s">
        <v>1033</v>
      </c>
      <c r="B27" s="383"/>
      <c r="C27" s="383"/>
      <c r="D27" s="529"/>
      <c r="E27" s="570" t="s">
        <v>1052</v>
      </c>
      <c r="F27" s="571"/>
      <c r="G27" s="571"/>
      <c r="H27" s="571"/>
      <c r="I27" s="571"/>
      <c r="J27" s="572"/>
      <c r="K27" s="533"/>
      <c r="L27" s="530"/>
      <c r="M27" s="561" t="s">
        <v>1053</v>
      </c>
      <c r="N27" s="561"/>
      <c r="O27" s="561"/>
      <c r="P27" s="561"/>
      <c r="Q27" s="561"/>
      <c r="R27" s="561"/>
      <c r="S27" s="561"/>
      <c r="T27" s="561"/>
      <c r="U27" s="561"/>
      <c r="V27" s="561"/>
      <c r="W27" s="561"/>
      <c r="X27" s="195"/>
      <c r="Y27" s="195"/>
      <c r="Z27" s="195"/>
      <c r="AA27" s="541">
        <v>61700</v>
      </c>
      <c r="AB27" s="542"/>
      <c r="AC27" s="543"/>
      <c r="AD27" s="549">
        <f>(AA27*5/10)</f>
        <v>30850</v>
      </c>
      <c r="AE27" s="549"/>
      <c r="AF27" s="549"/>
      <c r="AG27" s="552" t="s">
        <v>1854</v>
      </c>
      <c r="AH27" s="552"/>
      <c r="AI27" s="555">
        <f>(AA27*5/10)</f>
        <v>30850</v>
      </c>
      <c r="AJ27" s="549"/>
      <c r="AK27" s="549"/>
      <c r="AL27" s="552" t="s">
        <v>1854</v>
      </c>
      <c r="AM27" s="558"/>
      <c r="AN27" s="561" t="s">
        <v>1054</v>
      </c>
      <c r="AO27" s="561"/>
      <c r="AP27" s="561"/>
      <c r="AQ27" s="561"/>
      <c r="AR27" s="561"/>
      <c r="AS27" s="561"/>
      <c r="AT27" s="561"/>
      <c r="AU27" s="561"/>
      <c r="AV27" s="562"/>
    </row>
    <row r="28" spans="1:48" ht="18" customHeight="1" x14ac:dyDescent="0.15">
      <c r="A28" s="383"/>
      <c r="B28" s="383"/>
      <c r="C28" s="383"/>
      <c r="D28" s="569"/>
      <c r="E28" s="570"/>
      <c r="F28" s="571"/>
      <c r="G28" s="571"/>
      <c r="H28" s="571"/>
      <c r="I28" s="571"/>
      <c r="J28" s="572"/>
      <c r="K28" s="573"/>
      <c r="L28" s="390"/>
      <c r="M28" s="526"/>
      <c r="N28" s="526"/>
      <c r="O28" s="526"/>
      <c r="P28" s="526"/>
      <c r="Q28" s="526"/>
      <c r="R28" s="526"/>
      <c r="S28" s="526"/>
      <c r="T28" s="526"/>
      <c r="U28" s="526"/>
      <c r="V28" s="526"/>
      <c r="W28" s="526"/>
      <c r="X28" s="526" t="s">
        <v>1042</v>
      </c>
      <c r="Y28" s="526"/>
      <c r="Z28" s="526"/>
      <c r="AA28" s="544"/>
      <c r="AB28" s="407"/>
      <c r="AC28" s="545"/>
      <c r="AD28" s="550"/>
      <c r="AE28" s="550"/>
      <c r="AF28" s="550"/>
      <c r="AG28" s="553"/>
      <c r="AH28" s="553"/>
      <c r="AI28" s="556"/>
      <c r="AJ28" s="550"/>
      <c r="AK28" s="550"/>
      <c r="AL28" s="553"/>
      <c r="AM28" s="559"/>
      <c r="AN28" s="526"/>
      <c r="AO28" s="526"/>
      <c r="AP28" s="526"/>
      <c r="AQ28" s="526"/>
      <c r="AR28" s="526"/>
      <c r="AS28" s="526"/>
      <c r="AT28" s="526"/>
      <c r="AU28" s="526"/>
      <c r="AV28" s="563"/>
    </row>
    <row r="29" spans="1:48" ht="18" customHeight="1" x14ac:dyDescent="0.15">
      <c r="A29" s="383"/>
      <c r="B29" s="383"/>
      <c r="C29" s="383"/>
      <c r="D29" s="531"/>
      <c r="E29" s="570"/>
      <c r="F29" s="571"/>
      <c r="G29" s="571"/>
      <c r="H29" s="571"/>
      <c r="I29" s="571"/>
      <c r="J29" s="572"/>
      <c r="K29" s="534"/>
      <c r="L29" s="532"/>
      <c r="M29" s="564"/>
      <c r="N29" s="564"/>
      <c r="O29" s="564"/>
      <c r="P29" s="564"/>
      <c r="Q29" s="564"/>
      <c r="R29" s="564"/>
      <c r="S29" s="564"/>
      <c r="T29" s="564"/>
      <c r="U29" s="564"/>
      <c r="V29" s="564"/>
      <c r="W29" s="564"/>
      <c r="X29" s="196"/>
      <c r="Y29" s="196"/>
      <c r="Z29" s="196"/>
      <c r="AA29" s="546"/>
      <c r="AB29" s="547"/>
      <c r="AC29" s="548"/>
      <c r="AD29" s="551"/>
      <c r="AE29" s="551"/>
      <c r="AF29" s="551"/>
      <c r="AG29" s="554"/>
      <c r="AH29" s="554"/>
      <c r="AI29" s="557"/>
      <c r="AJ29" s="551"/>
      <c r="AK29" s="551"/>
      <c r="AL29" s="554"/>
      <c r="AM29" s="560"/>
      <c r="AN29" s="564"/>
      <c r="AO29" s="564"/>
      <c r="AP29" s="564"/>
      <c r="AQ29" s="564"/>
      <c r="AR29" s="564"/>
      <c r="AS29" s="564"/>
      <c r="AT29" s="564"/>
      <c r="AU29" s="564"/>
      <c r="AV29" s="565"/>
    </row>
    <row r="30" spans="1:48" ht="18" customHeight="1" x14ac:dyDescent="0.15">
      <c r="A30" s="383" t="s">
        <v>1033</v>
      </c>
      <c r="B30" s="383"/>
      <c r="C30" s="383"/>
      <c r="D30" s="529"/>
      <c r="E30" s="582" t="s">
        <v>1055</v>
      </c>
      <c r="F30" s="583"/>
      <c r="G30" s="583"/>
      <c r="H30" s="583"/>
      <c r="I30" s="583"/>
      <c r="J30" s="584"/>
      <c r="K30" s="533"/>
      <c r="L30" s="530"/>
      <c r="M30" s="526"/>
      <c r="N30" s="526"/>
      <c r="O30" s="526"/>
      <c r="P30" s="526"/>
      <c r="Q30" s="526"/>
      <c r="R30" s="526"/>
      <c r="S30" s="526"/>
      <c r="T30" s="526"/>
      <c r="U30" s="526"/>
      <c r="V30" s="526"/>
      <c r="W30" s="526"/>
      <c r="X30" s="526"/>
      <c r="Y30" s="526"/>
      <c r="Z30" s="526"/>
      <c r="AA30" s="544">
        <v>70000</v>
      </c>
      <c r="AB30" s="407"/>
      <c r="AC30" s="545"/>
      <c r="AD30" s="407">
        <f>(AA30*5/10)</f>
        <v>35000</v>
      </c>
      <c r="AE30" s="407"/>
      <c r="AF30" s="407"/>
      <c r="AG30" s="587" t="s">
        <v>1854</v>
      </c>
      <c r="AH30" s="587"/>
      <c r="AI30" s="544">
        <f>(AA30*5/10)</f>
        <v>35000</v>
      </c>
      <c r="AJ30" s="407"/>
      <c r="AK30" s="407"/>
      <c r="AL30" s="587" t="s">
        <v>1854</v>
      </c>
      <c r="AM30" s="588"/>
      <c r="AN30" s="526"/>
      <c r="AO30" s="526"/>
      <c r="AP30" s="526"/>
      <c r="AQ30" s="526"/>
      <c r="AR30" s="526"/>
      <c r="AS30" s="526"/>
      <c r="AT30" s="526"/>
      <c r="AU30" s="526"/>
      <c r="AV30" s="563"/>
    </row>
    <row r="31" spans="1:48" ht="18" customHeight="1" x14ac:dyDescent="0.15">
      <c r="A31" s="383"/>
      <c r="B31" s="383"/>
      <c r="C31" s="383"/>
      <c r="D31" s="569"/>
      <c r="E31" s="570"/>
      <c r="F31" s="571"/>
      <c r="G31" s="571"/>
      <c r="H31" s="571"/>
      <c r="I31" s="571"/>
      <c r="J31" s="572"/>
      <c r="K31" s="573"/>
      <c r="L31" s="390"/>
      <c r="M31" s="567" t="s">
        <v>1056</v>
      </c>
      <c r="N31" s="567"/>
      <c r="O31" s="567"/>
      <c r="P31" s="567"/>
      <c r="Q31" s="567"/>
      <c r="R31" s="567"/>
      <c r="S31" s="567"/>
      <c r="T31" s="567"/>
      <c r="U31" s="567"/>
      <c r="V31" s="567"/>
      <c r="W31" s="567"/>
      <c r="X31" s="567" t="s">
        <v>1057</v>
      </c>
      <c r="Y31" s="567"/>
      <c r="Z31" s="567"/>
      <c r="AA31" s="544"/>
      <c r="AB31" s="407"/>
      <c r="AC31" s="545"/>
      <c r="AD31" s="407"/>
      <c r="AE31" s="407"/>
      <c r="AF31" s="407"/>
      <c r="AG31" s="587"/>
      <c r="AH31" s="587"/>
      <c r="AI31" s="544"/>
      <c r="AJ31" s="407"/>
      <c r="AK31" s="407"/>
      <c r="AL31" s="587"/>
      <c r="AM31" s="588"/>
      <c r="AN31" s="526"/>
      <c r="AO31" s="526"/>
      <c r="AP31" s="526"/>
      <c r="AQ31" s="526"/>
      <c r="AR31" s="526"/>
      <c r="AS31" s="526"/>
      <c r="AT31" s="526"/>
      <c r="AU31" s="526"/>
      <c r="AV31" s="563"/>
    </row>
    <row r="32" spans="1:48" ht="18" customHeight="1" x14ac:dyDescent="0.15">
      <c r="A32" s="383"/>
      <c r="B32" s="383"/>
      <c r="C32" s="383"/>
      <c r="D32" s="531"/>
      <c r="E32" s="575"/>
      <c r="F32" s="576"/>
      <c r="G32" s="576"/>
      <c r="H32" s="576"/>
      <c r="I32" s="576"/>
      <c r="J32" s="577"/>
      <c r="K32" s="534"/>
      <c r="L32" s="532"/>
      <c r="M32" s="567" t="s">
        <v>1058</v>
      </c>
      <c r="N32" s="567"/>
      <c r="O32" s="567"/>
      <c r="P32" s="567"/>
      <c r="Q32" s="567"/>
      <c r="R32" s="567"/>
      <c r="S32" s="567"/>
      <c r="T32" s="567"/>
      <c r="U32" s="567"/>
      <c r="V32" s="567"/>
      <c r="W32" s="567"/>
      <c r="X32" s="567" t="s">
        <v>1059</v>
      </c>
      <c r="Y32" s="567"/>
      <c r="Z32" s="567"/>
      <c r="AA32" s="544"/>
      <c r="AB32" s="407"/>
      <c r="AC32" s="545"/>
      <c r="AD32" s="407"/>
      <c r="AE32" s="407"/>
      <c r="AF32" s="407"/>
      <c r="AG32" s="587"/>
      <c r="AH32" s="587"/>
      <c r="AI32" s="544"/>
      <c r="AJ32" s="407"/>
      <c r="AK32" s="407"/>
      <c r="AL32" s="587"/>
      <c r="AM32" s="588"/>
      <c r="AN32" s="526"/>
      <c r="AO32" s="526"/>
      <c r="AP32" s="526"/>
      <c r="AQ32" s="526"/>
      <c r="AR32" s="526"/>
      <c r="AS32" s="526"/>
      <c r="AT32" s="526"/>
      <c r="AU32" s="526"/>
      <c r="AV32" s="563"/>
    </row>
    <row r="33" spans="1:48" ht="18" customHeight="1" x14ac:dyDescent="0.15">
      <c r="A33" s="383" t="s">
        <v>1033</v>
      </c>
      <c r="B33" s="383"/>
      <c r="C33" s="383"/>
      <c r="D33" s="529"/>
      <c r="E33" s="570" t="s">
        <v>1060</v>
      </c>
      <c r="F33" s="571"/>
      <c r="G33" s="571"/>
      <c r="H33" s="571"/>
      <c r="I33" s="571"/>
      <c r="J33" s="572"/>
      <c r="K33" s="533"/>
      <c r="L33" s="530"/>
      <c r="M33" s="578"/>
      <c r="N33" s="579"/>
      <c r="O33" s="579"/>
      <c r="P33" s="579"/>
      <c r="Q33" s="579"/>
      <c r="R33" s="579"/>
      <c r="S33" s="579"/>
      <c r="T33" s="579"/>
      <c r="U33" s="579"/>
      <c r="V33" s="579"/>
      <c r="W33" s="579"/>
      <c r="X33" s="579"/>
      <c r="Y33" s="579"/>
      <c r="Z33" s="580"/>
      <c r="AA33" s="541">
        <v>30000</v>
      </c>
      <c r="AB33" s="542"/>
      <c r="AC33" s="543"/>
      <c r="AD33" s="542">
        <f>(AA33*1/2)</f>
        <v>15000</v>
      </c>
      <c r="AE33" s="542"/>
      <c r="AF33" s="542"/>
      <c r="AG33" s="530" t="s">
        <v>1854</v>
      </c>
      <c r="AH33" s="530"/>
      <c r="AI33" s="541">
        <f>(AA33*1/2)</f>
        <v>15000</v>
      </c>
      <c r="AJ33" s="542"/>
      <c r="AK33" s="542"/>
      <c r="AL33" s="530" t="s">
        <v>1854</v>
      </c>
      <c r="AM33" s="533"/>
      <c r="AN33" s="585" t="s">
        <v>1061</v>
      </c>
      <c r="AO33" s="585"/>
      <c r="AP33" s="585"/>
      <c r="AQ33" s="585"/>
      <c r="AR33" s="585"/>
      <c r="AS33" s="585"/>
      <c r="AT33" s="585"/>
      <c r="AU33" s="585"/>
      <c r="AV33" s="575"/>
    </row>
    <row r="34" spans="1:48" ht="18" customHeight="1" x14ac:dyDescent="0.15">
      <c r="A34" s="383"/>
      <c r="B34" s="383"/>
      <c r="C34" s="383"/>
      <c r="D34" s="569"/>
      <c r="E34" s="570"/>
      <c r="F34" s="571"/>
      <c r="G34" s="571"/>
      <c r="H34" s="571"/>
      <c r="I34" s="571"/>
      <c r="J34" s="572"/>
      <c r="K34" s="573"/>
      <c r="L34" s="390"/>
      <c r="M34" s="526" t="s">
        <v>1062</v>
      </c>
      <c r="N34" s="526"/>
      <c r="O34" s="526"/>
      <c r="P34" s="526"/>
      <c r="Q34" s="526"/>
      <c r="R34" s="526"/>
      <c r="S34" s="526"/>
      <c r="T34" s="526"/>
      <c r="U34" s="526"/>
      <c r="V34" s="526"/>
      <c r="W34" s="526"/>
      <c r="X34" s="526" t="s">
        <v>1063</v>
      </c>
      <c r="Y34" s="526"/>
      <c r="Z34" s="526"/>
      <c r="AA34" s="544"/>
      <c r="AB34" s="407"/>
      <c r="AC34" s="545"/>
      <c r="AD34" s="407"/>
      <c r="AE34" s="407"/>
      <c r="AF34" s="407"/>
      <c r="AG34" s="390"/>
      <c r="AH34" s="390"/>
      <c r="AI34" s="544"/>
      <c r="AJ34" s="407"/>
      <c r="AK34" s="407"/>
      <c r="AL34" s="390"/>
      <c r="AM34" s="573"/>
      <c r="AN34" s="385"/>
      <c r="AO34" s="385"/>
      <c r="AP34" s="385"/>
      <c r="AQ34" s="385"/>
      <c r="AR34" s="385"/>
      <c r="AS34" s="385"/>
      <c r="AT34" s="385"/>
      <c r="AU34" s="385"/>
      <c r="AV34" s="586"/>
    </row>
    <row r="35" spans="1:48" ht="18" customHeight="1" x14ac:dyDescent="0.15">
      <c r="A35" s="383"/>
      <c r="B35" s="383"/>
      <c r="C35" s="383"/>
      <c r="D35" s="531"/>
      <c r="E35" s="570"/>
      <c r="F35" s="571"/>
      <c r="G35" s="571"/>
      <c r="H35" s="571"/>
      <c r="I35" s="571"/>
      <c r="J35" s="572"/>
      <c r="K35" s="534"/>
      <c r="L35" s="532"/>
      <c r="M35" s="568"/>
      <c r="N35" s="568"/>
      <c r="O35" s="568"/>
      <c r="P35" s="568"/>
      <c r="Q35" s="568"/>
      <c r="R35" s="568"/>
      <c r="S35" s="568"/>
      <c r="T35" s="568"/>
      <c r="U35" s="568"/>
      <c r="V35" s="568"/>
      <c r="W35" s="568"/>
      <c r="X35" s="568"/>
      <c r="Y35" s="568"/>
      <c r="Z35" s="568"/>
      <c r="AA35" s="546"/>
      <c r="AB35" s="547"/>
      <c r="AC35" s="548"/>
      <c r="AD35" s="547"/>
      <c r="AE35" s="547"/>
      <c r="AF35" s="547"/>
      <c r="AG35" s="532"/>
      <c r="AH35" s="532"/>
      <c r="AI35" s="546"/>
      <c r="AJ35" s="547"/>
      <c r="AK35" s="547"/>
      <c r="AL35" s="532"/>
      <c r="AM35" s="534"/>
      <c r="AN35" s="391"/>
      <c r="AO35" s="391"/>
      <c r="AP35" s="391"/>
      <c r="AQ35" s="391"/>
      <c r="AR35" s="391"/>
      <c r="AS35" s="391"/>
      <c r="AT35" s="391"/>
      <c r="AU35" s="391"/>
      <c r="AV35" s="582"/>
    </row>
  </sheetData>
  <sheetProtection selectLockedCells="1" selectUnlockedCells="1"/>
  <mergeCells count="143">
    <mergeCell ref="AA33:AC35"/>
    <mergeCell ref="AD33:AF35"/>
    <mergeCell ref="AG33:AH35"/>
    <mergeCell ref="AI33:AK35"/>
    <mergeCell ref="AL33:AM35"/>
    <mergeCell ref="AN33:AV35"/>
    <mergeCell ref="X32:Z32"/>
    <mergeCell ref="A33:C35"/>
    <mergeCell ref="D33:D35"/>
    <mergeCell ref="E33:J35"/>
    <mergeCell ref="K33:K35"/>
    <mergeCell ref="L33:L35"/>
    <mergeCell ref="M33:Z33"/>
    <mergeCell ref="M34:W34"/>
    <mergeCell ref="X34:Z34"/>
    <mergeCell ref="M35:Z35"/>
    <mergeCell ref="AA30:AC32"/>
    <mergeCell ref="AD30:AF32"/>
    <mergeCell ref="AG30:AH32"/>
    <mergeCell ref="AI30:AK32"/>
    <mergeCell ref="AL30:AM32"/>
    <mergeCell ref="AN30:AV32"/>
    <mergeCell ref="A30:C32"/>
    <mergeCell ref="D30:D32"/>
    <mergeCell ref="E30:J32"/>
    <mergeCell ref="K30:K32"/>
    <mergeCell ref="L30:L32"/>
    <mergeCell ref="M30:Z30"/>
    <mergeCell ref="M31:W31"/>
    <mergeCell ref="X31:Z31"/>
    <mergeCell ref="M32:W32"/>
    <mergeCell ref="AA27:AC29"/>
    <mergeCell ref="AD27:AF29"/>
    <mergeCell ref="AG27:AH29"/>
    <mergeCell ref="AI27:AK29"/>
    <mergeCell ref="AL27:AM29"/>
    <mergeCell ref="AN27:AV29"/>
    <mergeCell ref="A27:C29"/>
    <mergeCell ref="D27:D29"/>
    <mergeCell ref="E27:J29"/>
    <mergeCell ref="K27:K29"/>
    <mergeCell ref="L27:L29"/>
    <mergeCell ref="M27:W29"/>
    <mergeCell ref="X28:Z28"/>
    <mergeCell ref="AA24:AC26"/>
    <mergeCell ref="AD24:AF26"/>
    <mergeCell ref="AG24:AH26"/>
    <mergeCell ref="AI24:AK26"/>
    <mergeCell ref="AL24:AM26"/>
    <mergeCell ref="AN24:AV26"/>
    <mergeCell ref="A24:C26"/>
    <mergeCell ref="D24:D26"/>
    <mergeCell ref="E24:J26"/>
    <mergeCell ref="K24:K26"/>
    <mergeCell ref="L24:L26"/>
    <mergeCell ref="M24:Z24"/>
    <mergeCell ref="M25:W25"/>
    <mergeCell ref="X25:Z25"/>
    <mergeCell ref="M26:W26"/>
    <mergeCell ref="X26:Z26"/>
    <mergeCell ref="AN21:AV23"/>
    <mergeCell ref="A21:C23"/>
    <mergeCell ref="D21:D23"/>
    <mergeCell ref="E21:J23"/>
    <mergeCell ref="K21:K23"/>
    <mergeCell ref="L21:L23"/>
    <mergeCell ref="M21:Z21"/>
    <mergeCell ref="M22:U22"/>
    <mergeCell ref="V22:W22"/>
    <mergeCell ref="X22:Z22"/>
    <mergeCell ref="M23:Z23"/>
    <mergeCell ref="P20:Z20"/>
    <mergeCell ref="P18:Z18"/>
    <mergeCell ref="AA18:AC20"/>
    <mergeCell ref="AD18:AF20"/>
    <mergeCell ref="AG18:AH20"/>
    <mergeCell ref="AI18:AK20"/>
    <mergeCell ref="AL18:AM20"/>
    <mergeCell ref="AA21:AC23"/>
    <mergeCell ref="AD21:AF23"/>
    <mergeCell ref="AG21:AH23"/>
    <mergeCell ref="AI21:AK23"/>
    <mergeCell ref="AL21:AM23"/>
    <mergeCell ref="A18:C20"/>
    <mergeCell ref="D18:D20"/>
    <mergeCell ref="E18:J20"/>
    <mergeCell ref="K18:K20"/>
    <mergeCell ref="L18:L20"/>
    <mergeCell ref="M18:O18"/>
    <mergeCell ref="AN15:AV17"/>
    <mergeCell ref="M16:O16"/>
    <mergeCell ref="P16:W16"/>
    <mergeCell ref="X16:Z16"/>
    <mergeCell ref="M17:O17"/>
    <mergeCell ref="P17:W17"/>
    <mergeCell ref="X17:Z17"/>
    <mergeCell ref="M15:Z15"/>
    <mergeCell ref="AA15:AC17"/>
    <mergeCell ref="AD15:AF17"/>
    <mergeCell ref="AG15:AH17"/>
    <mergeCell ref="AI15:AK17"/>
    <mergeCell ref="AL15:AM17"/>
    <mergeCell ref="AN18:AV20"/>
    <mergeCell ref="M19:O19"/>
    <mergeCell ref="P19:W19"/>
    <mergeCell ref="X19:Z19"/>
    <mergeCell ref="M20:O20"/>
    <mergeCell ref="M13:O13"/>
    <mergeCell ref="P13:W13"/>
    <mergeCell ref="X13:Z13"/>
    <mergeCell ref="M14:O14"/>
    <mergeCell ref="P14:Z14"/>
    <mergeCell ref="A15:C17"/>
    <mergeCell ref="D15:D17"/>
    <mergeCell ref="E15:J17"/>
    <mergeCell ref="K15:K17"/>
    <mergeCell ref="L15:L17"/>
    <mergeCell ref="A12:C14"/>
    <mergeCell ref="D12:D14"/>
    <mergeCell ref="E12:J14"/>
    <mergeCell ref="K12:K14"/>
    <mergeCell ref="L12:L14"/>
    <mergeCell ref="M12:O12"/>
    <mergeCell ref="P12:Z12"/>
    <mergeCell ref="AA12:AC14"/>
    <mergeCell ref="AD12:AF14"/>
    <mergeCell ref="AG12:AH14"/>
    <mergeCell ref="AI12:AK14"/>
    <mergeCell ref="AL12:AM14"/>
    <mergeCell ref="AN12:AV14"/>
    <mergeCell ref="AN10:AV11"/>
    <mergeCell ref="AD11:AH11"/>
    <mergeCell ref="AI11:AM11"/>
    <mergeCell ref="A3:J3"/>
    <mergeCell ref="A5:J5"/>
    <mergeCell ref="A6:AV7"/>
    <mergeCell ref="A8:AN8"/>
    <mergeCell ref="AO9:AV9"/>
    <mergeCell ref="A10:C11"/>
    <mergeCell ref="D10:K11"/>
    <mergeCell ref="L10:Z11"/>
    <mergeCell ref="AA10:AC11"/>
    <mergeCell ref="AD10:AM10"/>
  </mergeCells>
  <phoneticPr fontId="2"/>
  <printOptions verticalCentered="1"/>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B213-E939-4666-BA97-369DDDA91823}">
  <sheetPr>
    <pageSetUpPr fitToPage="1"/>
  </sheetPr>
  <dimension ref="A1:Q30"/>
  <sheetViews>
    <sheetView view="pageLayout" zoomScale="70" zoomScaleNormal="70" zoomScaleSheetLayoutView="80" zoomScalePageLayoutView="70" workbookViewId="0">
      <selection activeCell="C10" sqref="C10:D10"/>
    </sheetView>
  </sheetViews>
  <sheetFormatPr defaultColWidth="11.6640625" defaultRowHeight="14.4" x14ac:dyDescent="0.15"/>
  <cols>
    <col min="1" max="2" width="11.6640625" style="45" customWidth="1"/>
    <col min="3" max="4" width="14.109375" style="45" customWidth="1"/>
    <col min="5" max="7" width="11.6640625" style="45" customWidth="1"/>
    <col min="8" max="8" width="10.77734375" style="45" customWidth="1"/>
    <col min="9" max="15" width="11.6640625" style="45" customWidth="1"/>
    <col min="16" max="16" width="65.21875" style="45" customWidth="1"/>
    <col min="17" max="16384" width="11.6640625" style="45"/>
  </cols>
  <sheetData>
    <row r="1" spans="1:16" s="42" customFormat="1" ht="27" customHeight="1" x14ac:dyDescent="0.15">
      <c r="A1" s="525" t="s">
        <v>1064</v>
      </c>
      <c r="B1" s="525"/>
      <c r="C1" s="525"/>
      <c r="D1" s="525"/>
      <c r="E1" s="525"/>
    </row>
    <row r="2" spans="1:16" ht="18.350000000000001" customHeight="1" x14ac:dyDescent="0.15">
      <c r="A2" s="197"/>
      <c r="B2" s="197"/>
      <c r="C2" s="197"/>
      <c r="D2" s="197"/>
      <c r="E2" s="197"/>
    </row>
    <row r="3" spans="1:16" s="42" customFormat="1" ht="27" customHeight="1" x14ac:dyDescent="0.15">
      <c r="A3" s="589" t="s">
        <v>1856</v>
      </c>
      <c r="B3" s="589"/>
      <c r="C3" s="589"/>
      <c r="D3" s="589"/>
    </row>
    <row r="4" spans="1:16" ht="27" customHeight="1" x14ac:dyDescent="0.15">
      <c r="A4" s="385" t="s">
        <v>1857</v>
      </c>
      <c r="B4" s="385"/>
      <c r="C4" s="385"/>
      <c r="D4" s="385"/>
      <c r="E4" s="385"/>
      <c r="F4" s="385"/>
      <c r="G4" s="385"/>
      <c r="H4" s="385"/>
      <c r="I4" s="385"/>
      <c r="J4" s="385"/>
      <c r="K4" s="385"/>
      <c r="L4" s="385"/>
      <c r="M4" s="385"/>
      <c r="N4" s="385"/>
      <c r="O4" s="385"/>
      <c r="P4" s="385"/>
    </row>
    <row r="5" spans="1:16" ht="27" customHeight="1" x14ac:dyDescent="0.15">
      <c r="A5" s="590" t="s">
        <v>1065</v>
      </c>
      <c r="B5" s="590"/>
      <c r="C5" s="590"/>
      <c r="D5" s="590"/>
      <c r="E5" s="590"/>
      <c r="F5" s="590"/>
      <c r="G5" s="590"/>
      <c r="H5" s="590"/>
      <c r="I5" s="590"/>
      <c r="J5" s="590"/>
      <c r="K5" s="590"/>
      <c r="L5" s="590"/>
      <c r="M5" s="590"/>
      <c r="N5" s="590"/>
      <c r="O5" s="590"/>
      <c r="P5" s="590"/>
    </row>
    <row r="6" spans="1:16" ht="27" customHeight="1" x14ac:dyDescent="0.15">
      <c r="A6" s="385" t="s">
        <v>1066</v>
      </c>
      <c r="B6" s="385"/>
      <c r="C6" s="385"/>
      <c r="D6" s="385"/>
      <c r="E6" s="385"/>
      <c r="F6" s="385"/>
      <c r="G6" s="385"/>
      <c r="H6" s="385"/>
      <c r="I6" s="385"/>
      <c r="J6" s="385"/>
      <c r="K6" s="385"/>
      <c r="L6" s="385"/>
      <c r="M6" s="385"/>
      <c r="N6" s="385"/>
      <c r="O6" s="385"/>
      <c r="P6" s="385"/>
    </row>
    <row r="7" spans="1:16" ht="27" customHeight="1" x14ac:dyDescent="0.15">
      <c r="A7" s="391"/>
      <c r="B7" s="391"/>
      <c r="C7" s="391"/>
      <c r="D7" s="391"/>
      <c r="E7" s="391"/>
      <c r="F7" s="391"/>
      <c r="G7" s="391"/>
      <c r="H7" s="391"/>
      <c r="I7" s="391"/>
      <c r="J7" s="391"/>
      <c r="K7" s="391"/>
      <c r="L7" s="391"/>
      <c r="M7" s="391"/>
      <c r="N7" s="391"/>
      <c r="O7" s="391"/>
      <c r="P7" s="391"/>
    </row>
    <row r="8" spans="1:16" s="50" customFormat="1" ht="36" customHeight="1" x14ac:dyDescent="0.15">
      <c r="A8" s="383" t="s">
        <v>1067</v>
      </c>
      <c r="B8" s="383"/>
      <c r="C8" s="383" t="s">
        <v>1026</v>
      </c>
      <c r="D8" s="383"/>
      <c r="E8" s="383" t="s">
        <v>1928</v>
      </c>
      <c r="F8" s="383"/>
      <c r="G8" s="383"/>
      <c r="H8" s="591" t="s">
        <v>1858</v>
      </c>
      <c r="I8" s="383" t="s">
        <v>1929</v>
      </c>
      <c r="J8" s="383"/>
      <c r="K8" s="383" t="s">
        <v>1068</v>
      </c>
      <c r="L8" s="591" t="s">
        <v>1930</v>
      </c>
      <c r="M8" s="383" t="s">
        <v>1931</v>
      </c>
      <c r="N8" s="383"/>
      <c r="O8" s="591" t="s">
        <v>1932</v>
      </c>
      <c r="P8" s="383" t="s">
        <v>1069</v>
      </c>
    </row>
    <row r="9" spans="1:16" s="50" customFormat="1" ht="36" customHeight="1" x14ac:dyDescent="0.15">
      <c r="A9" s="63" t="s">
        <v>1070</v>
      </c>
      <c r="B9" s="63" t="s">
        <v>1071</v>
      </c>
      <c r="C9" s="383"/>
      <c r="D9" s="383"/>
      <c r="E9" s="63" t="s">
        <v>1072</v>
      </c>
      <c r="F9" s="63" t="s">
        <v>1073</v>
      </c>
      <c r="G9" s="63" t="s">
        <v>159</v>
      </c>
      <c r="H9" s="591"/>
      <c r="I9" s="63" t="s">
        <v>1074</v>
      </c>
      <c r="J9" s="63" t="s">
        <v>1075</v>
      </c>
      <c r="K9" s="383"/>
      <c r="L9" s="383"/>
      <c r="M9" s="63" t="s">
        <v>1074</v>
      </c>
      <c r="N9" s="63" t="s">
        <v>1075</v>
      </c>
      <c r="O9" s="383"/>
      <c r="P9" s="383"/>
    </row>
    <row r="10" spans="1:16" ht="36" customHeight="1" x14ac:dyDescent="0.15">
      <c r="A10" s="591" t="s">
        <v>1076</v>
      </c>
      <c r="B10" s="63" t="s">
        <v>1077</v>
      </c>
      <c r="C10" s="592" t="s">
        <v>1078</v>
      </c>
      <c r="D10" s="592"/>
      <c r="E10" s="199">
        <v>18525</v>
      </c>
      <c r="F10" s="199">
        <v>16222</v>
      </c>
      <c r="G10" s="199">
        <f>E10+F10</f>
        <v>34747</v>
      </c>
      <c r="H10" s="199">
        <v>11494</v>
      </c>
      <c r="I10" s="199">
        <v>2699</v>
      </c>
      <c r="J10" s="199"/>
      <c r="K10" s="200" t="s">
        <v>1079</v>
      </c>
      <c r="L10" s="199">
        <v>8756</v>
      </c>
      <c r="M10" s="199">
        <f>66+387</f>
        <v>453</v>
      </c>
      <c r="N10" s="199"/>
      <c r="O10" s="199">
        <v>6601</v>
      </c>
      <c r="P10" s="201" t="s">
        <v>1080</v>
      </c>
    </row>
    <row r="11" spans="1:16" ht="65.95" customHeight="1" x14ac:dyDescent="0.15">
      <c r="A11" s="591"/>
      <c r="B11" s="63" t="s">
        <v>1081</v>
      </c>
      <c r="C11" s="592" t="s">
        <v>1082</v>
      </c>
      <c r="D11" s="592"/>
      <c r="E11" s="199">
        <v>38891</v>
      </c>
      <c r="F11" s="199">
        <v>33534</v>
      </c>
      <c r="G11" s="199">
        <f>E11+F11</f>
        <v>72425</v>
      </c>
      <c r="H11" s="199">
        <v>24441</v>
      </c>
      <c r="I11" s="199">
        <v>12154</v>
      </c>
      <c r="J11" s="199">
        <v>221</v>
      </c>
      <c r="K11" s="200" t="s">
        <v>1083</v>
      </c>
      <c r="L11" s="199">
        <v>11087</v>
      </c>
      <c r="M11" s="199">
        <f>345+345+65</f>
        <v>755</v>
      </c>
      <c r="N11" s="199"/>
      <c r="O11" s="199">
        <v>8367</v>
      </c>
      <c r="P11" s="201" t="s">
        <v>1084</v>
      </c>
    </row>
    <row r="12" spans="1:16" ht="35.200000000000003" customHeight="1" x14ac:dyDescent="0.15">
      <c r="A12" s="591"/>
      <c r="B12" s="63" t="s">
        <v>1085</v>
      </c>
      <c r="C12" s="592" t="s">
        <v>1086</v>
      </c>
      <c r="D12" s="592"/>
      <c r="E12" s="199">
        <v>377</v>
      </c>
      <c r="F12" s="199">
        <v>419</v>
      </c>
      <c r="G12" s="199">
        <f>E12+F12</f>
        <v>796</v>
      </c>
      <c r="H12" s="199">
        <v>24</v>
      </c>
      <c r="I12" s="199"/>
      <c r="J12" s="199"/>
      <c r="K12" s="200" t="s">
        <v>1087</v>
      </c>
      <c r="L12" s="199">
        <v>24</v>
      </c>
      <c r="M12" s="199"/>
      <c r="N12" s="199"/>
      <c r="O12" s="199">
        <v>22</v>
      </c>
      <c r="P12" s="201"/>
    </row>
    <row r="13" spans="1:16" ht="35.200000000000003" customHeight="1" x14ac:dyDescent="0.15">
      <c r="A13" s="591"/>
      <c r="B13" s="63" t="s">
        <v>1088</v>
      </c>
      <c r="C13" s="592" t="s">
        <v>1089</v>
      </c>
      <c r="D13" s="592"/>
      <c r="E13" s="199">
        <v>9081</v>
      </c>
      <c r="F13" s="199">
        <v>9548</v>
      </c>
      <c r="G13" s="199">
        <f>E13+F13</f>
        <v>18629</v>
      </c>
      <c r="H13" s="199">
        <v>5940</v>
      </c>
      <c r="I13" s="202">
        <v>534</v>
      </c>
      <c r="J13" s="199"/>
      <c r="K13" s="200" t="s">
        <v>1090</v>
      </c>
      <c r="L13" s="199">
        <v>5381</v>
      </c>
      <c r="M13" s="202">
        <v>65</v>
      </c>
      <c r="N13" s="199"/>
      <c r="O13" s="199">
        <v>5013</v>
      </c>
      <c r="P13" s="201" t="s">
        <v>1091</v>
      </c>
    </row>
    <row r="14" spans="1:16" ht="35.200000000000003" customHeight="1" x14ac:dyDescent="0.15">
      <c r="A14" s="591"/>
      <c r="B14" s="591" t="s">
        <v>1092</v>
      </c>
      <c r="C14" s="591"/>
      <c r="D14" s="591"/>
      <c r="E14" s="199">
        <f>SUM(E10:E13)</f>
        <v>66874</v>
      </c>
      <c r="F14" s="199">
        <f>SUM(F10:F13)</f>
        <v>59723</v>
      </c>
      <c r="G14" s="199">
        <f>+E14+F14</f>
        <v>126597</v>
      </c>
      <c r="H14" s="199">
        <f>SUM(H10:H13)</f>
        <v>41899</v>
      </c>
      <c r="I14" s="199">
        <f>SUM(I10:I13)</f>
        <v>15387</v>
      </c>
      <c r="J14" s="199">
        <f>SUM(J10:J13)</f>
        <v>221</v>
      </c>
      <c r="K14" s="200" t="s">
        <v>1093</v>
      </c>
      <c r="L14" s="199">
        <f>SUM(L10:L13)</f>
        <v>25248</v>
      </c>
      <c r="M14" s="199"/>
      <c r="N14" s="199"/>
      <c r="O14" s="199">
        <f>SUM(O10:O13)</f>
        <v>20003</v>
      </c>
      <c r="P14" s="203"/>
    </row>
    <row r="15" spans="1:16" ht="35.200000000000003" customHeight="1" x14ac:dyDescent="0.15">
      <c r="A15" s="566" t="s">
        <v>1094</v>
      </c>
      <c r="B15" s="566"/>
      <c r="C15" s="592" t="s">
        <v>1095</v>
      </c>
      <c r="D15" s="592"/>
      <c r="E15" s="199">
        <v>1691</v>
      </c>
      <c r="F15" s="199">
        <v>2241</v>
      </c>
      <c r="G15" s="199">
        <f>+E15+F15</f>
        <v>3932</v>
      </c>
      <c r="H15" s="199">
        <v>1501</v>
      </c>
      <c r="I15" s="199"/>
      <c r="J15" s="199"/>
      <c r="K15" s="200" t="s">
        <v>1096</v>
      </c>
      <c r="L15" s="199">
        <v>1477</v>
      </c>
      <c r="M15" s="199"/>
      <c r="N15" s="199"/>
      <c r="O15" s="199">
        <v>1456</v>
      </c>
      <c r="P15" s="203"/>
    </row>
    <row r="16" spans="1:16" ht="35.200000000000003" customHeight="1" x14ac:dyDescent="0.15">
      <c r="A16" s="591" t="s">
        <v>1097</v>
      </c>
      <c r="B16" s="63" t="s">
        <v>643</v>
      </c>
      <c r="C16" s="592" t="s">
        <v>1098</v>
      </c>
      <c r="D16" s="592"/>
      <c r="E16" s="199">
        <v>23</v>
      </c>
      <c r="F16" s="199">
        <v>86</v>
      </c>
      <c r="G16" s="199">
        <f>+E16+F16</f>
        <v>109</v>
      </c>
      <c r="H16" s="199">
        <v>51</v>
      </c>
      <c r="I16" s="199"/>
      <c r="J16" s="199">
        <v>300</v>
      </c>
      <c r="K16" s="200" t="s">
        <v>1099</v>
      </c>
      <c r="L16" s="199">
        <v>351</v>
      </c>
      <c r="M16" s="199"/>
      <c r="N16" s="199"/>
      <c r="O16" s="199">
        <v>100</v>
      </c>
      <c r="P16" s="201" t="s">
        <v>1100</v>
      </c>
    </row>
    <row r="17" spans="1:17" ht="35.200000000000003" customHeight="1" x14ac:dyDescent="0.15">
      <c r="A17" s="591"/>
      <c r="B17" s="63" t="s">
        <v>636</v>
      </c>
      <c r="C17" s="592" t="s">
        <v>1101</v>
      </c>
      <c r="D17" s="592"/>
      <c r="E17" s="199">
        <v>94</v>
      </c>
      <c r="F17" s="199">
        <v>274</v>
      </c>
      <c r="G17" s="199">
        <f>+E17+F17</f>
        <v>368</v>
      </c>
      <c r="H17" s="199">
        <v>165</v>
      </c>
      <c r="I17" s="199"/>
      <c r="J17" s="199"/>
      <c r="K17" s="200" t="s">
        <v>1102</v>
      </c>
      <c r="L17" s="202">
        <v>165</v>
      </c>
      <c r="M17" s="199"/>
      <c r="N17" s="199"/>
      <c r="O17" s="199">
        <v>164</v>
      </c>
      <c r="P17" s="201"/>
    </row>
    <row r="18" spans="1:17" ht="35.200000000000003" customHeight="1" x14ac:dyDescent="0.15">
      <c r="A18" s="591"/>
      <c r="B18" s="63" t="s">
        <v>639</v>
      </c>
      <c r="C18" s="592" t="s">
        <v>1103</v>
      </c>
      <c r="D18" s="592"/>
      <c r="E18" s="199">
        <v>680</v>
      </c>
      <c r="F18" s="199">
        <v>928</v>
      </c>
      <c r="G18" s="199">
        <f t="shared" ref="G18:G23" si="0">+E18+F18</f>
        <v>1608</v>
      </c>
      <c r="H18" s="199">
        <v>1131</v>
      </c>
      <c r="I18" s="199"/>
      <c r="J18" s="199"/>
      <c r="K18" s="200" t="s">
        <v>1104</v>
      </c>
      <c r="L18" s="199">
        <v>1055</v>
      </c>
      <c r="M18" s="199"/>
      <c r="N18" s="199">
        <v>387</v>
      </c>
      <c r="O18" s="199">
        <v>1401</v>
      </c>
      <c r="P18" s="201" t="s">
        <v>1105</v>
      </c>
    </row>
    <row r="19" spans="1:17" ht="35.200000000000003" customHeight="1" x14ac:dyDescent="0.15">
      <c r="A19" s="591"/>
      <c r="B19" s="63" t="s">
        <v>633</v>
      </c>
      <c r="C19" s="592" t="s">
        <v>1106</v>
      </c>
      <c r="D19" s="592"/>
      <c r="E19" s="199">
        <v>1131</v>
      </c>
      <c r="F19" s="199">
        <v>1884</v>
      </c>
      <c r="G19" s="199">
        <f t="shared" si="0"/>
        <v>3015</v>
      </c>
      <c r="H19" s="199">
        <v>636</v>
      </c>
      <c r="I19" s="199"/>
      <c r="J19" s="199"/>
      <c r="K19" s="200" t="s">
        <v>1107</v>
      </c>
      <c r="L19" s="199">
        <v>589</v>
      </c>
      <c r="M19" s="199"/>
      <c r="N19" s="199">
        <v>345</v>
      </c>
      <c r="O19" s="199">
        <v>924</v>
      </c>
      <c r="P19" s="201" t="s">
        <v>1108</v>
      </c>
    </row>
    <row r="20" spans="1:17" ht="35.200000000000003" customHeight="1" x14ac:dyDescent="0.15">
      <c r="A20" s="591"/>
      <c r="B20" s="63" t="s">
        <v>631</v>
      </c>
      <c r="C20" s="592" t="s">
        <v>1109</v>
      </c>
      <c r="D20" s="592"/>
      <c r="E20" s="199">
        <v>772</v>
      </c>
      <c r="F20" s="199">
        <v>1174</v>
      </c>
      <c r="G20" s="199">
        <f t="shared" si="0"/>
        <v>1946</v>
      </c>
      <c r="H20" s="199">
        <v>1140</v>
      </c>
      <c r="I20" s="199">
        <v>100</v>
      </c>
      <c r="J20" s="199"/>
      <c r="K20" s="200" t="s">
        <v>1110</v>
      </c>
      <c r="L20" s="199">
        <v>927</v>
      </c>
      <c r="M20" s="199"/>
      <c r="N20" s="199"/>
      <c r="O20" s="199">
        <v>922</v>
      </c>
      <c r="P20" s="201"/>
      <c r="Q20" s="204"/>
    </row>
    <row r="21" spans="1:17" ht="35.200000000000003" customHeight="1" x14ac:dyDescent="0.15">
      <c r="A21" s="591"/>
      <c r="B21" s="63" t="s">
        <v>1111</v>
      </c>
      <c r="C21" s="592" t="s">
        <v>1112</v>
      </c>
      <c r="D21" s="592"/>
      <c r="E21" s="199">
        <v>379</v>
      </c>
      <c r="F21" s="199">
        <v>552</v>
      </c>
      <c r="G21" s="199">
        <f t="shared" si="0"/>
        <v>931</v>
      </c>
      <c r="H21" s="199">
        <v>422</v>
      </c>
      <c r="I21" s="199"/>
      <c r="J21" s="199"/>
      <c r="K21" s="200" t="s">
        <v>1113</v>
      </c>
      <c r="L21" s="199">
        <v>422</v>
      </c>
      <c r="M21" s="199"/>
      <c r="N21" s="199"/>
      <c r="O21" s="199">
        <v>384</v>
      </c>
      <c r="P21" s="201"/>
    </row>
    <row r="22" spans="1:17" ht="35.200000000000003" customHeight="1" x14ac:dyDescent="0.15">
      <c r="A22" s="591"/>
      <c r="B22" s="63" t="s">
        <v>1114</v>
      </c>
      <c r="C22" s="592" t="s">
        <v>1115</v>
      </c>
      <c r="D22" s="592"/>
      <c r="E22" s="199"/>
      <c r="F22" s="199"/>
      <c r="G22" s="199">
        <f t="shared" si="0"/>
        <v>0</v>
      </c>
      <c r="H22" s="199">
        <v>0</v>
      </c>
      <c r="I22" s="199"/>
      <c r="J22" s="199"/>
      <c r="K22" s="593" t="s">
        <v>1116</v>
      </c>
      <c r="L22" s="594">
        <v>556</v>
      </c>
      <c r="M22" s="199"/>
      <c r="N22" s="199"/>
      <c r="O22" s="594">
        <v>949</v>
      </c>
      <c r="P22" s="201"/>
    </row>
    <row r="23" spans="1:17" ht="35.200000000000003" customHeight="1" x14ac:dyDescent="0.15">
      <c r="A23" s="591"/>
      <c r="B23" s="63" t="s">
        <v>1117</v>
      </c>
      <c r="C23" s="592" t="s">
        <v>127</v>
      </c>
      <c r="D23" s="592"/>
      <c r="E23" s="199"/>
      <c r="F23" s="199"/>
      <c r="G23" s="199">
        <f t="shared" si="0"/>
        <v>0</v>
      </c>
      <c r="H23" s="199">
        <v>0</v>
      </c>
      <c r="I23" s="199"/>
      <c r="J23" s="199">
        <v>50</v>
      </c>
      <c r="K23" s="593"/>
      <c r="L23" s="594"/>
      <c r="M23" s="199"/>
      <c r="N23" s="199"/>
      <c r="O23" s="594"/>
      <c r="P23" s="201" t="s">
        <v>1118</v>
      </c>
    </row>
    <row r="24" spans="1:17" ht="35.200000000000003" customHeight="1" x14ac:dyDescent="0.15">
      <c r="A24" s="591"/>
      <c r="B24" s="63" t="s">
        <v>630</v>
      </c>
      <c r="C24" s="592" t="s">
        <v>127</v>
      </c>
      <c r="D24" s="592"/>
      <c r="E24" s="199">
        <v>386</v>
      </c>
      <c r="F24" s="199">
        <v>770</v>
      </c>
      <c r="G24" s="199">
        <f>+E24+F24</f>
        <v>1156</v>
      </c>
      <c r="H24" s="199">
        <v>558</v>
      </c>
      <c r="I24" s="199">
        <v>50</v>
      </c>
      <c r="J24" s="199"/>
      <c r="K24" s="593"/>
      <c r="L24" s="594"/>
      <c r="M24" s="199"/>
      <c r="N24" s="199">
        <v>345</v>
      </c>
      <c r="O24" s="594"/>
      <c r="P24" s="201" t="s">
        <v>1119</v>
      </c>
    </row>
    <row r="25" spans="1:17" ht="35.200000000000003" customHeight="1" x14ac:dyDescent="0.15">
      <c r="A25" s="591"/>
      <c r="B25" s="591" t="s">
        <v>1092</v>
      </c>
      <c r="C25" s="591"/>
      <c r="D25" s="591"/>
      <c r="E25" s="199">
        <f>SUM(E16:E24)</f>
        <v>3465</v>
      </c>
      <c r="F25" s="199">
        <f>SUM(F16:F24)</f>
        <v>5668</v>
      </c>
      <c r="G25" s="199">
        <f>SUM(E25:F25)</f>
        <v>9133</v>
      </c>
      <c r="H25" s="199">
        <f>SUM(H16:H24)</f>
        <v>4103</v>
      </c>
      <c r="I25" s="199">
        <f>SUM(I16:I24)</f>
        <v>150</v>
      </c>
      <c r="J25" s="199">
        <f>SUM(J16:J24)</f>
        <v>350</v>
      </c>
      <c r="K25" s="200" t="s">
        <v>1093</v>
      </c>
      <c r="L25" s="199">
        <f>SUM(L16:L24)</f>
        <v>4065</v>
      </c>
      <c r="M25" s="199"/>
      <c r="N25" s="199"/>
      <c r="O25" s="199">
        <f>SUM(O16:O24)</f>
        <v>4844</v>
      </c>
      <c r="P25" s="201"/>
    </row>
    <row r="26" spans="1:17" ht="35.200000000000003" customHeight="1" x14ac:dyDescent="0.15">
      <c r="A26" s="383" t="s">
        <v>647</v>
      </c>
      <c r="B26" s="383"/>
      <c r="C26" s="592" t="s">
        <v>1120</v>
      </c>
      <c r="D26" s="592"/>
      <c r="E26" s="199">
        <v>0</v>
      </c>
      <c r="F26" s="199">
        <v>0</v>
      </c>
      <c r="G26" s="199">
        <f>+E26+F26</f>
        <v>0</v>
      </c>
      <c r="H26" s="199">
        <v>0</v>
      </c>
      <c r="I26" s="199"/>
      <c r="J26" s="199">
        <v>1087</v>
      </c>
      <c r="K26" s="200" t="s">
        <v>1121</v>
      </c>
      <c r="L26" s="199">
        <v>0</v>
      </c>
      <c r="M26" s="199"/>
      <c r="N26" s="199"/>
      <c r="O26" s="199">
        <v>0</v>
      </c>
      <c r="P26" s="201" t="s">
        <v>1122</v>
      </c>
    </row>
    <row r="27" spans="1:17" ht="35.200000000000003" customHeight="1" x14ac:dyDescent="0.15">
      <c r="A27" s="383" t="s">
        <v>651</v>
      </c>
      <c r="B27" s="383"/>
      <c r="C27" s="592" t="s">
        <v>1123</v>
      </c>
      <c r="D27" s="592"/>
      <c r="E27" s="199">
        <v>426</v>
      </c>
      <c r="F27" s="199">
        <v>534</v>
      </c>
      <c r="G27" s="199">
        <f>+E27+F27</f>
        <v>960</v>
      </c>
      <c r="H27" s="199">
        <v>657</v>
      </c>
      <c r="I27" s="199"/>
      <c r="J27" s="199"/>
      <c r="K27" s="200" t="s">
        <v>1124</v>
      </c>
      <c r="L27" s="199">
        <v>636</v>
      </c>
      <c r="M27" s="199"/>
      <c r="N27" s="199"/>
      <c r="O27" s="199">
        <v>634</v>
      </c>
      <c r="P27" s="205"/>
    </row>
    <row r="28" spans="1:17" ht="35.200000000000003" customHeight="1" x14ac:dyDescent="0.15">
      <c r="A28" s="383" t="s">
        <v>653</v>
      </c>
      <c r="B28" s="383"/>
      <c r="C28" s="592" t="s">
        <v>1125</v>
      </c>
      <c r="D28" s="592"/>
      <c r="E28" s="199">
        <v>0</v>
      </c>
      <c r="F28" s="199">
        <v>0</v>
      </c>
      <c r="G28" s="199">
        <f>+E28+F28</f>
        <v>0</v>
      </c>
      <c r="H28" s="594">
        <v>273</v>
      </c>
      <c r="I28" s="594"/>
      <c r="J28" s="594"/>
      <c r="K28" s="593" t="s">
        <v>1126</v>
      </c>
      <c r="L28" s="594">
        <v>262</v>
      </c>
      <c r="M28" s="594"/>
      <c r="N28" s="594"/>
      <c r="O28" s="594">
        <v>259</v>
      </c>
      <c r="P28" s="595"/>
    </row>
    <row r="29" spans="1:17" ht="35.200000000000003" customHeight="1" x14ac:dyDescent="0.15">
      <c r="A29" s="383" t="s">
        <v>654</v>
      </c>
      <c r="B29" s="383"/>
      <c r="C29" s="592" t="s">
        <v>127</v>
      </c>
      <c r="D29" s="592"/>
      <c r="E29" s="199">
        <v>220</v>
      </c>
      <c r="F29" s="199">
        <v>238</v>
      </c>
      <c r="G29" s="199">
        <f>+E29+F29</f>
        <v>458</v>
      </c>
      <c r="H29" s="594"/>
      <c r="I29" s="594"/>
      <c r="J29" s="594"/>
      <c r="K29" s="593"/>
      <c r="L29" s="594"/>
      <c r="M29" s="594"/>
      <c r="N29" s="594"/>
      <c r="O29" s="594"/>
      <c r="P29" s="595"/>
    </row>
    <row r="30" spans="1:17" ht="35.200000000000003" customHeight="1" x14ac:dyDescent="0.15">
      <c r="A30" s="383" t="s">
        <v>1127</v>
      </c>
      <c r="B30" s="383"/>
      <c r="C30" s="383"/>
      <c r="D30" s="383"/>
      <c r="E30" s="199">
        <f>SUM(E10:E13,E15:E24,E26:E29)</f>
        <v>72676</v>
      </c>
      <c r="F30" s="199">
        <f>SUM(F10:F13,F15:F24,F26:F29)</f>
        <v>68404</v>
      </c>
      <c r="G30" s="199">
        <f>SUM(E30:F30)</f>
        <v>141080</v>
      </c>
      <c r="H30" s="199">
        <f>SUM(H10:H13,H15:H24,H26:H29)</f>
        <v>48433</v>
      </c>
      <c r="I30" s="199">
        <f>SUM(I10:I13,I15:I24,I26:I29)</f>
        <v>15537</v>
      </c>
      <c r="J30" s="199">
        <f>SUM(J10:J13,J15:J24,J26:J29)</f>
        <v>1658</v>
      </c>
      <c r="K30" s="200" t="s">
        <v>1128</v>
      </c>
      <c r="L30" s="199">
        <f>SUM(L10:L13,L15:L24,L26:L29)</f>
        <v>31688</v>
      </c>
      <c r="M30" s="199">
        <f>SUM(M10:M13,M15:M24,M26:M29)</f>
        <v>1273</v>
      </c>
      <c r="N30" s="199">
        <f>SUM(N10:N13,N15:N24,N26:N29)</f>
        <v>1077</v>
      </c>
      <c r="O30" s="199">
        <f>SUM(O10:O13,O15:O24,O26:O29)</f>
        <v>27196</v>
      </c>
      <c r="P30" s="206" t="s">
        <v>1129</v>
      </c>
    </row>
  </sheetData>
  <sheetProtection selectLockedCells="1" selectUnlockedCells="1"/>
  <mergeCells count="56">
    <mergeCell ref="N28:N29"/>
    <mergeCell ref="O28:O29"/>
    <mergeCell ref="P28:P29"/>
    <mergeCell ref="A29:B29"/>
    <mergeCell ref="C29:D29"/>
    <mergeCell ref="L28:L29"/>
    <mergeCell ref="M28:M29"/>
    <mergeCell ref="A30:D30"/>
    <mergeCell ref="H28:H29"/>
    <mergeCell ref="I28:I29"/>
    <mergeCell ref="J28:J29"/>
    <mergeCell ref="K28:K29"/>
    <mergeCell ref="A26:B26"/>
    <mergeCell ref="C26:D26"/>
    <mergeCell ref="A27:B27"/>
    <mergeCell ref="C27:D27"/>
    <mergeCell ref="A28:B28"/>
    <mergeCell ref="C28:D28"/>
    <mergeCell ref="K22:K24"/>
    <mergeCell ref="L22:L24"/>
    <mergeCell ref="O22:O24"/>
    <mergeCell ref="C23:D23"/>
    <mergeCell ref="C24:D24"/>
    <mergeCell ref="B25:D25"/>
    <mergeCell ref="A15:B15"/>
    <mergeCell ref="C15:D15"/>
    <mergeCell ref="A16:A25"/>
    <mergeCell ref="C16:D16"/>
    <mergeCell ref="C17:D17"/>
    <mergeCell ref="C18:D18"/>
    <mergeCell ref="C19:D19"/>
    <mergeCell ref="C20:D20"/>
    <mergeCell ref="C21:D21"/>
    <mergeCell ref="C22:D22"/>
    <mergeCell ref="L8:L9"/>
    <mergeCell ref="M8:N8"/>
    <mergeCell ref="O8:O9"/>
    <mergeCell ref="P8:P9"/>
    <mergeCell ref="A10:A14"/>
    <mergeCell ref="C10:D10"/>
    <mergeCell ref="C11:D11"/>
    <mergeCell ref="C12:D12"/>
    <mergeCell ref="C13:D13"/>
    <mergeCell ref="B14:D14"/>
    <mergeCell ref="A8:B8"/>
    <mergeCell ref="C8:D9"/>
    <mergeCell ref="E8:G8"/>
    <mergeCell ref="H8:H9"/>
    <mergeCell ref="I8:J8"/>
    <mergeCell ref="K8:K9"/>
    <mergeCell ref="A7:P7"/>
    <mergeCell ref="A1:E1"/>
    <mergeCell ref="A3:D3"/>
    <mergeCell ref="A4:P4"/>
    <mergeCell ref="A5:P5"/>
    <mergeCell ref="A6:P6"/>
  </mergeCells>
  <phoneticPr fontId="2"/>
  <pageMargins left="0.78740157480314965" right="0.39370078740157483" top="0.39370078740157483" bottom="0.39370078740157483" header="0" footer="0"/>
  <pageSetup paperSize="9" scale="55" firstPageNumber="0" orientation="landscape"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B7BE-5175-40E3-975D-082FCE5FFD0D}">
  <dimension ref="A1"/>
  <sheetViews>
    <sheetView showGridLines="0" view="pageLayout" zoomScaleNormal="100" workbookViewId="0">
      <selection activeCell="A3" sqref="A3"/>
    </sheetView>
  </sheetViews>
  <sheetFormatPr defaultRowHeight="14.4" x14ac:dyDescent="0.15"/>
  <cols>
    <col min="1" max="14" width="8.88671875" style="7"/>
    <col min="15" max="15" width="4.109375" style="7" customWidth="1"/>
    <col min="16" max="16" width="8.88671875" style="7"/>
    <col min="17" max="17" width="2.5546875" style="7" customWidth="1"/>
    <col min="18" max="16384" width="8.88671875" style="7"/>
  </cols>
  <sheetData/>
  <phoneticPr fontId="2"/>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5BF8-2EC6-494B-8AAA-E84EA817B329}">
  <sheetPr>
    <pageSetUpPr fitToPage="1"/>
  </sheetPr>
  <dimension ref="A1:N20"/>
  <sheetViews>
    <sheetView view="pageLayout" zoomScaleNormal="90" zoomScaleSheetLayoutView="80" workbookViewId="0">
      <selection activeCell="E3" sqref="E3:F3"/>
    </sheetView>
  </sheetViews>
  <sheetFormatPr defaultColWidth="9" defaultRowHeight="14.4" x14ac:dyDescent="0.15"/>
  <cols>
    <col min="1" max="2" width="6.109375" style="45" customWidth="1"/>
    <col min="3" max="4" width="9" style="45" customWidth="1"/>
    <col min="5" max="11" width="9.21875" style="45" customWidth="1"/>
    <col min="12" max="12" width="7.109375" style="45" customWidth="1"/>
    <col min="13" max="13" width="15.6640625" style="45" customWidth="1"/>
    <col min="14" max="14" width="18.88671875" style="45" customWidth="1"/>
    <col min="15" max="16384" width="9" style="45"/>
  </cols>
  <sheetData>
    <row r="1" spans="1:14" s="42" customFormat="1" ht="19.649999999999999" customHeight="1" x14ac:dyDescent="0.25">
      <c r="N1" s="207"/>
    </row>
    <row r="2" spans="1:14" ht="29.95" customHeight="1" x14ac:dyDescent="0.25">
      <c r="A2" s="208">
        <v>-2</v>
      </c>
      <c r="B2" s="596" t="s">
        <v>1130</v>
      </c>
      <c r="C2" s="525"/>
      <c r="D2" s="525"/>
      <c r="E2" s="525"/>
      <c r="N2" s="192" t="s">
        <v>1131</v>
      </c>
    </row>
    <row r="3" spans="1:14" ht="45" customHeight="1" x14ac:dyDescent="0.15">
      <c r="A3" s="383" t="s">
        <v>1132</v>
      </c>
      <c r="B3" s="383"/>
      <c r="C3" s="383" t="s">
        <v>1133</v>
      </c>
      <c r="D3" s="383"/>
      <c r="E3" s="383" t="s">
        <v>1134</v>
      </c>
      <c r="F3" s="383"/>
      <c r="G3" s="383" t="s">
        <v>1135</v>
      </c>
      <c r="H3" s="383"/>
      <c r="I3" s="63" t="s">
        <v>1136</v>
      </c>
      <c r="J3" s="63" t="s">
        <v>664</v>
      </c>
      <c r="K3" s="383" t="s">
        <v>1137</v>
      </c>
      <c r="L3" s="383"/>
      <c r="M3" s="383"/>
      <c r="N3" s="383"/>
    </row>
    <row r="4" spans="1:14" ht="45" customHeight="1" x14ac:dyDescent="0.15">
      <c r="A4" s="597">
        <v>2</v>
      </c>
      <c r="B4" s="383"/>
      <c r="C4" s="600" t="s">
        <v>1138</v>
      </c>
      <c r="D4" s="383"/>
      <c r="E4" s="600" t="s">
        <v>1139</v>
      </c>
      <c r="F4" s="383"/>
      <c r="G4" s="383" t="s">
        <v>1140</v>
      </c>
      <c r="H4" s="383"/>
      <c r="I4" s="209">
        <v>195</v>
      </c>
      <c r="J4" s="209">
        <v>195</v>
      </c>
      <c r="K4" s="601" t="s">
        <v>1141</v>
      </c>
      <c r="L4" s="602"/>
      <c r="M4" s="602"/>
      <c r="N4" s="602"/>
    </row>
    <row r="5" spans="1:14" ht="27.85" customHeight="1" x14ac:dyDescent="0.15">
      <c r="A5" s="50"/>
      <c r="B5" s="50"/>
      <c r="C5" s="50"/>
      <c r="D5" s="50"/>
      <c r="E5" s="50"/>
      <c r="F5" s="50"/>
      <c r="G5" s="50"/>
      <c r="H5" s="50"/>
      <c r="I5" s="50"/>
      <c r="J5" s="50"/>
      <c r="K5" s="61"/>
      <c r="L5" s="61"/>
      <c r="M5" s="61"/>
      <c r="N5" s="61"/>
    </row>
    <row r="6" spans="1:14" ht="20.149999999999999" customHeight="1" x14ac:dyDescent="0.25">
      <c r="A6" s="603" t="s">
        <v>1859</v>
      </c>
      <c r="B6" s="603"/>
      <c r="C6" s="603"/>
      <c r="D6" s="603"/>
      <c r="E6" s="42"/>
      <c r="F6" s="42"/>
      <c r="G6" s="42"/>
      <c r="H6" s="42"/>
      <c r="I6" s="42"/>
      <c r="J6" s="42"/>
      <c r="K6" s="42"/>
      <c r="L6" s="42"/>
      <c r="M6" s="42"/>
      <c r="N6" s="210" t="s">
        <v>1142</v>
      </c>
    </row>
    <row r="7" spans="1:14" ht="21.95" customHeight="1" x14ac:dyDescent="0.15">
      <c r="A7" s="211"/>
      <c r="B7" s="212" t="s">
        <v>1143</v>
      </c>
      <c r="C7" s="591" t="s">
        <v>1144</v>
      </c>
      <c r="D7" s="591" t="s">
        <v>1145</v>
      </c>
      <c r="E7" s="383" t="s">
        <v>1146</v>
      </c>
      <c r="F7" s="383"/>
      <c r="G7" s="383"/>
      <c r="H7" s="383"/>
      <c r="I7" s="383"/>
      <c r="J7" s="383" t="s">
        <v>1147</v>
      </c>
      <c r="K7" s="383" t="s">
        <v>1137</v>
      </c>
      <c r="L7" s="383"/>
      <c r="M7" s="383"/>
      <c r="N7" s="383"/>
    </row>
    <row r="8" spans="1:14" ht="21.95" customHeight="1" x14ac:dyDescent="0.15">
      <c r="A8" s="213" t="s">
        <v>1148</v>
      </c>
      <c r="B8" s="214"/>
      <c r="C8" s="591"/>
      <c r="D8" s="591"/>
      <c r="E8" s="81" t="s">
        <v>1149</v>
      </c>
      <c r="F8" s="81" t="s">
        <v>1150</v>
      </c>
      <c r="G8" s="81" t="s">
        <v>1151</v>
      </c>
      <c r="H8" s="81" t="s">
        <v>1152</v>
      </c>
      <c r="I8" s="81" t="s">
        <v>1153</v>
      </c>
      <c r="J8" s="383"/>
      <c r="K8" s="383"/>
      <c r="L8" s="383"/>
      <c r="M8" s="383"/>
      <c r="N8" s="383"/>
    </row>
    <row r="9" spans="1:14" ht="45" customHeight="1" x14ac:dyDescent="0.15">
      <c r="A9" s="597">
        <v>2</v>
      </c>
      <c r="B9" s="383"/>
      <c r="C9" s="215">
        <v>44.3</v>
      </c>
      <c r="D9" s="215">
        <v>30</v>
      </c>
      <c r="E9" s="215">
        <v>0</v>
      </c>
      <c r="F9" s="215">
        <v>0</v>
      </c>
      <c r="G9" s="215">
        <v>0</v>
      </c>
      <c r="H9" s="215">
        <v>18</v>
      </c>
      <c r="I9" s="215">
        <v>56.9</v>
      </c>
      <c r="J9" s="216">
        <f>SUM(C9:I9)</f>
        <v>149.19999999999999</v>
      </c>
      <c r="K9" s="598" t="s">
        <v>1154</v>
      </c>
      <c r="L9" s="599"/>
      <c r="M9" s="599"/>
      <c r="N9" s="570"/>
    </row>
    <row r="10" spans="1:14" ht="28.5" customHeight="1" x14ac:dyDescent="0.15">
      <c r="A10" s="50"/>
      <c r="B10" s="50"/>
      <c r="C10" s="217"/>
      <c r="D10" s="217"/>
      <c r="E10" s="217"/>
      <c r="F10" s="217"/>
      <c r="G10" s="217"/>
      <c r="H10" s="217"/>
      <c r="I10" s="217"/>
      <c r="J10" s="218"/>
      <c r="M10" s="62"/>
      <c r="N10" s="50"/>
    </row>
    <row r="11" spans="1:14" ht="20.149999999999999" customHeight="1" x14ac:dyDescent="0.25">
      <c r="A11" s="604" t="s">
        <v>1860</v>
      </c>
      <c r="B11" s="604"/>
      <c r="C11" s="604"/>
      <c r="D11" s="604"/>
      <c r="E11" s="42"/>
      <c r="F11" s="42"/>
      <c r="G11" s="42"/>
      <c r="H11" s="42"/>
      <c r="I11" s="42"/>
      <c r="J11" s="42"/>
      <c r="K11" s="42"/>
      <c r="L11" s="42"/>
      <c r="M11" s="42"/>
      <c r="N11" s="210" t="s">
        <v>1155</v>
      </c>
    </row>
    <row r="12" spans="1:14" ht="21.8" customHeight="1" x14ac:dyDescent="0.15">
      <c r="A12" s="220"/>
      <c r="B12" s="221" t="s">
        <v>1156</v>
      </c>
      <c r="C12" s="383" t="s">
        <v>1157</v>
      </c>
      <c r="D12" s="383"/>
      <c r="E12" s="383" t="s">
        <v>1158</v>
      </c>
      <c r="F12" s="383"/>
      <c r="G12" s="383" t="s">
        <v>1159</v>
      </c>
      <c r="H12" s="383"/>
      <c r="I12" s="605" t="s">
        <v>1861</v>
      </c>
      <c r="J12" s="605"/>
      <c r="K12" s="383" t="s">
        <v>830</v>
      </c>
      <c r="L12" s="383"/>
      <c r="M12" s="383" t="s">
        <v>1160</v>
      </c>
      <c r="N12" s="383"/>
    </row>
    <row r="13" spans="1:14" ht="21.8" customHeight="1" x14ac:dyDescent="0.15">
      <c r="A13" s="223" t="s">
        <v>1161</v>
      </c>
      <c r="B13" s="224"/>
      <c r="C13" s="383"/>
      <c r="D13" s="383"/>
      <c r="E13" s="383"/>
      <c r="F13" s="383"/>
      <c r="G13" s="383"/>
      <c r="H13" s="383"/>
      <c r="I13" s="605"/>
      <c r="J13" s="605"/>
      <c r="K13" s="383"/>
      <c r="L13" s="383"/>
      <c r="M13" s="383"/>
      <c r="N13" s="383"/>
    </row>
    <row r="14" spans="1:14" ht="45" customHeight="1" x14ac:dyDescent="0.15">
      <c r="A14" s="606">
        <v>2</v>
      </c>
      <c r="B14" s="607"/>
      <c r="C14" s="608">
        <v>33.1</v>
      </c>
      <c r="D14" s="608"/>
      <c r="E14" s="609">
        <v>55.1</v>
      </c>
      <c r="F14" s="609"/>
      <c r="G14" s="609">
        <v>33.1</v>
      </c>
      <c r="H14" s="609"/>
      <c r="I14" s="609">
        <v>33.200000000000003</v>
      </c>
      <c r="J14" s="609"/>
      <c r="K14" s="608">
        <v>154.5</v>
      </c>
      <c r="L14" s="608"/>
      <c r="M14" s="610" t="s">
        <v>1162</v>
      </c>
      <c r="N14" s="611"/>
    </row>
    <row r="15" spans="1:14" ht="28.5" customHeight="1" x14ac:dyDescent="0.15">
      <c r="A15" s="50"/>
      <c r="B15" s="50"/>
      <c r="C15" s="226"/>
      <c r="D15" s="226"/>
      <c r="E15" s="227"/>
      <c r="F15" s="227"/>
      <c r="G15" s="227"/>
      <c r="H15" s="227"/>
      <c r="I15" s="227"/>
      <c r="J15" s="227"/>
      <c r="K15" s="226"/>
      <c r="L15" s="226"/>
      <c r="M15" s="228"/>
      <c r="N15" s="61"/>
    </row>
    <row r="16" spans="1:14" ht="20.149999999999999" customHeight="1" x14ac:dyDescent="0.25">
      <c r="A16" s="604" t="s">
        <v>1862</v>
      </c>
      <c r="B16" s="604"/>
      <c r="C16" s="604"/>
      <c r="D16" s="604"/>
      <c r="E16" s="42"/>
      <c r="F16" s="42"/>
      <c r="G16" s="42"/>
      <c r="H16" s="42"/>
      <c r="I16" s="42"/>
      <c r="J16" s="42"/>
      <c r="K16" s="42"/>
      <c r="L16" s="42"/>
      <c r="M16" s="42"/>
      <c r="N16" s="210" t="s">
        <v>1155</v>
      </c>
    </row>
    <row r="17" spans="1:14" ht="21.8" customHeight="1" x14ac:dyDescent="0.15">
      <c r="A17" s="220"/>
      <c r="B17" s="221" t="s">
        <v>1156</v>
      </c>
      <c r="C17" s="600" t="s">
        <v>1163</v>
      </c>
      <c r="D17" s="383"/>
      <c r="E17" s="383" t="s">
        <v>1158</v>
      </c>
      <c r="F17" s="383"/>
      <c r="G17" s="383" t="s">
        <v>1159</v>
      </c>
      <c r="H17" s="383"/>
      <c r="I17" s="605" t="s">
        <v>1861</v>
      </c>
      <c r="J17" s="605"/>
      <c r="K17" s="383" t="s">
        <v>830</v>
      </c>
      <c r="L17" s="383"/>
      <c r="M17" s="383" t="s">
        <v>1160</v>
      </c>
      <c r="N17" s="383"/>
    </row>
    <row r="18" spans="1:14" ht="21.8" customHeight="1" x14ac:dyDescent="0.15">
      <c r="A18" s="223" t="s">
        <v>1161</v>
      </c>
      <c r="B18" s="224"/>
      <c r="C18" s="383"/>
      <c r="D18" s="383"/>
      <c r="E18" s="383"/>
      <c r="F18" s="383"/>
      <c r="G18" s="383"/>
      <c r="H18" s="383"/>
      <c r="I18" s="605"/>
      <c r="J18" s="605"/>
      <c r="K18" s="383"/>
      <c r="L18" s="383"/>
      <c r="M18" s="383"/>
      <c r="N18" s="383"/>
    </row>
    <row r="19" spans="1:14" ht="45" customHeight="1" x14ac:dyDescent="0.15">
      <c r="A19" s="612">
        <v>2</v>
      </c>
      <c r="B19" s="613"/>
      <c r="C19" s="608">
        <v>3.4</v>
      </c>
      <c r="D19" s="608"/>
      <c r="E19" s="609">
        <v>17</v>
      </c>
      <c r="F19" s="609"/>
      <c r="G19" s="608">
        <v>6.8</v>
      </c>
      <c r="H19" s="608"/>
      <c r="I19" s="609">
        <v>6.8</v>
      </c>
      <c r="J19" s="609"/>
      <c r="K19" s="608">
        <f>SUM(C19+E19+G19+I19)</f>
        <v>34</v>
      </c>
      <c r="L19" s="608"/>
      <c r="M19" s="194" t="s">
        <v>1164</v>
      </c>
      <c r="N19" s="194"/>
    </row>
    <row r="20" spans="1:14" ht="20.149999999999999" customHeight="1" x14ac:dyDescent="0.15"/>
  </sheetData>
  <sheetProtection selectLockedCells="1" selectUnlockedCells="1"/>
  <mergeCells count="46">
    <mergeCell ref="M17:N18"/>
    <mergeCell ref="A19:B19"/>
    <mergeCell ref="C19:D19"/>
    <mergeCell ref="E19:F19"/>
    <mergeCell ref="G19:H19"/>
    <mergeCell ref="I19:J19"/>
    <mergeCell ref="K19:L19"/>
    <mergeCell ref="K17:L18"/>
    <mergeCell ref="A16:D16"/>
    <mergeCell ref="C17:D18"/>
    <mergeCell ref="E17:F18"/>
    <mergeCell ref="G17:H18"/>
    <mergeCell ref="I17:J18"/>
    <mergeCell ref="M12:N13"/>
    <mergeCell ref="A14:B14"/>
    <mergeCell ref="C14:D14"/>
    <mergeCell ref="E14:F14"/>
    <mergeCell ref="G14:H14"/>
    <mergeCell ref="I14:J14"/>
    <mergeCell ref="K14:L14"/>
    <mergeCell ref="M14:N14"/>
    <mergeCell ref="K12:L13"/>
    <mergeCell ref="A11:D11"/>
    <mergeCell ref="C12:D13"/>
    <mergeCell ref="E12:F13"/>
    <mergeCell ref="G12:H13"/>
    <mergeCell ref="I12:J13"/>
    <mergeCell ref="A9:B9"/>
    <mergeCell ref="K9:N9"/>
    <mergeCell ref="A4:B4"/>
    <mergeCell ref="C4:D4"/>
    <mergeCell ref="E4:F4"/>
    <mergeCell ref="G4:H4"/>
    <mergeCell ref="K4:N4"/>
    <mergeCell ref="A6:D6"/>
    <mergeCell ref="C7:C8"/>
    <mergeCell ref="D7:D8"/>
    <mergeCell ref="E7:I7"/>
    <mergeCell ref="J7:J8"/>
    <mergeCell ref="K7:N8"/>
    <mergeCell ref="K3:N3"/>
    <mergeCell ref="B2:E2"/>
    <mergeCell ref="A3:B3"/>
    <mergeCell ref="C3:D3"/>
    <mergeCell ref="E3:F3"/>
    <mergeCell ref="G3:H3"/>
  </mergeCells>
  <phoneticPr fontId="2"/>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916F1-C28E-4076-827D-ADBD7D8E4A18}">
  <sheetPr>
    <pageSetUpPr fitToPage="1"/>
  </sheetPr>
  <dimension ref="A2:M23"/>
  <sheetViews>
    <sheetView view="pageLayout" zoomScaleNormal="100" zoomScaleSheetLayoutView="90" workbookViewId="0">
      <selection activeCell="H13" sqref="H13:I13"/>
    </sheetView>
  </sheetViews>
  <sheetFormatPr defaultColWidth="9" defaultRowHeight="14.4" x14ac:dyDescent="0.15"/>
  <cols>
    <col min="1" max="1" width="6.88671875" style="44" customWidth="1"/>
    <col min="2" max="2" width="6.21875" style="44" customWidth="1"/>
    <col min="3" max="13" width="10.77734375" style="44" customWidth="1"/>
    <col min="14" max="16384" width="9" style="44"/>
  </cols>
  <sheetData>
    <row r="2" spans="1:13" ht="20" customHeight="1" x14ac:dyDescent="0.15">
      <c r="A2" s="45"/>
      <c r="B2" s="45"/>
      <c r="C2" s="45"/>
      <c r="D2" s="45"/>
      <c r="E2" s="45"/>
      <c r="F2" s="45"/>
      <c r="G2" s="45"/>
      <c r="H2" s="45"/>
      <c r="I2" s="45"/>
      <c r="J2" s="45"/>
      <c r="K2" s="45"/>
      <c r="L2" s="45"/>
      <c r="M2" s="45"/>
    </row>
    <row r="3" spans="1:13" s="39" customFormat="1" ht="20.95" customHeight="1" x14ac:dyDescent="0.15">
      <c r="A3" s="615" t="s">
        <v>1165</v>
      </c>
      <c r="B3" s="615"/>
      <c r="C3" s="615"/>
      <c r="D3" s="615"/>
      <c r="E3" s="615"/>
      <c r="F3" s="42"/>
      <c r="G3" s="42"/>
      <c r="H3" s="42"/>
      <c r="I3" s="42"/>
      <c r="J3" s="42"/>
      <c r="K3" s="42"/>
      <c r="L3" s="42"/>
      <c r="M3" s="42"/>
    </row>
    <row r="4" spans="1:13" s="39" customFormat="1" ht="20.95" customHeight="1" x14ac:dyDescent="0.15">
      <c r="A4" s="589" t="s">
        <v>1863</v>
      </c>
      <c r="B4" s="589"/>
      <c r="C4" s="589"/>
      <c r="D4" s="42"/>
      <c r="E4" s="42"/>
      <c r="F4" s="42"/>
      <c r="G4" s="45"/>
      <c r="H4" s="42"/>
      <c r="I4" s="42"/>
      <c r="J4" s="42"/>
      <c r="K4" s="42"/>
      <c r="L4" s="42"/>
      <c r="M4" s="42" t="s">
        <v>1166</v>
      </c>
    </row>
    <row r="5" spans="1:13" ht="26.2" customHeight="1" x14ac:dyDescent="0.15">
      <c r="A5" s="383" t="s">
        <v>1167</v>
      </c>
      <c r="B5" s="383"/>
      <c r="C5" s="383"/>
      <c r="D5" s="63" t="s">
        <v>1168</v>
      </c>
      <c r="E5" s="63" t="s">
        <v>1169</v>
      </c>
      <c r="F5" s="63" t="s">
        <v>1170</v>
      </c>
      <c r="G5" s="63" t="s">
        <v>1171</v>
      </c>
      <c r="H5" s="63" t="s">
        <v>1172</v>
      </c>
      <c r="I5" s="63" t="s">
        <v>1173</v>
      </c>
      <c r="J5" s="63" t="s">
        <v>1174</v>
      </c>
      <c r="K5" s="63" t="s">
        <v>1175</v>
      </c>
      <c r="L5" s="63" t="s">
        <v>1176</v>
      </c>
      <c r="M5" s="63" t="s">
        <v>159</v>
      </c>
    </row>
    <row r="6" spans="1:13" ht="26.2" customHeight="1" x14ac:dyDescent="0.15">
      <c r="A6" s="383" t="s">
        <v>1177</v>
      </c>
      <c r="B6" s="383"/>
      <c r="C6" s="383"/>
      <c r="D6" s="307"/>
      <c r="E6" s="307"/>
      <c r="F6" s="307">
        <v>1</v>
      </c>
      <c r="G6" s="307">
        <v>1</v>
      </c>
      <c r="H6" s="307"/>
      <c r="I6" s="307"/>
      <c r="J6" s="307"/>
      <c r="K6" s="307"/>
      <c r="L6" s="307"/>
      <c r="M6" s="307">
        <f>SUM(D6:L6)</f>
        <v>2</v>
      </c>
    </row>
    <row r="7" spans="1:13" ht="26.2" customHeight="1" x14ac:dyDescent="0.15">
      <c r="A7" s="383" t="s">
        <v>1178</v>
      </c>
      <c r="B7" s="383"/>
      <c r="C7" s="383"/>
      <c r="D7" s="307"/>
      <c r="E7" s="307"/>
      <c r="F7" s="307"/>
      <c r="G7" s="307"/>
      <c r="H7" s="307">
        <v>1</v>
      </c>
      <c r="I7" s="307"/>
      <c r="J7" s="308"/>
      <c r="K7" s="307">
        <v>2</v>
      </c>
      <c r="L7" s="307"/>
      <c r="M7" s="307">
        <f>SUM(D7:L7)</f>
        <v>3</v>
      </c>
    </row>
    <row r="8" spans="1:13" ht="27" customHeight="1" x14ac:dyDescent="0.15">
      <c r="A8" s="45"/>
      <c r="C8" s="45"/>
      <c r="D8" s="45"/>
      <c r="E8" s="45"/>
      <c r="F8" s="45"/>
      <c r="G8" s="45"/>
      <c r="H8" s="45"/>
      <c r="I8" s="45"/>
      <c r="J8" s="45"/>
      <c r="K8" s="614" t="s">
        <v>1179</v>
      </c>
      <c r="L8" s="614"/>
      <c r="M8" s="614"/>
    </row>
    <row r="9" spans="1:13" s="39" customFormat="1" ht="20.95" customHeight="1" x14ac:dyDescent="0.15">
      <c r="A9" s="589" t="s">
        <v>1864</v>
      </c>
      <c r="B9" s="589"/>
      <c r="C9" s="589"/>
      <c r="D9" s="42"/>
      <c r="E9" s="42"/>
      <c r="F9" s="42"/>
      <c r="G9" s="42"/>
      <c r="H9" s="42"/>
      <c r="I9" s="42"/>
      <c r="J9" s="42"/>
      <c r="K9" s="42"/>
      <c r="L9" s="42"/>
      <c r="M9" s="42"/>
    </row>
    <row r="10" spans="1:13" s="39" customFormat="1" ht="20.95" customHeight="1" x14ac:dyDescent="0.15">
      <c r="A10" s="198" t="s">
        <v>1180</v>
      </c>
      <c r="B10" s="198"/>
      <c r="C10" s="198"/>
      <c r="D10" s="42"/>
      <c r="E10" s="42"/>
      <c r="F10" s="42"/>
      <c r="G10" s="42"/>
      <c r="H10" s="42"/>
      <c r="I10" s="42"/>
      <c r="J10" s="42"/>
      <c r="K10" s="42"/>
      <c r="L10" s="42"/>
      <c r="M10" s="42"/>
    </row>
    <row r="11" spans="1:13" s="39" customFormat="1" ht="27" customHeight="1" x14ac:dyDescent="0.15">
      <c r="A11" s="198"/>
      <c r="B11" s="198"/>
      <c r="C11" s="198"/>
      <c r="D11" s="42"/>
      <c r="E11" s="42"/>
      <c r="F11" s="42"/>
      <c r="G11" s="42"/>
      <c r="H11" s="42"/>
      <c r="I11" s="42"/>
      <c r="J11" s="42"/>
      <c r="K11" s="42"/>
      <c r="L11" s="42"/>
      <c r="M11" s="42"/>
    </row>
    <row r="12" spans="1:13" s="39" customFormat="1" ht="20.95" customHeight="1" x14ac:dyDescent="0.15">
      <c r="A12" s="589" t="s">
        <v>1933</v>
      </c>
      <c r="B12" s="589"/>
      <c r="C12" s="589"/>
      <c r="D12" s="589"/>
      <c r="E12" s="589"/>
      <c r="F12" s="42"/>
      <c r="G12" s="42"/>
      <c r="H12" s="42"/>
      <c r="I12" s="42"/>
      <c r="J12" s="42"/>
      <c r="K12" s="42"/>
      <c r="L12" s="42"/>
      <c r="M12" s="42"/>
    </row>
    <row r="13" spans="1:13" ht="26.2" customHeight="1" x14ac:dyDescent="0.15">
      <c r="A13" s="383" t="s">
        <v>1181</v>
      </c>
      <c r="B13" s="383"/>
      <c r="C13" s="383"/>
      <c r="D13" s="383" t="s">
        <v>1182</v>
      </c>
      <c r="E13" s="383"/>
      <c r="F13" s="383" t="s">
        <v>1183</v>
      </c>
      <c r="G13" s="383"/>
      <c r="H13" s="383" t="s">
        <v>1184</v>
      </c>
      <c r="I13" s="383"/>
      <c r="J13" s="45"/>
      <c r="K13" s="45"/>
      <c r="L13" s="45"/>
      <c r="M13" s="50"/>
    </row>
    <row r="14" spans="1:13" ht="26.2" customHeight="1" x14ac:dyDescent="0.15">
      <c r="A14" s="383">
        <v>35</v>
      </c>
      <c r="B14" s="383"/>
      <c r="C14" s="383"/>
      <c r="D14" s="383" t="s">
        <v>1185</v>
      </c>
      <c r="E14" s="383"/>
      <c r="F14" s="383" t="s">
        <v>1186</v>
      </c>
      <c r="G14" s="383"/>
      <c r="H14" s="383" t="s">
        <v>1187</v>
      </c>
      <c r="I14" s="383"/>
      <c r="J14" s="45"/>
      <c r="K14" s="45"/>
      <c r="L14" s="45"/>
      <c r="M14" s="50"/>
    </row>
    <row r="15" spans="1:13" ht="26.2" customHeight="1" x14ac:dyDescent="0.15">
      <c r="A15" s="383">
        <v>35</v>
      </c>
      <c r="B15" s="383"/>
      <c r="C15" s="383"/>
      <c r="D15" s="383" t="s">
        <v>1188</v>
      </c>
      <c r="E15" s="383"/>
      <c r="F15" s="383" t="s">
        <v>1186</v>
      </c>
      <c r="G15" s="383"/>
      <c r="H15" s="383" t="s">
        <v>1187</v>
      </c>
      <c r="I15" s="383"/>
      <c r="J15" s="45"/>
      <c r="K15" s="45"/>
      <c r="L15" s="45"/>
      <c r="M15" s="50"/>
    </row>
    <row r="16" spans="1:13" ht="26.2" customHeight="1" x14ac:dyDescent="0.15">
      <c r="A16" s="383"/>
      <c r="B16" s="383"/>
      <c r="C16" s="383"/>
      <c r="D16" s="383"/>
      <c r="E16" s="383"/>
      <c r="F16" s="383"/>
      <c r="G16" s="383"/>
      <c r="H16" s="383"/>
      <c r="I16" s="383"/>
      <c r="J16" s="45"/>
      <c r="K16" s="45"/>
      <c r="L16" s="45"/>
      <c r="M16" s="50"/>
    </row>
    <row r="17" spans="1:13" ht="26.2" customHeight="1" x14ac:dyDescent="0.15">
      <c r="A17" s="530"/>
      <c r="B17" s="530"/>
      <c r="C17" s="530"/>
      <c r="D17" s="530"/>
      <c r="E17" s="530"/>
      <c r="F17" s="530"/>
      <c r="G17" s="530"/>
      <c r="H17" s="530"/>
      <c r="I17" s="530"/>
      <c r="J17" s="45"/>
      <c r="K17" s="45"/>
      <c r="L17" s="45"/>
    </row>
    <row r="18" spans="1:13" ht="26.2" customHeight="1" x14ac:dyDescent="0.15">
      <c r="A18" s="390"/>
      <c r="B18" s="390"/>
      <c r="C18" s="390"/>
      <c r="D18" s="390"/>
      <c r="E18" s="390"/>
      <c r="F18" s="390"/>
      <c r="G18" s="390"/>
      <c r="H18" s="390"/>
      <c r="I18" s="390"/>
      <c r="J18" s="390"/>
      <c r="K18" s="390"/>
      <c r="L18" s="45"/>
      <c r="M18" s="45"/>
    </row>
    <row r="19" spans="1:13" ht="15.75" customHeight="1" x14ac:dyDescent="0.15">
      <c r="A19" s="61" t="s">
        <v>1934</v>
      </c>
      <c r="B19" s="61"/>
      <c r="C19" s="61"/>
      <c r="D19" s="61"/>
      <c r="E19" s="45"/>
      <c r="F19" s="45"/>
      <c r="G19" s="45"/>
      <c r="H19" s="45"/>
      <c r="I19" s="45"/>
      <c r="J19" s="45"/>
      <c r="K19" s="45"/>
      <c r="L19" s="45"/>
      <c r="M19" s="45"/>
    </row>
    <row r="20" spans="1:13" ht="25.55" customHeight="1" x14ac:dyDescent="0.15">
      <c r="A20" s="383" t="s">
        <v>1181</v>
      </c>
      <c r="B20" s="383"/>
      <c r="C20" s="383"/>
      <c r="D20" s="383" t="s">
        <v>1182</v>
      </c>
      <c r="E20" s="383"/>
      <c r="F20" s="383" t="s">
        <v>1189</v>
      </c>
      <c r="G20" s="383"/>
      <c r="H20" s="383" t="s">
        <v>1190</v>
      </c>
      <c r="I20" s="383"/>
      <c r="J20" s="383" t="s">
        <v>1191</v>
      </c>
      <c r="K20" s="383"/>
      <c r="L20" s="383" t="s">
        <v>1192</v>
      </c>
      <c r="M20" s="383"/>
    </row>
    <row r="21" spans="1:13" ht="25.55" customHeight="1" x14ac:dyDescent="0.15">
      <c r="A21" s="383">
        <v>66</v>
      </c>
      <c r="B21" s="383"/>
      <c r="C21" s="383"/>
      <c r="D21" s="616" t="s">
        <v>1193</v>
      </c>
      <c r="E21" s="616"/>
      <c r="F21" s="383" t="s">
        <v>1194</v>
      </c>
      <c r="G21" s="383"/>
      <c r="H21" s="617" t="s">
        <v>1195</v>
      </c>
      <c r="I21" s="617"/>
      <c r="J21" s="383" t="s">
        <v>1196</v>
      </c>
      <c r="K21" s="383"/>
      <c r="L21" s="383" t="s">
        <v>1197</v>
      </c>
      <c r="M21" s="383"/>
    </row>
    <row r="22" spans="1:13" ht="25.55" customHeight="1" x14ac:dyDescent="0.15">
      <c r="A22" s="383">
        <v>35</v>
      </c>
      <c r="B22" s="383"/>
      <c r="C22" s="383"/>
      <c r="D22" s="616" t="s">
        <v>1198</v>
      </c>
      <c r="E22" s="616"/>
      <c r="F22" s="383" t="s">
        <v>1199</v>
      </c>
      <c r="G22" s="383"/>
      <c r="H22" s="617" t="s">
        <v>1200</v>
      </c>
      <c r="I22" s="617"/>
      <c r="J22" s="383" t="s">
        <v>1196</v>
      </c>
      <c r="K22" s="383"/>
      <c r="L22" s="383" t="s">
        <v>1197</v>
      </c>
      <c r="M22" s="383"/>
    </row>
    <row r="23" spans="1:13" ht="25.55" customHeight="1" x14ac:dyDescent="0.15">
      <c r="A23" s="383"/>
      <c r="B23" s="383"/>
      <c r="C23" s="383"/>
      <c r="D23" s="616"/>
      <c r="E23" s="616"/>
      <c r="F23" s="383"/>
      <c r="G23" s="383"/>
      <c r="H23" s="617"/>
      <c r="I23" s="617"/>
      <c r="J23" s="383"/>
      <c r="K23" s="383"/>
      <c r="L23" s="383"/>
      <c r="M23" s="383"/>
    </row>
  </sheetData>
  <sheetProtection selectLockedCells="1" selectUnlockedCells="1"/>
  <mergeCells count="56">
    <mergeCell ref="L23:M23"/>
    <mergeCell ref="A22:C22"/>
    <mergeCell ref="D22:E22"/>
    <mergeCell ref="F22:G22"/>
    <mergeCell ref="H22:I22"/>
    <mergeCell ref="J22:K22"/>
    <mergeCell ref="L22:M22"/>
    <mergeCell ref="A23:C23"/>
    <mergeCell ref="D23:E23"/>
    <mergeCell ref="F23:G23"/>
    <mergeCell ref="H23:I23"/>
    <mergeCell ref="J23:K23"/>
    <mergeCell ref="L20:M20"/>
    <mergeCell ref="A21:C21"/>
    <mergeCell ref="D21:E21"/>
    <mergeCell ref="F21:G21"/>
    <mergeCell ref="H21:I21"/>
    <mergeCell ref="J21:K21"/>
    <mergeCell ref="L21:M21"/>
    <mergeCell ref="A18:D18"/>
    <mergeCell ref="E18:G18"/>
    <mergeCell ref="H18:I18"/>
    <mergeCell ref="J18:K18"/>
    <mergeCell ref="A20:C20"/>
    <mergeCell ref="D20:E20"/>
    <mergeCell ref="F20:G20"/>
    <mergeCell ref="H20:I20"/>
    <mergeCell ref="J20:K20"/>
    <mergeCell ref="A16:C16"/>
    <mergeCell ref="D16:E16"/>
    <mergeCell ref="F16:G16"/>
    <mergeCell ref="H16:I16"/>
    <mergeCell ref="A17:C17"/>
    <mergeCell ref="D17:E17"/>
    <mergeCell ref="F17:G17"/>
    <mergeCell ref="H17:I17"/>
    <mergeCell ref="A14:C14"/>
    <mergeCell ref="D14:E14"/>
    <mergeCell ref="F14:G14"/>
    <mergeCell ref="H14:I14"/>
    <mergeCell ref="A15:C15"/>
    <mergeCell ref="D15:E15"/>
    <mergeCell ref="F15:G15"/>
    <mergeCell ref="H15:I15"/>
    <mergeCell ref="K8:M8"/>
    <mergeCell ref="H13:I13"/>
    <mergeCell ref="A3:E3"/>
    <mergeCell ref="A4:C4"/>
    <mergeCell ref="A5:C5"/>
    <mergeCell ref="A6:C6"/>
    <mergeCell ref="A7:C7"/>
    <mergeCell ref="A9:C9"/>
    <mergeCell ref="A12:E12"/>
    <mergeCell ref="A13:C13"/>
    <mergeCell ref="D13:E13"/>
    <mergeCell ref="F13:G13"/>
  </mergeCells>
  <phoneticPr fontId="2"/>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F550-47E1-4C2B-8CC1-D0DE0EC20617}">
  <sheetPr>
    <pageSetUpPr fitToPage="1"/>
  </sheetPr>
  <dimension ref="A1:G93"/>
  <sheetViews>
    <sheetView view="pageLayout" topLeftCell="A4" zoomScaleNormal="100" zoomScaleSheetLayoutView="100" workbookViewId="0">
      <selection activeCell="G13" sqref="G13"/>
    </sheetView>
  </sheetViews>
  <sheetFormatPr defaultColWidth="9" defaultRowHeight="14.4" x14ac:dyDescent="0.15"/>
  <cols>
    <col min="1" max="1" width="5.77734375" style="45" customWidth="1"/>
    <col min="2" max="2" width="16.6640625" style="61" customWidth="1"/>
    <col min="3" max="3" width="28" style="45" customWidth="1"/>
    <col min="4" max="4" width="12.44140625" style="45" customWidth="1"/>
    <col min="5" max="5" width="33.109375" style="45" customWidth="1"/>
    <col min="6" max="6" width="7.44140625" style="50" customWidth="1"/>
    <col min="7" max="7" width="55.6640625" style="45" customWidth="1"/>
    <col min="8" max="16384" width="9" style="45"/>
  </cols>
  <sheetData>
    <row r="1" spans="1:7" ht="29.95" customHeight="1" x14ac:dyDescent="0.15">
      <c r="A1" s="45" t="s">
        <v>1201</v>
      </c>
    </row>
    <row r="2" spans="1:7" ht="24.05" customHeight="1" x14ac:dyDescent="0.15"/>
    <row r="3" spans="1:7" ht="29.95" customHeight="1" x14ac:dyDescent="0.15">
      <c r="A3" s="45" t="s">
        <v>1935</v>
      </c>
      <c r="D3" s="230"/>
      <c r="G3" s="62"/>
    </row>
    <row r="4" spans="1:7" ht="35.200000000000003" customHeight="1" x14ac:dyDescent="0.15">
      <c r="A4" s="63" t="s">
        <v>1202</v>
      </c>
      <c r="B4" s="63" t="s">
        <v>1203</v>
      </c>
      <c r="C4" s="63" t="s">
        <v>1204</v>
      </c>
      <c r="D4" s="63" t="s">
        <v>1205</v>
      </c>
      <c r="E4" s="63" t="s">
        <v>1206</v>
      </c>
      <c r="F4" s="65" t="s">
        <v>1207</v>
      </c>
      <c r="G4" s="63" t="s">
        <v>1208</v>
      </c>
    </row>
    <row r="5" spans="1:7" ht="33.049999999999997" customHeight="1" x14ac:dyDescent="0.15">
      <c r="A5" s="63">
        <v>1</v>
      </c>
      <c r="B5" s="231" t="s">
        <v>1209</v>
      </c>
      <c r="C5" s="232" t="s">
        <v>1210</v>
      </c>
      <c r="D5" s="232" t="s">
        <v>1211</v>
      </c>
      <c r="E5" s="232" t="s">
        <v>1212</v>
      </c>
      <c r="F5" s="232">
        <v>34</v>
      </c>
      <c r="G5" s="233" t="s">
        <v>1936</v>
      </c>
    </row>
    <row r="6" spans="1:7" ht="29.95" customHeight="1" x14ac:dyDescent="0.15">
      <c r="A6" s="63">
        <v>2</v>
      </c>
      <c r="B6" s="231" t="s">
        <v>1213</v>
      </c>
      <c r="C6" s="232" t="s">
        <v>1214</v>
      </c>
      <c r="D6" s="232" t="s">
        <v>1211</v>
      </c>
      <c r="E6" s="232" t="s">
        <v>1212</v>
      </c>
      <c r="F6" s="232">
        <v>21</v>
      </c>
      <c r="G6" s="233" t="s">
        <v>1936</v>
      </c>
    </row>
    <row r="7" spans="1:7" ht="29.95" customHeight="1" x14ac:dyDescent="0.15">
      <c r="A7" s="63">
        <v>3</v>
      </c>
      <c r="B7" s="231" t="s">
        <v>1215</v>
      </c>
      <c r="C7" s="234" t="s">
        <v>1216</v>
      </c>
      <c r="D7" s="234" t="s">
        <v>1217</v>
      </c>
      <c r="E7" s="194" t="s">
        <v>1218</v>
      </c>
      <c r="F7" s="232">
        <v>26</v>
      </c>
      <c r="G7" s="233" t="s">
        <v>1219</v>
      </c>
    </row>
    <row r="8" spans="1:7" ht="29.95" customHeight="1" x14ac:dyDescent="0.15">
      <c r="A8" s="63">
        <v>4</v>
      </c>
      <c r="B8" s="231" t="s">
        <v>1220</v>
      </c>
      <c r="C8" s="232" t="s">
        <v>1221</v>
      </c>
      <c r="D8" s="232" t="s">
        <v>1222</v>
      </c>
      <c r="E8" s="194" t="s">
        <v>1218</v>
      </c>
      <c r="F8" s="233">
        <v>82</v>
      </c>
      <c r="G8" s="233" t="s">
        <v>1223</v>
      </c>
    </row>
    <row r="9" spans="1:7" ht="29.95" customHeight="1" x14ac:dyDescent="0.15">
      <c r="A9" s="63">
        <v>5</v>
      </c>
      <c r="B9" s="231" t="s">
        <v>1224</v>
      </c>
      <c r="C9" s="194" t="s">
        <v>1225</v>
      </c>
      <c r="D9" s="234" t="s">
        <v>1217</v>
      </c>
      <c r="E9" s="194" t="s">
        <v>1226</v>
      </c>
      <c r="F9" s="194">
        <v>18</v>
      </c>
      <c r="G9" s="233" t="s">
        <v>1227</v>
      </c>
    </row>
    <row r="10" spans="1:7" ht="29.95" customHeight="1" x14ac:dyDescent="0.15">
      <c r="A10" s="63">
        <v>6</v>
      </c>
      <c r="B10" s="231" t="s">
        <v>1228</v>
      </c>
      <c r="C10" s="232" t="s">
        <v>1229</v>
      </c>
      <c r="D10" s="234" t="s">
        <v>1937</v>
      </c>
      <c r="E10" s="232" t="s">
        <v>1230</v>
      </c>
      <c r="F10" s="232">
        <v>12</v>
      </c>
      <c r="G10" s="233" t="s">
        <v>1231</v>
      </c>
    </row>
    <row r="11" spans="1:7" ht="29.95" customHeight="1" x14ac:dyDescent="0.15">
      <c r="A11" s="63">
        <v>7</v>
      </c>
      <c r="B11" s="231" t="s">
        <v>1232</v>
      </c>
      <c r="C11" s="232" t="s">
        <v>1233</v>
      </c>
      <c r="D11" s="234" t="s">
        <v>1234</v>
      </c>
      <c r="E11" s="232" t="s">
        <v>1235</v>
      </c>
      <c r="F11" s="232">
        <v>19</v>
      </c>
      <c r="G11" s="233" t="s">
        <v>1236</v>
      </c>
    </row>
    <row r="12" spans="1:7" ht="29.95" customHeight="1" x14ac:dyDescent="0.15">
      <c r="A12" s="63">
        <v>8</v>
      </c>
      <c r="B12" s="231" t="s">
        <v>1237</v>
      </c>
      <c r="C12" s="232" t="s">
        <v>1238</v>
      </c>
      <c r="D12" s="234" t="s">
        <v>1217</v>
      </c>
      <c r="E12" s="194" t="s">
        <v>1239</v>
      </c>
      <c r="F12" s="232">
        <v>22</v>
      </c>
      <c r="G12" s="233" t="s">
        <v>1240</v>
      </c>
    </row>
    <row r="13" spans="1:7" ht="29.95" customHeight="1" x14ac:dyDescent="0.15">
      <c r="A13" s="63">
        <v>9</v>
      </c>
      <c r="B13" s="231" t="s">
        <v>1241</v>
      </c>
      <c r="C13" s="232" t="s">
        <v>1242</v>
      </c>
      <c r="D13" s="234" t="s">
        <v>1243</v>
      </c>
      <c r="E13" s="232" t="s">
        <v>1244</v>
      </c>
      <c r="F13" s="232">
        <v>30</v>
      </c>
      <c r="G13" s="233" t="s">
        <v>1245</v>
      </c>
    </row>
    <row r="14" spans="1:7" ht="29.95" customHeight="1" x14ac:dyDescent="0.15">
      <c r="A14" s="63">
        <v>10</v>
      </c>
      <c r="B14" s="231" t="s">
        <v>1246</v>
      </c>
      <c r="C14" s="232" t="s">
        <v>1247</v>
      </c>
      <c r="D14" s="234" t="s">
        <v>1217</v>
      </c>
      <c r="E14" s="232" t="s">
        <v>1248</v>
      </c>
      <c r="F14" s="232">
        <v>102</v>
      </c>
      <c r="G14" s="233" t="s">
        <v>1249</v>
      </c>
    </row>
    <row r="15" spans="1:7" ht="29.95" customHeight="1" x14ac:dyDescent="0.15">
      <c r="A15" s="63">
        <v>11</v>
      </c>
      <c r="B15" s="231" t="s">
        <v>1250</v>
      </c>
      <c r="C15" s="232" t="s">
        <v>1251</v>
      </c>
      <c r="D15" s="234" t="s">
        <v>1217</v>
      </c>
      <c r="E15" s="232" t="s">
        <v>1252</v>
      </c>
      <c r="F15" s="232">
        <v>51</v>
      </c>
      <c r="G15" s="233" t="s">
        <v>1253</v>
      </c>
    </row>
    <row r="16" spans="1:7" ht="29.95" customHeight="1" x14ac:dyDescent="0.15">
      <c r="A16" s="63">
        <v>12</v>
      </c>
      <c r="B16" s="231" t="s">
        <v>1254</v>
      </c>
      <c r="C16" s="232" t="s">
        <v>1255</v>
      </c>
      <c r="D16" s="234" t="s">
        <v>1217</v>
      </c>
      <c r="E16" s="232" t="s">
        <v>1256</v>
      </c>
      <c r="F16" s="232">
        <v>194</v>
      </c>
      <c r="G16" s="233" t="s">
        <v>1938</v>
      </c>
    </row>
    <row r="17" spans="1:7" ht="29.95" customHeight="1" x14ac:dyDescent="0.15">
      <c r="A17" s="63">
        <v>13</v>
      </c>
      <c r="B17" s="231" t="s">
        <v>1257</v>
      </c>
      <c r="C17" s="232" t="s">
        <v>1258</v>
      </c>
      <c r="D17" s="234" t="s">
        <v>1937</v>
      </c>
      <c r="E17" s="232" t="s">
        <v>1259</v>
      </c>
      <c r="F17" s="232">
        <v>13</v>
      </c>
      <c r="G17" s="233" t="s">
        <v>1260</v>
      </c>
    </row>
    <row r="18" spans="1:7" ht="29.95" customHeight="1" x14ac:dyDescent="0.15">
      <c r="A18" s="63">
        <v>14</v>
      </c>
      <c r="B18" s="231" t="s">
        <v>1257</v>
      </c>
      <c r="C18" s="235" t="s">
        <v>1261</v>
      </c>
      <c r="D18" s="234" t="s">
        <v>1937</v>
      </c>
      <c r="E18" s="232" t="s">
        <v>1259</v>
      </c>
      <c r="F18" s="232">
        <v>10</v>
      </c>
      <c r="G18" s="233" t="s">
        <v>1262</v>
      </c>
    </row>
    <row r="19" spans="1:7" ht="29.95" customHeight="1" x14ac:dyDescent="0.15">
      <c r="A19" s="63">
        <v>15</v>
      </c>
      <c r="B19" s="231" t="s">
        <v>1263</v>
      </c>
      <c r="C19" s="236" t="s">
        <v>1264</v>
      </c>
      <c r="D19" s="234" t="s">
        <v>1939</v>
      </c>
      <c r="E19" s="194" t="s">
        <v>1265</v>
      </c>
      <c r="F19" s="194">
        <v>15</v>
      </c>
      <c r="G19" s="233" t="s">
        <v>1266</v>
      </c>
    </row>
    <row r="20" spans="1:7" ht="29.95" customHeight="1" x14ac:dyDescent="0.15">
      <c r="A20" s="63">
        <v>16</v>
      </c>
      <c r="B20" s="231" t="s">
        <v>1267</v>
      </c>
      <c r="C20" s="194" t="s">
        <v>1268</v>
      </c>
      <c r="D20" s="194" t="s">
        <v>1269</v>
      </c>
      <c r="E20" s="194" t="s">
        <v>1270</v>
      </c>
      <c r="F20" s="194">
        <v>27</v>
      </c>
      <c r="G20" s="233" t="s">
        <v>1271</v>
      </c>
    </row>
    <row r="21" spans="1:7" ht="29.95" customHeight="1" x14ac:dyDescent="0.15">
      <c r="A21" s="63">
        <v>17</v>
      </c>
      <c r="B21" s="231" t="s">
        <v>1272</v>
      </c>
      <c r="C21" s="194" t="s">
        <v>1273</v>
      </c>
      <c r="D21" s="234" t="s">
        <v>1234</v>
      </c>
      <c r="E21" s="194" t="s">
        <v>1235</v>
      </c>
      <c r="F21" s="194">
        <v>16</v>
      </c>
      <c r="G21" s="233" t="s">
        <v>1274</v>
      </c>
    </row>
    <row r="22" spans="1:7" ht="22.6" customHeight="1" x14ac:dyDescent="0.25">
      <c r="A22" s="237"/>
      <c r="B22" s="237"/>
      <c r="C22" s="237"/>
      <c r="D22" s="237"/>
      <c r="E22" s="237"/>
      <c r="F22" s="237"/>
      <c r="G22" s="237"/>
    </row>
    <row r="23" spans="1:7" ht="22.6" customHeight="1" x14ac:dyDescent="0.15"/>
    <row r="24" spans="1:7" ht="22.6" customHeight="1" x14ac:dyDescent="0.15"/>
    <row r="25" spans="1:7" ht="22.6" customHeight="1" x14ac:dyDescent="0.15"/>
    <row r="26" spans="1:7" ht="22.6" customHeight="1" x14ac:dyDescent="0.15"/>
    <row r="27" spans="1:7" ht="15.05" customHeight="1" x14ac:dyDescent="0.15"/>
    <row r="30" spans="1:7" ht="13.6" customHeight="1" x14ac:dyDescent="0.15"/>
    <row r="33" ht="13.6" customHeight="1" x14ac:dyDescent="0.15"/>
    <row r="36" ht="13.6" customHeight="1" x14ac:dyDescent="0.15"/>
    <row r="39" ht="13.6" customHeight="1" x14ac:dyDescent="0.15"/>
    <row r="42" ht="13.6" customHeight="1" x14ac:dyDescent="0.15"/>
    <row r="45" ht="13.6" customHeight="1" x14ac:dyDescent="0.15"/>
    <row r="48" ht="13.6" customHeight="1" x14ac:dyDescent="0.15"/>
    <row r="51" ht="13.6" customHeight="1" x14ac:dyDescent="0.15"/>
    <row r="54" ht="13.6" customHeight="1" x14ac:dyDescent="0.15"/>
    <row r="57" ht="13.6" customHeight="1" x14ac:dyDescent="0.15"/>
    <row r="60" ht="13.6" customHeight="1" x14ac:dyDescent="0.15"/>
    <row r="63" ht="13.6" customHeight="1" x14ac:dyDescent="0.15"/>
    <row r="69" ht="13.6" customHeight="1" x14ac:dyDescent="0.15"/>
    <row r="72" ht="13.6" customHeight="1" x14ac:dyDescent="0.15"/>
    <row r="75" ht="13.6" customHeight="1" x14ac:dyDescent="0.15"/>
    <row r="78" ht="13.6" customHeight="1" x14ac:dyDescent="0.15"/>
    <row r="81" ht="13.6" customHeight="1" x14ac:dyDescent="0.15"/>
    <row r="84" ht="13.6" customHeight="1" x14ac:dyDescent="0.15"/>
    <row r="87" ht="13.6" customHeight="1" x14ac:dyDescent="0.15"/>
    <row r="90" ht="13.6" customHeight="1" x14ac:dyDescent="0.15"/>
    <row r="93" ht="13.6" customHeight="1" x14ac:dyDescent="0.15"/>
  </sheetData>
  <sheetProtection selectLockedCells="1" selectUnlockedCells="1"/>
  <phoneticPr fontId="2"/>
  <pageMargins left="0.78740157480314965" right="0.39370078740157483" top="0.39370078740157483" bottom="0.39370078740157483" header="0" footer="0"/>
  <pageSetup paperSize="9" scale="85"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10FC-5618-4E1B-98C9-0C0E27F34B5A}">
  <sheetPr>
    <pageSetUpPr fitToPage="1"/>
  </sheetPr>
  <dimension ref="A2:I35"/>
  <sheetViews>
    <sheetView view="pageLayout" zoomScaleNormal="100" workbookViewId="0"/>
  </sheetViews>
  <sheetFormatPr defaultColWidth="9" defaultRowHeight="14.4" x14ac:dyDescent="0.15"/>
  <cols>
    <col min="1" max="1" width="13.6640625" style="238" customWidth="1"/>
    <col min="2" max="2" width="13" style="238" customWidth="1"/>
    <col min="3" max="3" width="24.88671875" style="238" customWidth="1"/>
    <col min="4" max="4" width="25.109375" style="238" customWidth="1"/>
    <col min="5" max="5" width="11.21875" style="238" customWidth="1"/>
    <col min="6" max="6" width="17.6640625" style="238" customWidth="1"/>
    <col min="7" max="7" width="27" style="238" customWidth="1"/>
    <col min="8" max="8" width="28.6640625" style="238" customWidth="1"/>
    <col min="9" max="16384" width="9" style="238"/>
  </cols>
  <sheetData>
    <row r="2" spans="1:9" x14ac:dyDescent="0.15">
      <c r="A2" s="238" t="s">
        <v>1940</v>
      </c>
    </row>
    <row r="3" spans="1:9" x14ac:dyDescent="0.15">
      <c r="A3" s="238" t="s">
        <v>1275</v>
      </c>
    </row>
    <row r="4" spans="1:9" ht="29.3" customHeight="1" x14ac:dyDescent="0.15">
      <c r="A4" s="618"/>
      <c r="B4" s="619"/>
      <c r="C4" s="239" t="s">
        <v>1276</v>
      </c>
      <c r="D4" s="618" t="s">
        <v>1204</v>
      </c>
      <c r="E4" s="619"/>
      <c r="F4" s="618" t="s">
        <v>1277</v>
      </c>
      <c r="G4" s="620"/>
      <c r="H4" s="620"/>
      <c r="I4" s="619"/>
    </row>
    <row r="5" spans="1:9" ht="39.799999999999997" customHeight="1" x14ac:dyDescent="0.15">
      <c r="A5" s="621" t="s">
        <v>1278</v>
      </c>
      <c r="B5" s="622"/>
      <c r="C5" s="240" t="s">
        <v>1279</v>
      </c>
      <c r="D5" s="623" t="s">
        <v>1941</v>
      </c>
      <c r="E5" s="624"/>
      <c r="F5" s="625" t="s">
        <v>1942</v>
      </c>
      <c r="G5" s="626"/>
      <c r="H5" s="626"/>
      <c r="I5" s="627"/>
    </row>
    <row r="6" spans="1:9" ht="20.3" customHeight="1" x14ac:dyDescent="0.15">
      <c r="A6" s="628" t="s">
        <v>1280</v>
      </c>
      <c r="B6" s="629"/>
      <c r="C6" s="241" t="s">
        <v>1281</v>
      </c>
      <c r="D6" s="634" t="s">
        <v>1282</v>
      </c>
      <c r="E6" s="635"/>
      <c r="F6" s="636" t="s">
        <v>1283</v>
      </c>
      <c r="G6" s="637"/>
      <c r="H6" s="637"/>
      <c r="I6" s="638"/>
    </row>
    <row r="7" spans="1:9" ht="20.3" customHeight="1" x14ac:dyDescent="0.15">
      <c r="A7" s="630"/>
      <c r="B7" s="631"/>
      <c r="C7" s="242" t="s">
        <v>1284</v>
      </c>
      <c r="D7" s="642" t="s">
        <v>1865</v>
      </c>
      <c r="E7" s="643"/>
      <c r="F7" s="639"/>
      <c r="G7" s="640"/>
      <c r="H7" s="640"/>
      <c r="I7" s="641"/>
    </row>
    <row r="8" spans="1:9" ht="20.3" customHeight="1" x14ac:dyDescent="0.15">
      <c r="A8" s="630"/>
      <c r="B8" s="631"/>
      <c r="C8" s="241" t="s">
        <v>1281</v>
      </c>
      <c r="D8" s="634" t="s">
        <v>1285</v>
      </c>
      <c r="E8" s="635"/>
      <c r="F8" s="644" t="s">
        <v>1286</v>
      </c>
      <c r="G8" s="645"/>
      <c r="H8" s="645"/>
      <c r="I8" s="646"/>
    </row>
    <row r="9" spans="1:9" ht="20.3" customHeight="1" x14ac:dyDescent="0.15">
      <c r="A9" s="632"/>
      <c r="B9" s="633"/>
      <c r="C9" s="242" t="s">
        <v>1287</v>
      </c>
      <c r="D9" s="642" t="s">
        <v>1866</v>
      </c>
      <c r="E9" s="643"/>
      <c r="F9" s="639"/>
      <c r="G9" s="640"/>
      <c r="H9" s="640"/>
      <c r="I9" s="641"/>
    </row>
    <row r="10" spans="1:9" x14ac:dyDescent="0.15">
      <c r="A10" s="244"/>
      <c r="B10" s="244"/>
      <c r="C10" s="245"/>
      <c r="D10" s="246"/>
      <c r="E10" s="246"/>
      <c r="F10" s="243"/>
      <c r="G10" s="243"/>
      <c r="H10" s="243"/>
    </row>
    <row r="11" spans="1:9" ht="17.2" customHeight="1" x14ac:dyDescent="0.15">
      <c r="A11" s="238" t="s">
        <v>1288</v>
      </c>
      <c r="H11" s="238" t="s">
        <v>1943</v>
      </c>
    </row>
    <row r="12" spans="1:9" ht="17.2" customHeight="1" x14ac:dyDescent="0.15">
      <c r="A12" s="238" t="s">
        <v>1289</v>
      </c>
    </row>
    <row r="13" spans="1:9" ht="17.2" customHeight="1" x14ac:dyDescent="0.15">
      <c r="A13" s="648" t="s">
        <v>1290</v>
      </c>
      <c r="B13" s="648"/>
      <c r="C13" s="239" t="s">
        <v>1291</v>
      </c>
      <c r="D13" s="239" t="s">
        <v>1292</v>
      </c>
      <c r="E13" s="618" t="s">
        <v>1293</v>
      </c>
      <c r="F13" s="619"/>
      <c r="G13" s="239" t="s">
        <v>1294</v>
      </c>
      <c r="H13" s="239" t="s">
        <v>159</v>
      </c>
    </row>
    <row r="14" spans="1:9" ht="17.2" customHeight="1" x14ac:dyDescent="0.15">
      <c r="A14" s="649">
        <v>73</v>
      </c>
      <c r="B14" s="649"/>
      <c r="C14" s="309">
        <v>7</v>
      </c>
      <c r="D14" s="309">
        <v>8</v>
      </c>
      <c r="E14" s="650">
        <v>8</v>
      </c>
      <c r="F14" s="651"/>
      <c r="G14" s="309">
        <v>22</v>
      </c>
      <c r="H14" s="309">
        <v>118</v>
      </c>
    </row>
    <row r="15" spans="1:9" ht="17.2" customHeight="1" x14ac:dyDescent="0.15">
      <c r="A15" s="238" t="s">
        <v>1295</v>
      </c>
      <c r="B15" s="247"/>
      <c r="C15" s="247"/>
      <c r="D15" s="247"/>
      <c r="E15" s="247"/>
      <c r="F15" s="247"/>
      <c r="G15" s="247"/>
      <c r="H15" s="247"/>
    </row>
    <row r="16" spans="1:9" ht="17.2" customHeight="1" x14ac:dyDescent="0.15">
      <c r="A16" s="648" t="s">
        <v>1296</v>
      </c>
      <c r="B16" s="648"/>
      <c r="C16" s="239" t="s">
        <v>1297</v>
      </c>
      <c r="D16" s="239" t="s">
        <v>1298</v>
      </c>
      <c r="E16" s="618" t="s">
        <v>159</v>
      </c>
      <c r="F16" s="619"/>
      <c r="G16" s="248"/>
      <c r="H16" s="247"/>
    </row>
    <row r="17" spans="1:9" ht="17.2" customHeight="1" x14ac:dyDescent="0.15">
      <c r="A17" s="649">
        <v>94</v>
      </c>
      <c r="B17" s="649"/>
      <c r="C17" s="309">
        <v>22</v>
      </c>
      <c r="D17" s="309">
        <v>2</v>
      </c>
      <c r="E17" s="650">
        <v>118</v>
      </c>
      <c r="F17" s="651"/>
      <c r="G17" s="248"/>
      <c r="H17" s="247"/>
    </row>
    <row r="18" spans="1:9" ht="17.2" customHeight="1" x14ac:dyDescent="0.15">
      <c r="A18" s="238" t="s">
        <v>1299</v>
      </c>
    </row>
    <row r="20" spans="1:9" x14ac:dyDescent="0.15">
      <c r="A20" s="652" t="s">
        <v>1300</v>
      </c>
      <c r="B20" s="652"/>
      <c r="C20" s="247"/>
      <c r="D20" s="247"/>
      <c r="E20" s="653"/>
      <c r="F20" s="653"/>
      <c r="G20" s="247"/>
      <c r="H20" s="247"/>
    </row>
    <row r="21" spans="1:9" x14ac:dyDescent="0.25">
      <c r="A21" s="249" t="s">
        <v>1301</v>
      </c>
      <c r="B21" s="247"/>
      <c r="C21" s="247"/>
      <c r="D21" s="247"/>
      <c r="E21" s="647" t="s">
        <v>1302</v>
      </c>
      <c r="F21" s="647"/>
      <c r="G21" s="647"/>
      <c r="H21" s="647"/>
    </row>
    <row r="22" spans="1:9" x14ac:dyDescent="0.25">
      <c r="A22" s="249" t="s">
        <v>1303</v>
      </c>
      <c r="B22" s="249"/>
      <c r="C22" s="247"/>
      <c r="D22" s="247"/>
      <c r="E22" s="647" t="s">
        <v>1304</v>
      </c>
      <c r="F22" s="647"/>
      <c r="G22" s="647"/>
      <c r="H22" s="647"/>
    </row>
    <row r="24" spans="1:9" ht="15.75" customHeight="1" x14ac:dyDescent="0.15">
      <c r="A24" s="238" t="s">
        <v>1944</v>
      </c>
    </row>
    <row r="25" spans="1:9" ht="29.3" customHeight="1" x14ac:dyDescent="0.15">
      <c r="A25" s="654" t="s">
        <v>1945</v>
      </c>
      <c r="B25" s="654"/>
      <c r="C25" s="654"/>
      <c r="D25" s="654"/>
      <c r="E25" s="654"/>
      <c r="F25" s="654"/>
      <c r="G25" s="654"/>
      <c r="H25" s="654"/>
    </row>
    <row r="26" spans="1:9" ht="16.55" customHeight="1" x14ac:dyDescent="0.15">
      <c r="A26" s="238" t="s">
        <v>1305</v>
      </c>
    </row>
    <row r="27" spans="1:9" x14ac:dyDescent="0.15">
      <c r="A27" s="239" t="s">
        <v>1306</v>
      </c>
      <c r="B27" s="618" t="s">
        <v>1307</v>
      </c>
      <c r="C27" s="619"/>
      <c r="D27" s="239" t="s">
        <v>1308</v>
      </c>
      <c r="E27" s="648" t="s">
        <v>1309</v>
      </c>
      <c r="F27" s="648"/>
      <c r="G27" s="648" t="s">
        <v>1310</v>
      </c>
      <c r="H27" s="648"/>
      <c r="I27" s="648"/>
    </row>
    <row r="28" spans="1:9" s="249" customFormat="1" ht="30.8" customHeight="1" x14ac:dyDescent="0.15">
      <c r="A28" s="250" t="s">
        <v>1311</v>
      </c>
      <c r="B28" s="655" t="s">
        <v>1312</v>
      </c>
      <c r="C28" s="655"/>
      <c r="D28" s="251" t="s">
        <v>1946</v>
      </c>
      <c r="E28" s="656" t="s">
        <v>1313</v>
      </c>
      <c r="F28" s="656"/>
      <c r="G28" s="657" t="s">
        <v>1314</v>
      </c>
      <c r="H28" s="657"/>
      <c r="I28" s="657"/>
    </row>
    <row r="29" spans="1:9" s="249" customFormat="1" ht="30.8" customHeight="1" x14ac:dyDescent="0.15">
      <c r="A29" s="658" t="s">
        <v>1315</v>
      </c>
      <c r="B29" s="655" t="s">
        <v>1316</v>
      </c>
      <c r="C29" s="655"/>
      <c r="D29" s="251" t="s">
        <v>1947</v>
      </c>
      <c r="E29" s="660" t="s">
        <v>1317</v>
      </c>
      <c r="F29" s="661"/>
      <c r="G29" s="657" t="s">
        <v>1318</v>
      </c>
      <c r="H29" s="657"/>
      <c r="I29" s="657"/>
    </row>
    <row r="30" spans="1:9" s="249" customFormat="1" ht="30.8" customHeight="1" x14ac:dyDescent="0.15">
      <c r="A30" s="659"/>
      <c r="B30" s="655" t="s">
        <v>1319</v>
      </c>
      <c r="C30" s="655"/>
      <c r="D30" s="251" t="s">
        <v>1948</v>
      </c>
      <c r="E30" s="660" t="s">
        <v>1320</v>
      </c>
      <c r="F30" s="662"/>
      <c r="G30" s="657" t="s">
        <v>1321</v>
      </c>
      <c r="H30" s="657"/>
      <c r="I30" s="657"/>
    </row>
    <row r="31" spans="1:9" s="249" customFormat="1" ht="28.5" customHeight="1" x14ac:dyDescent="0.15">
      <c r="A31" s="667" t="s">
        <v>1322</v>
      </c>
      <c r="B31" s="660" t="s">
        <v>1323</v>
      </c>
      <c r="C31" s="662"/>
      <c r="D31" s="251" t="s">
        <v>1949</v>
      </c>
      <c r="E31" s="660" t="s">
        <v>1324</v>
      </c>
      <c r="F31" s="662"/>
      <c r="G31" s="657" t="s">
        <v>1325</v>
      </c>
      <c r="H31" s="657"/>
      <c r="I31" s="657"/>
    </row>
    <row r="32" spans="1:9" s="249" customFormat="1" ht="28.5" customHeight="1" x14ac:dyDescent="0.15">
      <c r="A32" s="667"/>
      <c r="B32" s="655" t="s">
        <v>1326</v>
      </c>
      <c r="C32" s="655"/>
      <c r="D32" s="251" t="s">
        <v>1950</v>
      </c>
      <c r="E32" s="660" t="s">
        <v>1327</v>
      </c>
      <c r="F32" s="662"/>
      <c r="G32" s="657" t="s">
        <v>1328</v>
      </c>
      <c r="H32" s="657"/>
      <c r="I32" s="657"/>
    </row>
    <row r="33" spans="1:9" s="249" customFormat="1" ht="28.5" customHeight="1" x14ac:dyDescent="0.15">
      <c r="A33" s="668"/>
      <c r="B33" s="655" t="s">
        <v>1329</v>
      </c>
      <c r="C33" s="655"/>
      <c r="D33" s="251" t="s">
        <v>1330</v>
      </c>
      <c r="E33" s="656" t="s">
        <v>1331</v>
      </c>
      <c r="F33" s="656"/>
      <c r="G33" s="657" t="s">
        <v>1332</v>
      </c>
      <c r="H33" s="657"/>
      <c r="I33" s="657"/>
    </row>
    <row r="34" spans="1:9" s="249" customFormat="1" ht="52.55" customHeight="1" x14ac:dyDescent="0.15">
      <c r="A34" s="252" t="s">
        <v>1333</v>
      </c>
      <c r="B34" s="663" t="s">
        <v>1334</v>
      </c>
      <c r="C34" s="663"/>
      <c r="D34" s="251" t="s">
        <v>1951</v>
      </c>
      <c r="E34" s="664" t="s">
        <v>1335</v>
      </c>
      <c r="F34" s="665"/>
      <c r="G34" s="666" t="s">
        <v>1336</v>
      </c>
      <c r="H34" s="666"/>
      <c r="I34" s="666"/>
    </row>
    <row r="35" spans="1:9" ht="14.25" customHeight="1" x14ac:dyDescent="0.15"/>
  </sheetData>
  <mergeCells count="52">
    <mergeCell ref="B34:C34"/>
    <mergeCell ref="E34:F34"/>
    <mergeCell ref="G34:I34"/>
    <mergeCell ref="A31:A33"/>
    <mergeCell ref="B31:C31"/>
    <mergeCell ref="E31:F31"/>
    <mergeCell ref="G31:I31"/>
    <mergeCell ref="B32:C32"/>
    <mergeCell ref="E32:F32"/>
    <mergeCell ref="G32:I32"/>
    <mergeCell ref="B33:C33"/>
    <mergeCell ref="E33:F33"/>
    <mergeCell ref="G33:I33"/>
    <mergeCell ref="A29:A30"/>
    <mergeCell ref="B29:C29"/>
    <mergeCell ref="E29:F29"/>
    <mergeCell ref="G29:I29"/>
    <mergeCell ref="B30:C30"/>
    <mergeCell ref="E30:F30"/>
    <mergeCell ref="G30:I30"/>
    <mergeCell ref="A25:H25"/>
    <mergeCell ref="B27:C27"/>
    <mergeCell ref="E27:F27"/>
    <mergeCell ref="G27:I27"/>
    <mergeCell ref="B28:C28"/>
    <mergeCell ref="E28:F28"/>
    <mergeCell ref="G28:I28"/>
    <mergeCell ref="E22:H22"/>
    <mergeCell ref="A13:B13"/>
    <mergeCell ref="E13:F13"/>
    <mergeCell ref="A14:B14"/>
    <mergeCell ref="E14:F14"/>
    <mergeCell ref="A16:B16"/>
    <mergeCell ref="E16:F16"/>
    <mergeCell ref="A17:B17"/>
    <mergeCell ref="E17:F17"/>
    <mergeCell ref="A20:B20"/>
    <mergeCell ref="E20:F20"/>
    <mergeCell ref="E21:H21"/>
    <mergeCell ref="A6:B9"/>
    <mergeCell ref="D6:E6"/>
    <mergeCell ref="F6:I7"/>
    <mergeCell ref="D7:E7"/>
    <mergeCell ref="D8:E8"/>
    <mergeCell ref="F8:I9"/>
    <mergeCell ref="D9:E9"/>
    <mergeCell ref="A4:B4"/>
    <mergeCell ref="D4:E4"/>
    <mergeCell ref="F4:I4"/>
    <mergeCell ref="A5:B5"/>
    <mergeCell ref="D5:E5"/>
    <mergeCell ref="F5:I5"/>
  </mergeCells>
  <phoneticPr fontId="2"/>
  <pageMargins left="0.78740157480314965" right="0.39370078740157483" top="0.39370078740157483" bottom="0.39370078740157483" header="0" footer="0"/>
  <pageSetup paperSize="9" scale="80"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9CD7-ED41-4716-8957-8F0393D1B1BE}">
  <sheetPr>
    <pageSetUpPr fitToPage="1"/>
  </sheetPr>
  <dimension ref="B1:CW37"/>
  <sheetViews>
    <sheetView view="pageLayout" topLeftCell="A4" zoomScaleNormal="90" workbookViewId="0"/>
  </sheetViews>
  <sheetFormatPr defaultColWidth="9" defaultRowHeight="14.4" x14ac:dyDescent="0.15"/>
  <cols>
    <col min="1" max="52" width="1.88671875" style="45" customWidth="1"/>
    <col min="53" max="57" width="2.109375" style="45" customWidth="1"/>
    <col min="58" max="65" width="1.88671875" style="45" customWidth="1"/>
    <col min="66" max="66" width="1.6640625" style="45" customWidth="1"/>
    <col min="67" max="85" width="1.88671875" style="45" customWidth="1"/>
    <col min="86" max="87" width="2.6640625" style="45" customWidth="1"/>
    <col min="88" max="88" width="3.77734375" style="45" customWidth="1"/>
    <col min="89" max="91" width="3.33203125" style="45" customWidth="1"/>
    <col min="92" max="93" width="1.77734375" style="45" customWidth="1"/>
    <col min="94" max="98" width="2.21875" style="45" customWidth="1"/>
    <col min="99" max="100" width="2.6640625" style="45" customWidth="1"/>
    <col min="101" max="101" width="1.6640625" style="45" customWidth="1"/>
    <col min="102" max="16384" width="9" style="45"/>
  </cols>
  <sheetData>
    <row r="1" spans="2:98" ht="45" customHeight="1" x14ac:dyDescent="0.15"/>
    <row r="2" spans="2:98" ht="26.85" customHeight="1" x14ac:dyDescent="0.15">
      <c r="C2" s="525" t="s">
        <v>1337</v>
      </c>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row>
    <row r="4" spans="2:98" ht="24.25" customHeight="1" x14ac:dyDescent="0.15">
      <c r="B4" s="615" t="s">
        <v>1867</v>
      </c>
      <c r="C4" s="615"/>
      <c r="D4" s="615"/>
      <c r="E4" s="615"/>
      <c r="F4" s="615"/>
      <c r="G4" s="615"/>
      <c r="H4" s="615"/>
      <c r="I4" s="615"/>
      <c r="J4" s="615"/>
      <c r="K4" s="615"/>
      <c r="L4" s="615"/>
      <c r="M4" s="615"/>
      <c r="N4" s="615"/>
      <c r="O4" s="615"/>
      <c r="P4" s="615"/>
      <c r="Q4" s="615"/>
      <c r="R4" s="615"/>
      <c r="S4" s="615"/>
      <c r="T4" s="615"/>
      <c r="U4" s="615"/>
      <c r="V4" s="615"/>
      <c r="CG4" s="384" t="s">
        <v>1338</v>
      </c>
      <c r="CH4" s="384"/>
      <c r="CI4" s="384"/>
      <c r="CJ4" s="384"/>
      <c r="CK4" s="384"/>
      <c r="CL4" s="384"/>
      <c r="CM4" s="384"/>
      <c r="CN4" s="384"/>
      <c r="CO4" s="384"/>
      <c r="CP4" s="384"/>
      <c r="CQ4" s="384"/>
      <c r="CR4" s="384"/>
      <c r="CS4" s="384"/>
      <c r="CT4" s="384"/>
    </row>
    <row r="5" spans="2:98" ht="28.5" customHeight="1" x14ac:dyDescent="0.15">
      <c r="B5" s="591" t="s">
        <v>1868</v>
      </c>
      <c r="C5" s="591"/>
      <c r="D5" s="591"/>
      <c r="E5" s="591"/>
      <c r="F5" s="591"/>
      <c r="G5" s="591"/>
      <c r="H5" s="591"/>
      <c r="I5" s="591"/>
      <c r="J5" s="591"/>
      <c r="K5" s="591" t="s">
        <v>1339</v>
      </c>
      <c r="L5" s="591"/>
      <c r="M5" s="591"/>
      <c r="N5" s="591"/>
      <c r="O5" s="591"/>
      <c r="P5" s="591"/>
      <c r="Q5" s="591"/>
      <c r="R5" s="591"/>
      <c r="S5" s="591"/>
      <c r="T5" s="383" t="s">
        <v>1340</v>
      </c>
      <c r="U5" s="383"/>
      <c r="V5" s="383"/>
      <c r="W5" s="383"/>
      <c r="X5" s="383"/>
      <c r="Y5" s="383"/>
      <c r="Z5" s="383"/>
      <c r="AA5" s="383"/>
      <c r="AB5" s="383" t="s">
        <v>1869</v>
      </c>
      <c r="AC5" s="383"/>
      <c r="AD5" s="383"/>
      <c r="AE5" s="383"/>
      <c r="AF5" s="383"/>
      <c r="AG5" s="383"/>
      <c r="AH5" s="383"/>
      <c r="AI5" s="383"/>
      <c r="AJ5" s="383"/>
      <c r="AK5" s="383"/>
      <c r="AL5" s="383" t="s">
        <v>1870</v>
      </c>
      <c r="AM5" s="383"/>
      <c r="AN5" s="383"/>
      <c r="AO5" s="383"/>
      <c r="AP5" s="383"/>
      <c r="AQ5" s="383"/>
      <c r="AR5" s="383"/>
      <c r="AS5" s="383"/>
      <c r="AT5" s="383"/>
      <c r="AU5" s="383"/>
      <c r="AV5" s="591" t="s">
        <v>1341</v>
      </c>
      <c r="AW5" s="591"/>
      <c r="AX5" s="591"/>
      <c r="AY5" s="591"/>
      <c r="AZ5" s="591"/>
      <c r="BA5" s="383" t="s">
        <v>1342</v>
      </c>
      <c r="BB5" s="383"/>
      <c r="BC5" s="383"/>
      <c r="BD5" s="383"/>
      <c r="BE5" s="383"/>
      <c r="BF5" s="383" t="s">
        <v>1343</v>
      </c>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row>
    <row r="6" spans="2:98" ht="28.5" customHeight="1" x14ac:dyDescent="0.15">
      <c r="B6" s="591"/>
      <c r="C6" s="591"/>
      <c r="D6" s="591"/>
      <c r="E6" s="591"/>
      <c r="F6" s="591"/>
      <c r="G6" s="591"/>
      <c r="H6" s="591"/>
      <c r="I6" s="591"/>
      <c r="J6" s="591"/>
      <c r="K6" s="591"/>
      <c r="L6" s="591"/>
      <c r="M6" s="591"/>
      <c r="N6" s="591"/>
      <c r="O6" s="591"/>
      <c r="P6" s="591"/>
      <c r="Q6" s="591"/>
      <c r="R6" s="591"/>
      <c r="S6" s="591"/>
      <c r="T6" s="383"/>
      <c r="U6" s="383"/>
      <c r="V6" s="383"/>
      <c r="W6" s="383"/>
      <c r="X6" s="383"/>
      <c r="Y6" s="383"/>
      <c r="Z6" s="383"/>
      <c r="AA6" s="383"/>
      <c r="AB6" s="383" t="s">
        <v>1344</v>
      </c>
      <c r="AC6" s="383"/>
      <c r="AD6" s="383"/>
      <c r="AE6" s="383" t="s">
        <v>1345</v>
      </c>
      <c r="AF6" s="383"/>
      <c r="AG6" s="383"/>
      <c r="AH6" s="383" t="s">
        <v>159</v>
      </c>
      <c r="AI6" s="383"/>
      <c r="AJ6" s="383"/>
      <c r="AK6" s="383"/>
      <c r="AL6" s="383" t="s">
        <v>1346</v>
      </c>
      <c r="AM6" s="383"/>
      <c r="AN6" s="383"/>
      <c r="AO6" s="383" t="s">
        <v>1347</v>
      </c>
      <c r="AP6" s="383"/>
      <c r="AQ6" s="383"/>
      <c r="AR6" s="383" t="s">
        <v>1348</v>
      </c>
      <c r="AS6" s="383"/>
      <c r="AT6" s="383"/>
      <c r="AU6" s="383"/>
      <c r="AV6" s="591"/>
      <c r="AW6" s="591"/>
      <c r="AX6" s="591"/>
      <c r="AY6" s="591"/>
      <c r="AZ6" s="591"/>
      <c r="BA6" s="383"/>
      <c r="BB6" s="383"/>
      <c r="BC6" s="383"/>
      <c r="BD6" s="383"/>
      <c r="BE6" s="383"/>
      <c r="BF6" s="383" t="s">
        <v>1349</v>
      </c>
      <c r="BG6" s="383"/>
      <c r="BH6" s="383"/>
      <c r="BI6" s="383"/>
      <c r="BJ6" s="383"/>
      <c r="BK6" s="383"/>
      <c r="BL6" s="383" t="s">
        <v>1350</v>
      </c>
      <c r="BM6" s="383"/>
      <c r="BN6" s="383"/>
      <c r="BO6" s="383"/>
      <c r="BP6" s="383"/>
      <c r="BQ6" s="383" t="s">
        <v>1351</v>
      </c>
      <c r="BR6" s="383"/>
      <c r="BS6" s="383"/>
      <c r="BT6" s="383"/>
      <c r="BU6" s="383"/>
      <c r="BV6" s="383" t="s">
        <v>1352</v>
      </c>
      <c r="BW6" s="383"/>
      <c r="BX6" s="383"/>
      <c r="BY6" s="383"/>
      <c r="BZ6" s="383"/>
      <c r="CA6" s="383"/>
      <c r="CB6" s="383"/>
      <c r="CC6" s="383" t="s">
        <v>1353</v>
      </c>
      <c r="CD6" s="383"/>
      <c r="CE6" s="383"/>
      <c r="CF6" s="383"/>
      <c r="CG6" s="383"/>
      <c r="CH6" s="591" t="s">
        <v>1354</v>
      </c>
      <c r="CI6" s="591"/>
      <c r="CJ6" s="591"/>
      <c r="CK6" s="383" t="s">
        <v>1355</v>
      </c>
      <c r="CL6" s="383"/>
      <c r="CM6" s="383"/>
      <c r="CN6" s="383" t="s">
        <v>616</v>
      </c>
      <c r="CO6" s="383"/>
      <c r="CP6" s="383"/>
      <c r="CQ6" s="383"/>
      <c r="CR6" s="383"/>
      <c r="CS6" s="383"/>
      <c r="CT6" s="383"/>
    </row>
    <row r="7" spans="2:98" ht="25.55" customHeight="1" x14ac:dyDescent="0.15">
      <c r="B7" s="591" t="s">
        <v>1871</v>
      </c>
      <c r="C7" s="591"/>
      <c r="D7" s="591"/>
      <c r="E7" s="591"/>
      <c r="F7" s="591"/>
      <c r="G7" s="591"/>
      <c r="H7" s="591"/>
      <c r="I7" s="591"/>
      <c r="J7" s="591"/>
      <c r="K7" s="591" t="s">
        <v>1356</v>
      </c>
      <c r="L7" s="591"/>
      <c r="M7" s="591"/>
      <c r="N7" s="591"/>
      <c r="O7" s="591"/>
      <c r="P7" s="591"/>
      <c r="Q7" s="591"/>
      <c r="R7" s="591"/>
      <c r="S7" s="591"/>
      <c r="T7" s="591" t="s">
        <v>1357</v>
      </c>
      <c r="U7" s="591"/>
      <c r="V7" s="591"/>
      <c r="W7" s="591"/>
      <c r="X7" s="591"/>
      <c r="Y7" s="591"/>
      <c r="Z7" s="591"/>
      <c r="AA7" s="591"/>
      <c r="AB7" s="669">
        <v>428</v>
      </c>
      <c r="AC7" s="669"/>
      <c r="AD7" s="669"/>
      <c r="AE7" s="669">
        <v>693</v>
      </c>
      <c r="AF7" s="669"/>
      <c r="AG7" s="669"/>
      <c r="AH7" s="669">
        <f>SUM(AB7+AE7)</f>
        <v>1121</v>
      </c>
      <c r="AI7" s="669"/>
      <c r="AJ7" s="669"/>
      <c r="AK7" s="669"/>
      <c r="AL7" s="670">
        <v>8</v>
      </c>
      <c r="AM7" s="670"/>
      <c r="AN7" s="670"/>
      <c r="AO7" s="670">
        <v>3</v>
      </c>
      <c r="AP7" s="670"/>
      <c r="AQ7" s="670"/>
      <c r="AR7" s="671">
        <v>68</v>
      </c>
      <c r="AS7" s="671"/>
      <c r="AT7" s="671"/>
      <c r="AU7" s="671"/>
      <c r="AV7" s="671">
        <v>552683</v>
      </c>
      <c r="AW7" s="671"/>
      <c r="AX7" s="671"/>
      <c r="AY7" s="671"/>
      <c r="AZ7" s="671"/>
      <c r="BA7" s="671">
        <v>1459066</v>
      </c>
      <c r="BB7" s="671"/>
      <c r="BC7" s="671"/>
      <c r="BD7" s="671"/>
      <c r="BE7" s="671"/>
      <c r="BF7" s="677">
        <v>5067906</v>
      </c>
      <c r="BG7" s="677"/>
      <c r="BH7" s="677"/>
      <c r="BI7" s="677"/>
      <c r="BJ7" s="677"/>
      <c r="BK7" s="677"/>
      <c r="BL7" s="677">
        <v>582736</v>
      </c>
      <c r="BM7" s="677"/>
      <c r="BN7" s="677"/>
      <c r="BO7" s="677"/>
      <c r="BP7" s="677"/>
      <c r="BQ7" s="677">
        <v>956831</v>
      </c>
      <c r="BR7" s="677"/>
      <c r="BS7" s="677"/>
      <c r="BT7" s="677"/>
      <c r="BU7" s="677"/>
      <c r="BV7" s="591" t="s">
        <v>1358</v>
      </c>
      <c r="BW7" s="591"/>
      <c r="BX7" s="591"/>
      <c r="BY7" s="591"/>
      <c r="BZ7" s="591"/>
      <c r="CA7" s="591"/>
      <c r="CB7" s="591"/>
      <c r="CC7" s="671">
        <v>131083</v>
      </c>
      <c r="CD7" s="671"/>
      <c r="CE7" s="671"/>
      <c r="CF7" s="671"/>
      <c r="CG7" s="671"/>
      <c r="CH7" s="671">
        <v>85876</v>
      </c>
      <c r="CI7" s="671"/>
      <c r="CJ7" s="671"/>
      <c r="CK7" s="671">
        <v>5432</v>
      </c>
      <c r="CL7" s="671"/>
      <c r="CM7" s="671"/>
      <c r="CN7" s="254"/>
      <c r="CO7" s="254"/>
      <c r="CP7" s="672">
        <f>CP9+CP11</f>
        <v>642697</v>
      </c>
      <c r="CQ7" s="672"/>
      <c r="CR7" s="672"/>
      <c r="CS7" s="672"/>
      <c r="CT7" s="672"/>
    </row>
    <row r="8" spans="2:98" ht="25.55" customHeight="1" x14ac:dyDescent="0.15">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669"/>
      <c r="AC8" s="669"/>
      <c r="AD8" s="669"/>
      <c r="AE8" s="669"/>
      <c r="AF8" s="669"/>
      <c r="AG8" s="669"/>
      <c r="AH8" s="669"/>
      <c r="AI8" s="669"/>
      <c r="AJ8" s="669"/>
      <c r="AK8" s="669"/>
      <c r="AL8" s="670"/>
      <c r="AM8" s="670"/>
      <c r="AN8" s="670"/>
      <c r="AO8" s="670"/>
      <c r="AP8" s="670"/>
      <c r="AQ8" s="670"/>
      <c r="AR8" s="671"/>
      <c r="AS8" s="671"/>
      <c r="AT8" s="671"/>
      <c r="AU8" s="671"/>
      <c r="AV8" s="671"/>
      <c r="AW8" s="671"/>
      <c r="AX8" s="671"/>
      <c r="AY8" s="671"/>
      <c r="AZ8" s="671"/>
      <c r="BA8" s="671"/>
      <c r="BB8" s="671"/>
      <c r="BC8" s="671"/>
      <c r="BD8" s="671"/>
      <c r="BE8" s="671"/>
      <c r="BF8" s="677"/>
      <c r="BG8" s="677"/>
      <c r="BH8" s="677"/>
      <c r="BI8" s="677"/>
      <c r="BJ8" s="677"/>
      <c r="BK8" s="677"/>
      <c r="BL8" s="677"/>
      <c r="BM8" s="677"/>
      <c r="BN8" s="677"/>
      <c r="BO8" s="677"/>
      <c r="BP8" s="677"/>
      <c r="BQ8" s="677"/>
      <c r="BR8" s="677"/>
      <c r="BS8" s="677"/>
      <c r="BT8" s="677"/>
      <c r="BU8" s="677"/>
      <c r="BV8" s="591"/>
      <c r="BW8" s="591"/>
      <c r="BX8" s="591"/>
      <c r="BY8" s="591"/>
      <c r="BZ8" s="591"/>
      <c r="CA8" s="591"/>
      <c r="CB8" s="591"/>
      <c r="CC8" s="671"/>
      <c r="CD8" s="671"/>
      <c r="CE8" s="671"/>
      <c r="CF8" s="671"/>
      <c r="CG8" s="671"/>
      <c r="CH8" s="671"/>
      <c r="CI8" s="671"/>
      <c r="CJ8" s="671"/>
      <c r="CK8" s="671"/>
      <c r="CL8" s="671"/>
      <c r="CM8" s="671"/>
      <c r="CN8" s="254"/>
      <c r="CO8" s="254"/>
      <c r="CP8" s="673" t="s">
        <v>1359</v>
      </c>
      <c r="CQ8" s="673"/>
      <c r="CR8" s="673"/>
      <c r="CS8" s="673"/>
      <c r="CT8" s="673"/>
    </row>
    <row r="9" spans="2:98" ht="25.55" customHeight="1" x14ac:dyDescent="0.15">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669"/>
      <c r="AC9" s="669"/>
      <c r="AD9" s="669"/>
      <c r="AE9" s="669"/>
      <c r="AF9" s="669"/>
      <c r="AG9" s="669"/>
      <c r="AH9" s="669"/>
      <c r="AI9" s="669"/>
      <c r="AJ9" s="669"/>
      <c r="AK9" s="669"/>
      <c r="AL9" s="670"/>
      <c r="AM9" s="670"/>
      <c r="AN9" s="670"/>
      <c r="AO9" s="670"/>
      <c r="AP9" s="670"/>
      <c r="AQ9" s="670"/>
      <c r="AR9" s="674" t="s">
        <v>1360</v>
      </c>
      <c r="AS9" s="674"/>
      <c r="AT9" s="674"/>
      <c r="AU9" s="674"/>
      <c r="AV9" s="671"/>
      <c r="AW9" s="671"/>
      <c r="AX9" s="671"/>
      <c r="AY9" s="671"/>
      <c r="AZ9" s="671"/>
      <c r="BA9" s="671"/>
      <c r="BB9" s="671"/>
      <c r="BC9" s="671"/>
      <c r="BD9" s="671"/>
      <c r="BE9" s="671"/>
      <c r="BF9" s="677"/>
      <c r="BG9" s="677"/>
      <c r="BH9" s="677"/>
      <c r="BI9" s="677"/>
      <c r="BJ9" s="677"/>
      <c r="BK9" s="677"/>
      <c r="BL9" s="677"/>
      <c r="BM9" s="677"/>
      <c r="BN9" s="677"/>
      <c r="BO9" s="677"/>
      <c r="BP9" s="677"/>
      <c r="BQ9" s="677"/>
      <c r="BR9" s="677"/>
      <c r="BS9" s="677"/>
      <c r="BT9" s="677"/>
      <c r="BU9" s="677"/>
      <c r="BV9" s="591"/>
      <c r="BW9" s="591"/>
      <c r="BX9" s="591"/>
      <c r="BY9" s="591"/>
      <c r="BZ9" s="591"/>
      <c r="CA9" s="591"/>
      <c r="CB9" s="591"/>
      <c r="CC9" s="671"/>
      <c r="CD9" s="671"/>
      <c r="CE9" s="671"/>
      <c r="CF9" s="671"/>
      <c r="CG9" s="671"/>
      <c r="CH9" s="671"/>
      <c r="CI9" s="671"/>
      <c r="CJ9" s="671"/>
      <c r="CK9" s="671"/>
      <c r="CL9" s="671"/>
      <c r="CM9" s="671"/>
      <c r="CN9" s="254"/>
      <c r="CO9" s="254"/>
      <c r="CP9" s="672">
        <v>1608</v>
      </c>
      <c r="CQ9" s="672"/>
      <c r="CR9" s="672"/>
      <c r="CS9" s="672"/>
      <c r="CT9" s="672"/>
    </row>
    <row r="10" spans="2:98" ht="25.55" customHeight="1" x14ac:dyDescent="0.15">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669"/>
      <c r="AC10" s="669"/>
      <c r="AD10" s="669"/>
      <c r="AE10" s="669"/>
      <c r="AF10" s="669"/>
      <c r="AG10" s="669"/>
      <c r="AH10" s="669"/>
      <c r="AI10" s="669"/>
      <c r="AJ10" s="669"/>
      <c r="AK10" s="669"/>
      <c r="AL10" s="670"/>
      <c r="AM10" s="670"/>
      <c r="AN10" s="670"/>
      <c r="AO10" s="670"/>
      <c r="AP10" s="670"/>
      <c r="AQ10" s="670"/>
      <c r="AR10" s="674"/>
      <c r="AS10" s="674"/>
      <c r="AT10" s="674"/>
      <c r="AU10" s="674"/>
      <c r="AV10" s="671"/>
      <c r="AW10" s="671"/>
      <c r="AX10" s="671"/>
      <c r="AY10" s="671"/>
      <c r="AZ10" s="671"/>
      <c r="BA10" s="671"/>
      <c r="BB10" s="671"/>
      <c r="BC10" s="671"/>
      <c r="BD10" s="671"/>
      <c r="BE10" s="671"/>
      <c r="BF10" s="677"/>
      <c r="BG10" s="677"/>
      <c r="BH10" s="677"/>
      <c r="BI10" s="677"/>
      <c r="BJ10" s="677"/>
      <c r="BK10" s="677"/>
      <c r="BL10" s="677"/>
      <c r="BM10" s="677"/>
      <c r="BN10" s="677"/>
      <c r="BO10" s="677"/>
      <c r="BP10" s="677"/>
      <c r="BQ10" s="677"/>
      <c r="BR10" s="677"/>
      <c r="BS10" s="677"/>
      <c r="BT10" s="677"/>
      <c r="BU10" s="677"/>
      <c r="BV10" s="671">
        <v>2953678</v>
      </c>
      <c r="BW10" s="671"/>
      <c r="BX10" s="671"/>
      <c r="BY10" s="671"/>
      <c r="BZ10" s="671"/>
      <c r="CA10" s="671"/>
      <c r="CB10" s="671"/>
      <c r="CC10" s="671"/>
      <c r="CD10" s="671"/>
      <c r="CE10" s="671"/>
      <c r="CF10" s="671"/>
      <c r="CG10" s="671"/>
      <c r="CH10" s="671"/>
      <c r="CI10" s="671"/>
      <c r="CJ10" s="671"/>
      <c r="CK10" s="671"/>
      <c r="CL10" s="671"/>
      <c r="CM10" s="671"/>
      <c r="CN10" s="254"/>
      <c r="CO10" s="254"/>
      <c r="CP10" s="675" t="s">
        <v>1361</v>
      </c>
      <c r="CQ10" s="675"/>
      <c r="CR10" s="675"/>
      <c r="CS10" s="675"/>
      <c r="CT10" s="675"/>
    </row>
    <row r="11" spans="2:98" ht="25.55" customHeight="1" x14ac:dyDescent="0.15">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669"/>
      <c r="AC11" s="669"/>
      <c r="AD11" s="669"/>
      <c r="AE11" s="669"/>
      <c r="AF11" s="669"/>
      <c r="AG11" s="669"/>
      <c r="AH11" s="669"/>
      <c r="AI11" s="669"/>
      <c r="AJ11" s="669"/>
      <c r="AK11" s="669"/>
      <c r="AL11" s="670"/>
      <c r="AM11" s="670"/>
      <c r="AN11" s="670"/>
      <c r="AO11" s="670"/>
      <c r="AP11" s="670"/>
      <c r="AQ11" s="670"/>
      <c r="AR11" s="674"/>
      <c r="AS11" s="674"/>
      <c r="AT11" s="674"/>
      <c r="AU11" s="674"/>
      <c r="AV11" s="671"/>
      <c r="AW11" s="671"/>
      <c r="AX11" s="671"/>
      <c r="AY11" s="671"/>
      <c r="AZ11" s="671"/>
      <c r="BA11" s="671"/>
      <c r="BB11" s="671"/>
      <c r="BC11" s="671"/>
      <c r="BD11" s="671"/>
      <c r="BE11" s="671"/>
      <c r="BF11" s="677"/>
      <c r="BG11" s="677"/>
      <c r="BH11" s="677"/>
      <c r="BI11" s="677"/>
      <c r="BJ11" s="677"/>
      <c r="BK11" s="677"/>
      <c r="BL11" s="677"/>
      <c r="BM11" s="677"/>
      <c r="BN11" s="677"/>
      <c r="BO11" s="677"/>
      <c r="BP11" s="677"/>
      <c r="BQ11" s="677"/>
      <c r="BR11" s="677"/>
      <c r="BS11" s="677"/>
      <c r="BT11" s="677"/>
      <c r="BU11" s="677"/>
      <c r="BV11" s="671"/>
      <c r="BW11" s="671"/>
      <c r="BX11" s="671"/>
      <c r="BY11" s="671"/>
      <c r="BZ11" s="671"/>
      <c r="CA11" s="671"/>
      <c r="CB11" s="671"/>
      <c r="CC11" s="671"/>
      <c r="CD11" s="671"/>
      <c r="CE11" s="671"/>
      <c r="CF11" s="671"/>
      <c r="CG11" s="671"/>
      <c r="CH11" s="671"/>
      <c r="CI11" s="671"/>
      <c r="CJ11" s="671"/>
      <c r="CK11" s="671"/>
      <c r="CL11" s="671"/>
      <c r="CM11" s="671"/>
      <c r="CN11" s="255"/>
      <c r="CO11" s="255"/>
      <c r="CP11" s="676">
        <v>641089</v>
      </c>
      <c r="CQ11" s="676"/>
      <c r="CR11" s="676"/>
      <c r="CS11" s="676"/>
      <c r="CT11" s="676"/>
    </row>
    <row r="12" spans="2:98" ht="24.05" customHeight="1" x14ac:dyDescent="0.15">
      <c r="CQ12" s="45" t="s">
        <v>1872</v>
      </c>
    </row>
    <row r="13" spans="2:98" ht="27.85" customHeight="1" x14ac:dyDescent="0.15">
      <c r="BG13" s="256"/>
    </row>
    <row r="15" spans="2:98" ht="24.25" customHeight="1" x14ac:dyDescent="0.15">
      <c r="C15" s="615" t="s">
        <v>1362</v>
      </c>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BF15" s="50"/>
      <c r="BG15" s="50"/>
      <c r="BH15" s="50"/>
      <c r="BI15" s="50"/>
      <c r="BJ15" s="678" t="s">
        <v>1363</v>
      </c>
      <c r="BK15" s="679"/>
      <c r="BL15" s="679"/>
      <c r="BM15" s="679"/>
      <c r="BN15" s="679"/>
      <c r="BO15" s="679"/>
      <c r="BP15" s="679"/>
      <c r="BQ15" s="679"/>
      <c r="BR15" s="679"/>
      <c r="BS15" s="679"/>
      <c r="BT15" s="679"/>
      <c r="BU15" s="679"/>
      <c r="BV15" s="679"/>
      <c r="BW15" s="679"/>
      <c r="BX15" s="680"/>
      <c r="BY15" s="681" t="s">
        <v>1364</v>
      </c>
      <c r="BZ15" s="682"/>
      <c r="CA15" s="682"/>
      <c r="CB15" s="682"/>
      <c r="CC15" s="682"/>
      <c r="CD15" s="682"/>
      <c r="CE15" s="682"/>
      <c r="CF15" s="682"/>
      <c r="CG15" s="682"/>
      <c r="CH15" s="682"/>
      <c r="CI15" s="683"/>
    </row>
    <row r="16" spans="2:98" ht="20.95" customHeight="1" x14ac:dyDescent="0.15">
      <c r="B16" s="383"/>
      <c r="C16" s="383"/>
      <c r="D16" s="383"/>
      <c r="E16" s="383"/>
      <c r="F16" s="383"/>
      <c r="G16" s="383"/>
      <c r="H16" s="383"/>
      <c r="I16" s="383"/>
      <c r="J16" s="383"/>
      <c r="K16" s="383" t="s">
        <v>1365</v>
      </c>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t="s">
        <v>1366</v>
      </c>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t="s">
        <v>1367</v>
      </c>
      <c r="BK16" s="383"/>
      <c r="BL16" s="383"/>
      <c r="BM16" s="383"/>
      <c r="BN16" s="383"/>
      <c r="BO16" s="383"/>
      <c r="BP16" s="383"/>
      <c r="BQ16" s="383"/>
      <c r="BR16" s="383"/>
      <c r="BS16" s="383"/>
      <c r="BT16" s="383"/>
      <c r="BU16" s="383"/>
      <c r="BV16" s="383"/>
      <c r="BW16" s="383"/>
      <c r="BX16" s="383"/>
      <c r="BY16" s="530" t="s">
        <v>1368</v>
      </c>
      <c r="BZ16" s="530"/>
      <c r="CA16" s="530"/>
      <c r="CB16" s="530"/>
      <c r="CC16" s="530"/>
      <c r="CD16" s="530"/>
      <c r="CE16" s="530"/>
      <c r="CF16" s="530"/>
      <c r="CG16" s="530"/>
      <c r="CH16" s="530"/>
      <c r="CI16" s="684"/>
    </row>
    <row r="17" spans="2:87" ht="20.95" customHeight="1" x14ac:dyDescent="0.15">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t="s">
        <v>1344</v>
      </c>
      <c r="BK17" s="383"/>
      <c r="BL17" s="383"/>
      <c r="BM17" s="383"/>
      <c r="BN17" s="383"/>
      <c r="BO17" s="383" t="s">
        <v>1345</v>
      </c>
      <c r="BP17" s="383"/>
      <c r="BQ17" s="383"/>
      <c r="BR17" s="383"/>
      <c r="BS17" s="383"/>
      <c r="BT17" s="383" t="s">
        <v>159</v>
      </c>
      <c r="BU17" s="383"/>
      <c r="BV17" s="383"/>
      <c r="BW17" s="383"/>
      <c r="BX17" s="383"/>
      <c r="BY17" s="390"/>
      <c r="BZ17" s="390"/>
      <c r="CA17" s="390"/>
      <c r="CB17" s="390"/>
      <c r="CC17" s="390"/>
      <c r="CD17" s="390"/>
      <c r="CE17" s="390"/>
      <c r="CF17" s="390"/>
      <c r="CG17" s="390"/>
      <c r="CH17" s="390"/>
      <c r="CI17" s="685"/>
    </row>
    <row r="18" spans="2:87" ht="25.55" customHeight="1" x14ac:dyDescent="0.15">
      <c r="B18" s="383" t="s">
        <v>1369</v>
      </c>
      <c r="C18" s="383"/>
      <c r="D18" s="383"/>
      <c r="E18" s="383"/>
      <c r="F18" s="383"/>
      <c r="G18" s="383"/>
      <c r="H18" s="383"/>
      <c r="I18" s="383"/>
      <c r="J18" s="383"/>
      <c r="K18" s="611" t="s">
        <v>1370</v>
      </c>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90" t="s">
        <v>687</v>
      </c>
      <c r="BK18" s="691"/>
      <c r="BL18" s="687"/>
      <c r="BM18" s="692" t="s">
        <v>1371</v>
      </c>
      <c r="BN18" s="693"/>
      <c r="BO18" s="690" t="s">
        <v>687</v>
      </c>
      <c r="BP18" s="691"/>
      <c r="BQ18" s="687"/>
      <c r="BR18" s="692" t="s">
        <v>1371</v>
      </c>
      <c r="BS18" s="693"/>
      <c r="BT18" s="694" t="s">
        <v>687</v>
      </c>
      <c r="BU18" s="691"/>
      <c r="BV18" s="687"/>
      <c r="BW18" s="692" t="s">
        <v>1371</v>
      </c>
      <c r="BX18" s="693"/>
      <c r="BY18" s="686">
        <v>31</v>
      </c>
      <c r="BZ18" s="687"/>
      <c r="CA18" s="687"/>
      <c r="CB18" s="687"/>
      <c r="CC18" s="687"/>
      <c r="CD18" s="687"/>
      <c r="CE18" s="687"/>
      <c r="CF18" s="687"/>
      <c r="CG18" s="687"/>
      <c r="CH18" s="687"/>
      <c r="CI18" s="257" t="s">
        <v>1371</v>
      </c>
    </row>
    <row r="19" spans="2:87" ht="25.55" customHeight="1" x14ac:dyDescent="0.15">
      <c r="B19" s="566" t="s">
        <v>1372</v>
      </c>
      <c r="C19" s="566"/>
      <c r="D19" s="566"/>
      <c r="E19" s="566"/>
      <c r="F19" s="566"/>
      <c r="G19" s="566"/>
      <c r="H19" s="566"/>
      <c r="I19" s="566"/>
      <c r="J19" s="566"/>
      <c r="K19" s="611" t="s">
        <v>1373</v>
      </c>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t="s">
        <v>1873</v>
      </c>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88">
        <v>55</v>
      </c>
      <c r="BK19" s="688"/>
      <c r="BL19" s="688"/>
      <c r="BM19" s="688"/>
      <c r="BN19" s="688"/>
      <c r="BO19" s="688">
        <v>60</v>
      </c>
      <c r="BP19" s="688"/>
      <c r="BQ19" s="688"/>
      <c r="BR19" s="688"/>
      <c r="BS19" s="688"/>
      <c r="BT19" s="688">
        <f t="shared" ref="BT19:BT26" si="0">SUM(BJ19+BO19)</f>
        <v>115</v>
      </c>
      <c r="BU19" s="688"/>
      <c r="BV19" s="688"/>
      <c r="BW19" s="688"/>
      <c r="BX19" s="688"/>
      <c r="BY19" s="384">
        <v>8</v>
      </c>
      <c r="BZ19" s="689"/>
      <c r="CA19" s="689"/>
      <c r="CB19" s="689"/>
      <c r="CC19" s="689"/>
      <c r="CD19" s="689"/>
      <c r="CE19" s="689"/>
      <c r="CF19" s="689"/>
      <c r="CG19" s="689"/>
      <c r="CH19" s="689"/>
      <c r="CI19" s="258"/>
    </row>
    <row r="20" spans="2:87" ht="25.55" customHeight="1" x14ac:dyDescent="0.15">
      <c r="B20" s="383" t="s">
        <v>1374</v>
      </c>
      <c r="C20" s="383"/>
      <c r="D20" s="383"/>
      <c r="E20" s="383"/>
      <c r="F20" s="383"/>
      <c r="G20" s="383"/>
      <c r="H20" s="383"/>
      <c r="I20" s="383"/>
      <c r="J20" s="383"/>
      <c r="K20" s="611" t="s">
        <v>1375</v>
      </c>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t="s">
        <v>1376</v>
      </c>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96">
        <v>26</v>
      </c>
      <c r="BK20" s="696"/>
      <c r="BL20" s="696"/>
      <c r="BM20" s="696"/>
      <c r="BN20" s="696"/>
      <c r="BO20" s="696">
        <v>127</v>
      </c>
      <c r="BP20" s="696"/>
      <c r="BQ20" s="696"/>
      <c r="BR20" s="696"/>
      <c r="BS20" s="696"/>
      <c r="BT20" s="696">
        <f t="shared" si="0"/>
        <v>153</v>
      </c>
      <c r="BU20" s="696"/>
      <c r="BV20" s="696"/>
      <c r="BW20" s="696"/>
      <c r="BX20" s="696"/>
      <c r="BY20" s="695">
        <v>2</v>
      </c>
      <c r="BZ20" s="687"/>
      <c r="CA20" s="687"/>
      <c r="CB20" s="687"/>
      <c r="CC20" s="687"/>
      <c r="CD20" s="687"/>
      <c r="CE20" s="687"/>
      <c r="CF20" s="687"/>
      <c r="CG20" s="687"/>
      <c r="CH20" s="687"/>
      <c r="CI20" s="259"/>
    </row>
    <row r="21" spans="2:87" ht="25.55" customHeight="1" x14ac:dyDescent="0.15">
      <c r="B21" s="383" t="s">
        <v>1377</v>
      </c>
      <c r="C21" s="383"/>
      <c r="D21" s="383"/>
      <c r="E21" s="383"/>
      <c r="F21" s="383"/>
      <c r="G21" s="383"/>
      <c r="H21" s="383"/>
      <c r="I21" s="383"/>
      <c r="J21" s="383"/>
      <c r="K21" s="611" t="s">
        <v>1378</v>
      </c>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t="s">
        <v>1379</v>
      </c>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1"/>
      <c r="BF21" s="611"/>
      <c r="BG21" s="611"/>
      <c r="BH21" s="611"/>
      <c r="BI21" s="611"/>
      <c r="BJ21" s="696">
        <v>63</v>
      </c>
      <c r="BK21" s="696"/>
      <c r="BL21" s="696"/>
      <c r="BM21" s="696"/>
      <c r="BN21" s="696"/>
      <c r="BO21" s="696">
        <v>36</v>
      </c>
      <c r="BP21" s="696"/>
      <c r="BQ21" s="696"/>
      <c r="BR21" s="696"/>
      <c r="BS21" s="696"/>
      <c r="BT21" s="696">
        <f t="shared" si="0"/>
        <v>99</v>
      </c>
      <c r="BU21" s="696"/>
      <c r="BV21" s="696"/>
      <c r="BW21" s="696"/>
      <c r="BX21" s="696"/>
      <c r="BY21" s="384">
        <v>2</v>
      </c>
      <c r="BZ21" s="689"/>
      <c r="CA21" s="689"/>
      <c r="CB21" s="689"/>
      <c r="CC21" s="689"/>
      <c r="CD21" s="689"/>
      <c r="CE21" s="689"/>
      <c r="CF21" s="689"/>
      <c r="CG21" s="689"/>
      <c r="CH21" s="689"/>
      <c r="CI21" s="258"/>
    </row>
    <row r="22" spans="2:87" ht="25.55" customHeight="1" x14ac:dyDescent="0.15">
      <c r="B22" s="383" t="s">
        <v>1380</v>
      </c>
      <c r="C22" s="383"/>
      <c r="D22" s="383"/>
      <c r="E22" s="383"/>
      <c r="F22" s="383"/>
      <c r="G22" s="383"/>
      <c r="H22" s="383"/>
      <c r="I22" s="383"/>
      <c r="J22" s="383"/>
      <c r="K22" s="611" t="s">
        <v>1381</v>
      </c>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t="s">
        <v>1382</v>
      </c>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96">
        <v>40</v>
      </c>
      <c r="BK22" s="696"/>
      <c r="BL22" s="696"/>
      <c r="BM22" s="696"/>
      <c r="BN22" s="696"/>
      <c r="BO22" s="696">
        <v>86</v>
      </c>
      <c r="BP22" s="696"/>
      <c r="BQ22" s="696"/>
      <c r="BR22" s="696"/>
      <c r="BS22" s="696"/>
      <c r="BT22" s="696">
        <f t="shared" si="0"/>
        <v>126</v>
      </c>
      <c r="BU22" s="696"/>
      <c r="BV22" s="696"/>
      <c r="BW22" s="696"/>
      <c r="BX22" s="696"/>
      <c r="BY22" s="695">
        <v>1</v>
      </c>
      <c r="BZ22" s="687"/>
      <c r="CA22" s="687"/>
      <c r="CB22" s="687"/>
      <c r="CC22" s="687"/>
      <c r="CD22" s="687"/>
      <c r="CE22" s="687"/>
      <c r="CF22" s="687"/>
      <c r="CG22" s="687"/>
      <c r="CH22" s="687"/>
      <c r="CI22" s="259"/>
    </row>
    <row r="23" spans="2:87" ht="25.55" customHeight="1" x14ac:dyDescent="0.15">
      <c r="B23" s="383" t="s">
        <v>1383</v>
      </c>
      <c r="C23" s="383"/>
      <c r="D23" s="383"/>
      <c r="E23" s="383"/>
      <c r="F23" s="383"/>
      <c r="G23" s="383"/>
      <c r="H23" s="383"/>
      <c r="I23" s="383"/>
      <c r="J23" s="383"/>
      <c r="K23" s="611" t="s">
        <v>1384</v>
      </c>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t="s">
        <v>1385</v>
      </c>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96">
        <v>67</v>
      </c>
      <c r="BK23" s="696"/>
      <c r="BL23" s="696"/>
      <c r="BM23" s="696"/>
      <c r="BN23" s="696"/>
      <c r="BO23" s="696">
        <v>81</v>
      </c>
      <c r="BP23" s="696"/>
      <c r="BQ23" s="696"/>
      <c r="BR23" s="696"/>
      <c r="BS23" s="696"/>
      <c r="BT23" s="696">
        <f t="shared" si="0"/>
        <v>148</v>
      </c>
      <c r="BU23" s="696"/>
      <c r="BV23" s="696"/>
      <c r="BW23" s="696"/>
      <c r="BX23" s="696"/>
      <c r="BY23" s="384">
        <v>7</v>
      </c>
      <c r="BZ23" s="689"/>
      <c r="CA23" s="689"/>
      <c r="CB23" s="689"/>
      <c r="CC23" s="689"/>
      <c r="CD23" s="689"/>
      <c r="CE23" s="689"/>
      <c r="CF23" s="689"/>
      <c r="CG23" s="689"/>
      <c r="CH23" s="689"/>
      <c r="CI23" s="258"/>
    </row>
    <row r="24" spans="2:87" ht="25.55" customHeight="1" x14ac:dyDescent="0.15">
      <c r="B24" s="383" t="s">
        <v>1386</v>
      </c>
      <c r="C24" s="383"/>
      <c r="D24" s="383"/>
      <c r="E24" s="383"/>
      <c r="F24" s="383"/>
      <c r="G24" s="383"/>
      <c r="H24" s="383"/>
      <c r="I24" s="383"/>
      <c r="J24" s="383"/>
      <c r="K24" s="611" t="s">
        <v>1387</v>
      </c>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t="s">
        <v>1388</v>
      </c>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c r="BI24" s="611"/>
      <c r="BJ24" s="696">
        <v>52</v>
      </c>
      <c r="BK24" s="696"/>
      <c r="BL24" s="696"/>
      <c r="BM24" s="696"/>
      <c r="BN24" s="696"/>
      <c r="BO24" s="696">
        <v>63</v>
      </c>
      <c r="BP24" s="696"/>
      <c r="BQ24" s="696"/>
      <c r="BR24" s="696"/>
      <c r="BS24" s="696"/>
      <c r="BT24" s="696">
        <f t="shared" si="0"/>
        <v>115</v>
      </c>
      <c r="BU24" s="696"/>
      <c r="BV24" s="696"/>
      <c r="BW24" s="696"/>
      <c r="BX24" s="696"/>
      <c r="BY24" s="695">
        <v>2</v>
      </c>
      <c r="BZ24" s="687"/>
      <c r="CA24" s="687"/>
      <c r="CB24" s="687"/>
      <c r="CC24" s="687"/>
      <c r="CD24" s="687"/>
      <c r="CE24" s="687"/>
      <c r="CF24" s="687"/>
      <c r="CG24" s="687"/>
      <c r="CH24" s="687"/>
      <c r="CI24" s="259"/>
    </row>
    <row r="25" spans="2:87" ht="25.55" customHeight="1" x14ac:dyDescent="0.15">
      <c r="B25" s="383" t="s">
        <v>1389</v>
      </c>
      <c r="C25" s="383"/>
      <c r="D25" s="383"/>
      <c r="E25" s="383"/>
      <c r="F25" s="383"/>
      <c r="G25" s="383"/>
      <c r="H25" s="383"/>
      <c r="I25" s="383"/>
      <c r="J25" s="383"/>
      <c r="K25" s="611" t="s">
        <v>1390</v>
      </c>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t="s">
        <v>1391</v>
      </c>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96">
        <v>35</v>
      </c>
      <c r="BK25" s="696"/>
      <c r="BL25" s="696"/>
      <c r="BM25" s="696"/>
      <c r="BN25" s="696"/>
      <c r="BO25" s="696">
        <v>86</v>
      </c>
      <c r="BP25" s="696"/>
      <c r="BQ25" s="696"/>
      <c r="BR25" s="696"/>
      <c r="BS25" s="696"/>
      <c r="BT25" s="696">
        <f t="shared" si="0"/>
        <v>121</v>
      </c>
      <c r="BU25" s="696"/>
      <c r="BV25" s="696"/>
      <c r="BW25" s="696"/>
      <c r="BX25" s="696"/>
      <c r="BY25" s="384">
        <v>1</v>
      </c>
      <c r="BZ25" s="689"/>
      <c r="CA25" s="689"/>
      <c r="CB25" s="689"/>
      <c r="CC25" s="689"/>
      <c r="CD25" s="689"/>
      <c r="CE25" s="689"/>
      <c r="CF25" s="689"/>
      <c r="CG25" s="689"/>
      <c r="CH25" s="689"/>
      <c r="CI25" s="258"/>
    </row>
    <row r="26" spans="2:87" ht="25.55" customHeight="1" x14ac:dyDescent="0.15">
      <c r="B26" s="566" t="s">
        <v>1392</v>
      </c>
      <c r="C26" s="566"/>
      <c r="D26" s="566"/>
      <c r="E26" s="566"/>
      <c r="F26" s="566"/>
      <c r="G26" s="566"/>
      <c r="H26" s="566"/>
      <c r="I26" s="566"/>
      <c r="J26" s="566"/>
      <c r="K26" s="611" t="s">
        <v>1393</v>
      </c>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t="s">
        <v>1394</v>
      </c>
      <c r="AI26" s="611"/>
      <c r="AJ26" s="611"/>
      <c r="AK26" s="611"/>
      <c r="AL26" s="611"/>
      <c r="AM26" s="611"/>
      <c r="AN26" s="611"/>
      <c r="AO26" s="611"/>
      <c r="AP26" s="611"/>
      <c r="AQ26" s="611"/>
      <c r="AR26" s="611"/>
      <c r="AS26" s="611"/>
      <c r="AT26" s="611"/>
      <c r="AU26" s="611"/>
      <c r="AV26" s="611"/>
      <c r="AW26" s="611"/>
      <c r="AX26" s="611"/>
      <c r="AY26" s="611"/>
      <c r="AZ26" s="611"/>
      <c r="BA26" s="611"/>
      <c r="BB26" s="611"/>
      <c r="BC26" s="611"/>
      <c r="BD26" s="611"/>
      <c r="BE26" s="611"/>
      <c r="BF26" s="611"/>
      <c r="BG26" s="611"/>
      <c r="BH26" s="611"/>
      <c r="BI26" s="611"/>
      <c r="BJ26" s="696">
        <v>90</v>
      </c>
      <c r="BK26" s="696"/>
      <c r="BL26" s="696"/>
      <c r="BM26" s="696"/>
      <c r="BN26" s="696"/>
      <c r="BO26" s="696">
        <v>154</v>
      </c>
      <c r="BP26" s="696"/>
      <c r="BQ26" s="696"/>
      <c r="BR26" s="696"/>
      <c r="BS26" s="696"/>
      <c r="BT26" s="696">
        <f t="shared" si="0"/>
        <v>244</v>
      </c>
      <c r="BU26" s="696"/>
      <c r="BV26" s="696"/>
      <c r="BW26" s="696"/>
      <c r="BX26" s="696"/>
      <c r="BY26" s="695">
        <v>8</v>
      </c>
      <c r="BZ26" s="687"/>
      <c r="CA26" s="687"/>
      <c r="CB26" s="687"/>
      <c r="CC26" s="687"/>
      <c r="CD26" s="687"/>
      <c r="CE26" s="687"/>
      <c r="CF26" s="687"/>
      <c r="CG26" s="687"/>
      <c r="CH26" s="687"/>
      <c r="CI26" s="259"/>
    </row>
    <row r="27" spans="2:87" ht="25.55" customHeight="1" x14ac:dyDescent="0.15">
      <c r="B27" s="396" t="s">
        <v>1395</v>
      </c>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c r="BE27" s="507"/>
      <c r="BF27" s="507"/>
      <c r="BG27" s="507"/>
      <c r="BH27" s="507"/>
      <c r="BI27" s="397"/>
      <c r="BJ27" s="698">
        <f>SUM(BJ19:BN26)</f>
        <v>428</v>
      </c>
      <c r="BK27" s="698"/>
      <c r="BL27" s="698"/>
      <c r="BM27" s="698"/>
      <c r="BN27" s="698"/>
      <c r="BO27" s="698">
        <f>SUM(BO19:BS26)</f>
        <v>693</v>
      </c>
      <c r="BP27" s="698"/>
      <c r="BQ27" s="698"/>
      <c r="BR27" s="698"/>
      <c r="BS27" s="698"/>
      <c r="BT27" s="698">
        <f>SUM(BT19:BX26)</f>
        <v>1121</v>
      </c>
      <c r="BU27" s="698"/>
      <c r="BV27" s="698"/>
      <c r="BW27" s="698"/>
      <c r="BX27" s="698"/>
      <c r="BY27" s="387">
        <f>SUM(BY18:BY26)</f>
        <v>62</v>
      </c>
      <c r="BZ27" s="699"/>
      <c r="CA27" s="699"/>
      <c r="CB27" s="699"/>
      <c r="CC27" s="699"/>
      <c r="CD27" s="699"/>
      <c r="CE27" s="699"/>
      <c r="CF27" s="699"/>
      <c r="CG27" s="699"/>
      <c r="CH27" s="699"/>
      <c r="CI27" s="261"/>
    </row>
    <row r="28" spans="2:87" ht="24.05" customHeight="1" x14ac:dyDescent="0.15"/>
    <row r="29" spans="2:87" ht="24.05" customHeight="1" x14ac:dyDescent="0.15">
      <c r="C29" s="697" t="s">
        <v>1874</v>
      </c>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row>
    <row r="30" spans="2:87" ht="20.149999999999999" customHeight="1" x14ac:dyDescent="0.15"/>
    <row r="37" spans="3:101" ht="14.25" customHeight="1" x14ac:dyDescent="0.15">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row>
  </sheetData>
  <sheetProtection selectLockedCells="1" selectUnlockedCells="1"/>
  <mergeCells count="133">
    <mergeCell ref="C29:AZ29"/>
    <mergeCell ref="BY26:CH26"/>
    <mergeCell ref="B27:BI27"/>
    <mergeCell ref="BJ27:BN27"/>
    <mergeCell ref="BO27:BS27"/>
    <mergeCell ref="BT27:BX27"/>
    <mergeCell ref="BY27:CH27"/>
    <mergeCell ref="B26:J26"/>
    <mergeCell ref="K26:AG26"/>
    <mergeCell ref="AH26:BI26"/>
    <mergeCell ref="BJ26:BN26"/>
    <mergeCell ref="BO26:BS26"/>
    <mergeCell ref="BT26:BX26"/>
    <mergeCell ref="BY24:CH24"/>
    <mergeCell ref="B25:J25"/>
    <mergeCell ref="K25:AG25"/>
    <mergeCell ref="AH25:BI25"/>
    <mergeCell ref="BJ25:BN25"/>
    <mergeCell ref="BO25:BS25"/>
    <mergeCell ref="BT25:BX25"/>
    <mergeCell ref="BY25:CH25"/>
    <mergeCell ref="B24:J24"/>
    <mergeCell ref="K24:AG24"/>
    <mergeCell ref="AH24:BI24"/>
    <mergeCell ref="BJ24:BN24"/>
    <mergeCell ref="BO24:BS24"/>
    <mergeCell ref="BT24:BX24"/>
    <mergeCell ref="BY22:CH22"/>
    <mergeCell ref="B23:J23"/>
    <mergeCell ref="K23:AG23"/>
    <mergeCell ref="AH23:BI23"/>
    <mergeCell ref="BJ23:BN23"/>
    <mergeCell ref="BO23:BS23"/>
    <mergeCell ref="BT23:BX23"/>
    <mergeCell ref="BY23:CH23"/>
    <mergeCell ref="B22:J22"/>
    <mergeCell ref="K22:AG22"/>
    <mergeCell ref="AH22:BI22"/>
    <mergeCell ref="BJ22:BN22"/>
    <mergeCell ref="BO22:BS22"/>
    <mergeCell ref="BT22:BX22"/>
    <mergeCell ref="BY20:CH20"/>
    <mergeCell ref="B21:J21"/>
    <mergeCell ref="K21:AG21"/>
    <mergeCell ref="AH21:BI21"/>
    <mergeCell ref="BJ21:BN21"/>
    <mergeCell ref="BO21:BS21"/>
    <mergeCell ref="BT21:BX21"/>
    <mergeCell ref="BY21:CH21"/>
    <mergeCell ref="B20:J20"/>
    <mergeCell ref="K20:AG20"/>
    <mergeCell ref="AH20:BI20"/>
    <mergeCell ref="BJ20:BN20"/>
    <mergeCell ref="BO20:BS20"/>
    <mergeCell ref="BT20:BX20"/>
    <mergeCell ref="BY18:CH18"/>
    <mergeCell ref="B19:J19"/>
    <mergeCell ref="K19:AG19"/>
    <mergeCell ref="AH19:BI19"/>
    <mergeCell ref="BJ19:BN19"/>
    <mergeCell ref="BO19:BS19"/>
    <mergeCell ref="BT19:BX19"/>
    <mergeCell ref="BY19:CH19"/>
    <mergeCell ref="BT17:BX17"/>
    <mergeCell ref="B18:J18"/>
    <mergeCell ref="K18:AG18"/>
    <mergeCell ref="AH18:BI18"/>
    <mergeCell ref="BJ18:BL18"/>
    <mergeCell ref="BM18:BN18"/>
    <mergeCell ref="BO18:BQ18"/>
    <mergeCell ref="BR18:BS18"/>
    <mergeCell ref="BT18:BV18"/>
    <mergeCell ref="BW18:BX18"/>
    <mergeCell ref="C15:AM15"/>
    <mergeCell ref="BJ15:BX15"/>
    <mergeCell ref="BY15:CI15"/>
    <mergeCell ref="B16:J17"/>
    <mergeCell ref="K16:AG17"/>
    <mergeCell ref="AH16:BI17"/>
    <mergeCell ref="BJ16:BX16"/>
    <mergeCell ref="BY16:CI17"/>
    <mergeCell ref="BJ17:BN17"/>
    <mergeCell ref="BO17:BS17"/>
    <mergeCell ref="CK7:CM11"/>
    <mergeCell ref="CP7:CT7"/>
    <mergeCell ref="CP8:CT8"/>
    <mergeCell ref="AR9:AU11"/>
    <mergeCell ref="CP9:CT9"/>
    <mergeCell ref="BV10:CB11"/>
    <mergeCell ref="CP10:CT10"/>
    <mergeCell ref="CP11:CT11"/>
    <mergeCell ref="BF7:BK11"/>
    <mergeCell ref="BL7:BP11"/>
    <mergeCell ref="BQ7:BU11"/>
    <mergeCell ref="BV7:CB9"/>
    <mergeCell ref="CC7:CG11"/>
    <mergeCell ref="CH7:CJ11"/>
    <mergeCell ref="B7:J11"/>
    <mergeCell ref="K7:S11"/>
    <mergeCell ref="T7:AA11"/>
    <mergeCell ref="AB7:AD11"/>
    <mergeCell ref="AE7:AG11"/>
    <mergeCell ref="BF5:CT5"/>
    <mergeCell ref="AB6:AD6"/>
    <mergeCell ref="AE6:AG6"/>
    <mergeCell ref="AH6:AK6"/>
    <mergeCell ref="AL6:AN6"/>
    <mergeCell ref="AO6:AQ6"/>
    <mergeCell ref="AR6:AU6"/>
    <mergeCell ref="BF6:BK6"/>
    <mergeCell ref="BL6:BP6"/>
    <mergeCell ref="BQ6:BU6"/>
    <mergeCell ref="AH7:AK11"/>
    <mergeCell ref="AL7:AN11"/>
    <mergeCell ref="AO7:AQ11"/>
    <mergeCell ref="AR7:AU8"/>
    <mergeCell ref="AV7:AZ11"/>
    <mergeCell ref="BA7:BE11"/>
    <mergeCell ref="BV6:CB6"/>
    <mergeCell ref="CC6:CG6"/>
    <mergeCell ref="CH6:CJ6"/>
    <mergeCell ref="C2:AD2"/>
    <mergeCell ref="B4:V4"/>
    <mergeCell ref="CG4:CT4"/>
    <mergeCell ref="B5:J6"/>
    <mergeCell ref="K5:S6"/>
    <mergeCell ref="T5:AA6"/>
    <mergeCell ref="AB5:AK5"/>
    <mergeCell ref="AL5:AU5"/>
    <mergeCell ref="AV5:AZ6"/>
    <mergeCell ref="BA5:BE6"/>
    <mergeCell ref="CK6:CM6"/>
    <mergeCell ref="CN6:CT6"/>
  </mergeCells>
  <phoneticPr fontId="2"/>
  <pageMargins left="0.78740157480314965" right="0.39370078740157483" top="0.39370078740157483" bottom="0.39370078740157483" header="0" footer="0"/>
  <pageSetup paperSize="9" scale="67" firstPageNumber="0" orientation="landscape" horizontalDpi="300" verticalDpi="300" r:id="rId1"/>
  <headerFooter scaleWithDoc="0" alignWithMargins="0">
    <oddFooter>&amp;C&amp;"ＭＳ 明朝,標準"－３０－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C4CC-7A70-4204-8389-5F17C6314065}">
  <sheetPr>
    <pageSetUpPr fitToPage="1"/>
  </sheetPr>
  <dimension ref="A1:S45"/>
  <sheetViews>
    <sheetView view="pageLayout" topLeftCell="A4" zoomScale="70" zoomScaleNormal="70" zoomScalePageLayoutView="70" workbookViewId="0">
      <selection activeCell="C1" sqref="C1"/>
    </sheetView>
  </sheetViews>
  <sheetFormatPr defaultColWidth="9" defaultRowHeight="14.4" x14ac:dyDescent="0.15"/>
  <cols>
    <col min="1" max="1" width="18.33203125" style="45" customWidth="1"/>
    <col min="2" max="2" width="41.44140625" style="45" customWidth="1"/>
    <col min="3" max="3" width="39.77734375" style="45" customWidth="1"/>
    <col min="4" max="9" width="8.109375" style="45" customWidth="1"/>
    <col min="10" max="10" width="9.33203125" style="45" customWidth="1"/>
    <col min="11" max="13" width="8.109375" style="45" customWidth="1"/>
    <col min="14" max="14" width="9.88671875" style="45" customWidth="1"/>
    <col min="15" max="15" width="8.109375" style="45" customWidth="1"/>
    <col min="16" max="16" width="9.33203125" style="45" customWidth="1"/>
    <col min="17" max="17" width="9.5546875" style="45" customWidth="1"/>
    <col min="18" max="19" width="8.109375" style="45" customWidth="1"/>
    <col min="20" max="16384" width="9" style="45"/>
  </cols>
  <sheetData>
    <row r="1" spans="1:19" ht="23.25" customHeight="1" x14ac:dyDescent="0.15">
      <c r="A1" s="385" t="s">
        <v>1875</v>
      </c>
      <c r="B1" s="385"/>
      <c r="O1" s="384" t="s">
        <v>1363</v>
      </c>
      <c r="P1" s="384"/>
      <c r="Q1" s="384"/>
      <c r="R1" s="384"/>
      <c r="S1" s="384"/>
    </row>
    <row r="2" spans="1:19" ht="23.25" customHeight="1" x14ac:dyDescent="0.15">
      <c r="A2" s="591" t="s">
        <v>1952</v>
      </c>
      <c r="B2" s="566" t="s">
        <v>1396</v>
      </c>
      <c r="C2" s="566" t="s">
        <v>1340</v>
      </c>
      <c r="D2" s="566" t="s">
        <v>1953</v>
      </c>
      <c r="E2" s="566"/>
      <c r="F2" s="566"/>
      <c r="G2" s="566" t="s">
        <v>1954</v>
      </c>
      <c r="H2" s="566"/>
      <c r="I2" s="566"/>
      <c r="J2" s="605" t="s">
        <v>1955</v>
      </c>
      <c r="K2" s="566" t="s">
        <v>1397</v>
      </c>
      <c r="L2" s="566"/>
      <c r="M2" s="566"/>
      <c r="N2" s="700"/>
      <c r="O2" s="566"/>
      <c r="P2" s="700"/>
      <c r="Q2" s="566"/>
      <c r="R2" s="566"/>
      <c r="S2" s="566"/>
    </row>
    <row r="3" spans="1:19" ht="20.3" customHeight="1" x14ac:dyDescent="0.15">
      <c r="A3" s="591"/>
      <c r="B3" s="566"/>
      <c r="C3" s="566"/>
      <c r="D3" s="566" t="s">
        <v>1344</v>
      </c>
      <c r="E3" s="566" t="s">
        <v>1345</v>
      </c>
      <c r="F3" s="566" t="s">
        <v>159</v>
      </c>
      <c r="G3" s="566" t="s">
        <v>1346</v>
      </c>
      <c r="H3" s="566" t="s">
        <v>1347</v>
      </c>
      <c r="I3" s="566" t="s">
        <v>1348</v>
      </c>
      <c r="J3" s="605"/>
      <c r="K3" s="605" t="s">
        <v>1956</v>
      </c>
      <c r="L3" s="605" t="s">
        <v>1957</v>
      </c>
      <c r="M3" s="705" t="s">
        <v>1958</v>
      </c>
      <c r="N3" s="262" t="s">
        <v>602</v>
      </c>
      <c r="O3" s="707" t="s">
        <v>1959</v>
      </c>
      <c r="P3" s="262" t="s">
        <v>604</v>
      </c>
      <c r="Q3" s="701" t="s">
        <v>1960</v>
      </c>
      <c r="R3" s="605" t="s">
        <v>1961</v>
      </c>
      <c r="S3" s="605" t="s">
        <v>1962</v>
      </c>
    </row>
    <row r="4" spans="1:19" ht="20.3" customHeight="1" x14ac:dyDescent="0.15">
      <c r="A4" s="591"/>
      <c r="B4" s="566"/>
      <c r="C4" s="566"/>
      <c r="D4" s="566"/>
      <c r="E4" s="566"/>
      <c r="F4" s="566"/>
      <c r="G4" s="566"/>
      <c r="H4" s="566"/>
      <c r="I4" s="566"/>
      <c r="J4" s="566"/>
      <c r="K4" s="566"/>
      <c r="L4" s="566"/>
      <c r="M4" s="706"/>
      <c r="N4" s="263" t="s">
        <v>605</v>
      </c>
      <c r="O4" s="707"/>
      <c r="P4" s="263" t="s">
        <v>1876</v>
      </c>
      <c r="Q4" s="701"/>
      <c r="R4" s="605"/>
      <c r="S4" s="605"/>
    </row>
    <row r="5" spans="1:19" ht="20.3" customHeight="1" x14ac:dyDescent="0.15">
      <c r="A5" s="591"/>
      <c r="B5" s="566"/>
      <c r="C5" s="566"/>
      <c r="D5" s="566"/>
      <c r="E5" s="566"/>
      <c r="F5" s="566"/>
      <c r="G5" s="566"/>
      <c r="H5" s="566"/>
      <c r="I5" s="566"/>
      <c r="J5" s="566"/>
      <c r="K5" s="566"/>
      <c r="L5" s="566"/>
      <c r="M5" s="706"/>
      <c r="N5" s="264" t="s">
        <v>1963</v>
      </c>
      <c r="O5" s="707"/>
      <c r="P5" s="264" t="s">
        <v>1964</v>
      </c>
      <c r="Q5" s="701"/>
      <c r="R5" s="605"/>
      <c r="S5" s="605"/>
    </row>
    <row r="6" spans="1:19" ht="23.25" customHeight="1" x14ac:dyDescent="0.15">
      <c r="A6" s="265" t="s">
        <v>662</v>
      </c>
      <c r="B6" s="702" t="s">
        <v>1398</v>
      </c>
      <c r="C6" s="702" t="s">
        <v>1399</v>
      </c>
      <c r="D6" s="703">
        <v>27</v>
      </c>
      <c r="E6" s="703" t="s">
        <v>687</v>
      </c>
      <c r="F6" s="704">
        <v>27</v>
      </c>
      <c r="G6" s="703">
        <v>5</v>
      </c>
      <c r="H6" s="703">
        <v>2</v>
      </c>
      <c r="I6" s="703" t="s">
        <v>687</v>
      </c>
      <c r="J6" s="703" t="s">
        <v>687</v>
      </c>
      <c r="K6" s="703" t="s">
        <v>687</v>
      </c>
      <c r="L6" s="703">
        <v>250</v>
      </c>
      <c r="M6" s="703">
        <v>250</v>
      </c>
      <c r="N6" s="708" t="s">
        <v>687</v>
      </c>
      <c r="O6" s="703">
        <v>5</v>
      </c>
      <c r="P6" s="708" t="s">
        <v>687</v>
      </c>
      <c r="Q6" s="703" t="s">
        <v>687</v>
      </c>
      <c r="R6" s="703" t="s">
        <v>687</v>
      </c>
      <c r="S6" s="703" t="s">
        <v>687</v>
      </c>
    </row>
    <row r="7" spans="1:19" ht="23.25" customHeight="1" x14ac:dyDescent="0.15">
      <c r="A7" s="265" t="s">
        <v>1965</v>
      </c>
      <c r="B7" s="702"/>
      <c r="C7" s="702"/>
      <c r="D7" s="703"/>
      <c r="E7" s="703"/>
      <c r="F7" s="704"/>
      <c r="G7" s="703"/>
      <c r="H7" s="703"/>
      <c r="I7" s="703"/>
      <c r="J7" s="703"/>
      <c r="K7" s="703"/>
      <c r="L7" s="703"/>
      <c r="M7" s="703"/>
      <c r="N7" s="703"/>
      <c r="O7" s="703"/>
      <c r="P7" s="703"/>
      <c r="Q7" s="703"/>
      <c r="R7" s="703"/>
      <c r="S7" s="703"/>
    </row>
    <row r="8" spans="1:19" ht="23.25" customHeight="1" x14ac:dyDescent="0.15">
      <c r="A8" s="146" t="s">
        <v>631</v>
      </c>
      <c r="B8" s="702" t="s">
        <v>1400</v>
      </c>
      <c r="C8" s="702" t="s">
        <v>1401</v>
      </c>
      <c r="D8" s="703">
        <v>425</v>
      </c>
      <c r="E8" s="703">
        <v>30</v>
      </c>
      <c r="F8" s="704">
        <v>455</v>
      </c>
      <c r="G8" s="703">
        <v>11</v>
      </c>
      <c r="H8" s="703">
        <v>2</v>
      </c>
      <c r="I8" s="703">
        <v>1</v>
      </c>
      <c r="J8" s="703">
        <v>455</v>
      </c>
      <c r="K8" s="703">
        <v>800</v>
      </c>
      <c r="L8" s="703" t="s">
        <v>687</v>
      </c>
      <c r="M8" s="703">
        <v>20</v>
      </c>
      <c r="N8" s="709" t="s">
        <v>1877</v>
      </c>
      <c r="O8" s="703" t="s">
        <v>687</v>
      </c>
      <c r="P8" s="703">
        <v>10000</v>
      </c>
      <c r="Q8" s="709" t="s">
        <v>1966</v>
      </c>
      <c r="R8" s="703">
        <v>300</v>
      </c>
      <c r="S8" s="703" t="s">
        <v>687</v>
      </c>
    </row>
    <row r="9" spans="1:19" ht="23.25" customHeight="1" x14ac:dyDescent="0.15">
      <c r="A9" s="266" t="s">
        <v>1967</v>
      </c>
      <c r="B9" s="702"/>
      <c r="C9" s="702"/>
      <c r="D9" s="703"/>
      <c r="E9" s="703"/>
      <c r="F9" s="704"/>
      <c r="G9" s="703"/>
      <c r="H9" s="703"/>
      <c r="I9" s="703"/>
      <c r="J9" s="703"/>
      <c r="K9" s="703"/>
      <c r="L9" s="703"/>
      <c r="M9" s="703"/>
      <c r="N9" s="703"/>
      <c r="O9" s="703"/>
      <c r="P9" s="703"/>
      <c r="Q9" s="703"/>
      <c r="R9" s="703"/>
      <c r="S9" s="703"/>
    </row>
    <row r="10" spans="1:19" ht="23.25" customHeight="1" x14ac:dyDescent="0.15">
      <c r="A10" s="265" t="s">
        <v>626</v>
      </c>
      <c r="B10" s="702" t="s">
        <v>1968</v>
      </c>
      <c r="C10" s="702" t="s">
        <v>1402</v>
      </c>
      <c r="D10" s="703">
        <v>327</v>
      </c>
      <c r="E10" s="703">
        <v>28</v>
      </c>
      <c r="F10" s="704">
        <v>355</v>
      </c>
      <c r="G10" s="703">
        <v>9</v>
      </c>
      <c r="H10" s="703">
        <v>2</v>
      </c>
      <c r="I10" s="703">
        <v>1</v>
      </c>
      <c r="J10" s="703">
        <v>5112</v>
      </c>
      <c r="K10" s="703">
        <v>933</v>
      </c>
      <c r="L10" s="703">
        <v>10</v>
      </c>
      <c r="M10" s="703">
        <v>30</v>
      </c>
      <c r="N10" s="709" t="s">
        <v>1969</v>
      </c>
      <c r="O10" s="703">
        <v>8</v>
      </c>
      <c r="P10" s="703">
        <v>22560</v>
      </c>
      <c r="Q10" s="709" t="s">
        <v>1970</v>
      </c>
      <c r="R10" s="703">
        <v>200</v>
      </c>
      <c r="S10" s="703">
        <v>1</v>
      </c>
    </row>
    <row r="11" spans="1:19" ht="23.25" customHeight="1" x14ac:dyDescent="0.15">
      <c r="A11" s="265" t="s">
        <v>1971</v>
      </c>
      <c r="B11" s="702"/>
      <c r="C11" s="702"/>
      <c r="D11" s="703"/>
      <c r="E11" s="703"/>
      <c r="F11" s="704"/>
      <c r="G11" s="703"/>
      <c r="H11" s="703"/>
      <c r="I11" s="703"/>
      <c r="J11" s="703"/>
      <c r="K11" s="703"/>
      <c r="L11" s="703"/>
      <c r="M11" s="703"/>
      <c r="N11" s="703"/>
      <c r="O11" s="703"/>
      <c r="P11" s="703"/>
      <c r="Q11" s="703"/>
      <c r="R11" s="703"/>
      <c r="S11" s="703"/>
    </row>
    <row r="12" spans="1:19" ht="23.25" customHeight="1" x14ac:dyDescent="0.15">
      <c r="A12" s="146" t="s">
        <v>629</v>
      </c>
      <c r="B12" s="702" t="s">
        <v>1403</v>
      </c>
      <c r="C12" s="702" t="s">
        <v>1404</v>
      </c>
      <c r="D12" s="703">
        <v>1521</v>
      </c>
      <c r="E12" s="703" t="s">
        <v>687</v>
      </c>
      <c r="F12" s="704">
        <v>1521</v>
      </c>
      <c r="G12" s="703">
        <v>13</v>
      </c>
      <c r="H12" s="703">
        <v>3</v>
      </c>
      <c r="I12" s="710">
        <v>1</v>
      </c>
      <c r="J12" s="703">
        <v>8619</v>
      </c>
      <c r="K12" s="703">
        <v>2193</v>
      </c>
      <c r="L12" s="703">
        <v>100</v>
      </c>
      <c r="M12" s="703">
        <v>550</v>
      </c>
      <c r="N12" s="709" t="s">
        <v>1972</v>
      </c>
      <c r="O12" s="703" t="s">
        <v>687</v>
      </c>
      <c r="P12" s="703">
        <v>27000</v>
      </c>
      <c r="Q12" s="709" t="s">
        <v>1973</v>
      </c>
      <c r="R12" s="703">
        <v>100</v>
      </c>
      <c r="S12" s="703" t="s">
        <v>687</v>
      </c>
    </row>
    <row r="13" spans="1:19" ht="45.85" customHeight="1" x14ac:dyDescent="0.15">
      <c r="A13" s="266" t="s">
        <v>1974</v>
      </c>
      <c r="B13" s="702"/>
      <c r="C13" s="702"/>
      <c r="D13" s="703"/>
      <c r="E13" s="703"/>
      <c r="F13" s="704"/>
      <c r="G13" s="703"/>
      <c r="H13" s="703"/>
      <c r="I13" s="703"/>
      <c r="J13" s="703"/>
      <c r="K13" s="703"/>
      <c r="L13" s="703"/>
      <c r="M13" s="703"/>
      <c r="N13" s="703"/>
      <c r="O13" s="703"/>
      <c r="P13" s="703"/>
      <c r="Q13" s="703"/>
      <c r="R13" s="703"/>
      <c r="S13" s="703"/>
    </row>
    <row r="14" spans="1:19" ht="23.25" customHeight="1" x14ac:dyDescent="0.15">
      <c r="A14" s="146" t="s">
        <v>638</v>
      </c>
      <c r="B14" s="702" t="s">
        <v>1975</v>
      </c>
      <c r="C14" s="702" t="s">
        <v>1405</v>
      </c>
      <c r="D14" s="703">
        <v>591</v>
      </c>
      <c r="E14" s="703">
        <v>31</v>
      </c>
      <c r="F14" s="704">
        <v>622</v>
      </c>
      <c r="G14" s="703">
        <v>10</v>
      </c>
      <c r="H14" s="703">
        <v>3</v>
      </c>
      <c r="I14" s="703">
        <v>1</v>
      </c>
      <c r="J14" s="703">
        <v>7464</v>
      </c>
      <c r="K14" s="703">
        <v>1200</v>
      </c>
      <c r="L14" s="703" t="s">
        <v>687</v>
      </c>
      <c r="M14" s="703">
        <v>10</v>
      </c>
      <c r="N14" s="703" t="s">
        <v>687</v>
      </c>
      <c r="O14" s="703">
        <v>3</v>
      </c>
      <c r="P14" s="703">
        <v>50000</v>
      </c>
      <c r="Q14" s="709" t="s">
        <v>1976</v>
      </c>
      <c r="R14" s="703">
        <v>3000</v>
      </c>
      <c r="S14" s="703" t="s">
        <v>687</v>
      </c>
    </row>
    <row r="15" spans="1:19" ht="23.25" customHeight="1" x14ac:dyDescent="0.15">
      <c r="A15" s="266" t="s">
        <v>1977</v>
      </c>
      <c r="B15" s="702"/>
      <c r="C15" s="702"/>
      <c r="D15" s="703"/>
      <c r="E15" s="703"/>
      <c r="F15" s="704"/>
      <c r="G15" s="703"/>
      <c r="H15" s="703"/>
      <c r="I15" s="703"/>
      <c r="J15" s="703"/>
      <c r="K15" s="703"/>
      <c r="L15" s="703"/>
      <c r="M15" s="703"/>
      <c r="N15" s="703"/>
      <c r="O15" s="703"/>
      <c r="P15" s="703"/>
      <c r="Q15" s="703"/>
      <c r="R15" s="703"/>
      <c r="S15" s="703"/>
    </row>
    <row r="16" spans="1:19" ht="23.25" customHeight="1" x14ac:dyDescent="0.15">
      <c r="A16" s="265" t="s">
        <v>634</v>
      </c>
      <c r="B16" s="702" t="s">
        <v>1406</v>
      </c>
      <c r="C16" s="702" t="s">
        <v>1407</v>
      </c>
      <c r="D16" s="703">
        <v>270</v>
      </c>
      <c r="E16" s="703">
        <v>35</v>
      </c>
      <c r="F16" s="704">
        <v>305</v>
      </c>
      <c r="G16" s="703">
        <v>12</v>
      </c>
      <c r="H16" s="703">
        <v>2</v>
      </c>
      <c r="I16" s="703">
        <v>1</v>
      </c>
      <c r="J16" s="703">
        <v>536</v>
      </c>
      <c r="K16" s="703">
        <v>450</v>
      </c>
      <c r="L16" s="703" t="s">
        <v>687</v>
      </c>
      <c r="M16" s="703">
        <v>15</v>
      </c>
      <c r="N16" s="709" t="s">
        <v>1978</v>
      </c>
      <c r="O16" s="703" t="s">
        <v>687</v>
      </c>
      <c r="P16" s="703">
        <v>25000</v>
      </c>
      <c r="Q16" s="709" t="s">
        <v>1979</v>
      </c>
      <c r="R16" s="703">
        <v>1000</v>
      </c>
      <c r="S16" s="703" t="s">
        <v>687</v>
      </c>
    </row>
    <row r="17" spans="1:19" ht="23.25" customHeight="1" x14ac:dyDescent="0.15">
      <c r="A17" s="265" t="s">
        <v>1980</v>
      </c>
      <c r="B17" s="702"/>
      <c r="C17" s="702"/>
      <c r="D17" s="703"/>
      <c r="E17" s="703"/>
      <c r="F17" s="704"/>
      <c r="G17" s="703"/>
      <c r="H17" s="703"/>
      <c r="I17" s="703"/>
      <c r="J17" s="703"/>
      <c r="K17" s="703"/>
      <c r="L17" s="703"/>
      <c r="M17" s="703"/>
      <c r="N17" s="703"/>
      <c r="O17" s="703"/>
      <c r="P17" s="703"/>
      <c r="Q17" s="703"/>
      <c r="R17" s="703"/>
      <c r="S17" s="703"/>
    </row>
    <row r="18" spans="1:19" ht="23.25" customHeight="1" x14ac:dyDescent="0.15">
      <c r="A18" s="146" t="s">
        <v>633</v>
      </c>
      <c r="B18" s="702" t="s">
        <v>1408</v>
      </c>
      <c r="C18" s="702" t="s">
        <v>1409</v>
      </c>
      <c r="D18" s="703">
        <v>738</v>
      </c>
      <c r="E18" s="703">
        <v>58</v>
      </c>
      <c r="F18" s="704">
        <v>796</v>
      </c>
      <c r="G18" s="703">
        <v>10</v>
      </c>
      <c r="H18" s="703">
        <v>3</v>
      </c>
      <c r="I18" s="703">
        <v>2</v>
      </c>
      <c r="J18" s="703">
        <v>3012</v>
      </c>
      <c r="K18" s="703">
        <v>4000</v>
      </c>
      <c r="L18" s="703" t="s">
        <v>687</v>
      </c>
      <c r="M18" s="703">
        <v>80</v>
      </c>
      <c r="N18" s="709" t="s">
        <v>1981</v>
      </c>
      <c r="O18" s="703">
        <v>5</v>
      </c>
      <c r="P18" s="703">
        <v>60000</v>
      </c>
      <c r="Q18" s="709" t="s">
        <v>1976</v>
      </c>
      <c r="R18" s="703">
        <v>1000</v>
      </c>
      <c r="S18" s="703" t="s">
        <v>687</v>
      </c>
    </row>
    <row r="19" spans="1:19" ht="23.25" customHeight="1" x14ac:dyDescent="0.15">
      <c r="A19" s="266" t="s">
        <v>1982</v>
      </c>
      <c r="B19" s="702"/>
      <c r="C19" s="702"/>
      <c r="D19" s="703"/>
      <c r="E19" s="703"/>
      <c r="F19" s="704"/>
      <c r="G19" s="703"/>
      <c r="H19" s="703"/>
      <c r="I19" s="703"/>
      <c r="J19" s="703"/>
      <c r="K19" s="703"/>
      <c r="L19" s="703"/>
      <c r="M19" s="703"/>
      <c r="N19" s="703"/>
      <c r="O19" s="703"/>
      <c r="P19" s="703"/>
      <c r="Q19" s="703"/>
      <c r="R19" s="703"/>
      <c r="S19" s="703"/>
    </row>
    <row r="20" spans="1:19" ht="23.25" customHeight="1" x14ac:dyDescent="0.15">
      <c r="A20" s="265" t="s">
        <v>624</v>
      </c>
      <c r="B20" s="702" t="s">
        <v>1983</v>
      </c>
      <c r="C20" s="702" t="s">
        <v>1410</v>
      </c>
      <c r="D20" s="703">
        <v>467</v>
      </c>
      <c r="E20" s="703">
        <v>5</v>
      </c>
      <c r="F20" s="704">
        <v>472</v>
      </c>
      <c r="G20" s="703">
        <v>16</v>
      </c>
      <c r="H20" s="703">
        <v>3</v>
      </c>
      <c r="I20" s="703">
        <v>1</v>
      </c>
      <c r="J20" s="703">
        <v>1968</v>
      </c>
      <c r="K20" s="703">
        <v>560</v>
      </c>
      <c r="L20" s="703" t="s">
        <v>687</v>
      </c>
      <c r="M20" s="703">
        <v>30</v>
      </c>
      <c r="N20" s="709" t="s">
        <v>1984</v>
      </c>
      <c r="O20" s="703" t="s">
        <v>687</v>
      </c>
      <c r="P20" s="703">
        <v>15000</v>
      </c>
      <c r="Q20" s="709" t="s">
        <v>1985</v>
      </c>
      <c r="R20" s="703" t="s">
        <v>687</v>
      </c>
      <c r="S20" s="703" t="s">
        <v>687</v>
      </c>
    </row>
    <row r="21" spans="1:19" ht="45" customHeight="1" x14ac:dyDescent="0.15">
      <c r="A21" s="265" t="s">
        <v>1986</v>
      </c>
      <c r="B21" s="702"/>
      <c r="C21" s="702"/>
      <c r="D21" s="703"/>
      <c r="E21" s="703"/>
      <c r="F21" s="704"/>
      <c r="G21" s="703"/>
      <c r="H21" s="703"/>
      <c r="I21" s="703"/>
      <c r="J21" s="703"/>
      <c r="K21" s="703"/>
      <c r="L21" s="703"/>
      <c r="M21" s="703"/>
      <c r="N21" s="703"/>
      <c r="O21" s="703"/>
      <c r="P21" s="703"/>
      <c r="Q21" s="703"/>
      <c r="R21" s="703"/>
      <c r="S21" s="703"/>
    </row>
    <row r="22" spans="1:19" ht="23.25" customHeight="1" x14ac:dyDescent="0.15">
      <c r="A22" s="146" t="s">
        <v>658</v>
      </c>
      <c r="B22" s="702" t="s">
        <v>1411</v>
      </c>
      <c r="C22" s="702" t="s">
        <v>658</v>
      </c>
      <c r="D22" s="703">
        <v>169</v>
      </c>
      <c r="E22" s="703" t="s">
        <v>687</v>
      </c>
      <c r="F22" s="704">
        <v>169</v>
      </c>
      <c r="G22" s="703">
        <v>12</v>
      </c>
      <c r="H22" s="703">
        <v>2</v>
      </c>
      <c r="I22" s="703" t="s">
        <v>687</v>
      </c>
      <c r="J22" s="703" t="s">
        <v>687</v>
      </c>
      <c r="K22" s="703">
        <v>840</v>
      </c>
      <c r="L22" s="703" t="s">
        <v>687</v>
      </c>
      <c r="M22" s="703" t="s">
        <v>687</v>
      </c>
      <c r="N22" s="703" t="s">
        <v>687</v>
      </c>
      <c r="O22" s="703" t="s">
        <v>687</v>
      </c>
      <c r="P22" s="703">
        <v>15000</v>
      </c>
      <c r="Q22" s="709" t="s">
        <v>1987</v>
      </c>
      <c r="R22" s="703" t="s">
        <v>687</v>
      </c>
      <c r="S22" s="703" t="s">
        <v>687</v>
      </c>
    </row>
    <row r="23" spans="1:19" ht="23.25" customHeight="1" x14ac:dyDescent="0.15">
      <c r="A23" s="266" t="s">
        <v>1988</v>
      </c>
      <c r="B23" s="702"/>
      <c r="C23" s="702"/>
      <c r="D23" s="703"/>
      <c r="E23" s="703" t="s">
        <v>687</v>
      </c>
      <c r="F23" s="704"/>
      <c r="G23" s="703"/>
      <c r="H23" s="703"/>
      <c r="I23" s="703"/>
      <c r="J23" s="703"/>
      <c r="K23" s="703"/>
      <c r="L23" s="703"/>
      <c r="M23" s="703"/>
      <c r="N23" s="703"/>
      <c r="O23" s="703"/>
      <c r="P23" s="703"/>
      <c r="Q23" s="703"/>
      <c r="R23" s="703"/>
      <c r="S23" s="703"/>
    </row>
    <row r="24" spans="1:19" ht="23.25" customHeight="1" x14ac:dyDescent="0.15">
      <c r="A24" s="265" t="s">
        <v>620</v>
      </c>
      <c r="B24" s="702" t="s">
        <v>1412</v>
      </c>
      <c r="C24" s="702" t="s">
        <v>1413</v>
      </c>
      <c r="D24" s="703">
        <v>598</v>
      </c>
      <c r="E24" s="703" t="s">
        <v>687</v>
      </c>
      <c r="F24" s="704">
        <v>598</v>
      </c>
      <c r="G24" s="703">
        <v>13</v>
      </c>
      <c r="H24" s="703">
        <v>3</v>
      </c>
      <c r="I24" s="703">
        <v>1</v>
      </c>
      <c r="J24" s="703" t="s">
        <v>687</v>
      </c>
      <c r="K24" s="703">
        <v>230</v>
      </c>
      <c r="L24" s="703">
        <v>100</v>
      </c>
      <c r="M24" s="703">
        <v>100</v>
      </c>
      <c r="N24" s="709" t="s">
        <v>1878</v>
      </c>
      <c r="O24" s="703" t="s">
        <v>687</v>
      </c>
      <c r="P24" s="703">
        <v>6000</v>
      </c>
      <c r="Q24" s="709" t="s">
        <v>1989</v>
      </c>
      <c r="R24" s="703" t="s">
        <v>687</v>
      </c>
      <c r="S24" s="703">
        <v>30</v>
      </c>
    </row>
    <row r="25" spans="1:19" ht="45" customHeight="1" x14ac:dyDescent="0.15">
      <c r="A25" s="265" t="s">
        <v>1990</v>
      </c>
      <c r="B25" s="702"/>
      <c r="C25" s="702"/>
      <c r="D25" s="703"/>
      <c r="E25" s="703"/>
      <c r="F25" s="704"/>
      <c r="G25" s="703"/>
      <c r="H25" s="703"/>
      <c r="I25" s="703"/>
      <c r="J25" s="703"/>
      <c r="K25" s="703"/>
      <c r="L25" s="703"/>
      <c r="M25" s="703"/>
      <c r="N25" s="703"/>
      <c r="O25" s="703"/>
      <c r="P25" s="703"/>
      <c r="Q25" s="703"/>
      <c r="R25" s="703"/>
      <c r="S25" s="703"/>
    </row>
    <row r="26" spans="1:19" ht="23.25" customHeight="1" x14ac:dyDescent="0.15">
      <c r="A26" s="146" t="s">
        <v>647</v>
      </c>
      <c r="B26" s="702" t="s">
        <v>1414</v>
      </c>
      <c r="C26" s="702" t="s">
        <v>1415</v>
      </c>
      <c r="D26" s="703">
        <v>587</v>
      </c>
      <c r="E26" s="703">
        <v>21</v>
      </c>
      <c r="F26" s="704">
        <v>608</v>
      </c>
      <c r="G26" s="703">
        <v>13</v>
      </c>
      <c r="H26" s="703">
        <v>3</v>
      </c>
      <c r="I26" s="703">
        <v>1</v>
      </c>
      <c r="J26" s="703">
        <v>100</v>
      </c>
      <c r="K26" s="703">
        <v>520</v>
      </c>
      <c r="L26" s="703" t="s">
        <v>687</v>
      </c>
      <c r="M26" s="703">
        <v>5</v>
      </c>
      <c r="N26" s="709" t="s">
        <v>1879</v>
      </c>
      <c r="O26" s="703" t="s">
        <v>687</v>
      </c>
      <c r="P26" s="703">
        <v>20000</v>
      </c>
      <c r="Q26" s="709" t="s">
        <v>1992</v>
      </c>
      <c r="R26" s="703">
        <v>2500</v>
      </c>
      <c r="S26" s="703" t="s">
        <v>687</v>
      </c>
    </row>
    <row r="27" spans="1:19" ht="23.25" customHeight="1" x14ac:dyDescent="0.15">
      <c r="A27" s="266" t="s">
        <v>1993</v>
      </c>
      <c r="B27" s="702"/>
      <c r="C27" s="702"/>
      <c r="D27" s="703"/>
      <c r="E27" s="703"/>
      <c r="F27" s="704"/>
      <c r="G27" s="703"/>
      <c r="H27" s="703"/>
      <c r="I27" s="703"/>
      <c r="J27" s="703"/>
      <c r="K27" s="703"/>
      <c r="L27" s="703"/>
      <c r="M27" s="703"/>
      <c r="N27" s="703"/>
      <c r="O27" s="703"/>
      <c r="P27" s="703"/>
      <c r="Q27" s="703"/>
      <c r="R27" s="703"/>
      <c r="S27" s="703"/>
    </row>
    <row r="28" spans="1:19" ht="23.25" customHeight="1" x14ac:dyDescent="0.15">
      <c r="A28" s="265" t="s">
        <v>650</v>
      </c>
      <c r="B28" s="702" t="s">
        <v>1416</v>
      </c>
      <c r="C28" s="702" t="s">
        <v>1417</v>
      </c>
      <c r="D28" s="703">
        <v>77</v>
      </c>
      <c r="E28" s="703" t="s">
        <v>687</v>
      </c>
      <c r="F28" s="704">
        <v>77</v>
      </c>
      <c r="G28" s="703">
        <v>9</v>
      </c>
      <c r="H28" s="703">
        <v>3</v>
      </c>
      <c r="I28" s="703">
        <v>2</v>
      </c>
      <c r="J28" s="703">
        <v>442</v>
      </c>
      <c r="K28" s="703">
        <v>170</v>
      </c>
      <c r="L28" s="703" t="s">
        <v>687</v>
      </c>
      <c r="M28" s="703" t="s">
        <v>687</v>
      </c>
      <c r="N28" s="703" t="s">
        <v>687</v>
      </c>
      <c r="O28" s="703" t="s">
        <v>687</v>
      </c>
      <c r="P28" s="703">
        <v>5200</v>
      </c>
      <c r="Q28" s="703" t="s">
        <v>687</v>
      </c>
      <c r="R28" s="703">
        <v>500</v>
      </c>
      <c r="S28" s="703" t="s">
        <v>687</v>
      </c>
    </row>
    <row r="29" spans="1:19" ht="23.25" customHeight="1" x14ac:dyDescent="0.15">
      <c r="A29" s="265" t="s">
        <v>1994</v>
      </c>
      <c r="B29" s="702"/>
      <c r="C29" s="702"/>
      <c r="D29" s="703"/>
      <c r="E29" s="703"/>
      <c r="F29" s="704"/>
      <c r="G29" s="703"/>
      <c r="H29" s="703"/>
      <c r="I29" s="703"/>
      <c r="J29" s="703"/>
      <c r="K29" s="703"/>
      <c r="L29" s="703"/>
      <c r="M29" s="703"/>
      <c r="N29" s="703"/>
      <c r="O29" s="703"/>
      <c r="P29" s="703"/>
      <c r="Q29" s="703"/>
      <c r="R29" s="703"/>
      <c r="S29" s="703"/>
    </row>
    <row r="30" spans="1:19" ht="23.25" customHeight="1" x14ac:dyDescent="0.15">
      <c r="A30" s="146" t="s">
        <v>645</v>
      </c>
      <c r="B30" s="702" t="s">
        <v>1418</v>
      </c>
      <c r="C30" s="702" t="s">
        <v>1419</v>
      </c>
      <c r="D30" s="703">
        <v>30</v>
      </c>
      <c r="E30" s="703">
        <v>5</v>
      </c>
      <c r="F30" s="704">
        <v>35</v>
      </c>
      <c r="G30" s="703">
        <v>5</v>
      </c>
      <c r="H30" s="703">
        <v>2</v>
      </c>
      <c r="I30" s="703" t="s">
        <v>687</v>
      </c>
      <c r="J30" s="703" t="s">
        <v>687</v>
      </c>
      <c r="K30" s="703" t="s">
        <v>687</v>
      </c>
      <c r="L30" s="703" t="s">
        <v>687</v>
      </c>
      <c r="M30" s="703" t="s">
        <v>687</v>
      </c>
      <c r="N30" s="703" t="s">
        <v>687</v>
      </c>
      <c r="O30" s="703" t="s">
        <v>687</v>
      </c>
      <c r="P30" s="703">
        <v>17000</v>
      </c>
      <c r="Q30" s="703" t="s">
        <v>687</v>
      </c>
      <c r="R30" s="703">
        <v>1000</v>
      </c>
      <c r="S30" s="703" t="s">
        <v>687</v>
      </c>
    </row>
    <row r="31" spans="1:19" ht="23.25" customHeight="1" x14ac:dyDescent="0.15">
      <c r="A31" s="266" t="s">
        <v>1995</v>
      </c>
      <c r="B31" s="702"/>
      <c r="C31" s="702"/>
      <c r="D31" s="703"/>
      <c r="E31" s="703"/>
      <c r="F31" s="704"/>
      <c r="G31" s="703"/>
      <c r="H31" s="703"/>
      <c r="I31" s="703"/>
      <c r="J31" s="703"/>
      <c r="K31" s="703"/>
      <c r="L31" s="703"/>
      <c r="M31" s="703"/>
      <c r="N31" s="703"/>
      <c r="O31" s="703"/>
      <c r="P31" s="703"/>
      <c r="Q31" s="703"/>
      <c r="R31" s="703"/>
      <c r="S31" s="703"/>
    </row>
    <row r="32" spans="1:19" ht="23.25" customHeight="1" x14ac:dyDescent="0.15">
      <c r="A32" s="265" t="s">
        <v>648</v>
      </c>
      <c r="B32" s="702" t="s">
        <v>1996</v>
      </c>
      <c r="C32" s="702" t="s">
        <v>1420</v>
      </c>
      <c r="D32" s="703">
        <v>302</v>
      </c>
      <c r="E32" s="703">
        <v>57</v>
      </c>
      <c r="F32" s="704">
        <v>359</v>
      </c>
      <c r="G32" s="703">
        <v>10</v>
      </c>
      <c r="H32" s="703">
        <v>3</v>
      </c>
      <c r="I32" s="703">
        <v>1</v>
      </c>
      <c r="J32" s="703" t="s">
        <v>687</v>
      </c>
      <c r="K32" s="703">
        <v>253</v>
      </c>
      <c r="L32" s="703" t="s">
        <v>687</v>
      </c>
      <c r="M32" s="703">
        <v>18</v>
      </c>
      <c r="N32" s="703" t="s">
        <v>687</v>
      </c>
      <c r="O32" s="703" t="s">
        <v>687</v>
      </c>
      <c r="P32" s="703">
        <v>5000</v>
      </c>
      <c r="Q32" s="709" t="s">
        <v>1966</v>
      </c>
      <c r="R32" s="703">
        <v>1500</v>
      </c>
      <c r="S32" s="703">
        <v>3</v>
      </c>
    </row>
    <row r="33" spans="1:19" ht="23.25" customHeight="1" x14ac:dyDescent="0.15">
      <c r="A33" s="265" t="s">
        <v>1997</v>
      </c>
      <c r="B33" s="702"/>
      <c r="C33" s="702"/>
      <c r="D33" s="703"/>
      <c r="E33" s="703"/>
      <c r="F33" s="704"/>
      <c r="G33" s="703"/>
      <c r="H33" s="703"/>
      <c r="I33" s="703"/>
      <c r="J33" s="703"/>
      <c r="K33" s="703"/>
      <c r="L33" s="703"/>
      <c r="M33" s="703"/>
      <c r="N33" s="703"/>
      <c r="O33" s="703"/>
      <c r="P33" s="703"/>
      <c r="Q33" s="703"/>
      <c r="R33" s="703"/>
      <c r="S33" s="703"/>
    </row>
    <row r="34" spans="1:19" ht="23.25" customHeight="1" x14ac:dyDescent="0.15">
      <c r="A34" s="146" t="s">
        <v>642</v>
      </c>
      <c r="B34" s="702" t="s">
        <v>1421</v>
      </c>
      <c r="C34" s="702" t="s">
        <v>1422</v>
      </c>
      <c r="D34" s="703">
        <v>179</v>
      </c>
      <c r="E34" s="703">
        <v>33</v>
      </c>
      <c r="F34" s="704">
        <v>212</v>
      </c>
      <c r="G34" s="703">
        <v>7</v>
      </c>
      <c r="H34" s="703">
        <v>3</v>
      </c>
      <c r="I34" s="703">
        <v>1</v>
      </c>
      <c r="J34" s="703">
        <v>438</v>
      </c>
      <c r="K34" s="703">
        <v>200</v>
      </c>
      <c r="L34" s="703" t="s">
        <v>687</v>
      </c>
      <c r="M34" s="703">
        <v>5</v>
      </c>
      <c r="N34" s="703" t="s">
        <v>687</v>
      </c>
      <c r="O34" s="703" t="s">
        <v>687</v>
      </c>
      <c r="P34" s="703">
        <v>20000</v>
      </c>
      <c r="Q34" s="709" t="s">
        <v>1992</v>
      </c>
      <c r="R34" s="703">
        <v>1000</v>
      </c>
      <c r="S34" s="703" t="s">
        <v>687</v>
      </c>
    </row>
    <row r="35" spans="1:19" ht="23.25" customHeight="1" x14ac:dyDescent="0.15">
      <c r="A35" s="266" t="s">
        <v>1998</v>
      </c>
      <c r="B35" s="702"/>
      <c r="C35" s="702"/>
      <c r="D35" s="703"/>
      <c r="E35" s="703"/>
      <c r="F35" s="704"/>
      <c r="G35" s="703"/>
      <c r="H35" s="703"/>
      <c r="I35" s="703"/>
      <c r="J35" s="703"/>
      <c r="K35" s="703"/>
      <c r="L35" s="703"/>
      <c r="M35" s="703"/>
      <c r="N35" s="703"/>
      <c r="O35" s="703"/>
      <c r="P35" s="703"/>
      <c r="Q35" s="703"/>
      <c r="R35" s="703"/>
      <c r="S35" s="703"/>
    </row>
    <row r="36" spans="1:19" ht="23.25" customHeight="1" x14ac:dyDescent="0.15">
      <c r="A36" s="265" t="s">
        <v>656</v>
      </c>
      <c r="B36" s="702" t="s">
        <v>1423</v>
      </c>
      <c r="C36" s="702" t="s">
        <v>1157</v>
      </c>
      <c r="D36" s="703">
        <v>93</v>
      </c>
      <c r="E36" s="703">
        <v>59</v>
      </c>
      <c r="F36" s="704">
        <v>152</v>
      </c>
      <c r="G36" s="703">
        <v>5</v>
      </c>
      <c r="H36" s="703">
        <v>3</v>
      </c>
      <c r="I36" s="703" t="s">
        <v>687</v>
      </c>
      <c r="J36" s="703" t="s">
        <v>687</v>
      </c>
      <c r="K36" s="703">
        <v>15</v>
      </c>
      <c r="L36" s="703" t="s">
        <v>687</v>
      </c>
      <c r="M36" s="703" t="s">
        <v>687</v>
      </c>
      <c r="N36" s="703" t="s">
        <v>687</v>
      </c>
      <c r="O36" s="703" t="s">
        <v>687</v>
      </c>
      <c r="P36" s="703">
        <v>9000</v>
      </c>
      <c r="Q36" s="709" t="s">
        <v>1999</v>
      </c>
      <c r="R36" s="703">
        <v>3800</v>
      </c>
      <c r="S36" s="703" t="s">
        <v>1424</v>
      </c>
    </row>
    <row r="37" spans="1:19" ht="23.25" customHeight="1" x14ac:dyDescent="0.15">
      <c r="A37" s="265" t="s">
        <v>2000</v>
      </c>
      <c r="B37" s="702"/>
      <c r="C37" s="702"/>
      <c r="D37" s="703"/>
      <c r="E37" s="703"/>
      <c r="F37" s="704"/>
      <c r="G37" s="703"/>
      <c r="H37" s="703"/>
      <c r="I37" s="703"/>
      <c r="J37" s="703"/>
      <c r="K37" s="703"/>
      <c r="L37" s="703"/>
      <c r="M37" s="703"/>
      <c r="N37" s="703"/>
      <c r="O37" s="703"/>
      <c r="P37" s="703"/>
      <c r="Q37" s="703"/>
      <c r="R37" s="703"/>
      <c r="S37" s="703"/>
    </row>
    <row r="38" spans="1:19" ht="23.25" customHeight="1" x14ac:dyDescent="0.15">
      <c r="A38" s="146" t="s">
        <v>1425</v>
      </c>
      <c r="B38" s="702" t="s">
        <v>1426</v>
      </c>
      <c r="C38" s="702" t="s">
        <v>1417</v>
      </c>
      <c r="D38" s="703">
        <v>125</v>
      </c>
      <c r="E38" s="703" t="s">
        <v>687</v>
      </c>
      <c r="F38" s="704">
        <v>125</v>
      </c>
      <c r="G38" s="703">
        <v>7</v>
      </c>
      <c r="H38" s="703">
        <v>2</v>
      </c>
      <c r="I38" s="703">
        <v>1</v>
      </c>
      <c r="J38" s="703">
        <v>650</v>
      </c>
      <c r="K38" s="703">
        <v>300</v>
      </c>
      <c r="L38" s="703" t="s">
        <v>687</v>
      </c>
      <c r="M38" s="703" t="s">
        <v>687</v>
      </c>
      <c r="N38" s="703" t="s">
        <v>687</v>
      </c>
      <c r="O38" s="703" t="s">
        <v>687</v>
      </c>
      <c r="P38" s="703">
        <v>10000</v>
      </c>
      <c r="Q38" s="709" t="s">
        <v>1991</v>
      </c>
      <c r="R38" s="703">
        <v>300</v>
      </c>
      <c r="S38" s="703" t="s">
        <v>687</v>
      </c>
    </row>
    <row r="39" spans="1:19" ht="23.25" customHeight="1" x14ac:dyDescent="0.15">
      <c r="A39" s="266" t="s">
        <v>2001</v>
      </c>
      <c r="B39" s="702"/>
      <c r="C39" s="702"/>
      <c r="D39" s="703"/>
      <c r="E39" s="703"/>
      <c r="F39" s="704"/>
      <c r="G39" s="703"/>
      <c r="H39" s="703"/>
      <c r="I39" s="703"/>
      <c r="J39" s="703"/>
      <c r="K39" s="703"/>
      <c r="L39" s="703"/>
      <c r="M39" s="703"/>
      <c r="N39" s="703"/>
      <c r="O39" s="703"/>
      <c r="P39" s="703"/>
      <c r="Q39" s="703"/>
      <c r="R39" s="703"/>
      <c r="S39" s="703"/>
    </row>
    <row r="40" spans="1:19" ht="20.95" customHeight="1" x14ac:dyDescent="0.15"/>
    <row r="41" spans="1:19" ht="17.2" customHeight="1" x14ac:dyDescent="0.15"/>
    <row r="42" spans="1:19" ht="20.95" customHeight="1" x14ac:dyDescent="0.15"/>
    <row r="43" spans="1:19" ht="21.95" customHeight="1" x14ac:dyDescent="0.15"/>
    <row r="44" spans="1:19" ht="21.95" customHeight="1" x14ac:dyDescent="0.15"/>
    <row r="45" spans="1:19" ht="21.95" customHeight="1" x14ac:dyDescent="0.15"/>
  </sheetData>
  <sheetProtection selectLockedCells="1" selectUnlockedCells="1"/>
  <mergeCells count="328">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6:Q37"/>
    <mergeCell ref="R36:R37"/>
    <mergeCell ref="S36:S37"/>
    <mergeCell ref="H36:H37"/>
    <mergeCell ref="I36:I37"/>
    <mergeCell ref="J36:J37"/>
    <mergeCell ref="K36:K37"/>
    <mergeCell ref="L36:L37"/>
    <mergeCell ref="M36:M37"/>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2:Q33"/>
    <mergeCell ref="R32:R33"/>
    <mergeCell ref="S32:S33"/>
    <mergeCell ref="H32:H33"/>
    <mergeCell ref="I32:I33"/>
    <mergeCell ref="J32:J33"/>
    <mergeCell ref="K32:K33"/>
    <mergeCell ref="L32:L33"/>
    <mergeCell ref="M32:M33"/>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28:Q29"/>
    <mergeCell ref="R28:R29"/>
    <mergeCell ref="S28:S29"/>
    <mergeCell ref="H28:H29"/>
    <mergeCell ref="I28:I29"/>
    <mergeCell ref="J28:J29"/>
    <mergeCell ref="K28:K29"/>
    <mergeCell ref="L28:L29"/>
    <mergeCell ref="M28:M29"/>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4:Q25"/>
    <mergeCell ref="R24:R25"/>
    <mergeCell ref="S24:S25"/>
    <mergeCell ref="H24:H25"/>
    <mergeCell ref="I24:I25"/>
    <mergeCell ref="J24:J25"/>
    <mergeCell ref="K24:K25"/>
    <mergeCell ref="L24:L25"/>
    <mergeCell ref="M24:M25"/>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0:Q21"/>
    <mergeCell ref="R20:R21"/>
    <mergeCell ref="S20:S21"/>
    <mergeCell ref="H20:H21"/>
    <mergeCell ref="I20:I21"/>
    <mergeCell ref="J20:J21"/>
    <mergeCell ref="K20:K21"/>
    <mergeCell ref="L20:L21"/>
    <mergeCell ref="M20:M21"/>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6:Q17"/>
    <mergeCell ref="R16:R17"/>
    <mergeCell ref="S16:S17"/>
    <mergeCell ref="H16:H17"/>
    <mergeCell ref="I16:I17"/>
    <mergeCell ref="J16:J17"/>
    <mergeCell ref="K16:K17"/>
    <mergeCell ref="L16:L17"/>
    <mergeCell ref="M16:M17"/>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2:Q13"/>
    <mergeCell ref="R12:R13"/>
    <mergeCell ref="S12:S13"/>
    <mergeCell ref="H12:H13"/>
    <mergeCell ref="I12:I13"/>
    <mergeCell ref="J12:J13"/>
    <mergeCell ref="K12:K13"/>
    <mergeCell ref="L12:L13"/>
    <mergeCell ref="M12:M13"/>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8:Q9"/>
    <mergeCell ref="R8:R9"/>
    <mergeCell ref="S8:S9"/>
    <mergeCell ref="H8:H9"/>
    <mergeCell ref="I8:I9"/>
    <mergeCell ref="J8:J9"/>
    <mergeCell ref="K8:K9"/>
    <mergeCell ref="L8:L9"/>
    <mergeCell ref="M8:M9"/>
    <mergeCell ref="P6:P7"/>
    <mergeCell ref="Q6:Q7"/>
    <mergeCell ref="R6:R7"/>
    <mergeCell ref="S6:S7"/>
    <mergeCell ref="H6:H7"/>
    <mergeCell ref="I6:I7"/>
    <mergeCell ref="J6:J7"/>
    <mergeCell ref="K6:K7"/>
    <mergeCell ref="L6:L7"/>
    <mergeCell ref="M6:M7"/>
    <mergeCell ref="B6:B7"/>
    <mergeCell ref="C6:C7"/>
    <mergeCell ref="D6:D7"/>
    <mergeCell ref="E6:E7"/>
    <mergeCell ref="F6:F7"/>
    <mergeCell ref="G6:G7"/>
    <mergeCell ref="L3:L5"/>
    <mergeCell ref="M3:M5"/>
    <mergeCell ref="O3:O5"/>
    <mergeCell ref="N6:N7"/>
    <mergeCell ref="O6:O7"/>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s>
  <phoneticPr fontId="2"/>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59591-C9DA-4A0F-B2F3-20FF2072A895}">
  <sheetPr>
    <pageSetUpPr fitToPage="1"/>
  </sheetPr>
  <dimension ref="A1:AQ27"/>
  <sheetViews>
    <sheetView view="pageLayout" zoomScaleNormal="100" workbookViewId="0">
      <selection activeCell="A26" sqref="A26"/>
    </sheetView>
  </sheetViews>
  <sheetFormatPr defaultColWidth="9" defaultRowHeight="14.4" x14ac:dyDescent="0.15"/>
  <cols>
    <col min="1" max="1" width="24.109375" style="45" customWidth="1"/>
    <col min="2" max="2" width="38.88671875" style="45" customWidth="1"/>
    <col min="3" max="22" width="2.6640625" style="45" customWidth="1"/>
    <col min="23" max="27" width="2.109375" style="45" customWidth="1"/>
    <col min="28" max="43" width="2.33203125" style="45" customWidth="1"/>
    <col min="44" max="44" width="2.109375" style="45" customWidth="1"/>
    <col min="45" max="233" width="2.6640625" style="45" customWidth="1"/>
    <col min="234" max="16384" width="9" style="45"/>
  </cols>
  <sheetData>
    <row r="1" spans="1:43" ht="23.25" customHeight="1" x14ac:dyDescent="0.15">
      <c r="A1" s="385" t="s">
        <v>1880</v>
      </c>
      <c r="B1" s="385"/>
      <c r="C1" s="385"/>
      <c r="D1" s="385"/>
      <c r="E1" s="385"/>
      <c r="F1" s="385"/>
      <c r="G1" s="385"/>
      <c r="H1" s="385"/>
      <c r="I1" s="385"/>
      <c r="J1" s="385"/>
      <c r="K1" s="385"/>
      <c r="L1" s="385"/>
      <c r="AA1" s="384" t="s">
        <v>1427</v>
      </c>
      <c r="AB1" s="384"/>
      <c r="AC1" s="384"/>
      <c r="AD1" s="384"/>
      <c r="AE1" s="384"/>
      <c r="AF1" s="384"/>
      <c r="AG1" s="384"/>
      <c r="AH1" s="384"/>
      <c r="AI1" s="384"/>
      <c r="AJ1" s="384"/>
      <c r="AK1" s="384"/>
      <c r="AL1" s="384"/>
      <c r="AM1" s="384"/>
      <c r="AN1" s="384"/>
      <c r="AO1" s="384"/>
      <c r="AP1" s="384"/>
      <c r="AQ1" s="384"/>
    </row>
    <row r="2" spans="1:43" ht="23.25" customHeight="1" x14ac:dyDescent="0.15">
      <c r="A2" s="591" t="s">
        <v>1868</v>
      </c>
      <c r="B2" s="383" t="s">
        <v>1396</v>
      </c>
      <c r="C2" s="383" t="s">
        <v>1340</v>
      </c>
      <c r="D2" s="383"/>
      <c r="E2" s="383"/>
      <c r="F2" s="383"/>
      <c r="G2" s="383"/>
      <c r="H2" s="383"/>
      <c r="I2" s="383"/>
      <c r="J2" s="383"/>
      <c r="K2" s="383" t="s">
        <v>1869</v>
      </c>
      <c r="L2" s="383"/>
      <c r="M2" s="383"/>
      <c r="N2" s="383"/>
      <c r="O2" s="383"/>
      <c r="P2" s="383"/>
      <c r="Q2" s="383" t="s">
        <v>1954</v>
      </c>
      <c r="R2" s="383"/>
      <c r="S2" s="383"/>
      <c r="T2" s="383"/>
      <c r="U2" s="383"/>
      <c r="V2" s="383"/>
      <c r="W2" s="591" t="s">
        <v>1428</v>
      </c>
      <c r="X2" s="591"/>
      <c r="Y2" s="591"/>
      <c r="Z2" s="591"/>
      <c r="AA2" s="591"/>
      <c r="AB2" s="383" t="s">
        <v>1343</v>
      </c>
      <c r="AC2" s="383"/>
      <c r="AD2" s="383"/>
      <c r="AE2" s="383"/>
      <c r="AF2" s="383"/>
      <c r="AG2" s="383"/>
      <c r="AH2" s="383"/>
      <c r="AI2" s="383"/>
      <c r="AJ2" s="383"/>
      <c r="AK2" s="383"/>
      <c r="AL2" s="383"/>
      <c r="AM2" s="383"/>
      <c r="AN2" s="383"/>
      <c r="AO2" s="383"/>
      <c r="AP2" s="383"/>
      <c r="AQ2" s="383"/>
    </row>
    <row r="3" spans="1:43" ht="23.25" customHeight="1" x14ac:dyDescent="0.15">
      <c r="A3" s="591"/>
      <c r="B3" s="383"/>
      <c r="C3" s="383"/>
      <c r="D3" s="383"/>
      <c r="E3" s="383"/>
      <c r="F3" s="383"/>
      <c r="G3" s="383"/>
      <c r="H3" s="383"/>
      <c r="I3" s="383"/>
      <c r="J3" s="383"/>
      <c r="K3" s="383" t="s">
        <v>1344</v>
      </c>
      <c r="L3" s="383"/>
      <c r="M3" s="383" t="s">
        <v>1345</v>
      </c>
      <c r="N3" s="383"/>
      <c r="O3" s="383" t="s">
        <v>159</v>
      </c>
      <c r="P3" s="383"/>
      <c r="Q3" s="383" t="s">
        <v>1346</v>
      </c>
      <c r="R3" s="383"/>
      <c r="S3" s="383" t="s">
        <v>1347</v>
      </c>
      <c r="T3" s="383"/>
      <c r="U3" s="383" t="s">
        <v>1348</v>
      </c>
      <c r="V3" s="383"/>
      <c r="W3" s="591"/>
      <c r="X3" s="591"/>
      <c r="Y3" s="591"/>
      <c r="Z3" s="591"/>
      <c r="AA3" s="591"/>
      <c r="AB3" s="383" t="s">
        <v>1351</v>
      </c>
      <c r="AC3" s="383"/>
      <c r="AD3" s="383"/>
      <c r="AE3" s="383" t="s">
        <v>1352</v>
      </c>
      <c r="AF3" s="383"/>
      <c r="AG3" s="383"/>
      <c r="AH3" s="383" t="s">
        <v>1353</v>
      </c>
      <c r="AI3" s="383"/>
      <c r="AJ3" s="383"/>
      <c r="AK3" s="383"/>
      <c r="AL3" s="383" t="s">
        <v>1355</v>
      </c>
      <c r="AM3" s="383"/>
      <c r="AN3" s="383"/>
      <c r="AO3" s="383" t="s">
        <v>616</v>
      </c>
      <c r="AP3" s="383"/>
      <c r="AQ3" s="383"/>
    </row>
    <row r="4" spans="1:43" ht="29.3" customHeight="1" x14ac:dyDescent="0.15">
      <c r="A4" s="146" t="s">
        <v>1429</v>
      </c>
      <c r="B4" s="152" t="s">
        <v>1430</v>
      </c>
      <c r="C4" s="571" t="s">
        <v>1431</v>
      </c>
      <c r="D4" s="571"/>
      <c r="E4" s="571"/>
      <c r="F4" s="571"/>
      <c r="G4" s="571"/>
      <c r="H4" s="571"/>
      <c r="I4" s="571"/>
      <c r="J4" s="571"/>
      <c r="K4" s="698">
        <v>21</v>
      </c>
      <c r="L4" s="698"/>
      <c r="M4" s="698">
        <v>1</v>
      </c>
      <c r="N4" s="698"/>
      <c r="O4" s="698">
        <f>K4+M4</f>
        <v>22</v>
      </c>
      <c r="P4" s="698"/>
      <c r="Q4" s="698">
        <v>6</v>
      </c>
      <c r="R4" s="698"/>
      <c r="S4" s="698">
        <v>2</v>
      </c>
      <c r="T4" s="698"/>
      <c r="U4" s="698">
        <v>1</v>
      </c>
      <c r="V4" s="698"/>
      <c r="W4" s="698">
        <v>36180</v>
      </c>
      <c r="X4" s="698"/>
      <c r="Y4" s="698"/>
      <c r="Z4" s="698"/>
      <c r="AA4" s="698"/>
      <c r="AB4" s="712">
        <v>76</v>
      </c>
      <c r="AC4" s="712"/>
      <c r="AD4" s="712"/>
      <c r="AE4" s="712">
        <v>50</v>
      </c>
      <c r="AF4" s="712"/>
      <c r="AG4" s="712"/>
      <c r="AH4" s="698">
        <v>7693</v>
      </c>
      <c r="AI4" s="698"/>
      <c r="AJ4" s="698"/>
      <c r="AK4" s="698"/>
      <c r="AL4" s="698" t="s">
        <v>1432</v>
      </c>
      <c r="AM4" s="698"/>
      <c r="AN4" s="698"/>
      <c r="AO4" s="698">
        <v>1599</v>
      </c>
      <c r="AP4" s="698"/>
      <c r="AQ4" s="698"/>
    </row>
    <row r="5" spans="1:43" ht="29.3" customHeight="1" x14ac:dyDescent="0.15">
      <c r="A5" s="266" t="s">
        <v>2002</v>
      </c>
      <c r="B5" s="157" t="s">
        <v>1433</v>
      </c>
      <c r="C5" s="711"/>
      <c r="D5" s="571"/>
      <c r="E5" s="571"/>
      <c r="F5" s="571"/>
      <c r="G5" s="571"/>
      <c r="H5" s="571"/>
      <c r="I5" s="571"/>
      <c r="J5" s="571"/>
      <c r="K5" s="698"/>
      <c r="L5" s="698"/>
      <c r="M5" s="698"/>
      <c r="N5" s="698"/>
      <c r="O5" s="698"/>
      <c r="P5" s="698"/>
      <c r="Q5" s="698"/>
      <c r="R5" s="698"/>
      <c r="S5" s="698"/>
      <c r="T5" s="698"/>
      <c r="U5" s="698"/>
      <c r="V5" s="698"/>
      <c r="W5" s="698"/>
      <c r="X5" s="698"/>
      <c r="Y5" s="698"/>
      <c r="Z5" s="698"/>
      <c r="AA5" s="698"/>
      <c r="AB5" s="712"/>
      <c r="AC5" s="712"/>
      <c r="AD5" s="712"/>
      <c r="AE5" s="712"/>
      <c r="AF5" s="712"/>
      <c r="AG5" s="712"/>
      <c r="AH5" s="698"/>
      <c r="AI5" s="698"/>
      <c r="AJ5" s="698"/>
      <c r="AK5" s="698"/>
      <c r="AL5" s="698"/>
      <c r="AM5" s="698"/>
      <c r="AN5" s="698"/>
      <c r="AO5" s="698"/>
      <c r="AP5" s="698"/>
      <c r="AQ5" s="698"/>
    </row>
    <row r="6" spans="1:43" ht="23.25" customHeight="1" x14ac:dyDescent="0.15"/>
    <row r="7" spans="1:43" ht="23.25" customHeight="1" x14ac:dyDescent="0.15">
      <c r="A7" s="385" t="s">
        <v>1881</v>
      </c>
      <c r="B7" s="385"/>
      <c r="C7" s="385"/>
      <c r="D7" s="385"/>
      <c r="E7" s="385"/>
      <c r="F7" s="385"/>
      <c r="G7" s="385"/>
      <c r="H7" s="385"/>
      <c r="I7" s="385"/>
      <c r="J7" s="385"/>
      <c r="K7" s="385"/>
      <c r="L7" s="385"/>
      <c r="Z7" s="384" t="s">
        <v>1434</v>
      </c>
      <c r="AA7" s="384"/>
      <c r="AB7" s="384"/>
      <c r="AC7" s="384"/>
      <c r="AD7" s="384"/>
      <c r="AE7" s="384"/>
      <c r="AF7" s="384"/>
      <c r="AG7" s="384"/>
      <c r="AH7" s="384"/>
      <c r="AI7" s="384"/>
      <c r="AJ7" s="384"/>
      <c r="AK7" s="384"/>
      <c r="AL7" s="384"/>
      <c r="AM7" s="384"/>
      <c r="AN7" s="384"/>
      <c r="AO7" s="384"/>
      <c r="AP7" s="384"/>
    </row>
    <row r="8" spans="1:43" ht="23.25" customHeight="1" x14ac:dyDescent="0.15">
      <c r="A8" s="591" t="s">
        <v>1868</v>
      </c>
      <c r="B8" s="383" t="s">
        <v>1396</v>
      </c>
      <c r="C8" s="383" t="s">
        <v>1869</v>
      </c>
      <c r="D8" s="383"/>
      <c r="E8" s="383"/>
      <c r="F8" s="383"/>
      <c r="G8" s="383"/>
      <c r="H8" s="383"/>
      <c r="I8" s="383" t="s">
        <v>1954</v>
      </c>
      <c r="J8" s="383"/>
      <c r="K8" s="383"/>
      <c r="L8" s="383"/>
      <c r="M8" s="383"/>
      <c r="N8" s="383"/>
      <c r="O8" s="591" t="s">
        <v>1428</v>
      </c>
      <c r="P8" s="591"/>
      <c r="Q8" s="591"/>
      <c r="R8" s="591"/>
      <c r="S8" s="591" t="s">
        <v>1342</v>
      </c>
      <c r="T8" s="591"/>
      <c r="U8" s="591"/>
      <c r="V8" s="591"/>
      <c r="W8" s="383" t="s">
        <v>1343</v>
      </c>
      <c r="X8" s="383"/>
      <c r="Y8" s="383"/>
      <c r="Z8" s="383"/>
      <c r="AA8" s="383"/>
      <c r="AB8" s="383"/>
      <c r="AC8" s="383"/>
      <c r="AD8" s="383"/>
      <c r="AE8" s="383"/>
      <c r="AF8" s="383"/>
      <c r="AG8" s="383"/>
      <c r="AH8" s="383"/>
      <c r="AI8" s="383"/>
      <c r="AJ8" s="383"/>
      <c r="AK8" s="383"/>
      <c r="AL8" s="383"/>
      <c r="AM8" s="383"/>
      <c r="AN8" s="383"/>
      <c r="AO8" s="383"/>
      <c r="AP8" s="383"/>
    </row>
    <row r="9" spans="1:43" ht="23.25" customHeight="1" x14ac:dyDescent="0.15">
      <c r="A9" s="591"/>
      <c r="B9" s="383"/>
      <c r="C9" s="383" t="s">
        <v>1344</v>
      </c>
      <c r="D9" s="383"/>
      <c r="E9" s="383" t="s">
        <v>1345</v>
      </c>
      <c r="F9" s="383"/>
      <c r="G9" s="383" t="s">
        <v>159</v>
      </c>
      <c r="H9" s="383"/>
      <c r="I9" s="383" t="s">
        <v>1346</v>
      </c>
      <c r="J9" s="383"/>
      <c r="K9" s="383" t="s">
        <v>1347</v>
      </c>
      <c r="L9" s="383"/>
      <c r="M9" s="383" t="s">
        <v>1348</v>
      </c>
      <c r="N9" s="383"/>
      <c r="O9" s="591"/>
      <c r="P9" s="591"/>
      <c r="Q9" s="591"/>
      <c r="R9" s="591"/>
      <c r="S9" s="591"/>
      <c r="T9" s="591"/>
      <c r="U9" s="591"/>
      <c r="V9" s="591"/>
      <c r="W9" s="383" t="s">
        <v>1435</v>
      </c>
      <c r="X9" s="383"/>
      <c r="Y9" s="383"/>
      <c r="Z9" s="383"/>
      <c r="AA9" s="383"/>
      <c r="AB9" s="383" t="s">
        <v>1436</v>
      </c>
      <c r="AC9" s="383"/>
      <c r="AD9" s="383"/>
      <c r="AE9" s="383"/>
      <c r="AF9" s="383"/>
      <c r="AG9" s="383" t="s">
        <v>1437</v>
      </c>
      <c r="AH9" s="383"/>
      <c r="AI9" s="383"/>
      <c r="AJ9" s="383"/>
      <c r="AK9" s="383"/>
      <c r="AL9" s="383" t="s">
        <v>616</v>
      </c>
      <c r="AM9" s="383"/>
      <c r="AN9" s="383"/>
      <c r="AO9" s="383"/>
      <c r="AP9" s="383"/>
    </row>
    <row r="10" spans="1:43" ht="27.85" customHeight="1" x14ac:dyDescent="0.15">
      <c r="A10" s="265" t="s">
        <v>1438</v>
      </c>
      <c r="B10" s="602" t="s">
        <v>1439</v>
      </c>
      <c r="C10" s="698">
        <v>10</v>
      </c>
      <c r="D10" s="698"/>
      <c r="E10" s="698" t="s">
        <v>687</v>
      </c>
      <c r="F10" s="698"/>
      <c r="G10" s="698">
        <f>SUM(C10:E10)</f>
        <v>10</v>
      </c>
      <c r="H10" s="698"/>
      <c r="I10" s="698">
        <v>3</v>
      </c>
      <c r="J10" s="698"/>
      <c r="K10" s="698">
        <v>2</v>
      </c>
      <c r="L10" s="698"/>
      <c r="M10" s="698" t="s">
        <v>687</v>
      </c>
      <c r="N10" s="698"/>
      <c r="O10" s="698">
        <v>4416</v>
      </c>
      <c r="P10" s="698"/>
      <c r="Q10" s="698"/>
      <c r="R10" s="698"/>
      <c r="S10" s="698">
        <v>5738</v>
      </c>
      <c r="T10" s="698"/>
      <c r="U10" s="698"/>
      <c r="V10" s="698"/>
      <c r="W10" s="698">
        <v>18629</v>
      </c>
      <c r="X10" s="698"/>
      <c r="Y10" s="698"/>
      <c r="Z10" s="698"/>
      <c r="AA10" s="698"/>
      <c r="AB10" s="698" t="s">
        <v>687</v>
      </c>
      <c r="AC10" s="698"/>
      <c r="AD10" s="698"/>
      <c r="AE10" s="698"/>
      <c r="AF10" s="698"/>
      <c r="AG10" s="698" t="s">
        <v>687</v>
      </c>
      <c r="AH10" s="698"/>
      <c r="AI10" s="698"/>
      <c r="AJ10" s="698"/>
      <c r="AK10" s="698"/>
      <c r="AL10" s="698" t="s">
        <v>687</v>
      </c>
      <c r="AM10" s="698"/>
      <c r="AN10" s="698"/>
      <c r="AO10" s="698"/>
      <c r="AP10" s="698"/>
    </row>
    <row r="11" spans="1:43" ht="27.85" customHeight="1" x14ac:dyDescent="0.15">
      <c r="A11" s="265" t="s">
        <v>2003</v>
      </c>
      <c r="B11" s="602"/>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row>
    <row r="12" spans="1:43" ht="27.85" customHeight="1" x14ac:dyDescent="0.15">
      <c r="A12" s="146" t="s">
        <v>1440</v>
      </c>
      <c r="B12" s="602" t="s">
        <v>1441</v>
      </c>
      <c r="C12" s="698">
        <v>7</v>
      </c>
      <c r="D12" s="698"/>
      <c r="E12" s="698" t="s">
        <v>687</v>
      </c>
      <c r="F12" s="698"/>
      <c r="G12" s="698">
        <f>SUM(C12:E12)</f>
        <v>7</v>
      </c>
      <c r="H12" s="698"/>
      <c r="I12" s="698">
        <v>3</v>
      </c>
      <c r="J12" s="698"/>
      <c r="K12" s="698">
        <v>2</v>
      </c>
      <c r="L12" s="698"/>
      <c r="M12" s="698" t="s">
        <v>687</v>
      </c>
      <c r="N12" s="698"/>
      <c r="O12" s="698">
        <v>20</v>
      </c>
      <c r="P12" s="698"/>
      <c r="Q12" s="698"/>
      <c r="R12" s="698"/>
      <c r="S12" s="698" t="s">
        <v>1424</v>
      </c>
      <c r="T12" s="698"/>
      <c r="U12" s="698"/>
      <c r="V12" s="698"/>
      <c r="W12" s="698">
        <v>796</v>
      </c>
      <c r="X12" s="698"/>
      <c r="Y12" s="698"/>
      <c r="Z12" s="698"/>
      <c r="AA12" s="698"/>
      <c r="AB12" s="698" t="s">
        <v>687</v>
      </c>
      <c r="AC12" s="698"/>
      <c r="AD12" s="698"/>
      <c r="AE12" s="698"/>
      <c r="AF12" s="698"/>
      <c r="AG12" s="698" t="s">
        <v>687</v>
      </c>
      <c r="AH12" s="698"/>
      <c r="AI12" s="698"/>
      <c r="AJ12" s="698"/>
      <c r="AK12" s="698"/>
      <c r="AL12" s="698" t="s">
        <v>687</v>
      </c>
      <c r="AM12" s="698"/>
      <c r="AN12" s="698"/>
      <c r="AO12" s="698"/>
      <c r="AP12" s="698"/>
    </row>
    <row r="13" spans="1:43" ht="27.85" customHeight="1" x14ac:dyDescent="0.15">
      <c r="A13" s="266" t="s">
        <v>2003</v>
      </c>
      <c r="B13" s="602"/>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row>
    <row r="14" spans="1:43" ht="27.85" customHeight="1" x14ac:dyDescent="0.15">
      <c r="A14" s="265" t="s">
        <v>1442</v>
      </c>
      <c r="B14" s="602" t="s">
        <v>1443</v>
      </c>
      <c r="C14" s="698">
        <v>10</v>
      </c>
      <c r="D14" s="698"/>
      <c r="E14" s="698" t="s">
        <v>687</v>
      </c>
      <c r="F14" s="698"/>
      <c r="G14" s="698">
        <v>10</v>
      </c>
      <c r="H14" s="698"/>
      <c r="I14" s="698">
        <v>3</v>
      </c>
      <c r="J14" s="698"/>
      <c r="K14" s="698">
        <v>2</v>
      </c>
      <c r="L14" s="698"/>
      <c r="M14" s="698">
        <v>1</v>
      </c>
      <c r="N14" s="698"/>
      <c r="O14" s="698">
        <v>4800</v>
      </c>
      <c r="P14" s="698"/>
      <c r="Q14" s="698"/>
      <c r="R14" s="698"/>
      <c r="S14" s="698">
        <v>103486</v>
      </c>
      <c r="T14" s="698"/>
      <c r="U14" s="698"/>
      <c r="V14" s="698"/>
      <c r="W14" s="698">
        <v>72425</v>
      </c>
      <c r="X14" s="698"/>
      <c r="Y14" s="698"/>
      <c r="Z14" s="698"/>
      <c r="AA14" s="698"/>
      <c r="AB14" s="698" t="s">
        <v>687</v>
      </c>
      <c r="AC14" s="698"/>
      <c r="AD14" s="698"/>
      <c r="AE14" s="698"/>
      <c r="AF14" s="698"/>
      <c r="AG14" s="698" t="s">
        <v>687</v>
      </c>
      <c r="AH14" s="698"/>
      <c r="AI14" s="698"/>
      <c r="AJ14" s="698"/>
      <c r="AK14" s="698"/>
      <c r="AL14" s="698" t="s">
        <v>687</v>
      </c>
      <c r="AM14" s="698"/>
      <c r="AN14" s="698"/>
      <c r="AO14" s="698"/>
      <c r="AP14" s="698"/>
    </row>
    <row r="15" spans="1:43" ht="27.85" customHeight="1" x14ac:dyDescent="0.15">
      <c r="A15" s="265" t="s">
        <v>2003</v>
      </c>
      <c r="B15" s="602"/>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8"/>
      <c r="AM15" s="698"/>
      <c r="AN15" s="698"/>
      <c r="AO15" s="698"/>
      <c r="AP15" s="698"/>
    </row>
    <row r="16" spans="1:43" ht="27.85" customHeight="1" x14ac:dyDescent="0.15">
      <c r="A16" s="146" t="s">
        <v>1444</v>
      </c>
      <c r="B16" s="602" t="s">
        <v>1445</v>
      </c>
      <c r="C16" s="698">
        <v>9</v>
      </c>
      <c r="D16" s="698"/>
      <c r="E16" s="698" t="s">
        <v>687</v>
      </c>
      <c r="F16" s="698"/>
      <c r="G16" s="698">
        <f>SUM(C16:E16)</f>
        <v>9</v>
      </c>
      <c r="H16" s="698"/>
      <c r="I16" s="698">
        <v>3</v>
      </c>
      <c r="J16" s="698"/>
      <c r="K16" s="698">
        <v>2</v>
      </c>
      <c r="L16" s="698"/>
      <c r="M16" s="698" t="s">
        <v>687</v>
      </c>
      <c r="N16" s="698"/>
      <c r="O16" s="698">
        <v>2572</v>
      </c>
      <c r="P16" s="698"/>
      <c r="Q16" s="698"/>
      <c r="R16" s="698"/>
      <c r="S16" s="698">
        <v>9199</v>
      </c>
      <c r="T16" s="698"/>
      <c r="U16" s="698"/>
      <c r="V16" s="698"/>
      <c r="W16" s="698">
        <v>34747</v>
      </c>
      <c r="X16" s="698"/>
      <c r="Y16" s="698"/>
      <c r="Z16" s="698"/>
      <c r="AA16" s="698"/>
      <c r="AB16" s="698" t="s">
        <v>687</v>
      </c>
      <c r="AC16" s="698"/>
      <c r="AD16" s="698"/>
      <c r="AE16" s="698"/>
      <c r="AF16" s="698"/>
      <c r="AG16" s="698" t="s">
        <v>687</v>
      </c>
      <c r="AH16" s="698"/>
      <c r="AI16" s="698"/>
      <c r="AJ16" s="698"/>
      <c r="AK16" s="698"/>
      <c r="AL16" s="698" t="s">
        <v>687</v>
      </c>
      <c r="AM16" s="698"/>
      <c r="AN16" s="698"/>
      <c r="AO16" s="698"/>
      <c r="AP16" s="698"/>
    </row>
    <row r="17" spans="1:42" ht="27.85" customHeight="1" x14ac:dyDescent="0.15">
      <c r="A17" s="266" t="s">
        <v>2003</v>
      </c>
      <c r="B17" s="602"/>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row>
    <row r="18" spans="1:42" ht="27.85" customHeight="1" x14ac:dyDescent="0.15">
      <c r="A18" s="265" t="s">
        <v>1446</v>
      </c>
      <c r="B18" s="602" t="s">
        <v>1447</v>
      </c>
      <c r="C18" s="698">
        <v>85</v>
      </c>
      <c r="D18" s="698"/>
      <c r="E18" s="698" t="s">
        <v>687</v>
      </c>
      <c r="F18" s="698"/>
      <c r="G18" s="698">
        <f>SUM(C18:E18)</f>
        <v>85</v>
      </c>
      <c r="H18" s="698"/>
      <c r="I18" s="698">
        <v>5</v>
      </c>
      <c r="J18" s="698"/>
      <c r="K18" s="698">
        <v>3</v>
      </c>
      <c r="L18" s="698"/>
      <c r="M18" s="698" t="s">
        <v>687</v>
      </c>
      <c r="N18" s="698"/>
      <c r="O18" s="698">
        <v>480</v>
      </c>
      <c r="P18" s="698"/>
      <c r="Q18" s="698"/>
      <c r="R18" s="698"/>
      <c r="S18" s="698">
        <v>5696</v>
      </c>
      <c r="T18" s="698"/>
      <c r="U18" s="698"/>
      <c r="V18" s="698"/>
      <c r="W18" s="698">
        <v>3932</v>
      </c>
      <c r="X18" s="698"/>
      <c r="Y18" s="698"/>
      <c r="Z18" s="698"/>
      <c r="AA18" s="698"/>
      <c r="AB18" s="698" t="s">
        <v>687</v>
      </c>
      <c r="AC18" s="698"/>
      <c r="AD18" s="698"/>
      <c r="AE18" s="698"/>
      <c r="AF18" s="698"/>
      <c r="AG18" s="698" t="s">
        <v>687</v>
      </c>
      <c r="AH18" s="698"/>
      <c r="AI18" s="698"/>
      <c r="AJ18" s="698"/>
      <c r="AK18" s="698"/>
      <c r="AL18" s="698" t="s">
        <v>687</v>
      </c>
      <c r="AM18" s="698"/>
      <c r="AN18" s="698"/>
      <c r="AO18" s="698"/>
      <c r="AP18" s="698"/>
    </row>
    <row r="19" spans="1:42" ht="27.85" customHeight="1" x14ac:dyDescent="0.15">
      <c r="A19" s="265" t="s">
        <v>2004</v>
      </c>
      <c r="B19" s="602"/>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row>
    <row r="20" spans="1:42" ht="27.85" customHeight="1" x14ac:dyDescent="0.15">
      <c r="A20" s="146" t="s">
        <v>1448</v>
      </c>
      <c r="B20" s="602" t="s">
        <v>1449</v>
      </c>
      <c r="C20" s="698">
        <v>7</v>
      </c>
      <c r="D20" s="698"/>
      <c r="E20" s="698" t="s">
        <v>687</v>
      </c>
      <c r="F20" s="698"/>
      <c r="G20" s="698">
        <v>7</v>
      </c>
      <c r="H20" s="698"/>
      <c r="I20" s="698">
        <v>3</v>
      </c>
      <c r="J20" s="698"/>
      <c r="K20" s="698">
        <v>2</v>
      </c>
      <c r="L20" s="698"/>
      <c r="M20" s="698" t="s">
        <v>687</v>
      </c>
      <c r="N20" s="698"/>
      <c r="O20" s="698">
        <v>0</v>
      </c>
      <c r="P20" s="698"/>
      <c r="Q20" s="698"/>
      <c r="R20" s="698"/>
      <c r="S20" s="698" t="s">
        <v>1424</v>
      </c>
      <c r="T20" s="698"/>
      <c r="U20" s="698"/>
      <c r="V20" s="698"/>
      <c r="W20" s="698">
        <v>109</v>
      </c>
      <c r="X20" s="698"/>
      <c r="Y20" s="698"/>
      <c r="Z20" s="698"/>
      <c r="AA20" s="698"/>
      <c r="AB20" s="698" t="s">
        <v>687</v>
      </c>
      <c r="AC20" s="698"/>
      <c r="AD20" s="698"/>
      <c r="AE20" s="698"/>
      <c r="AF20" s="698"/>
      <c r="AG20" s="698" t="s">
        <v>687</v>
      </c>
      <c r="AH20" s="698"/>
      <c r="AI20" s="698"/>
      <c r="AJ20" s="698"/>
      <c r="AK20" s="698"/>
      <c r="AL20" s="698" t="s">
        <v>687</v>
      </c>
      <c r="AM20" s="698"/>
      <c r="AN20" s="698"/>
      <c r="AO20" s="698"/>
      <c r="AP20" s="698"/>
    </row>
    <row r="21" spans="1:42" ht="27.85" customHeight="1" x14ac:dyDescent="0.15">
      <c r="A21" s="266" t="s">
        <v>2005</v>
      </c>
      <c r="B21" s="602"/>
      <c r="C21" s="698"/>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row>
    <row r="22" spans="1:42" ht="27.85" customHeight="1" x14ac:dyDescent="0.15">
      <c r="A22" s="265" t="s">
        <v>1450</v>
      </c>
      <c r="B22" s="602" t="s">
        <v>1451</v>
      </c>
      <c r="C22" s="698">
        <v>23</v>
      </c>
      <c r="D22" s="698"/>
      <c r="E22" s="698" t="s">
        <v>687</v>
      </c>
      <c r="F22" s="698"/>
      <c r="G22" s="698">
        <v>23</v>
      </c>
      <c r="H22" s="698"/>
      <c r="I22" s="698">
        <v>4</v>
      </c>
      <c r="J22" s="698"/>
      <c r="K22" s="698">
        <v>2</v>
      </c>
      <c r="L22" s="698"/>
      <c r="M22" s="698" t="s">
        <v>687</v>
      </c>
      <c r="N22" s="698"/>
      <c r="O22" s="698">
        <v>3420</v>
      </c>
      <c r="P22" s="698"/>
      <c r="Q22" s="698"/>
      <c r="R22" s="698"/>
      <c r="S22" s="698">
        <v>11643</v>
      </c>
      <c r="T22" s="698"/>
      <c r="U22" s="698"/>
      <c r="V22" s="698"/>
      <c r="W22" s="698" t="s">
        <v>687</v>
      </c>
      <c r="X22" s="698"/>
      <c r="Y22" s="698"/>
      <c r="Z22" s="698"/>
      <c r="AA22" s="698"/>
      <c r="AB22" s="698" t="s">
        <v>687</v>
      </c>
      <c r="AC22" s="698"/>
      <c r="AD22" s="698"/>
      <c r="AE22" s="698"/>
      <c r="AF22" s="698"/>
      <c r="AG22" s="698" t="s">
        <v>687</v>
      </c>
      <c r="AH22" s="698"/>
      <c r="AI22" s="698"/>
      <c r="AJ22" s="698"/>
      <c r="AK22" s="698"/>
      <c r="AL22" s="698" t="s">
        <v>687</v>
      </c>
      <c r="AM22" s="698"/>
      <c r="AN22" s="698"/>
      <c r="AO22" s="698"/>
      <c r="AP22" s="698"/>
    </row>
    <row r="23" spans="1:42" ht="27.85" customHeight="1" x14ac:dyDescent="0.15">
      <c r="A23" s="265" t="s">
        <v>2006</v>
      </c>
      <c r="B23" s="602"/>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row>
    <row r="24" spans="1:42" ht="27.85" customHeight="1" x14ac:dyDescent="0.15">
      <c r="A24" s="146" t="s">
        <v>654</v>
      </c>
      <c r="B24" s="602" t="s">
        <v>1452</v>
      </c>
      <c r="C24" s="698">
        <v>8</v>
      </c>
      <c r="D24" s="698"/>
      <c r="E24" s="698" t="s">
        <v>687</v>
      </c>
      <c r="F24" s="698"/>
      <c r="G24" s="698">
        <f>SUM(C24:E24)</f>
        <v>8</v>
      </c>
      <c r="H24" s="698"/>
      <c r="I24" s="698">
        <v>7</v>
      </c>
      <c r="J24" s="698"/>
      <c r="K24" s="698">
        <v>1</v>
      </c>
      <c r="L24" s="698"/>
      <c r="M24" s="698" t="s">
        <v>687</v>
      </c>
      <c r="N24" s="698"/>
      <c r="O24" s="698">
        <v>1740</v>
      </c>
      <c r="P24" s="698"/>
      <c r="Q24" s="698"/>
      <c r="R24" s="698"/>
      <c r="S24" s="698">
        <v>6780</v>
      </c>
      <c r="T24" s="698"/>
      <c r="U24" s="698"/>
      <c r="V24" s="698"/>
      <c r="W24" s="698">
        <v>458</v>
      </c>
      <c r="X24" s="698"/>
      <c r="Y24" s="698"/>
      <c r="Z24" s="698"/>
      <c r="AA24" s="698"/>
      <c r="AB24" s="698" t="s">
        <v>687</v>
      </c>
      <c r="AC24" s="698"/>
      <c r="AD24" s="698"/>
      <c r="AE24" s="698"/>
      <c r="AF24" s="698"/>
      <c r="AG24" s="698" t="s">
        <v>687</v>
      </c>
      <c r="AH24" s="698"/>
      <c r="AI24" s="698"/>
      <c r="AJ24" s="698"/>
      <c r="AK24" s="698"/>
      <c r="AL24" s="698" t="s">
        <v>687</v>
      </c>
      <c r="AM24" s="698"/>
      <c r="AN24" s="698"/>
      <c r="AO24" s="698"/>
      <c r="AP24" s="698"/>
    </row>
    <row r="25" spans="1:42" ht="27.85" customHeight="1" x14ac:dyDescent="0.15">
      <c r="A25" s="266" t="s">
        <v>2007</v>
      </c>
      <c r="B25" s="602"/>
      <c r="C25" s="698"/>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row>
    <row r="26" spans="1:42" ht="23.25" customHeight="1" x14ac:dyDescent="0.15">
      <c r="G26" s="385"/>
      <c r="H26" s="385"/>
      <c r="AD26" s="385" t="s">
        <v>1453</v>
      </c>
      <c r="AE26" s="385"/>
      <c r="AF26" s="385"/>
      <c r="AG26" s="385"/>
      <c r="AH26" s="385"/>
      <c r="AI26" s="385"/>
      <c r="AJ26" s="385"/>
      <c r="AK26" s="385"/>
      <c r="AL26" s="385"/>
      <c r="AM26" s="385"/>
      <c r="AN26" s="385"/>
      <c r="AO26" s="385"/>
      <c r="AP26" s="385"/>
    </row>
    <row r="27" spans="1:42" ht="20.95" customHeight="1" x14ac:dyDescent="0.15"/>
  </sheetData>
  <sheetProtection selectLockedCells="1" selectUnlockedCells="1"/>
  <mergeCells count="158">
    <mergeCell ref="W24:AA25"/>
    <mergeCell ref="AB24:AF25"/>
    <mergeCell ref="AG24:AK25"/>
    <mergeCell ref="AL24:AP25"/>
    <mergeCell ref="G26:H26"/>
    <mergeCell ref="AD26:AP26"/>
    <mergeCell ref="AL22:AP23"/>
    <mergeCell ref="B24:B25"/>
    <mergeCell ref="C24:D25"/>
    <mergeCell ref="E24:F25"/>
    <mergeCell ref="G24:H25"/>
    <mergeCell ref="I24:J25"/>
    <mergeCell ref="K24:L25"/>
    <mergeCell ref="M24:N25"/>
    <mergeCell ref="O24:R25"/>
    <mergeCell ref="S24:V25"/>
    <mergeCell ref="M22:N23"/>
    <mergeCell ref="O22:R23"/>
    <mergeCell ref="S22:V23"/>
    <mergeCell ref="W22:AA23"/>
    <mergeCell ref="AB22:AF23"/>
    <mergeCell ref="AG22:AK23"/>
    <mergeCell ref="W20:AA21"/>
    <mergeCell ref="AB20:AF21"/>
    <mergeCell ref="AG20:AK21"/>
    <mergeCell ref="AL20:AP21"/>
    <mergeCell ref="B22:B23"/>
    <mergeCell ref="C22:D23"/>
    <mergeCell ref="E22:F23"/>
    <mergeCell ref="G22:H23"/>
    <mergeCell ref="I22:J23"/>
    <mergeCell ref="K22:L23"/>
    <mergeCell ref="B20:B21"/>
    <mergeCell ref="C20:D21"/>
    <mergeCell ref="E20:F21"/>
    <mergeCell ref="G20:H21"/>
    <mergeCell ref="I20:J21"/>
    <mergeCell ref="K20:L21"/>
    <mergeCell ref="M20:N21"/>
    <mergeCell ref="O20:R21"/>
    <mergeCell ref="S20:V21"/>
    <mergeCell ref="AG16:AK17"/>
    <mergeCell ref="AL16:AP17"/>
    <mergeCell ref="B18:B19"/>
    <mergeCell ref="C18:D19"/>
    <mergeCell ref="E18:F19"/>
    <mergeCell ref="G18:H19"/>
    <mergeCell ref="I18:J19"/>
    <mergeCell ref="K18:L19"/>
    <mergeCell ref="AL18:AP19"/>
    <mergeCell ref="M18:N19"/>
    <mergeCell ref="O18:R19"/>
    <mergeCell ref="S18:V19"/>
    <mergeCell ref="W18:AA19"/>
    <mergeCell ref="AB18:AF19"/>
    <mergeCell ref="AG18:AK19"/>
    <mergeCell ref="B14:B15"/>
    <mergeCell ref="C14:D15"/>
    <mergeCell ref="E14:F15"/>
    <mergeCell ref="G14:H15"/>
    <mergeCell ref="I14:J15"/>
    <mergeCell ref="K14:L15"/>
    <mergeCell ref="AL14:AP15"/>
    <mergeCell ref="B16:B17"/>
    <mergeCell ref="C16:D17"/>
    <mergeCell ref="E16:F17"/>
    <mergeCell ref="G16:H17"/>
    <mergeCell ref="I16:J17"/>
    <mergeCell ref="K16:L17"/>
    <mergeCell ref="M16:N17"/>
    <mergeCell ref="O16:R17"/>
    <mergeCell ref="S16:V17"/>
    <mergeCell ref="M14:N15"/>
    <mergeCell ref="O14:R15"/>
    <mergeCell ref="S14:V15"/>
    <mergeCell ref="W14:AA15"/>
    <mergeCell ref="AB14:AF15"/>
    <mergeCell ref="AG14:AK15"/>
    <mergeCell ref="W16:AA17"/>
    <mergeCell ref="AB16:AF17"/>
    <mergeCell ref="AL10:AP11"/>
    <mergeCell ref="B12:B13"/>
    <mergeCell ref="C12:D13"/>
    <mergeCell ref="E12:F13"/>
    <mergeCell ref="G12:H13"/>
    <mergeCell ref="I12:J13"/>
    <mergeCell ref="K12:L13"/>
    <mergeCell ref="M12:N13"/>
    <mergeCell ref="O12:R13"/>
    <mergeCell ref="S12:V13"/>
    <mergeCell ref="M10:N11"/>
    <mergeCell ref="O10:R11"/>
    <mergeCell ref="S10:V11"/>
    <mergeCell ref="W10:AA11"/>
    <mergeCell ref="AB10:AF11"/>
    <mergeCell ref="AG10:AK11"/>
    <mergeCell ref="W12:AA13"/>
    <mergeCell ref="AB12:AF13"/>
    <mergeCell ref="AG12:AK13"/>
    <mergeCell ref="AL12:AP13"/>
    <mergeCell ref="B10:B11"/>
    <mergeCell ref="C10:D11"/>
    <mergeCell ref="E10:F11"/>
    <mergeCell ref="G10:H11"/>
    <mergeCell ref="I10:J11"/>
    <mergeCell ref="K10:L11"/>
    <mergeCell ref="C9:D9"/>
    <mergeCell ref="E9:F9"/>
    <mergeCell ref="G9:H9"/>
    <mergeCell ref="I9:J9"/>
    <mergeCell ref="K9:L9"/>
    <mergeCell ref="AO4:AQ5"/>
    <mergeCell ref="A7:L7"/>
    <mergeCell ref="Z7:AP7"/>
    <mergeCell ref="A8:A9"/>
    <mergeCell ref="B8:B9"/>
    <mergeCell ref="C8:H8"/>
    <mergeCell ref="I8:N8"/>
    <mergeCell ref="O8:R9"/>
    <mergeCell ref="S8:V9"/>
    <mergeCell ref="W8:AP8"/>
    <mergeCell ref="U4:V5"/>
    <mergeCell ref="W4:AA5"/>
    <mergeCell ref="AB4:AD5"/>
    <mergeCell ref="AE4:AG5"/>
    <mergeCell ref="AH4:AK5"/>
    <mergeCell ref="AL4:AN5"/>
    <mergeCell ref="W9:AA9"/>
    <mergeCell ref="AB9:AF9"/>
    <mergeCell ref="AG9:AK9"/>
    <mergeCell ref="AL9:AP9"/>
    <mergeCell ref="M9:N9"/>
    <mergeCell ref="C4:J5"/>
    <mergeCell ref="K4:L5"/>
    <mergeCell ref="M4:N5"/>
    <mergeCell ref="O4:P5"/>
    <mergeCell ref="Q4:R5"/>
    <mergeCell ref="S4:T5"/>
    <mergeCell ref="M3:N3"/>
    <mergeCell ref="O3:P3"/>
    <mergeCell ref="Q3:R3"/>
    <mergeCell ref="S3:T3"/>
    <mergeCell ref="A1:L1"/>
    <mergeCell ref="AA1:AQ1"/>
    <mergeCell ref="A2:A3"/>
    <mergeCell ref="B2:B3"/>
    <mergeCell ref="C2:J3"/>
    <mergeCell ref="K2:P2"/>
    <mergeCell ref="Q2:V2"/>
    <mergeCell ref="W2:AA3"/>
    <mergeCell ref="AB2:AQ2"/>
    <mergeCell ref="K3:L3"/>
    <mergeCell ref="AE3:AG3"/>
    <mergeCell ref="AH3:AK3"/>
    <mergeCell ref="AL3:AN3"/>
    <mergeCell ref="AO3:AQ3"/>
    <mergeCell ref="U3:V3"/>
    <mergeCell ref="AB3:AD3"/>
  </mergeCells>
  <phoneticPr fontId="2"/>
  <pageMargins left="0.78740157480314965" right="0.39370078740157483" top="0.39370078740157483" bottom="0.39370078740157483" header="0" footer="0"/>
  <pageSetup paperSize="9" scale="81"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73D5-D0BD-46AE-A9F1-ADB58F1A4750}">
  <sheetPr>
    <pageSetUpPr fitToPage="1"/>
  </sheetPr>
  <dimension ref="A1:BG42"/>
  <sheetViews>
    <sheetView view="pageLayout" topLeftCell="A10" zoomScaleNormal="100" workbookViewId="0">
      <selection sqref="A1:R1"/>
    </sheetView>
  </sheetViews>
  <sheetFormatPr defaultColWidth="9" defaultRowHeight="14.4" x14ac:dyDescent="0.15"/>
  <cols>
    <col min="1" max="1" width="1.6640625" style="45" customWidth="1"/>
    <col min="2" max="3" width="2.6640625" style="45" customWidth="1"/>
    <col min="4" max="4" width="1.6640625" style="45" customWidth="1"/>
    <col min="5" max="24" width="2.6640625" style="45" customWidth="1"/>
    <col min="25" max="29" width="3.33203125" style="45" customWidth="1"/>
    <col min="30" max="32" width="3.109375" style="45" customWidth="1"/>
    <col min="33" max="33" width="2.77734375" style="45" customWidth="1"/>
    <col min="34" max="35" width="3.109375" style="45" customWidth="1"/>
    <col min="36" max="58" width="2.6640625" style="45" customWidth="1"/>
    <col min="59" max="59" width="2.33203125" style="45" customWidth="1"/>
    <col min="60" max="174" width="2.6640625" style="45" customWidth="1"/>
    <col min="175" max="16384" width="9" style="45"/>
  </cols>
  <sheetData>
    <row r="1" spans="1:59" ht="20.95" customHeight="1" x14ac:dyDescent="0.15">
      <c r="A1" s="385" t="s">
        <v>1882</v>
      </c>
      <c r="B1" s="385"/>
      <c r="C1" s="385"/>
      <c r="D1" s="385"/>
      <c r="E1" s="385"/>
      <c r="F1" s="385"/>
      <c r="G1" s="385"/>
      <c r="H1" s="385"/>
      <c r="I1" s="385"/>
      <c r="J1" s="385"/>
      <c r="K1" s="385"/>
      <c r="L1" s="385"/>
      <c r="M1" s="385"/>
      <c r="N1" s="385"/>
      <c r="O1" s="385"/>
      <c r="P1" s="385"/>
      <c r="Q1" s="385"/>
      <c r="R1" s="385"/>
      <c r="AS1" s="713" t="s">
        <v>1434</v>
      </c>
      <c r="AT1" s="384"/>
      <c r="AU1" s="384"/>
      <c r="AV1" s="384"/>
      <c r="AW1" s="384"/>
      <c r="AX1" s="384"/>
      <c r="AY1" s="384"/>
      <c r="AZ1" s="384"/>
      <c r="BA1" s="384"/>
      <c r="BB1" s="384"/>
      <c r="BC1" s="384"/>
      <c r="BD1" s="384"/>
      <c r="BE1" s="384"/>
      <c r="BF1" s="384"/>
      <c r="BG1" s="384"/>
    </row>
    <row r="2" spans="1:59" ht="15.9" customHeight="1" x14ac:dyDescent="0.25">
      <c r="A2" s="714" t="s">
        <v>1454</v>
      </c>
      <c r="B2" s="715"/>
      <c r="C2" s="715"/>
      <c r="D2" s="715"/>
      <c r="E2" s="715"/>
      <c r="F2" s="715"/>
      <c r="G2" s="715"/>
      <c r="H2" s="715"/>
      <c r="I2" s="716"/>
      <c r="J2" s="717" t="s">
        <v>1455</v>
      </c>
      <c r="K2" s="718"/>
      <c r="L2" s="718"/>
      <c r="M2" s="718"/>
      <c r="N2" s="718"/>
      <c r="O2" s="718"/>
      <c r="P2" s="718"/>
      <c r="Q2" s="718"/>
      <c r="R2" s="718"/>
      <c r="S2" s="718"/>
      <c r="T2" s="718"/>
      <c r="U2" s="718"/>
      <c r="V2" s="718"/>
      <c r="W2" s="718"/>
      <c r="X2" s="718"/>
      <c r="Y2" s="719"/>
      <c r="Z2" s="383" t="s">
        <v>1340</v>
      </c>
      <c r="AA2" s="383"/>
      <c r="AB2" s="383"/>
      <c r="AC2" s="383"/>
      <c r="AD2" s="383"/>
      <c r="AE2" s="383"/>
      <c r="AF2" s="383"/>
      <c r="AG2" s="383"/>
      <c r="AH2" s="383"/>
      <c r="AI2" s="383"/>
      <c r="AJ2" s="383" t="s">
        <v>1887</v>
      </c>
      <c r="AK2" s="383"/>
      <c r="AL2" s="383"/>
      <c r="AM2" s="383"/>
      <c r="AN2" s="383"/>
      <c r="AO2" s="383"/>
      <c r="AP2" s="383"/>
      <c r="AQ2" s="383"/>
      <c r="AR2" s="383"/>
      <c r="AS2" s="383" t="s">
        <v>1954</v>
      </c>
      <c r="AT2" s="383"/>
      <c r="AU2" s="383"/>
      <c r="AV2" s="383"/>
      <c r="AW2" s="383"/>
      <c r="AX2" s="383"/>
      <c r="AY2" s="383"/>
      <c r="AZ2" s="383"/>
      <c r="BA2" s="383"/>
      <c r="BB2" s="383" t="s">
        <v>1456</v>
      </c>
      <c r="BC2" s="383"/>
      <c r="BD2" s="383"/>
      <c r="BE2" s="383"/>
      <c r="BF2" s="383"/>
      <c r="BG2" s="383"/>
    </row>
    <row r="3" spans="1:59" ht="15.9" customHeight="1" x14ac:dyDescent="0.15">
      <c r="A3" s="720" t="s">
        <v>2008</v>
      </c>
      <c r="B3" s="721"/>
      <c r="C3" s="721"/>
      <c r="D3" s="721"/>
      <c r="E3" s="721"/>
      <c r="F3" s="721"/>
      <c r="G3" s="721"/>
      <c r="H3" s="721"/>
      <c r="I3" s="722"/>
      <c r="J3" s="720" t="s">
        <v>1457</v>
      </c>
      <c r="K3" s="723"/>
      <c r="L3" s="723"/>
      <c r="M3" s="723"/>
      <c r="N3" s="723"/>
      <c r="O3" s="723"/>
      <c r="P3" s="723"/>
      <c r="Q3" s="723"/>
      <c r="R3" s="723"/>
      <c r="S3" s="723"/>
      <c r="T3" s="723"/>
      <c r="U3" s="723"/>
      <c r="V3" s="723"/>
      <c r="W3" s="723"/>
      <c r="X3" s="723"/>
      <c r="Y3" s="724"/>
      <c r="Z3" s="383"/>
      <c r="AA3" s="383"/>
      <c r="AB3" s="383"/>
      <c r="AC3" s="383"/>
      <c r="AD3" s="383"/>
      <c r="AE3" s="383"/>
      <c r="AF3" s="383"/>
      <c r="AG3" s="383"/>
      <c r="AH3" s="383"/>
      <c r="AI3" s="383"/>
      <c r="AJ3" s="383" t="s">
        <v>1344</v>
      </c>
      <c r="AK3" s="383"/>
      <c r="AL3" s="383"/>
      <c r="AM3" s="383" t="s">
        <v>1345</v>
      </c>
      <c r="AN3" s="383"/>
      <c r="AO3" s="383"/>
      <c r="AP3" s="383" t="s">
        <v>159</v>
      </c>
      <c r="AQ3" s="383"/>
      <c r="AR3" s="383"/>
      <c r="AS3" s="383" t="s">
        <v>1346</v>
      </c>
      <c r="AT3" s="383"/>
      <c r="AU3" s="383"/>
      <c r="AV3" s="383" t="s">
        <v>1347</v>
      </c>
      <c r="AW3" s="383"/>
      <c r="AX3" s="383"/>
      <c r="AY3" s="383" t="s">
        <v>1348</v>
      </c>
      <c r="AZ3" s="383"/>
      <c r="BA3" s="383"/>
      <c r="BB3" s="383"/>
      <c r="BC3" s="383"/>
      <c r="BD3" s="383"/>
      <c r="BE3" s="383"/>
      <c r="BF3" s="383"/>
      <c r="BG3" s="383"/>
    </row>
    <row r="4" spans="1:59" ht="15.9" customHeight="1" x14ac:dyDescent="0.25">
      <c r="A4" s="728" t="s">
        <v>1458</v>
      </c>
      <c r="B4" s="729"/>
      <c r="C4" s="729"/>
      <c r="D4" s="729"/>
      <c r="E4" s="729"/>
      <c r="F4" s="729"/>
      <c r="G4" s="729"/>
      <c r="H4" s="729"/>
      <c r="I4" s="730"/>
      <c r="J4" s="731" t="s">
        <v>1459</v>
      </c>
      <c r="K4" s="732"/>
      <c r="L4" s="732"/>
      <c r="M4" s="732"/>
      <c r="N4" s="732"/>
      <c r="O4" s="732"/>
      <c r="P4" s="732"/>
      <c r="Q4" s="732"/>
      <c r="R4" s="732"/>
      <c r="S4" s="732"/>
      <c r="T4" s="732"/>
      <c r="U4" s="732"/>
      <c r="V4" s="732"/>
      <c r="W4" s="732"/>
      <c r="X4" s="732"/>
      <c r="Y4" s="733"/>
      <c r="Z4" s="611" t="s">
        <v>1431</v>
      </c>
      <c r="AA4" s="611"/>
      <c r="AB4" s="611"/>
      <c r="AC4" s="611"/>
      <c r="AD4" s="611"/>
      <c r="AE4" s="611"/>
      <c r="AF4" s="611"/>
      <c r="AG4" s="611"/>
      <c r="AH4" s="611"/>
      <c r="AI4" s="611"/>
      <c r="AJ4" s="696">
        <v>17</v>
      </c>
      <c r="AK4" s="696"/>
      <c r="AL4" s="696"/>
      <c r="AM4" s="696" t="s">
        <v>687</v>
      </c>
      <c r="AN4" s="696"/>
      <c r="AO4" s="696"/>
      <c r="AP4" s="696">
        <v>17</v>
      </c>
      <c r="AQ4" s="696"/>
      <c r="AR4" s="696"/>
      <c r="AS4" s="696">
        <v>6</v>
      </c>
      <c r="AT4" s="696"/>
      <c r="AU4" s="696"/>
      <c r="AV4" s="696">
        <v>2</v>
      </c>
      <c r="AW4" s="696"/>
      <c r="AX4" s="696"/>
      <c r="AY4" s="696">
        <v>2</v>
      </c>
      <c r="AZ4" s="696"/>
      <c r="BA4" s="696"/>
      <c r="BB4" s="698">
        <v>2190</v>
      </c>
      <c r="BC4" s="698"/>
      <c r="BD4" s="698"/>
      <c r="BE4" s="698"/>
      <c r="BF4" s="698"/>
      <c r="BG4" s="698"/>
    </row>
    <row r="5" spans="1:59" ht="15.9" customHeight="1" x14ac:dyDescent="0.15">
      <c r="A5" s="720" t="s">
        <v>1883</v>
      </c>
      <c r="B5" s="721"/>
      <c r="C5" s="721"/>
      <c r="D5" s="721"/>
      <c r="E5" s="721"/>
      <c r="F5" s="721"/>
      <c r="G5" s="721"/>
      <c r="H5" s="721"/>
      <c r="I5" s="722"/>
      <c r="J5" s="725" t="s">
        <v>1460</v>
      </c>
      <c r="K5" s="726"/>
      <c r="L5" s="726"/>
      <c r="M5" s="726"/>
      <c r="N5" s="726"/>
      <c r="O5" s="726"/>
      <c r="P5" s="726"/>
      <c r="Q5" s="726"/>
      <c r="R5" s="726"/>
      <c r="S5" s="726"/>
      <c r="T5" s="726"/>
      <c r="U5" s="726"/>
      <c r="V5" s="726"/>
      <c r="W5" s="726"/>
      <c r="X5" s="726"/>
      <c r="Y5" s="727"/>
      <c r="Z5" s="611"/>
      <c r="AA5" s="611"/>
      <c r="AB5" s="611"/>
      <c r="AC5" s="611"/>
      <c r="AD5" s="611"/>
      <c r="AE5" s="611"/>
      <c r="AF5" s="611"/>
      <c r="AG5" s="611"/>
      <c r="AH5" s="611"/>
      <c r="AI5" s="611"/>
      <c r="AJ5" s="696"/>
      <c r="AK5" s="696"/>
      <c r="AL5" s="696"/>
      <c r="AM5" s="696"/>
      <c r="AN5" s="696"/>
      <c r="AO5" s="696"/>
      <c r="AP5" s="696"/>
      <c r="AQ5" s="696"/>
      <c r="AR5" s="696"/>
      <c r="AS5" s="696"/>
      <c r="AT5" s="696"/>
      <c r="AU5" s="696"/>
      <c r="AV5" s="696"/>
      <c r="AW5" s="696"/>
      <c r="AX5" s="696"/>
      <c r="AY5" s="696"/>
      <c r="AZ5" s="696"/>
      <c r="BA5" s="696"/>
      <c r="BB5" s="698"/>
      <c r="BC5" s="698"/>
      <c r="BD5" s="698"/>
      <c r="BE5" s="698"/>
      <c r="BF5" s="698"/>
      <c r="BG5" s="698"/>
    </row>
    <row r="6" spans="1:59" ht="11.3" customHeight="1" x14ac:dyDescent="0.25">
      <c r="A6" s="267"/>
      <c r="B6" s="267"/>
      <c r="C6" s="267"/>
      <c r="D6" s="267"/>
      <c r="E6" s="267"/>
      <c r="F6" s="267"/>
      <c r="G6" s="267"/>
      <c r="H6" s="267"/>
      <c r="I6" s="267"/>
      <c r="J6" s="267"/>
      <c r="K6" s="267"/>
      <c r="L6" s="267"/>
      <c r="M6" s="267"/>
      <c r="N6" s="267"/>
      <c r="O6" s="267"/>
      <c r="P6" s="267"/>
      <c r="Q6" s="267"/>
      <c r="R6" s="267"/>
      <c r="S6" s="267"/>
      <c r="T6" s="267"/>
      <c r="U6" s="267"/>
      <c r="V6" s="267"/>
      <c r="W6" s="267"/>
      <c r="X6" s="267"/>
      <c r="Y6" s="267"/>
    </row>
    <row r="7" spans="1:59" ht="20.95" customHeight="1" x14ac:dyDescent="0.15">
      <c r="A7" s="385" t="s">
        <v>1884</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row>
    <row r="8" spans="1:59" ht="15.9" customHeight="1" x14ac:dyDescent="0.15">
      <c r="E8" s="385" t="s">
        <v>1461</v>
      </c>
      <c r="F8" s="385"/>
      <c r="G8" s="385"/>
      <c r="H8" s="385"/>
      <c r="I8" s="385"/>
      <c r="J8" s="385"/>
      <c r="L8" s="589" t="s">
        <v>1462</v>
      </c>
      <c r="M8" s="589"/>
      <c r="N8" s="589"/>
      <c r="O8" s="589"/>
      <c r="P8" s="589"/>
      <c r="Q8" s="589"/>
      <c r="R8" s="589"/>
      <c r="S8" s="589"/>
      <c r="T8" s="589"/>
      <c r="U8" s="589"/>
      <c r="V8" s="589"/>
      <c r="W8" s="589"/>
      <c r="X8" s="589"/>
      <c r="Y8" s="589"/>
      <c r="Z8" s="589"/>
      <c r="AA8" s="589"/>
      <c r="AB8" s="589"/>
    </row>
    <row r="9" spans="1:59" ht="15.9" customHeight="1" x14ac:dyDescent="0.15">
      <c r="E9" s="385" t="s">
        <v>1455</v>
      </c>
      <c r="F9" s="385"/>
      <c r="G9" s="385"/>
      <c r="H9" s="385"/>
      <c r="I9" s="385"/>
      <c r="J9" s="385"/>
      <c r="L9" s="385" t="s">
        <v>1370</v>
      </c>
      <c r="M9" s="385"/>
      <c r="N9" s="385"/>
      <c r="O9" s="385"/>
      <c r="P9" s="385"/>
      <c r="Q9" s="385"/>
      <c r="R9" s="385"/>
      <c r="S9" s="385"/>
      <c r="T9" s="385"/>
      <c r="U9" s="385"/>
      <c r="V9" s="385"/>
    </row>
    <row r="10" spans="1:59" ht="15.9" customHeight="1" x14ac:dyDescent="0.15">
      <c r="E10" s="734" t="s">
        <v>1463</v>
      </c>
      <c r="F10" s="385"/>
      <c r="G10" s="385"/>
      <c r="H10" s="385"/>
      <c r="I10" s="385"/>
      <c r="J10" s="385"/>
      <c r="L10" s="734" t="s">
        <v>1464</v>
      </c>
      <c r="M10" s="385"/>
      <c r="N10" s="385"/>
      <c r="O10" s="385"/>
      <c r="P10" s="385"/>
      <c r="Q10" s="385"/>
      <c r="R10" s="385"/>
      <c r="S10" s="385"/>
      <c r="T10" s="385"/>
      <c r="U10" s="385"/>
      <c r="V10" s="385"/>
    </row>
    <row r="11" spans="1:59" ht="15.75" customHeight="1" x14ac:dyDescent="0.15">
      <c r="A11" s="385" t="s">
        <v>1465</v>
      </c>
      <c r="B11" s="385"/>
      <c r="C11" s="385"/>
      <c r="D11" s="385"/>
      <c r="E11" s="385"/>
      <c r="F11" s="385"/>
      <c r="AS11" s="390" t="s">
        <v>1434</v>
      </c>
      <c r="AT11" s="390"/>
      <c r="AU11" s="390"/>
      <c r="AV11" s="390"/>
      <c r="AW11" s="390"/>
      <c r="AX11" s="390"/>
      <c r="AY11" s="390"/>
      <c r="AZ11" s="390"/>
      <c r="BA11" s="390"/>
      <c r="BB11" s="390"/>
      <c r="BC11" s="390"/>
      <c r="BD11" s="390"/>
      <c r="BE11" s="390"/>
      <c r="BF11" s="390"/>
      <c r="BG11" s="390"/>
    </row>
    <row r="12" spans="1:59" ht="15.9" customHeight="1" x14ac:dyDescent="0.15">
      <c r="A12" s="383" t="s">
        <v>1466</v>
      </c>
      <c r="B12" s="383"/>
      <c r="C12" s="383"/>
      <c r="D12" s="383"/>
      <c r="E12" s="383"/>
      <c r="F12" s="383"/>
      <c r="G12" s="383"/>
      <c r="H12" s="383"/>
      <c r="I12" s="383"/>
      <c r="J12" s="383" t="s">
        <v>1467</v>
      </c>
      <c r="K12" s="383"/>
      <c r="L12" s="383"/>
      <c r="M12" s="383"/>
      <c r="N12" s="383"/>
      <c r="O12" s="383"/>
      <c r="P12" s="383"/>
      <c r="Q12" s="383"/>
      <c r="R12" s="383"/>
      <c r="S12" s="383"/>
      <c r="T12" s="383"/>
      <c r="U12" s="383"/>
      <c r="V12" s="383"/>
      <c r="W12" s="383"/>
      <c r="X12" s="383"/>
      <c r="Y12" s="383"/>
      <c r="Z12" s="383"/>
      <c r="AA12" s="383"/>
      <c r="AB12" s="383"/>
      <c r="AC12" s="383"/>
      <c r="AD12" s="600" t="s">
        <v>1468</v>
      </c>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row>
    <row r="13" spans="1:59" ht="15.9" customHeight="1" x14ac:dyDescent="0.15">
      <c r="A13" s="383"/>
      <c r="B13" s="383"/>
      <c r="C13" s="383"/>
      <c r="D13" s="383"/>
      <c r="E13" s="383"/>
      <c r="F13" s="383"/>
      <c r="G13" s="383"/>
      <c r="H13" s="383"/>
      <c r="I13" s="383"/>
      <c r="J13" s="383" t="s">
        <v>1469</v>
      </c>
      <c r="K13" s="383"/>
      <c r="L13" s="383"/>
      <c r="M13" s="383"/>
      <c r="N13" s="383"/>
      <c r="O13" s="383" t="s">
        <v>1470</v>
      </c>
      <c r="P13" s="383"/>
      <c r="Q13" s="383"/>
      <c r="R13" s="383"/>
      <c r="S13" s="383"/>
      <c r="T13" s="383" t="s">
        <v>1471</v>
      </c>
      <c r="U13" s="383"/>
      <c r="V13" s="383"/>
      <c r="W13" s="383"/>
      <c r="X13" s="383"/>
      <c r="Y13" s="383" t="s">
        <v>1472</v>
      </c>
      <c r="Z13" s="383"/>
      <c r="AA13" s="383"/>
      <c r="AB13" s="383"/>
      <c r="AC13" s="383"/>
      <c r="AD13" s="383" t="s">
        <v>1473</v>
      </c>
      <c r="AE13" s="383"/>
      <c r="AF13" s="383"/>
      <c r="AG13" s="383"/>
      <c r="AH13" s="383"/>
      <c r="AI13" s="383"/>
      <c r="AJ13" s="383" t="s">
        <v>1474</v>
      </c>
      <c r="AK13" s="383"/>
      <c r="AL13" s="383"/>
      <c r="AM13" s="383"/>
      <c r="AN13" s="383"/>
      <c r="AO13" s="383"/>
      <c r="AP13" s="383" t="s">
        <v>1475</v>
      </c>
      <c r="AQ13" s="383"/>
      <c r="AR13" s="383"/>
      <c r="AS13" s="383"/>
      <c r="AT13" s="383"/>
      <c r="AU13" s="383"/>
      <c r="AV13" s="383" t="s">
        <v>1476</v>
      </c>
      <c r="AW13" s="383"/>
      <c r="AX13" s="383"/>
      <c r="AY13" s="383"/>
      <c r="AZ13" s="383"/>
      <c r="BA13" s="383"/>
      <c r="BB13" s="383" t="s">
        <v>159</v>
      </c>
      <c r="BC13" s="383"/>
      <c r="BD13" s="383"/>
      <c r="BE13" s="383"/>
      <c r="BF13" s="383"/>
      <c r="BG13" s="383"/>
    </row>
    <row r="14" spans="1:59" ht="15.9" customHeight="1"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t="s">
        <v>1477</v>
      </c>
      <c r="AE14" s="383"/>
      <c r="AF14" s="383" t="s">
        <v>1478</v>
      </c>
      <c r="AG14" s="383"/>
      <c r="AH14" s="383"/>
      <c r="AI14" s="383"/>
      <c r="AJ14" s="383" t="s">
        <v>1477</v>
      </c>
      <c r="AK14" s="383"/>
      <c r="AL14" s="383" t="s">
        <v>1478</v>
      </c>
      <c r="AM14" s="383"/>
      <c r="AN14" s="383"/>
      <c r="AO14" s="383"/>
      <c r="AP14" s="383" t="s">
        <v>1477</v>
      </c>
      <c r="AQ14" s="383"/>
      <c r="AR14" s="383" t="s">
        <v>1478</v>
      </c>
      <c r="AS14" s="383"/>
      <c r="AT14" s="383"/>
      <c r="AU14" s="383"/>
      <c r="AV14" s="383" t="s">
        <v>1477</v>
      </c>
      <c r="AW14" s="383"/>
      <c r="AX14" s="383" t="s">
        <v>1478</v>
      </c>
      <c r="AY14" s="383"/>
      <c r="AZ14" s="383"/>
      <c r="BA14" s="383"/>
      <c r="BB14" s="383" t="s">
        <v>1477</v>
      </c>
      <c r="BC14" s="383"/>
      <c r="BD14" s="383" t="s">
        <v>1478</v>
      </c>
      <c r="BE14" s="383"/>
      <c r="BF14" s="383"/>
      <c r="BG14" s="383"/>
    </row>
    <row r="15" spans="1:59" ht="15.9" customHeight="1" x14ac:dyDescent="0.15">
      <c r="A15" s="735" t="s">
        <v>1479</v>
      </c>
      <c r="B15" s="735"/>
      <c r="C15" s="735"/>
      <c r="D15" s="600" t="s">
        <v>1480</v>
      </c>
      <c r="E15" s="600"/>
      <c r="F15" s="600"/>
      <c r="G15" s="600"/>
      <c r="H15" s="600"/>
      <c r="I15" s="600"/>
      <c r="J15" s="696">
        <v>543</v>
      </c>
      <c r="K15" s="696"/>
      <c r="L15" s="696"/>
      <c r="M15" s="695"/>
      <c r="N15" s="268" t="s">
        <v>1481</v>
      </c>
      <c r="O15" s="736">
        <v>2215.73</v>
      </c>
      <c r="P15" s="736"/>
      <c r="Q15" s="736"/>
      <c r="R15" s="737"/>
      <c r="S15" s="268" t="s">
        <v>1482</v>
      </c>
      <c r="T15" s="738">
        <v>5902340</v>
      </c>
      <c r="U15" s="738"/>
      <c r="V15" s="738"/>
      <c r="W15" s="738"/>
      <c r="X15" s="738"/>
      <c r="Y15" s="738">
        <v>5846240</v>
      </c>
      <c r="Z15" s="738"/>
      <c r="AA15" s="738"/>
      <c r="AB15" s="738"/>
      <c r="AC15" s="738"/>
      <c r="AD15" s="738"/>
      <c r="AE15" s="738"/>
      <c r="AF15" s="738"/>
      <c r="AG15" s="738"/>
      <c r="AH15" s="738"/>
      <c r="AI15" s="738"/>
      <c r="AJ15" s="738">
        <v>101</v>
      </c>
      <c r="AK15" s="738"/>
      <c r="AL15" s="738">
        <v>62878</v>
      </c>
      <c r="AM15" s="738"/>
      <c r="AN15" s="738"/>
      <c r="AO15" s="738"/>
      <c r="AP15" s="738">
        <v>11</v>
      </c>
      <c r="AQ15" s="738"/>
      <c r="AR15" s="738">
        <v>652</v>
      </c>
      <c r="AS15" s="738"/>
      <c r="AT15" s="738"/>
      <c r="AU15" s="738"/>
      <c r="AV15" s="738"/>
      <c r="AW15" s="738"/>
      <c r="AX15" s="738"/>
      <c r="AY15" s="738"/>
      <c r="AZ15" s="738"/>
      <c r="BA15" s="738"/>
      <c r="BB15" s="738">
        <v>106</v>
      </c>
      <c r="BC15" s="738"/>
      <c r="BD15" s="738">
        <v>63530</v>
      </c>
      <c r="BE15" s="738"/>
      <c r="BF15" s="738"/>
      <c r="BG15" s="738"/>
    </row>
    <row r="16" spans="1:59" ht="15.9" customHeight="1" x14ac:dyDescent="0.15">
      <c r="A16" s="735"/>
      <c r="B16" s="735"/>
      <c r="C16" s="735"/>
      <c r="D16" s="600" t="s">
        <v>1483</v>
      </c>
      <c r="E16" s="600"/>
      <c r="F16" s="600"/>
      <c r="G16" s="600"/>
      <c r="H16" s="600"/>
      <c r="I16" s="600"/>
      <c r="J16" s="696">
        <v>2</v>
      </c>
      <c r="K16" s="696"/>
      <c r="L16" s="696"/>
      <c r="M16" s="695"/>
      <c r="N16" s="83"/>
      <c r="O16" s="736">
        <v>1.2</v>
      </c>
      <c r="P16" s="736"/>
      <c r="Q16" s="736"/>
      <c r="R16" s="737"/>
      <c r="S16" s="83"/>
      <c r="T16" s="738">
        <v>2500</v>
      </c>
      <c r="U16" s="738"/>
      <c r="V16" s="738"/>
      <c r="W16" s="738"/>
      <c r="X16" s="738"/>
      <c r="Y16" s="738">
        <v>1100</v>
      </c>
      <c r="Z16" s="738"/>
      <c r="AA16" s="738"/>
      <c r="AB16" s="738"/>
      <c r="AC16" s="738"/>
      <c r="AD16" s="738" t="s">
        <v>1484</v>
      </c>
      <c r="AE16" s="738"/>
      <c r="AF16" s="738" t="s">
        <v>1484</v>
      </c>
      <c r="AG16" s="738"/>
      <c r="AH16" s="738"/>
      <c r="AI16" s="738"/>
      <c r="AJ16" s="738"/>
      <c r="AK16" s="738"/>
      <c r="AL16" s="738"/>
      <c r="AM16" s="738"/>
      <c r="AN16" s="738"/>
      <c r="AO16" s="738"/>
      <c r="AP16" s="738"/>
      <c r="AQ16" s="738"/>
      <c r="AR16" s="738"/>
      <c r="AS16" s="738"/>
      <c r="AT16" s="738"/>
      <c r="AU16" s="738"/>
      <c r="AV16" s="738">
        <v>2</v>
      </c>
      <c r="AW16" s="738"/>
      <c r="AX16" s="738">
        <v>1270</v>
      </c>
      <c r="AY16" s="738"/>
      <c r="AZ16" s="738"/>
      <c r="BA16" s="738"/>
      <c r="BB16" s="738">
        <v>2</v>
      </c>
      <c r="BC16" s="738"/>
      <c r="BD16" s="738">
        <v>1270</v>
      </c>
      <c r="BE16" s="738"/>
      <c r="BF16" s="738"/>
      <c r="BG16" s="738"/>
    </row>
    <row r="17" spans="1:59" ht="15.9" customHeight="1" x14ac:dyDescent="0.15">
      <c r="A17" s="566" t="s">
        <v>1485</v>
      </c>
      <c r="B17" s="566"/>
      <c r="C17" s="566"/>
      <c r="D17" s="383" t="s">
        <v>1486</v>
      </c>
      <c r="E17" s="383"/>
      <c r="F17" s="383"/>
      <c r="G17" s="383"/>
      <c r="H17" s="383"/>
      <c r="I17" s="383"/>
      <c r="J17" s="696">
        <v>533</v>
      </c>
      <c r="K17" s="696"/>
      <c r="L17" s="696"/>
      <c r="M17" s="695"/>
      <c r="N17" s="83"/>
      <c r="O17" s="736">
        <v>2203.77</v>
      </c>
      <c r="P17" s="736"/>
      <c r="Q17" s="736"/>
      <c r="R17" s="737"/>
      <c r="S17" s="83"/>
      <c r="T17" s="738"/>
      <c r="U17" s="738"/>
      <c r="V17" s="738"/>
      <c r="W17" s="738"/>
      <c r="X17" s="738"/>
      <c r="Y17" s="738">
        <v>387100000</v>
      </c>
      <c r="Z17" s="738"/>
      <c r="AA17" s="738"/>
      <c r="AB17" s="738"/>
      <c r="AC17" s="738"/>
      <c r="AD17" s="738"/>
      <c r="AE17" s="738"/>
      <c r="AF17" s="738"/>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v>3</v>
      </c>
      <c r="BC17" s="738"/>
      <c r="BD17" s="738">
        <v>2249</v>
      </c>
      <c r="BE17" s="738"/>
      <c r="BF17" s="738"/>
      <c r="BG17" s="738"/>
    </row>
    <row r="18" spans="1:59" ht="15.9" customHeight="1" x14ac:dyDescent="0.15">
      <c r="A18" s="566"/>
      <c r="B18" s="566"/>
      <c r="C18" s="566"/>
      <c r="D18" s="600" t="s">
        <v>1487</v>
      </c>
      <c r="E18" s="383"/>
      <c r="F18" s="383"/>
      <c r="G18" s="383"/>
      <c r="H18" s="383"/>
      <c r="I18" s="383"/>
      <c r="J18" s="696">
        <v>61</v>
      </c>
      <c r="K18" s="696"/>
      <c r="L18" s="696"/>
      <c r="M18" s="695"/>
      <c r="N18" s="83"/>
      <c r="O18" s="736">
        <v>645.77</v>
      </c>
      <c r="P18" s="736"/>
      <c r="Q18" s="736"/>
      <c r="R18" s="737"/>
      <c r="S18" s="83"/>
      <c r="T18" s="738"/>
      <c r="U18" s="738"/>
      <c r="V18" s="738"/>
      <c r="W18" s="738"/>
      <c r="X18" s="738"/>
      <c r="Y18" s="738">
        <v>204000</v>
      </c>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row>
    <row r="19" spans="1:59" ht="15.9" customHeight="1" x14ac:dyDescent="0.15">
      <c r="A19" s="566"/>
      <c r="B19" s="566"/>
      <c r="C19" s="566"/>
      <c r="D19" s="383" t="s">
        <v>1488</v>
      </c>
      <c r="E19" s="383"/>
      <c r="F19" s="383"/>
      <c r="G19" s="383"/>
      <c r="H19" s="383"/>
      <c r="I19" s="383"/>
      <c r="J19" s="696">
        <v>83</v>
      </c>
      <c r="K19" s="696"/>
      <c r="L19" s="696"/>
      <c r="M19" s="695"/>
      <c r="N19" s="83"/>
      <c r="O19" s="736">
        <v>464.06</v>
      </c>
      <c r="P19" s="736"/>
      <c r="Q19" s="736"/>
      <c r="R19" s="737"/>
      <c r="S19" s="83"/>
      <c r="T19" s="738"/>
      <c r="U19" s="738"/>
      <c r="V19" s="738"/>
      <c r="W19" s="738"/>
      <c r="X19" s="738"/>
      <c r="Y19" s="738">
        <v>31910000</v>
      </c>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row>
    <row r="20" spans="1:59" ht="15.9" customHeight="1" x14ac:dyDescent="0.15">
      <c r="A20" s="600" t="s">
        <v>1489</v>
      </c>
      <c r="B20" s="383"/>
      <c r="C20" s="383"/>
      <c r="D20" s="383"/>
      <c r="E20" s="383"/>
      <c r="F20" s="383"/>
      <c r="G20" s="383"/>
      <c r="H20" s="383"/>
      <c r="I20" s="383"/>
      <c r="J20" s="696">
        <v>397</v>
      </c>
      <c r="K20" s="696"/>
      <c r="L20" s="696"/>
      <c r="M20" s="695"/>
      <c r="N20" s="83"/>
      <c r="O20" s="736">
        <v>904.31</v>
      </c>
      <c r="P20" s="736"/>
      <c r="Q20" s="736"/>
      <c r="R20" s="737"/>
      <c r="S20" s="83"/>
      <c r="T20" s="738"/>
      <c r="U20" s="738"/>
      <c r="V20" s="738"/>
      <c r="W20" s="738"/>
      <c r="X20" s="738"/>
      <c r="Y20" s="738">
        <v>335500</v>
      </c>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row>
    <row r="21" spans="1:59" ht="15.9" customHeight="1" x14ac:dyDescent="0.15">
      <c r="A21" s="600" t="s">
        <v>1490</v>
      </c>
      <c r="B21" s="383"/>
      <c r="C21" s="383"/>
      <c r="D21" s="383"/>
      <c r="E21" s="383"/>
      <c r="F21" s="383"/>
      <c r="G21" s="383"/>
      <c r="H21" s="383"/>
      <c r="I21" s="383"/>
      <c r="J21" s="696">
        <v>155</v>
      </c>
      <c r="K21" s="696"/>
      <c r="L21" s="696"/>
      <c r="M21" s="695"/>
      <c r="N21" s="83"/>
      <c r="O21" s="736"/>
      <c r="P21" s="736"/>
      <c r="Q21" s="736"/>
      <c r="R21" s="737"/>
      <c r="S21" s="83"/>
      <c r="T21" s="738"/>
      <c r="U21" s="738"/>
      <c r="V21" s="738"/>
      <c r="W21" s="738"/>
      <c r="X21" s="738"/>
      <c r="Y21" s="738">
        <v>20440000</v>
      </c>
      <c r="Z21" s="738"/>
      <c r="AA21" s="738"/>
      <c r="AB21" s="738"/>
      <c r="AC21" s="738"/>
      <c r="AD21" s="738"/>
      <c r="AE21" s="738"/>
      <c r="AF21" s="738"/>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v>4</v>
      </c>
      <c r="BC21" s="738"/>
      <c r="BD21" s="738">
        <v>208</v>
      </c>
      <c r="BE21" s="738"/>
      <c r="BF21" s="738"/>
      <c r="BG21" s="738"/>
    </row>
    <row r="22" spans="1:59" ht="15.9" customHeight="1" x14ac:dyDescent="0.15">
      <c r="A22" s="600" t="s">
        <v>1491</v>
      </c>
      <c r="B22" s="383"/>
      <c r="C22" s="383"/>
      <c r="D22" s="383"/>
      <c r="E22" s="383"/>
      <c r="F22" s="383"/>
      <c r="G22" s="383"/>
      <c r="H22" s="383"/>
      <c r="I22" s="383"/>
      <c r="J22" s="696">
        <v>2</v>
      </c>
      <c r="K22" s="696"/>
      <c r="L22" s="696"/>
      <c r="M22" s="695"/>
      <c r="N22" s="83"/>
      <c r="O22" s="736">
        <v>322</v>
      </c>
      <c r="P22" s="736"/>
      <c r="Q22" s="736"/>
      <c r="R22" s="737"/>
      <c r="S22" s="83"/>
      <c r="T22" s="738"/>
      <c r="U22" s="738"/>
      <c r="V22" s="738"/>
      <c r="W22" s="738"/>
      <c r="X22" s="738"/>
      <c r="Y22" s="738">
        <v>144000</v>
      </c>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t="s">
        <v>1484</v>
      </c>
      <c r="BC22" s="738"/>
      <c r="BD22" s="738" t="s">
        <v>1484</v>
      </c>
      <c r="BE22" s="738"/>
      <c r="BF22" s="738"/>
      <c r="BG22" s="738"/>
    </row>
    <row r="23" spans="1:59" ht="15.9" customHeight="1" x14ac:dyDescent="0.15">
      <c r="A23" s="740" t="s">
        <v>1492</v>
      </c>
      <c r="B23" s="617"/>
      <c r="C23" s="617"/>
      <c r="D23" s="617"/>
      <c r="E23" s="617"/>
      <c r="F23" s="617"/>
      <c r="G23" s="617"/>
      <c r="H23" s="617"/>
      <c r="I23" s="617"/>
      <c r="J23" s="696">
        <v>1</v>
      </c>
      <c r="K23" s="696"/>
      <c r="L23" s="696"/>
      <c r="M23" s="695"/>
      <c r="N23" s="83"/>
      <c r="O23" s="736">
        <v>158</v>
      </c>
      <c r="P23" s="736"/>
      <c r="Q23" s="736"/>
      <c r="R23" s="737"/>
      <c r="S23" s="83"/>
      <c r="T23" s="738"/>
      <c r="U23" s="738"/>
      <c r="V23" s="738"/>
      <c r="W23" s="738"/>
      <c r="X23" s="738"/>
      <c r="Y23" s="738">
        <v>60000</v>
      </c>
      <c r="Z23" s="738"/>
      <c r="AA23" s="738"/>
      <c r="AB23" s="738"/>
      <c r="AC23" s="738"/>
      <c r="AD23" s="738"/>
      <c r="AE23" s="738"/>
      <c r="AF23" s="738"/>
      <c r="AG23" s="738"/>
      <c r="AH23" s="738"/>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row>
    <row r="24" spans="1:59" ht="18.850000000000001" customHeight="1" x14ac:dyDescent="0.15">
      <c r="A24" s="50"/>
      <c r="B24" s="50"/>
      <c r="C24" s="50"/>
      <c r="D24" s="50"/>
      <c r="E24" s="50"/>
      <c r="F24" s="50"/>
      <c r="G24" s="50"/>
      <c r="H24" s="50"/>
      <c r="I24" s="50"/>
      <c r="J24" s="62"/>
      <c r="K24" s="62"/>
      <c r="L24" s="62"/>
      <c r="M24" s="62"/>
      <c r="O24" s="269"/>
      <c r="P24" s="269"/>
      <c r="Q24" s="269"/>
      <c r="R24" s="269"/>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390" t="s">
        <v>2009</v>
      </c>
      <c r="AZ24" s="390"/>
      <c r="BA24" s="390"/>
      <c r="BB24" s="390"/>
      <c r="BC24" s="390"/>
      <c r="BD24" s="390"/>
      <c r="BE24" s="390"/>
      <c r="BF24" s="390"/>
      <c r="BG24" s="390"/>
    </row>
    <row r="25" spans="1:59" ht="12.8" customHeight="1" x14ac:dyDescent="0.15"/>
    <row r="26" spans="1:59" ht="20.95" customHeight="1" x14ac:dyDescent="0.15">
      <c r="A26" s="385" t="s">
        <v>1885</v>
      </c>
      <c r="B26" s="385"/>
      <c r="C26" s="385"/>
      <c r="D26" s="385"/>
      <c r="E26" s="385"/>
      <c r="F26" s="385"/>
      <c r="G26" s="385"/>
      <c r="H26" s="385"/>
      <c r="I26" s="385"/>
      <c r="J26" s="385"/>
      <c r="K26" s="385"/>
      <c r="L26" s="385"/>
      <c r="M26" s="385"/>
      <c r="N26" s="385"/>
      <c r="O26" s="385"/>
      <c r="P26" s="385"/>
      <c r="Q26" s="385"/>
    </row>
    <row r="27" spans="1:59" ht="17.2" customHeight="1" x14ac:dyDescent="0.15">
      <c r="E27" s="384" t="s">
        <v>1493</v>
      </c>
      <c r="F27" s="384"/>
      <c r="G27" s="384"/>
      <c r="H27" s="384"/>
      <c r="I27" s="384"/>
      <c r="J27" s="384"/>
      <c r="L27" s="741">
        <v>43556</v>
      </c>
      <c r="M27" s="386"/>
      <c r="N27" s="386"/>
      <c r="O27" s="386"/>
      <c r="P27" s="386"/>
      <c r="Q27" s="386"/>
      <c r="R27" s="386"/>
      <c r="S27" s="386"/>
    </row>
    <row r="28" spans="1:59" ht="15.9" customHeight="1" x14ac:dyDescent="0.15">
      <c r="E28" s="384" t="s">
        <v>1455</v>
      </c>
      <c r="F28" s="384"/>
      <c r="G28" s="384"/>
      <c r="H28" s="384"/>
      <c r="I28" s="384"/>
      <c r="J28" s="384"/>
      <c r="L28" s="385" t="s">
        <v>1370</v>
      </c>
      <c r="M28" s="385"/>
      <c r="N28" s="385"/>
      <c r="O28" s="385"/>
      <c r="P28" s="385"/>
      <c r="Q28" s="385"/>
      <c r="R28" s="385"/>
      <c r="S28" s="385"/>
      <c r="T28" s="385"/>
      <c r="U28" s="385"/>
      <c r="V28" s="385"/>
    </row>
    <row r="29" spans="1:59" ht="15.9" customHeight="1" x14ac:dyDescent="0.15">
      <c r="E29" s="739" t="s">
        <v>1494</v>
      </c>
      <c r="F29" s="384"/>
      <c r="G29" s="384"/>
      <c r="H29" s="384"/>
      <c r="I29" s="384"/>
      <c r="J29" s="384"/>
      <c r="L29" s="734" t="s">
        <v>1495</v>
      </c>
      <c r="M29" s="385"/>
      <c r="N29" s="385"/>
      <c r="O29" s="385"/>
      <c r="P29" s="385"/>
      <c r="Q29" s="385"/>
      <c r="R29" s="385"/>
      <c r="S29" s="385"/>
      <c r="T29" s="385"/>
      <c r="U29" s="385"/>
      <c r="V29" s="385"/>
    </row>
    <row r="30" spans="1:59" ht="15.75" customHeight="1" x14ac:dyDescent="0.15">
      <c r="A30" s="385" t="s">
        <v>1465</v>
      </c>
      <c r="B30" s="385"/>
      <c r="C30" s="385"/>
      <c r="D30" s="385"/>
      <c r="E30" s="385" t="s">
        <v>1465</v>
      </c>
      <c r="F30" s="385"/>
      <c r="AT30" s="390" t="s">
        <v>1434</v>
      </c>
      <c r="AU30" s="390"/>
      <c r="AV30" s="390"/>
      <c r="AW30" s="390"/>
      <c r="AX30" s="390"/>
      <c r="AY30" s="390"/>
      <c r="AZ30" s="390"/>
      <c r="BA30" s="390"/>
      <c r="BB30" s="390"/>
      <c r="BC30" s="390"/>
      <c r="BD30" s="390"/>
      <c r="BE30" s="390"/>
      <c r="BF30" s="390"/>
      <c r="BG30" s="390"/>
    </row>
    <row r="31" spans="1:59" ht="15.9" customHeight="1" x14ac:dyDescent="0.15">
      <c r="A31" s="383" t="s">
        <v>1496</v>
      </c>
      <c r="B31" s="383"/>
      <c r="C31" s="383"/>
      <c r="D31" s="383"/>
      <c r="E31" s="383"/>
      <c r="F31" s="383"/>
      <c r="G31" s="383"/>
      <c r="H31" s="383"/>
      <c r="I31" s="383"/>
      <c r="J31" s="383"/>
      <c r="K31" s="383"/>
      <c r="L31" s="383"/>
      <c r="M31" s="383"/>
      <c r="N31" s="383"/>
      <c r="O31" s="383"/>
      <c r="P31" s="383"/>
      <c r="Q31" s="383"/>
      <c r="R31" s="383"/>
      <c r="S31" s="383"/>
      <c r="T31" s="383"/>
      <c r="U31" s="383"/>
      <c r="V31" s="383"/>
      <c r="W31" s="383" t="s">
        <v>1497</v>
      </c>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row>
    <row r="32" spans="1:59" ht="15.9" customHeight="1" x14ac:dyDescent="0.15">
      <c r="A32" s="383" t="s">
        <v>1498</v>
      </c>
      <c r="B32" s="383"/>
      <c r="C32" s="383"/>
      <c r="D32" s="383"/>
      <c r="E32" s="383"/>
      <c r="F32" s="383"/>
      <c r="G32" s="383"/>
      <c r="H32" s="383"/>
      <c r="I32" s="383" t="s">
        <v>1499</v>
      </c>
      <c r="J32" s="383"/>
      <c r="K32" s="383"/>
      <c r="L32" s="383" t="s">
        <v>1500</v>
      </c>
      <c r="M32" s="383"/>
      <c r="N32" s="383"/>
      <c r="O32" s="383"/>
      <c r="P32" s="383"/>
      <c r="Q32" s="383" t="s">
        <v>1478</v>
      </c>
      <c r="R32" s="383"/>
      <c r="S32" s="383"/>
      <c r="T32" s="383"/>
      <c r="U32" s="383"/>
      <c r="V32" s="383"/>
      <c r="W32" s="383" t="s">
        <v>1498</v>
      </c>
      <c r="X32" s="383"/>
      <c r="Y32" s="383"/>
      <c r="Z32" s="383"/>
      <c r="AA32" s="383"/>
      <c r="AB32" s="383"/>
      <c r="AC32" s="383"/>
      <c r="AD32" s="383" t="s">
        <v>1501</v>
      </c>
      <c r="AE32" s="383"/>
      <c r="AF32" s="383"/>
      <c r="AG32" s="383"/>
      <c r="AH32" s="383"/>
      <c r="AI32" s="383"/>
      <c r="AJ32" s="383" t="s">
        <v>1502</v>
      </c>
      <c r="AK32" s="383"/>
      <c r="AL32" s="383"/>
      <c r="AM32" s="383"/>
      <c r="AN32" s="383"/>
      <c r="AO32" s="383"/>
      <c r="AP32" s="383" t="s">
        <v>1503</v>
      </c>
      <c r="AQ32" s="383"/>
      <c r="AR32" s="383"/>
      <c r="AS32" s="383"/>
      <c r="AT32" s="383"/>
      <c r="AU32" s="383"/>
      <c r="AV32" s="383" t="s">
        <v>1504</v>
      </c>
      <c r="AW32" s="383"/>
      <c r="AX32" s="383"/>
      <c r="AY32" s="383"/>
      <c r="AZ32" s="383"/>
      <c r="BA32" s="383"/>
      <c r="BB32" s="383" t="s">
        <v>1505</v>
      </c>
      <c r="BC32" s="383"/>
      <c r="BD32" s="383"/>
      <c r="BE32" s="383"/>
      <c r="BF32" s="383"/>
      <c r="BG32" s="383"/>
    </row>
    <row r="33" spans="1:59" ht="15.9" customHeight="1" x14ac:dyDescent="0.15">
      <c r="A33" s="383" t="s">
        <v>1033</v>
      </c>
      <c r="B33" s="383"/>
      <c r="C33" s="383"/>
      <c r="D33" s="383"/>
      <c r="E33" s="383"/>
      <c r="F33" s="383"/>
      <c r="G33" s="383"/>
      <c r="H33" s="383"/>
      <c r="I33" s="742">
        <v>1</v>
      </c>
      <c r="J33" s="742"/>
      <c r="K33" s="742"/>
      <c r="L33" s="742">
        <v>7956</v>
      </c>
      <c r="M33" s="742"/>
      <c r="N33" s="742"/>
      <c r="O33" s="742"/>
      <c r="P33" s="742"/>
      <c r="Q33" s="742">
        <v>397800</v>
      </c>
      <c r="R33" s="742"/>
      <c r="S33" s="742"/>
      <c r="T33" s="742"/>
      <c r="U33" s="742"/>
      <c r="V33" s="742"/>
      <c r="W33" s="383"/>
      <c r="X33" s="383"/>
      <c r="Y33" s="383"/>
      <c r="Z33" s="383"/>
      <c r="AA33" s="383"/>
      <c r="AB33" s="383"/>
      <c r="AC33" s="383"/>
      <c r="AD33" s="383" t="s">
        <v>1506</v>
      </c>
      <c r="AE33" s="383"/>
      <c r="AF33" s="383" t="s">
        <v>1478</v>
      </c>
      <c r="AG33" s="383"/>
      <c r="AH33" s="383"/>
      <c r="AI33" s="383"/>
      <c r="AJ33" s="383" t="s">
        <v>1506</v>
      </c>
      <c r="AK33" s="383"/>
      <c r="AL33" s="383" t="s">
        <v>1478</v>
      </c>
      <c r="AM33" s="383"/>
      <c r="AN33" s="383"/>
      <c r="AO33" s="383"/>
      <c r="AP33" s="383" t="s">
        <v>1506</v>
      </c>
      <c r="AQ33" s="383"/>
      <c r="AR33" s="383" t="s">
        <v>1478</v>
      </c>
      <c r="AS33" s="383"/>
      <c r="AT33" s="383"/>
      <c r="AU33" s="383"/>
      <c r="AV33" s="383" t="s">
        <v>1506</v>
      </c>
      <c r="AW33" s="383"/>
      <c r="AX33" s="383" t="s">
        <v>1478</v>
      </c>
      <c r="AY33" s="383"/>
      <c r="AZ33" s="383"/>
      <c r="BA33" s="383"/>
      <c r="BB33" s="383" t="s">
        <v>1506</v>
      </c>
      <c r="BC33" s="383"/>
      <c r="BD33" s="383" t="s">
        <v>1478</v>
      </c>
      <c r="BE33" s="383"/>
      <c r="BF33" s="383"/>
      <c r="BG33" s="383"/>
    </row>
    <row r="34" spans="1:59" ht="15.9" customHeight="1" x14ac:dyDescent="0.15">
      <c r="A34" s="383" t="s">
        <v>1507</v>
      </c>
      <c r="B34" s="383"/>
      <c r="C34" s="383"/>
      <c r="D34" s="383"/>
      <c r="E34" s="383"/>
      <c r="F34" s="383"/>
      <c r="G34" s="383"/>
      <c r="H34" s="383"/>
      <c r="I34" s="742">
        <v>12</v>
      </c>
      <c r="J34" s="742"/>
      <c r="K34" s="742"/>
      <c r="L34" s="742">
        <v>1241</v>
      </c>
      <c r="M34" s="742"/>
      <c r="N34" s="742"/>
      <c r="O34" s="742"/>
      <c r="P34" s="742"/>
      <c r="Q34" s="742">
        <v>62050</v>
      </c>
      <c r="R34" s="742"/>
      <c r="S34" s="742"/>
      <c r="T34" s="742"/>
      <c r="U34" s="742"/>
      <c r="V34" s="742"/>
      <c r="W34" s="383" t="s">
        <v>1508</v>
      </c>
      <c r="X34" s="383"/>
      <c r="Y34" s="383"/>
      <c r="Z34" s="383"/>
      <c r="AA34" s="383"/>
      <c r="AB34" s="383"/>
      <c r="AC34" s="383"/>
      <c r="AD34" s="742">
        <v>55</v>
      </c>
      <c r="AE34" s="742"/>
      <c r="AF34" s="742">
        <v>433596</v>
      </c>
      <c r="AG34" s="742"/>
      <c r="AH34" s="742"/>
      <c r="AI34" s="742"/>
      <c r="AJ34" s="742">
        <v>14</v>
      </c>
      <c r="AK34" s="742"/>
      <c r="AL34" s="742">
        <v>89740</v>
      </c>
      <c r="AM34" s="742"/>
      <c r="AN34" s="742"/>
      <c r="AO34" s="742"/>
      <c r="AP34" s="742">
        <v>9</v>
      </c>
      <c r="AQ34" s="742"/>
      <c r="AR34" s="742">
        <v>58341</v>
      </c>
      <c r="AS34" s="742"/>
      <c r="AT34" s="742"/>
      <c r="AU34" s="742"/>
      <c r="AV34" s="742"/>
      <c r="AW34" s="742"/>
      <c r="AX34" s="742"/>
      <c r="AY34" s="742"/>
      <c r="AZ34" s="742"/>
      <c r="BA34" s="742"/>
      <c r="BB34" s="742">
        <v>60</v>
      </c>
      <c r="BC34" s="742"/>
      <c r="BD34" s="742">
        <v>464995</v>
      </c>
      <c r="BE34" s="742"/>
      <c r="BF34" s="742"/>
      <c r="BG34" s="742"/>
    </row>
    <row r="35" spans="1:59" ht="15.9" customHeight="1" x14ac:dyDescent="0.15">
      <c r="A35" s="383" t="s">
        <v>1509</v>
      </c>
      <c r="B35" s="383"/>
      <c r="C35" s="383"/>
      <c r="D35" s="383"/>
      <c r="E35" s="383"/>
      <c r="F35" s="383"/>
      <c r="G35" s="383"/>
      <c r="H35" s="383"/>
      <c r="I35" s="742">
        <v>7</v>
      </c>
      <c r="J35" s="742"/>
      <c r="K35" s="742"/>
      <c r="L35" s="742">
        <v>3241</v>
      </c>
      <c r="M35" s="742"/>
      <c r="N35" s="742"/>
      <c r="O35" s="742"/>
      <c r="P35" s="742"/>
      <c r="Q35" s="742">
        <v>162050</v>
      </c>
      <c r="R35" s="742"/>
      <c r="S35" s="742"/>
      <c r="T35" s="742"/>
      <c r="U35" s="742"/>
      <c r="V35" s="742"/>
      <c r="W35" s="743" t="s">
        <v>1510</v>
      </c>
      <c r="X35" s="600" t="s">
        <v>1511</v>
      </c>
      <c r="Y35" s="383"/>
      <c r="Z35" s="383"/>
      <c r="AA35" s="383"/>
      <c r="AB35" s="383"/>
      <c r="AC35" s="383"/>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2"/>
      <c r="AZ35" s="742"/>
      <c r="BA35" s="742"/>
      <c r="BB35" s="742" t="s">
        <v>1484</v>
      </c>
      <c r="BC35" s="742"/>
      <c r="BD35" s="742" t="s">
        <v>1484</v>
      </c>
      <c r="BE35" s="742"/>
      <c r="BF35" s="742"/>
      <c r="BG35" s="742"/>
    </row>
    <row r="36" spans="1:59" ht="15.9" customHeight="1" x14ac:dyDescent="0.15">
      <c r="A36" s="383" t="s">
        <v>1512</v>
      </c>
      <c r="B36" s="383"/>
      <c r="C36" s="383"/>
      <c r="D36" s="383"/>
      <c r="E36" s="383"/>
      <c r="F36" s="383"/>
      <c r="G36" s="383"/>
      <c r="H36" s="383"/>
      <c r="I36" s="742">
        <v>2</v>
      </c>
      <c r="J36" s="742"/>
      <c r="K36" s="742"/>
      <c r="L36" s="742">
        <v>27</v>
      </c>
      <c r="M36" s="742"/>
      <c r="N36" s="742"/>
      <c r="O36" s="742"/>
      <c r="P36" s="742"/>
      <c r="Q36" s="742">
        <v>1350</v>
      </c>
      <c r="R36" s="742"/>
      <c r="S36" s="742"/>
      <c r="T36" s="742"/>
      <c r="U36" s="742"/>
      <c r="V36" s="742"/>
      <c r="W36" s="743"/>
      <c r="X36" s="600" t="s">
        <v>1513</v>
      </c>
      <c r="Y36" s="383"/>
      <c r="Z36" s="383"/>
      <c r="AA36" s="383"/>
      <c r="AB36" s="383"/>
      <c r="AC36" s="383"/>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t="s">
        <v>1484</v>
      </c>
      <c r="BC36" s="742"/>
      <c r="BD36" s="742" t="s">
        <v>1484</v>
      </c>
      <c r="BE36" s="742"/>
      <c r="BF36" s="742"/>
      <c r="BG36" s="742"/>
    </row>
    <row r="37" spans="1:59" ht="15.9" customHeight="1" x14ac:dyDescent="0.15">
      <c r="A37" s="383" t="s">
        <v>1514</v>
      </c>
      <c r="B37" s="383"/>
      <c r="C37" s="383"/>
      <c r="D37" s="383"/>
      <c r="E37" s="383"/>
      <c r="F37" s="383"/>
      <c r="G37" s="383"/>
      <c r="H37" s="383"/>
      <c r="I37" s="742">
        <v>28</v>
      </c>
      <c r="J37" s="742"/>
      <c r="K37" s="742"/>
      <c r="L37" s="742">
        <v>498</v>
      </c>
      <c r="M37" s="742"/>
      <c r="N37" s="742"/>
      <c r="O37" s="742"/>
      <c r="P37" s="742"/>
      <c r="Q37" s="742">
        <v>24900</v>
      </c>
      <c r="R37" s="742"/>
      <c r="S37" s="742"/>
      <c r="T37" s="742"/>
      <c r="U37" s="742"/>
      <c r="V37" s="742"/>
      <c r="W37" s="743"/>
      <c r="X37" s="600" t="s">
        <v>1515</v>
      </c>
      <c r="Y37" s="383"/>
      <c r="Z37" s="383"/>
      <c r="AA37" s="383"/>
      <c r="AB37" s="383"/>
      <c r="AC37" s="383"/>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t="s">
        <v>1484</v>
      </c>
      <c r="BC37" s="742"/>
      <c r="BD37" s="742" t="s">
        <v>1484</v>
      </c>
      <c r="BE37" s="742"/>
      <c r="BF37" s="742"/>
      <c r="BG37" s="742"/>
    </row>
    <row r="38" spans="1:59" ht="15.9" customHeight="1" x14ac:dyDescent="0.15">
      <c r="A38" s="600" t="s">
        <v>1516</v>
      </c>
      <c r="B38" s="383"/>
      <c r="C38" s="383"/>
      <c r="D38" s="383"/>
      <c r="E38" s="383"/>
      <c r="F38" s="383"/>
      <c r="G38" s="383"/>
      <c r="H38" s="383"/>
      <c r="I38" s="742">
        <v>1</v>
      </c>
      <c r="J38" s="742"/>
      <c r="K38" s="742"/>
      <c r="L38" s="742">
        <v>42</v>
      </c>
      <c r="M38" s="742"/>
      <c r="N38" s="742"/>
      <c r="O38" s="742"/>
      <c r="P38" s="742"/>
      <c r="Q38" s="742">
        <v>2100</v>
      </c>
      <c r="R38" s="742"/>
      <c r="S38" s="742"/>
      <c r="T38" s="742"/>
      <c r="U38" s="742"/>
      <c r="V38" s="742"/>
      <c r="W38" s="743"/>
      <c r="X38" s="383" t="s">
        <v>1517</v>
      </c>
      <c r="Y38" s="383"/>
      <c r="Z38" s="383"/>
      <c r="AA38" s="383"/>
      <c r="AB38" s="383"/>
      <c r="AC38" s="383"/>
      <c r="AD38" s="742">
        <v>56</v>
      </c>
      <c r="AE38" s="742"/>
      <c r="AF38" s="742">
        <v>72289</v>
      </c>
      <c r="AG38" s="742"/>
      <c r="AH38" s="742"/>
      <c r="AI38" s="742"/>
      <c r="AJ38" s="742">
        <v>5</v>
      </c>
      <c r="AK38" s="742"/>
      <c r="AL38" s="742">
        <v>12160</v>
      </c>
      <c r="AM38" s="742"/>
      <c r="AN38" s="742"/>
      <c r="AO38" s="742"/>
      <c r="AP38" s="742">
        <v>23</v>
      </c>
      <c r="AQ38" s="742"/>
      <c r="AR38" s="742">
        <v>27961</v>
      </c>
      <c r="AS38" s="742"/>
      <c r="AT38" s="742"/>
      <c r="AU38" s="742"/>
      <c r="AV38" s="742"/>
      <c r="AW38" s="742"/>
      <c r="AX38" s="742"/>
      <c r="AY38" s="742"/>
      <c r="AZ38" s="742"/>
      <c r="BA38" s="742"/>
      <c r="BB38" s="742">
        <v>38</v>
      </c>
      <c r="BC38" s="742"/>
      <c r="BD38" s="742">
        <v>56488</v>
      </c>
      <c r="BE38" s="742"/>
      <c r="BF38" s="742"/>
      <c r="BG38" s="742"/>
    </row>
    <row r="39" spans="1:59" ht="15.9" customHeight="1" x14ac:dyDescent="0.15">
      <c r="A39" s="383" t="s">
        <v>1518</v>
      </c>
      <c r="B39" s="383"/>
      <c r="C39" s="383"/>
      <c r="D39" s="383"/>
      <c r="E39" s="383"/>
      <c r="F39" s="383"/>
      <c r="G39" s="383"/>
      <c r="H39" s="383"/>
      <c r="I39" s="742">
        <v>1</v>
      </c>
      <c r="J39" s="742"/>
      <c r="K39" s="742"/>
      <c r="L39" s="742">
        <v>4</v>
      </c>
      <c r="M39" s="742"/>
      <c r="N39" s="742"/>
      <c r="O39" s="742"/>
      <c r="P39" s="742"/>
      <c r="Q39" s="742">
        <v>200</v>
      </c>
      <c r="R39" s="742"/>
      <c r="S39" s="742"/>
      <c r="T39" s="742"/>
      <c r="U39" s="742"/>
      <c r="V39" s="742"/>
      <c r="W39" s="743"/>
      <c r="X39" s="383" t="s">
        <v>1092</v>
      </c>
      <c r="Y39" s="383"/>
      <c r="Z39" s="383"/>
      <c r="AA39" s="383"/>
      <c r="AB39" s="383"/>
      <c r="AC39" s="383"/>
      <c r="AD39" s="742">
        <f>SUM(AD35:AE38)</f>
        <v>56</v>
      </c>
      <c r="AE39" s="742"/>
      <c r="AF39" s="742">
        <f>SUM(AF35:AI38)</f>
        <v>72289</v>
      </c>
      <c r="AG39" s="742"/>
      <c r="AH39" s="742"/>
      <c r="AI39" s="742"/>
      <c r="AJ39" s="742">
        <f>SUM(AJ35:AK38)</f>
        <v>5</v>
      </c>
      <c r="AK39" s="742"/>
      <c r="AL39" s="742">
        <f>SUM(AL35:AO38)</f>
        <v>12160</v>
      </c>
      <c r="AM39" s="742"/>
      <c r="AN39" s="742"/>
      <c r="AO39" s="742"/>
      <c r="AP39" s="742">
        <f>SUM(AP35:AQ38)</f>
        <v>23</v>
      </c>
      <c r="AQ39" s="742"/>
      <c r="AR39" s="742">
        <f>SUM(AR35:AU38)</f>
        <v>27961</v>
      </c>
      <c r="AS39" s="742"/>
      <c r="AT39" s="742"/>
      <c r="AU39" s="742"/>
      <c r="AV39" s="742">
        <f>SUM(AV35:AW38)</f>
        <v>0</v>
      </c>
      <c r="AW39" s="742"/>
      <c r="AX39" s="742">
        <f>SUM(AX35:BA38)</f>
        <v>0</v>
      </c>
      <c r="AY39" s="742"/>
      <c r="AZ39" s="742"/>
      <c r="BA39" s="742"/>
      <c r="BB39" s="742">
        <f>SUM(BB35:BC38)</f>
        <v>38</v>
      </c>
      <c r="BC39" s="742"/>
      <c r="BD39" s="742">
        <f>SUM(BD35:BG38)</f>
        <v>56488</v>
      </c>
      <c r="BE39" s="742"/>
      <c r="BF39" s="742"/>
      <c r="BG39" s="742"/>
    </row>
    <row r="40" spans="1:59" ht="15.9" customHeight="1" x14ac:dyDescent="0.15">
      <c r="A40" s="383" t="s">
        <v>1519</v>
      </c>
      <c r="B40" s="383"/>
      <c r="C40" s="383"/>
      <c r="D40" s="383"/>
      <c r="E40" s="383"/>
      <c r="F40" s="383"/>
      <c r="G40" s="383"/>
      <c r="H40" s="383"/>
      <c r="I40" s="742">
        <v>4</v>
      </c>
      <c r="J40" s="742"/>
      <c r="K40" s="742"/>
      <c r="L40" s="742">
        <v>183</v>
      </c>
      <c r="M40" s="742"/>
      <c r="N40" s="742"/>
      <c r="O40" s="742"/>
      <c r="P40" s="742"/>
      <c r="Q40" s="742">
        <v>9150</v>
      </c>
      <c r="R40" s="742"/>
      <c r="S40" s="742"/>
      <c r="T40" s="742"/>
      <c r="U40" s="742"/>
      <c r="V40" s="742"/>
      <c r="W40" s="383" t="s">
        <v>159</v>
      </c>
      <c r="X40" s="383"/>
      <c r="Y40" s="383"/>
      <c r="Z40" s="383"/>
      <c r="AA40" s="383"/>
      <c r="AB40" s="383"/>
      <c r="AC40" s="383"/>
      <c r="AD40" s="742">
        <f>SUM(AD34,AD39)</f>
        <v>111</v>
      </c>
      <c r="AE40" s="742"/>
      <c r="AF40" s="742">
        <f>SUM(AF34,AF39)</f>
        <v>505885</v>
      </c>
      <c r="AG40" s="742"/>
      <c r="AH40" s="742"/>
      <c r="AI40" s="742"/>
      <c r="AJ40" s="742">
        <f>SUM(AJ34,AJ39)</f>
        <v>19</v>
      </c>
      <c r="AK40" s="742"/>
      <c r="AL40" s="742">
        <f>SUM(AL34,AL39)</f>
        <v>101900</v>
      </c>
      <c r="AM40" s="742"/>
      <c r="AN40" s="742"/>
      <c r="AO40" s="742"/>
      <c r="AP40" s="742">
        <f>SUM(AP34,AP39)</f>
        <v>32</v>
      </c>
      <c r="AQ40" s="742"/>
      <c r="AR40" s="742">
        <f>SUM(AR34,AR39)</f>
        <v>86302</v>
      </c>
      <c r="AS40" s="742"/>
      <c r="AT40" s="742"/>
      <c r="AU40" s="742"/>
      <c r="AV40" s="742">
        <f>SUM(AV34,AV39)</f>
        <v>0</v>
      </c>
      <c r="AW40" s="742"/>
      <c r="AX40" s="742">
        <f>SUM(AX34,AX39)</f>
        <v>0</v>
      </c>
      <c r="AY40" s="742"/>
      <c r="AZ40" s="742"/>
      <c r="BA40" s="742"/>
      <c r="BB40" s="742">
        <f>SUM(BB34,BB39)</f>
        <v>98</v>
      </c>
      <c r="BC40" s="742"/>
      <c r="BD40" s="742">
        <f>SUM(BD34,BD39)</f>
        <v>521483</v>
      </c>
      <c r="BE40" s="742"/>
      <c r="BF40" s="742"/>
      <c r="BG40" s="742"/>
    </row>
    <row r="41" spans="1:59" ht="15.9" customHeight="1" x14ac:dyDescent="0.15">
      <c r="A41" s="383" t="s">
        <v>159</v>
      </c>
      <c r="B41" s="383"/>
      <c r="C41" s="383"/>
      <c r="D41" s="383"/>
      <c r="E41" s="383"/>
      <c r="F41" s="383"/>
      <c r="G41" s="383"/>
      <c r="H41" s="383"/>
      <c r="I41" s="742">
        <f>SUM(I33:K40)</f>
        <v>56</v>
      </c>
      <c r="J41" s="742"/>
      <c r="K41" s="742"/>
      <c r="L41" s="742">
        <f>SUM(L33:P40)</f>
        <v>13192</v>
      </c>
      <c r="M41" s="742"/>
      <c r="N41" s="742"/>
      <c r="O41" s="742"/>
      <c r="P41" s="742"/>
      <c r="Q41" s="742">
        <f>SUM(Q33:U40)</f>
        <v>659600</v>
      </c>
      <c r="R41" s="742"/>
      <c r="S41" s="742"/>
      <c r="T41" s="742"/>
      <c r="U41" s="742"/>
      <c r="V41" s="742"/>
      <c r="W41" s="383"/>
      <c r="X41" s="383"/>
      <c r="Y41" s="383"/>
      <c r="Z41" s="383"/>
      <c r="AA41" s="383"/>
      <c r="AB41" s="383"/>
      <c r="AC41" s="383"/>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row>
    <row r="42" spans="1:59" ht="13.6" customHeight="1" x14ac:dyDescent="0.15">
      <c r="AY42" s="390" t="s">
        <v>2010</v>
      </c>
      <c r="AZ42" s="390"/>
      <c r="BA42" s="390"/>
      <c r="BB42" s="390"/>
      <c r="BC42" s="390"/>
      <c r="BD42" s="390"/>
      <c r="BE42" s="390"/>
      <c r="BF42" s="390"/>
      <c r="BG42" s="390"/>
    </row>
  </sheetData>
  <sheetProtection selectLockedCells="1" selectUnlockedCells="1"/>
  <mergeCells count="343">
    <mergeCell ref="AX39:BA39"/>
    <mergeCell ref="BB39:BC39"/>
    <mergeCell ref="A41:H41"/>
    <mergeCell ref="I41:K41"/>
    <mergeCell ref="L41:P41"/>
    <mergeCell ref="Q41:V41"/>
    <mergeCell ref="AY42:BG42"/>
    <mergeCell ref="AP40:AQ41"/>
    <mergeCell ref="AR40:AU41"/>
    <mergeCell ref="AV40:AW41"/>
    <mergeCell ref="AX40:BA41"/>
    <mergeCell ref="BB40:BC41"/>
    <mergeCell ref="BD40:BG41"/>
    <mergeCell ref="A40:H40"/>
    <mergeCell ref="I40:K40"/>
    <mergeCell ref="L40:P40"/>
    <mergeCell ref="Q40:V40"/>
    <mergeCell ref="W40:AC41"/>
    <mergeCell ref="AD40:AE41"/>
    <mergeCell ref="AF40:AI41"/>
    <mergeCell ref="AJ40:AK41"/>
    <mergeCell ref="AL40:AO41"/>
    <mergeCell ref="Q37:V37"/>
    <mergeCell ref="X37:AC37"/>
    <mergeCell ref="AD37:AE37"/>
    <mergeCell ref="BB38:BC38"/>
    <mergeCell ref="BD38:BG38"/>
    <mergeCell ref="A39:H39"/>
    <mergeCell ref="I39:K39"/>
    <mergeCell ref="L39:P39"/>
    <mergeCell ref="Q39:V39"/>
    <mergeCell ref="X39:AC39"/>
    <mergeCell ref="AD39:AE39"/>
    <mergeCell ref="AF39:AI39"/>
    <mergeCell ref="AJ39:AK39"/>
    <mergeCell ref="AJ38:AK38"/>
    <mergeCell ref="AL38:AO38"/>
    <mergeCell ref="AP38:AQ38"/>
    <mergeCell ref="AR38:AU38"/>
    <mergeCell ref="AV38:AW38"/>
    <mergeCell ref="AX38:BA38"/>
    <mergeCell ref="BD39:BG39"/>
    <mergeCell ref="AL39:AO39"/>
    <mergeCell ref="AP39:AQ39"/>
    <mergeCell ref="AR39:AU39"/>
    <mergeCell ref="AV39:AW39"/>
    <mergeCell ref="AP35:AQ35"/>
    <mergeCell ref="AR35:AU35"/>
    <mergeCell ref="AV35:AW35"/>
    <mergeCell ref="AX35:BA35"/>
    <mergeCell ref="BB35:BC35"/>
    <mergeCell ref="AX37:BA37"/>
    <mergeCell ref="BB37:BC37"/>
    <mergeCell ref="BD37:BG37"/>
    <mergeCell ref="A38:H38"/>
    <mergeCell ref="I38:K38"/>
    <mergeCell ref="L38:P38"/>
    <mergeCell ref="Q38:V38"/>
    <mergeCell ref="X38:AC38"/>
    <mergeCell ref="AD38:AE38"/>
    <mergeCell ref="AF38:AI38"/>
    <mergeCell ref="AF37:AI37"/>
    <mergeCell ref="AJ37:AK37"/>
    <mergeCell ref="AL37:AO37"/>
    <mergeCell ref="AP37:AQ37"/>
    <mergeCell ref="AR37:AU37"/>
    <mergeCell ref="AV37:AW37"/>
    <mergeCell ref="A37:H37"/>
    <mergeCell ref="I37:K37"/>
    <mergeCell ref="L37:P37"/>
    <mergeCell ref="I36:K36"/>
    <mergeCell ref="L36:P36"/>
    <mergeCell ref="Q36:V36"/>
    <mergeCell ref="X36:AC36"/>
    <mergeCell ref="AD36:AE36"/>
    <mergeCell ref="AF36:AI36"/>
    <mergeCell ref="AJ36:AK36"/>
    <mergeCell ref="AL36:AO36"/>
    <mergeCell ref="AL35:AO35"/>
    <mergeCell ref="BD34:BG34"/>
    <mergeCell ref="A35:H35"/>
    <mergeCell ref="I35:K35"/>
    <mergeCell ref="L35:P35"/>
    <mergeCell ref="Q35:V35"/>
    <mergeCell ref="W35:W39"/>
    <mergeCell ref="X35:AC35"/>
    <mergeCell ref="AD35:AE35"/>
    <mergeCell ref="AF35:AI35"/>
    <mergeCell ref="AJ35:AK35"/>
    <mergeCell ref="AL34:AO34"/>
    <mergeCell ref="AP34:AQ34"/>
    <mergeCell ref="AR34:AU34"/>
    <mergeCell ref="AV34:AW34"/>
    <mergeCell ref="AX34:BA34"/>
    <mergeCell ref="BB34:BC34"/>
    <mergeCell ref="AP36:AQ36"/>
    <mergeCell ref="AR36:AU36"/>
    <mergeCell ref="AV36:AW36"/>
    <mergeCell ref="AX36:BA36"/>
    <mergeCell ref="BB36:BC36"/>
    <mergeCell ref="BD36:BG36"/>
    <mergeCell ref="BD35:BG35"/>
    <mergeCell ref="A36:H36"/>
    <mergeCell ref="A34:H34"/>
    <mergeCell ref="I34:K34"/>
    <mergeCell ref="L34:P34"/>
    <mergeCell ref="Q34:V34"/>
    <mergeCell ref="W34:AC34"/>
    <mergeCell ref="AD34:AE34"/>
    <mergeCell ref="AF34:AI34"/>
    <mergeCell ref="AJ34:AK34"/>
    <mergeCell ref="AJ33:AK33"/>
    <mergeCell ref="AJ32:AO32"/>
    <mergeCell ref="AP32:AU32"/>
    <mergeCell ref="AV32:BA32"/>
    <mergeCell ref="BB32:BG32"/>
    <mergeCell ref="A33:H33"/>
    <mergeCell ref="I33:K33"/>
    <mergeCell ref="L33:P33"/>
    <mergeCell ref="Q33:V33"/>
    <mergeCell ref="AD33:AE33"/>
    <mergeCell ref="AF33:AI33"/>
    <mergeCell ref="A32:H32"/>
    <mergeCell ref="I32:K32"/>
    <mergeCell ref="L32:P32"/>
    <mergeCell ref="Q32:V32"/>
    <mergeCell ref="W32:AC33"/>
    <mergeCell ref="AD32:AI32"/>
    <mergeCell ref="BB33:BC33"/>
    <mergeCell ref="BD33:BG33"/>
    <mergeCell ref="AL33:AO33"/>
    <mergeCell ref="AP33:AQ33"/>
    <mergeCell ref="AR33:AU33"/>
    <mergeCell ref="AV33:AW33"/>
    <mergeCell ref="AX33:BA33"/>
    <mergeCell ref="A31:V31"/>
    <mergeCell ref="W31:BG31"/>
    <mergeCell ref="BD23:BG23"/>
    <mergeCell ref="AY24:BG24"/>
    <mergeCell ref="A26:Q26"/>
    <mergeCell ref="E27:J27"/>
    <mergeCell ref="L27:S27"/>
    <mergeCell ref="E28:J28"/>
    <mergeCell ref="L28:V28"/>
    <mergeCell ref="AL23:AO23"/>
    <mergeCell ref="AP23:AQ23"/>
    <mergeCell ref="AR23:AU23"/>
    <mergeCell ref="AV23:AW23"/>
    <mergeCell ref="AX23:BA23"/>
    <mergeCell ref="BB23:BC23"/>
    <mergeCell ref="AL22:AO22"/>
    <mergeCell ref="AP22:AQ22"/>
    <mergeCell ref="AR22:AU22"/>
    <mergeCell ref="AV22:AW22"/>
    <mergeCell ref="AX22:BA22"/>
    <mergeCell ref="E29:J29"/>
    <mergeCell ref="L29:V29"/>
    <mergeCell ref="A30:F30"/>
    <mergeCell ref="AT30:BG30"/>
    <mergeCell ref="A23:I23"/>
    <mergeCell ref="J23:M23"/>
    <mergeCell ref="O23:R23"/>
    <mergeCell ref="T23:X23"/>
    <mergeCell ref="Y23:AC23"/>
    <mergeCell ref="AD23:AE23"/>
    <mergeCell ref="AF23:AI23"/>
    <mergeCell ref="AJ23:AK23"/>
    <mergeCell ref="AJ22:AK22"/>
    <mergeCell ref="AX21:BA21"/>
    <mergeCell ref="BB21:BC21"/>
    <mergeCell ref="BD21:BG21"/>
    <mergeCell ref="A22:I22"/>
    <mergeCell ref="J22:M22"/>
    <mergeCell ref="O22:R22"/>
    <mergeCell ref="T22:X22"/>
    <mergeCell ref="Y22:AC22"/>
    <mergeCell ref="AD22:AE22"/>
    <mergeCell ref="AF22:AI22"/>
    <mergeCell ref="AF21:AI21"/>
    <mergeCell ref="AJ21:AK21"/>
    <mergeCell ref="AL21:AO21"/>
    <mergeCell ref="AP21:AQ21"/>
    <mergeCell ref="AR21:AU21"/>
    <mergeCell ref="AV21:AW21"/>
    <mergeCell ref="A21:I21"/>
    <mergeCell ref="J21:M21"/>
    <mergeCell ref="O21:R21"/>
    <mergeCell ref="T21:X21"/>
    <mergeCell ref="Y21:AC21"/>
    <mergeCell ref="AD21:AE21"/>
    <mergeCell ref="BB22:BC22"/>
    <mergeCell ref="BD22:BG22"/>
    <mergeCell ref="AP20:AQ20"/>
    <mergeCell ref="AR20:AU20"/>
    <mergeCell ref="AV20:AW20"/>
    <mergeCell ref="AX20:BA20"/>
    <mergeCell ref="BB20:BC20"/>
    <mergeCell ref="BD20:BG20"/>
    <mergeCell ref="BD19:BG19"/>
    <mergeCell ref="A20:I20"/>
    <mergeCell ref="J20:M20"/>
    <mergeCell ref="O20:R20"/>
    <mergeCell ref="T20:X20"/>
    <mergeCell ref="Y20:AC20"/>
    <mergeCell ref="AD20:AE20"/>
    <mergeCell ref="AF20:AI20"/>
    <mergeCell ref="AJ20:AK20"/>
    <mergeCell ref="AL20:AO20"/>
    <mergeCell ref="AL19:AO19"/>
    <mergeCell ref="AP19:AQ19"/>
    <mergeCell ref="AR19:AU19"/>
    <mergeCell ref="AV19:AW19"/>
    <mergeCell ref="AX19:BA19"/>
    <mergeCell ref="BB19:BC19"/>
    <mergeCell ref="A17:C19"/>
    <mergeCell ref="D17:I17"/>
    <mergeCell ref="AX17:BA17"/>
    <mergeCell ref="BB17:BC17"/>
    <mergeCell ref="BD17:BG17"/>
    <mergeCell ref="D18:I18"/>
    <mergeCell ref="J18:M18"/>
    <mergeCell ref="O18:R18"/>
    <mergeCell ref="T18:X18"/>
    <mergeCell ref="Y18:AC18"/>
    <mergeCell ref="AD18:AE18"/>
    <mergeCell ref="AF18:AI18"/>
    <mergeCell ref="AF17:AI17"/>
    <mergeCell ref="AJ17:AK17"/>
    <mergeCell ref="AL17:AO17"/>
    <mergeCell ref="AP17:AQ17"/>
    <mergeCell ref="AR17:AU17"/>
    <mergeCell ref="AV17:AW17"/>
    <mergeCell ref="BB18:BC18"/>
    <mergeCell ref="BD18:BG18"/>
    <mergeCell ref="AJ18:AK18"/>
    <mergeCell ref="AL18:AO18"/>
    <mergeCell ref="AP18:AQ18"/>
    <mergeCell ref="AR18:AU18"/>
    <mergeCell ref="AV18:AW18"/>
    <mergeCell ref="AX18:BA18"/>
    <mergeCell ref="J17:M17"/>
    <mergeCell ref="O17:R17"/>
    <mergeCell ref="T17:X17"/>
    <mergeCell ref="Y17:AC17"/>
    <mergeCell ref="AD17:AE17"/>
    <mergeCell ref="AF16:AI16"/>
    <mergeCell ref="AJ16:AK16"/>
    <mergeCell ref="D19:I19"/>
    <mergeCell ref="J19:M19"/>
    <mergeCell ref="O19:R19"/>
    <mergeCell ref="T19:X19"/>
    <mergeCell ref="Y19:AC19"/>
    <mergeCell ref="AD19:AE19"/>
    <mergeCell ref="AF19:AI19"/>
    <mergeCell ref="AJ19:AK19"/>
    <mergeCell ref="BD15:BG15"/>
    <mergeCell ref="D16:I16"/>
    <mergeCell ref="J16:M16"/>
    <mergeCell ref="O16:R16"/>
    <mergeCell ref="T16:X16"/>
    <mergeCell ref="Y16:AC16"/>
    <mergeCell ref="AD16:AE16"/>
    <mergeCell ref="AD15:AE15"/>
    <mergeCell ref="AF15:AI15"/>
    <mergeCell ref="AJ15:AK15"/>
    <mergeCell ref="AL15:AO15"/>
    <mergeCell ref="AP15:AQ15"/>
    <mergeCell ref="AR15:AU15"/>
    <mergeCell ref="AX16:BA16"/>
    <mergeCell ref="BB16:BC16"/>
    <mergeCell ref="BD16:BG16"/>
    <mergeCell ref="AL16:AO16"/>
    <mergeCell ref="AP16:AQ16"/>
    <mergeCell ref="AR16:AU16"/>
    <mergeCell ref="AV16:AW16"/>
    <mergeCell ref="A15:C16"/>
    <mergeCell ref="D15:I15"/>
    <mergeCell ref="J15:M15"/>
    <mergeCell ref="O15:R15"/>
    <mergeCell ref="T15:X15"/>
    <mergeCell ref="Y15:AC15"/>
    <mergeCell ref="AV15:AW15"/>
    <mergeCell ref="AX15:BA15"/>
    <mergeCell ref="BB15:BC15"/>
    <mergeCell ref="A11:F11"/>
    <mergeCell ref="AS11:BG11"/>
    <mergeCell ref="A12:I14"/>
    <mergeCell ref="J12:AC12"/>
    <mergeCell ref="AD12:BG12"/>
    <mergeCell ref="J13:N14"/>
    <mergeCell ref="O13:S14"/>
    <mergeCell ref="T13:X14"/>
    <mergeCell ref="Y13:AC14"/>
    <mergeCell ref="AD13:AI13"/>
    <mergeCell ref="AJ13:AO13"/>
    <mergeCell ref="AP13:AU13"/>
    <mergeCell ref="AV13:BA13"/>
    <mergeCell ref="BB13:BG13"/>
    <mergeCell ref="AD14:AE14"/>
    <mergeCell ref="AF14:AI14"/>
    <mergeCell ref="AJ14:AK14"/>
    <mergeCell ref="AL14:AO14"/>
    <mergeCell ref="AP14:AQ14"/>
    <mergeCell ref="AR14:AU14"/>
    <mergeCell ref="AV14:AW14"/>
    <mergeCell ref="AX14:BA14"/>
    <mergeCell ref="BB14:BC14"/>
    <mergeCell ref="BD14:BG14"/>
    <mergeCell ref="A7:AC7"/>
    <mergeCell ref="E8:J8"/>
    <mergeCell ref="L8:AB8"/>
    <mergeCell ref="E9:J9"/>
    <mergeCell ref="L9:V9"/>
    <mergeCell ref="E10:J10"/>
    <mergeCell ref="L10:V10"/>
    <mergeCell ref="AS4:AU5"/>
    <mergeCell ref="AV4:AX5"/>
    <mergeCell ref="AY4:BA5"/>
    <mergeCell ref="BB4:BG5"/>
    <mergeCell ref="A5:I5"/>
    <mergeCell ref="J5:Y5"/>
    <mergeCell ref="A4:I4"/>
    <mergeCell ref="J4:Y4"/>
    <mergeCell ref="Z4:AI5"/>
    <mergeCell ref="AJ4:AL5"/>
    <mergeCell ref="AM4:AO5"/>
    <mergeCell ref="AP4:AR5"/>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s>
  <phoneticPr fontId="2"/>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1FBE-6204-450A-98F9-423DC66A85F7}">
  <sheetPr>
    <pageSetUpPr fitToPage="1"/>
  </sheetPr>
  <dimension ref="A3:BK32"/>
  <sheetViews>
    <sheetView view="pageLayout" topLeftCell="A16" zoomScaleNormal="100" workbookViewId="0">
      <selection activeCell="AM23" sqref="AM23:AQ24"/>
    </sheetView>
  </sheetViews>
  <sheetFormatPr defaultColWidth="9" defaultRowHeight="14.4" x14ac:dyDescent="0.15"/>
  <cols>
    <col min="1" max="42" width="2.6640625" style="45" customWidth="1"/>
    <col min="43" max="43" width="1.88671875" style="45" customWidth="1"/>
    <col min="44" max="44" width="2.88671875" style="62" customWidth="1"/>
    <col min="45" max="53" width="2.6640625" style="45" customWidth="1"/>
    <col min="54" max="54" width="3.109375" style="45" customWidth="1"/>
    <col min="55" max="55" width="2.5546875" style="45" customWidth="1"/>
    <col min="56" max="61" width="2.6640625" style="45" customWidth="1"/>
    <col min="62" max="62" width="3.77734375" style="45" customWidth="1"/>
    <col min="63" max="127" width="2.6640625" style="45" customWidth="1"/>
    <col min="128" max="16384" width="9" style="45"/>
  </cols>
  <sheetData>
    <row r="3" spans="1:62" s="42" customFormat="1" ht="20.95" customHeight="1" x14ac:dyDescent="0.15">
      <c r="A3" s="615" t="s">
        <v>2011</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R3" s="271"/>
    </row>
    <row r="4" spans="1:62" ht="15.9" customHeight="1" x14ac:dyDescent="0.15">
      <c r="D4" s="61" t="s">
        <v>1484</v>
      </c>
      <c r="E4" s="62"/>
      <c r="F4" s="61" t="s">
        <v>1493</v>
      </c>
      <c r="G4" s="62"/>
      <c r="H4" s="62"/>
      <c r="I4" s="62"/>
      <c r="J4" s="62"/>
      <c r="K4" s="62"/>
      <c r="L4" s="45" t="s">
        <v>1484</v>
      </c>
      <c r="M4" s="45" t="s">
        <v>2012</v>
      </c>
    </row>
    <row r="5" spans="1:62" ht="15.9" customHeight="1" x14ac:dyDescent="0.15">
      <c r="D5" s="61" t="s">
        <v>1484</v>
      </c>
      <c r="F5" s="61" t="s">
        <v>1455</v>
      </c>
      <c r="H5" s="62"/>
      <c r="I5" s="62"/>
      <c r="J5" s="62"/>
      <c r="K5" s="62"/>
      <c r="L5" s="45" t="s">
        <v>1484</v>
      </c>
      <c r="M5" s="45" t="s">
        <v>1370</v>
      </c>
      <c r="AP5" s="62"/>
      <c r="AR5" s="45"/>
    </row>
    <row r="6" spans="1:62" ht="15.9" customHeight="1" x14ac:dyDescent="0.15">
      <c r="D6" s="61" t="s">
        <v>1484</v>
      </c>
      <c r="F6" s="61" t="s">
        <v>1520</v>
      </c>
      <c r="H6" s="62"/>
      <c r="I6" s="62"/>
      <c r="J6" s="62"/>
      <c r="K6" s="62"/>
      <c r="L6" s="45" t="s">
        <v>1484</v>
      </c>
      <c r="M6" s="79" t="s">
        <v>1521</v>
      </c>
      <c r="AP6" s="62"/>
      <c r="AR6" s="45"/>
    </row>
    <row r="7" spans="1:62" ht="15.9" customHeight="1" x14ac:dyDescent="0.15">
      <c r="D7" s="61"/>
      <c r="F7" s="61"/>
      <c r="H7" s="62"/>
      <c r="I7" s="62"/>
      <c r="J7" s="62"/>
      <c r="K7" s="62"/>
      <c r="AP7" s="62"/>
      <c r="AR7" s="45"/>
    </row>
    <row r="8" spans="1:62" ht="19.5" customHeight="1" x14ac:dyDescent="0.15">
      <c r="D8" s="390" t="s">
        <v>1522</v>
      </c>
      <c r="E8" s="390"/>
      <c r="F8" s="390"/>
      <c r="G8" s="390"/>
      <c r="H8" s="390"/>
      <c r="AR8" s="45"/>
      <c r="AX8" s="390" t="s">
        <v>1523</v>
      </c>
      <c r="AY8" s="390"/>
      <c r="AZ8" s="390"/>
      <c r="BA8" s="390"/>
      <c r="BB8" s="390"/>
      <c r="BC8" s="390"/>
      <c r="BD8" s="390"/>
      <c r="BE8" s="390"/>
      <c r="BF8" s="390"/>
      <c r="BG8" s="390"/>
      <c r="BH8" s="390"/>
      <c r="BI8" s="390"/>
      <c r="BJ8" s="390"/>
    </row>
    <row r="9" spans="1:62" ht="20.149999999999999" customHeight="1" x14ac:dyDescent="0.15">
      <c r="A9" s="383" t="s">
        <v>1524</v>
      </c>
      <c r="B9" s="383"/>
      <c r="C9" s="383"/>
      <c r="D9" s="383"/>
      <c r="E9" s="383"/>
      <c r="F9" s="383"/>
      <c r="G9" s="383"/>
      <c r="H9" s="383"/>
      <c r="I9" s="383"/>
      <c r="J9" s="383"/>
      <c r="K9" s="383"/>
      <c r="L9" s="383"/>
      <c r="M9" s="383"/>
      <c r="N9" s="383" t="s">
        <v>1525</v>
      </c>
      <c r="O9" s="383"/>
      <c r="P9" s="383"/>
      <c r="Q9" s="383"/>
      <c r="R9" s="383"/>
      <c r="S9" s="383"/>
      <c r="T9" s="383"/>
      <c r="U9" s="383"/>
      <c r="V9" s="383"/>
      <c r="W9" s="383"/>
      <c r="X9" s="383"/>
      <c r="Y9" s="383"/>
      <c r="Z9" s="383"/>
      <c r="AA9" s="383"/>
      <c r="AB9" s="383"/>
      <c r="AC9" s="383"/>
      <c r="AD9" s="383"/>
      <c r="AE9" s="383" t="s">
        <v>1526</v>
      </c>
      <c r="AF9" s="383"/>
      <c r="AG9" s="383"/>
      <c r="AH9" s="383"/>
      <c r="AI9" s="383"/>
      <c r="AJ9" s="383"/>
      <c r="AK9" s="383"/>
      <c r="AL9" s="383"/>
      <c r="AM9" s="383"/>
      <c r="AN9" s="383"/>
      <c r="AO9" s="383"/>
      <c r="AP9" s="383"/>
      <c r="AR9" s="45"/>
      <c r="AS9" s="383" t="s">
        <v>1527</v>
      </c>
      <c r="AT9" s="383"/>
      <c r="AU9" s="383"/>
      <c r="AV9" s="383"/>
      <c r="AW9" s="383"/>
      <c r="AX9" s="383"/>
      <c r="AY9" s="383"/>
      <c r="AZ9" s="383"/>
      <c r="BA9" s="383"/>
      <c r="BB9" s="383" t="s">
        <v>1528</v>
      </c>
      <c r="BC9" s="383"/>
      <c r="BD9" s="383"/>
      <c r="BE9" s="383"/>
      <c r="BF9" s="383"/>
      <c r="BG9" s="383"/>
      <c r="BH9" s="383"/>
      <c r="BI9" s="383"/>
      <c r="BJ9" s="383"/>
    </row>
    <row r="10" spans="1:62" ht="20.149999999999999" customHeight="1" x14ac:dyDescent="0.15">
      <c r="A10" s="383"/>
      <c r="B10" s="383"/>
      <c r="C10" s="383"/>
      <c r="D10" s="383"/>
      <c r="E10" s="383"/>
      <c r="F10" s="383"/>
      <c r="G10" s="383"/>
      <c r="H10" s="383"/>
      <c r="I10" s="383"/>
      <c r="J10" s="383"/>
      <c r="K10" s="383"/>
      <c r="L10" s="383"/>
      <c r="M10" s="383"/>
      <c r="N10" s="383" t="s">
        <v>1529</v>
      </c>
      <c r="O10" s="383"/>
      <c r="P10" s="383"/>
      <c r="Q10" s="383"/>
      <c r="R10" s="383"/>
      <c r="S10" s="383" t="s">
        <v>1530</v>
      </c>
      <c r="T10" s="383"/>
      <c r="U10" s="383"/>
      <c r="V10" s="383"/>
      <c r="W10" s="383"/>
      <c r="X10" s="383" t="s">
        <v>1531</v>
      </c>
      <c r="Y10" s="383"/>
      <c r="Z10" s="383"/>
      <c r="AA10" s="383"/>
      <c r="AB10" s="383"/>
      <c r="AC10" s="383"/>
      <c r="AD10" s="383"/>
      <c r="AE10" s="383" t="s">
        <v>1532</v>
      </c>
      <c r="AF10" s="383"/>
      <c r="AG10" s="383"/>
      <c r="AH10" s="383"/>
      <c r="AI10" s="383"/>
      <c r="AJ10" s="383" t="s">
        <v>1533</v>
      </c>
      <c r="AK10" s="383"/>
      <c r="AL10" s="383"/>
      <c r="AM10" s="383"/>
      <c r="AN10" s="383"/>
      <c r="AO10" s="383"/>
      <c r="AP10" s="383"/>
      <c r="AR10" s="45"/>
      <c r="AS10" s="383" t="s">
        <v>1506</v>
      </c>
      <c r="AT10" s="383"/>
      <c r="AU10" s="383"/>
      <c r="AV10" s="383" t="s">
        <v>1534</v>
      </c>
      <c r="AW10" s="383"/>
      <c r="AX10" s="383"/>
      <c r="AY10" s="383"/>
      <c r="AZ10" s="383"/>
      <c r="BA10" s="383"/>
      <c r="BB10" s="383" t="s">
        <v>1506</v>
      </c>
      <c r="BC10" s="383"/>
      <c r="BD10" s="383"/>
      <c r="BE10" s="383" t="s">
        <v>1535</v>
      </c>
      <c r="BF10" s="383"/>
      <c r="BG10" s="383"/>
      <c r="BH10" s="383"/>
      <c r="BI10" s="383"/>
      <c r="BJ10" s="383"/>
    </row>
    <row r="11" spans="1:62" ht="23.1" customHeight="1" x14ac:dyDescent="0.15">
      <c r="A11" s="591" t="s">
        <v>1536</v>
      </c>
      <c r="B11" s="591"/>
      <c r="C11" s="383" t="s">
        <v>1537</v>
      </c>
      <c r="D11" s="383"/>
      <c r="E11" s="383"/>
      <c r="F11" s="383"/>
      <c r="G11" s="383"/>
      <c r="H11" s="383"/>
      <c r="I11" s="383"/>
      <c r="J11" s="383"/>
      <c r="K11" s="383"/>
      <c r="L11" s="383"/>
      <c r="M11" s="383"/>
      <c r="N11" s="744">
        <v>2</v>
      </c>
      <c r="O11" s="744"/>
      <c r="P11" s="744"/>
      <c r="Q11" s="744"/>
      <c r="R11" s="744"/>
      <c r="S11" s="744">
        <v>255489</v>
      </c>
      <c r="T11" s="744"/>
      <c r="U11" s="744"/>
      <c r="V11" s="744"/>
      <c r="W11" s="744"/>
      <c r="X11" s="744">
        <v>228839</v>
      </c>
      <c r="Y11" s="744"/>
      <c r="Z11" s="744"/>
      <c r="AA11" s="744"/>
      <c r="AB11" s="744"/>
      <c r="AC11" s="744"/>
      <c r="AD11" s="744"/>
      <c r="AE11" s="744">
        <v>1</v>
      </c>
      <c r="AF11" s="744"/>
      <c r="AG11" s="744"/>
      <c r="AH11" s="744"/>
      <c r="AI11" s="744"/>
      <c r="AJ11" s="744">
        <v>14042</v>
      </c>
      <c r="AK11" s="744"/>
      <c r="AL11" s="744"/>
      <c r="AM11" s="744"/>
      <c r="AN11" s="744"/>
      <c r="AO11" s="744"/>
      <c r="AP11" s="744"/>
      <c r="AR11" s="45"/>
      <c r="AS11" s="744">
        <v>2</v>
      </c>
      <c r="AT11" s="744"/>
      <c r="AU11" s="744"/>
      <c r="AV11" s="744">
        <v>5620</v>
      </c>
      <c r="AW11" s="744"/>
      <c r="AX11" s="744"/>
      <c r="AY11" s="744"/>
      <c r="AZ11" s="744"/>
      <c r="BA11" s="744"/>
      <c r="BB11" s="744">
        <v>2</v>
      </c>
      <c r="BC11" s="744"/>
      <c r="BD11" s="744"/>
      <c r="BE11" s="744">
        <v>9600</v>
      </c>
      <c r="BF11" s="744"/>
      <c r="BG11" s="744"/>
      <c r="BH11" s="744"/>
      <c r="BI11" s="744"/>
      <c r="BJ11" s="744"/>
    </row>
    <row r="12" spans="1:62" ht="23.1" customHeight="1" x14ac:dyDescent="0.15">
      <c r="A12" s="591"/>
      <c r="B12" s="591"/>
      <c r="C12" s="383" t="s">
        <v>1538</v>
      </c>
      <c r="D12" s="383"/>
      <c r="E12" s="383"/>
      <c r="F12" s="383"/>
      <c r="G12" s="383"/>
      <c r="H12" s="383"/>
      <c r="I12" s="383"/>
      <c r="J12" s="383"/>
      <c r="K12" s="383"/>
      <c r="L12" s="383"/>
      <c r="M12" s="383"/>
      <c r="N12" s="744">
        <v>2</v>
      </c>
      <c r="O12" s="744"/>
      <c r="P12" s="744"/>
      <c r="Q12" s="744"/>
      <c r="R12" s="744"/>
      <c r="S12" s="744">
        <v>78724</v>
      </c>
      <c r="T12" s="744"/>
      <c r="U12" s="744"/>
      <c r="V12" s="744"/>
      <c r="W12" s="744"/>
      <c r="X12" s="744">
        <v>78724</v>
      </c>
      <c r="Y12" s="744"/>
      <c r="Z12" s="744"/>
      <c r="AA12" s="744"/>
      <c r="AB12" s="744"/>
      <c r="AC12" s="744"/>
      <c r="AD12" s="744"/>
      <c r="AE12" s="744">
        <v>1</v>
      </c>
      <c r="AF12" s="744"/>
      <c r="AG12" s="744"/>
      <c r="AH12" s="744"/>
      <c r="AI12" s="744"/>
      <c r="AJ12" s="744">
        <v>11228</v>
      </c>
      <c r="AK12" s="744"/>
      <c r="AL12" s="744"/>
      <c r="AM12" s="744"/>
      <c r="AN12" s="744"/>
      <c r="AO12" s="744"/>
      <c r="AP12" s="744"/>
      <c r="AR12" s="45"/>
      <c r="AS12" s="744">
        <v>2</v>
      </c>
      <c r="AT12" s="744"/>
      <c r="AU12" s="744"/>
      <c r="AV12" s="744">
        <v>3940</v>
      </c>
      <c r="AW12" s="744"/>
      <c r="AX12" s="744"/>
      <c r="AY12" s="744"/>
      <c r="AZ12" s="744"/>
      <c r="BA12" s="744"/>
      <c r="BB12" s="744">
        <v>1</v>
      </c>
      <c r="BC12" s="744"/>
      <c r="BD12" s="744"/>
      <c r="BE12" s="744">
        <v>6280</v>
      </c>
      <c r="BF12" s="744"/>
      <c r="BG12" s="744"/>
      <c r="BH12" s="744"/>
      <c r="BI12" s="744"/>
      <c r="BJ12" s="744"/>
    </row>
    <row r="13" spans="1:62" ht="23.1" customHeight="1" x14ac:dyDescent="0.15">
      <c r="A13" s="591"/>
      <c r="B13" s="591"/>
      <c r="C13" s="383" t="s">
        <v>1539</v>
      </c>
      <c r="D13" s="383"/>
      <c r="E13" s="383"/>
      <c r="F13" s="383"/>
      <c r="G13" s="383"/>
      <c r="H13" s="383"/>
      <c r="I13" s="383"/>
      <c r="J13" s="383"/>
      <c r="K13" s="383"/>
      <c r="L13" s="383"/>
      <c r="M13" s="383"/>
      <c r="N13" s="744">
        <v>1</v>
      </c>
      <c r="O13" s="744"/>
      <c r="P13" s="744"/>
      <c r="Q13" s="744"/>
      <c r="R13" s="744"/>
      <c r="S13" s="744">
        <v>57366</v>
      </c>
      <c r="T13" s="744"/>
      <c r="U13" s="744"/>
      <c r="V13" s="744"/>
      <c r="W13" s="744"/>
      <c r="X13" s="744">
        <v>11473</v>
      </c>
      <c r="Y13" s="744"/>
      <c r="Z13" s="744"/>
      <c r="AA13" s="744"/>
      <c r="AB13" s="744"/>
      <c r="AC13" s="744"/>
      <c r="AD13" s="744"/>
      <c r="AE13" s="744">
        <v>0</v>
      </c>
      <c r="AF13" s="744"/>
      <c r="AG13" s="744"/>
      <c r="AH13" s="744"/>
      <c r="AI13" s="744"/>
      <c r="AJ13" s="744">
        <v>0</v>
      </c>
      <c r="AK13" s="744"/>
      <c r="AL13" s="744"/>
      <c r="AM13" s="744"/>
      <c r="AN13" s="744"/>
      <c r="AO13" s="744"/>
      <c r="AP13" s="744"/>
      <c r="AR13" s="45"/>
      <c r="AS13" s="744">
        <v>0</v>
      </c>
      <c r="AT13" s="744"/>
      <c r="AU13" s="744"/>
      <c r="AV13" s="744">
        <v>0</v>
      </c>
      <c r="AW13" s="744"/>
      <c r="AX13" s="744"/>
      <c r="AY13" s="744"/>
      <c r="AZ13" s="744"/>
      <c r="BA13" s="744"/>
      <c r="BB13" s="744">
        <v>0</v>
      </c>
      <c r="BC13" s="744"/>
      <c r="BD13" s="744"/>
      <c r="BE13" s="744">
        <v>0</v>
      </c>
      <c r="BF13" s="744"/>
      <c r="BG13" s="744"/>
      <c r="BH13" s="744"/>
      <c r="BI13" s="744"/>
      <c r="BJ13" s="744"/>
    </row>
    <row r="14" spans="1:62" ht="23.1" customHeight="1" x14ac:dyDescent="0.15">
      <c r="A14" s="591"/>
      <c r="B14" s="591"/>
      <c r="C14" s="383" t="s">
        <v>1540</v>
      </c>
      <c r="D14" s="383"/>
      <c r="E14" s="383"/>
      <c r="F14" s="383"/>
      <c r="G14" s="383"/>
      <c r="H14" s="383"/>
      <c r="I14" s="383"/>
      <c r="J14" s="383"/>
      <c r="K14" s="383"/>
      <c r="L14" s="383"/>
      <c r="M14" s="383"/>
      <c r="N14" s="744">
        <v>30</v>
      </c>
      <c r="O14" s="744"/>
      <c r="P14" s="744"/>
      <c r="Q14" s="744"/>
      <c r="R14" s="744"/>
      <c r="S14" s="744">
        <v>852134</v>
      </c>
      <c r="T14" s="744"/>
      <c r="U14" s="744"/>
      <c r="V14" s="744"/>
      <c r="W14" s="744"/>
      <c r="X14" s="744">
        <v>769055</v>
      </c>
      <c r="Y14" s="744"/>
      <c r="Z14" s="744"/>
      <c r="AA14" s="744"/>
      <c r="AB14" s="744"/>
      <c r="AC14" s="744"/>
      <c r="AD14" s="744"/>
      <c r="AE14" s="744">
        <v>11</v>
      </c>
      <c r="AF14" s="744"/>
      <c r="AG14" s="744"/>
      <c r="AH14" s="744"/>
      <c r="AI14" s="744"/>
      <c r="AJ14" s="744">
        <v>17988</v>
      </c>
      <c r="AK14" s="744"/>
      <c r="AL14" s="744"/>
      <c r="AM14" s="744"/>
      <c r="AN14" s="744"/>
      <c r="AO14" s="744"/>
      <c r="AP14" s="744"/>
      <c r="AR14" s="45"/>
      <c r="AS14" s="744">
        <v>30</v>
      </c>
      <c r="AT14" s="744"/>
      <c r="AU14" s="744"/>
      <c r="AV14" s="744">
        <v>11670</v>
      </c>
      <c r="AW14" s="744"/>
      <c r="AX14" s="744"/>
      <c r="AY14" s="744"/>
      <c r="AZ14" s="744"/>
      <c r="BA14" s="744"/>
      <c r="BB14" s="744">
        <v>16</v>
      </c>
      <c r="BC14" s="744"/>
      <c r="BD14" s="744"/>
      <c r="BE14" s="744">
        <v>18320</v>
      </c>
      <c r="BF14" s="744"/>
      <c r="BG14" s="744"/>
      <c r="BH14" s="744"/>
      <c r="BI14" s="744"/>
      <c r="BJ14" s="744"/>
    </row>
    <row r="15" spans="1:62" ht="23.1" customHeight="1" x14ac:dyDescent="0.15">
      <c r="A15" s="591"/>
      <c r="B15" s="591"/>
      <c r="C15" s="383" t="s">
        <v>1541</v>
      </c>
      <c r="D15" s="383"/>
      <c r="E15" s="383"/>
      <c r="F15" s="383"/>
      <c r="G15" s="383"/>
      <c r="H15" s="383"/>
      <c r="I15" s="383"/>
      <c r="J15" s="383"/>
      <c r="K15" s="383"/>
      <c r="L15" s="383"/>
      <c r="M15" s="383"/>
      <c r="N15" s="744">
        <v>6</v>
      </c>
      <c r="O15" s="744"/>
      <c r="P15" s="744"/>
      <c r="Q15" s="744"/>
      <c r="R15" s="744"/>
      <c r="S15" s="744">
        <v>196760</v>
      </c>
      <c r="T15" s="744"/>
      <c r="U15" s="744"/>
      <c r="V15" s="744"/>
      <c r="W15" s="744"/>
      <c r="X15" s="744">
        <v>177782</v>
      </c>
      <c r="Y15" s="744"/>
      <c r="Z15" s="744"/>
      <c r="AA15" s="744"/>
      <c r="AB15" s="744"/>
      <c r="AC15" s="744"/>
      <c r="AD15" s="744"/>
      <c r="AE15" s="744">
        <v>1</v>
      </c>
      <c r="AF15" s="744"/>
      <c r="AG15" s="744"/>
      <c r="AH15" s="744"/>
      <c r="AI15" s="744"/>
      <c r="AJ15" s="744">
        <v>92</v>
      </c>
      <c r="AK15" s="744"/>
      <c r="AL15" s="744"/>
      <c r="AM15" s="744"/>
      <c r="AN15" s="744"/>
      <c r="AO15" s="744"/>
      <c r="AP15" s="744"/>
      <c r="AR15" s="45"/>
      <c r="AS15" s="744">
        <v>6</v>
      </c>
      <c r="AT15" s="744"/>
      <c r="AU15" s="744"/>
      <c r="AV15" s="744">
        <v>16470</v>
      </c>
      <c r="AW15" s="744"/>
      <c r="AX15" s="744"/>
      <c r="AY15" s="744"/>
      <c r="AZ15" s="744"/>
      <c r="BA15" s="744"/>
      <c r="BB15" s="744">
        <v>1</v>
      </c>
      <c r="BC15" s="744"/>
      <c r="BD15" s="744"/>
      <c r="BE15" s="744">
        <v>920</v>
      </c>
      <c r="BF15" s="744"/>
      <c r="BG15" s="744"/>
      <c r="BH15" s="744"/>
      <c r="BI15" s="744"/>
      <c r="BJ15" s="744"/>
    </row>
    <row r="16" spans="1:62" ht="23.1" customHeight="1" x14ac:dyDescent="0.15">
      <c r="A16" s="591"/>
      <c r="B16" s="591"/>
      <c r="C16" s="600" t="s">
        <v>1542</v>
      </c>
      <c r="D16" s="383"/>
      <c r="E16" s="383"/>
      <c r="F16" s="383"/>
      <c r="G16" s="383"/>
      <c r="H16" s="383"/>
      <c r="I16" s="383"/>
      <c r="J16" s="383"/>
      <c r="K16" s="383"/>
      <c r="L16" s="383"/>
      <c r="M16" s="383"/>
      <c r="N16" s="744">
        <v>161</v>
      </c>
      <c r="O16" s="744"/>
      <c r="P16" s="744"/>
      <c r="Q16" s="744"/>
      <c r="R16" s="744"/>
      <c r="S16" s="744">
        <v>370554</v>
      </c>
      <c r="T16" s="744"/>
      <c r="U16" s="744"/>
      <c r="V16" s="744"/>
      <c r="W16" s="744"/>
      <c r="X16" s="744">
        <v>359482</v>
      </c>
      <c r="Y16" s="744"/>
      <c r="Z16" s="744"/>
      <c r="AA16" s="744"/>
      <c r="AB16" s="744"/>
      <c r="AC16" s="744"/>
      <c r="AD16" s="744"/>
      <c r="AE16" s="744">
        <v>119</v>
      </c>
      <c r="AF16" s="744"/>
      <c r="AG16" s="744"/>
      <c r="AH16" s="744"/>
      <c r="AI16" s="744"/>
      <c r="AJ16" s="744">
        <v>43295</v>
      </c>
      <c r="AK16" s="744"/>
      <c r="AL16" s="744"/>
      <c r="AM16" s="744"/>
      <c r="AN16" s="744"/>
      <c r="AO16" s="744"/>
      <c r="AP16" s="744"/>
      <c r="AR16" s="45"/>
      <c r="AS16" s="744">
        <v>148</v>
      </c>
      <c r="AT16" s="744"/>
      <c r="AU16" s="744"/>
      <c r="AV16" s="744">
        <v>27640</v>
      </c>
      <c r="AW16" s="744"/>
      <c r="AX16" s="744"/>
      <c r="AY16" s="744"/>
      <c r="AZ16" s="744"/>
      <c r="BA16" s="744"/>
      <c r="BB16" s="744">
        <v>128</v>
      </c>
      <c r="BC16" s="744"/>
      <c r="BD16" s="744"/>
      <c r="BE16" s="744">
        <v>69360</v>
      </c>
      <c r="BF16" s="744"/>
      <c r="BG16" s="744"/>
      <c r="BH16" s="744"/>
      <c r="BI16" s="744"/>
      <c r="BJ16" s="744"/>
    </row>
    <row r="17" spans="1:63" ht="23.1" customHeight="1" x14ac:dyDescent="0.15">
      <c r="A17" s="591"/>
      <c r="B17" s="591"/>
      <c r="C17" s="383" t="s">
        <v>2013</v>
      </c>
      <c r="D17" s="383"/>
      <c r="E17" s="383"/>
      <c r="F17" s="383"/>
      <c r="G17" s="383"/>
      <c r="H17" s="383"/>
      <c r="I17" s="383"/>
      <c r="J17" s="383"/>
      <c r="K17" s="383"/>
      <c r="L17" s="383"/>
      <c r="M17" s="383"/>
      <c r="N17" s="744">
        <v>7</v>
      </c>
      <c r="O17" s="744"/>
      <c r="P17" s="744"/>
      <c r="Q17" s="744"/>
      <c r="R17" s="744"/>
      <c r="S17" s="744">
        <v>56249</v>
      </c>
      <c r="T17" s="744"/>
      <c r="U17" s="744"/>
      <c r="V17" s="744"/>
      <c r="W17" s="744"/>
      <c r="X17" s="744">
        <v>56249</v>
      </c>
      <c r="Y17" s="744"/>
      <c r="Z17" s="744"/>
      <c r="AA17" s="744"/>
      <c r="AB17" s="744"/>
      <c r="AC17" s="744"/>
      <c r="AD17" s="744"/>
      <c r="AE17" s="744">
        <v>4</v>
      </c>
      <c r="AF17" s="744"/>
      <c r="AG17" s="744"/>
      <c r="AH17" s="744"/>
      <c r="AI17" s="744"/>
      <c r="AJ17" s="744">
        <v>1723</v>
      </c>
      <c r="AK17" s="744"/>
      <c r="AL17" s="744"/>
      <c r="AM17" s="744"/>
      <c r="AN17" s="744"/>
      <c r="AO17" s="744"/>
      <c r="AP17" s="744"/>
      <c r="AR17" s="45"/>
      <c r="AS17" s="744">
        <v>7</v>
      </c>
      <c r="AT17" s="744"/>
      <c r="AU17" s="744"/>
      <c r="AV17" s="744">
        <v>3580</v>
      </c>
      <c r="AW17" s="744"/>
      <c r="AX17" s="744"/>
      <c r="AY17" s="744"/>
      <c r="AZ17" s="744"/>
      <c r="BA17" s="744"/>
      <c r="BB17" s="744">
        <v>5</v>
      </c>
      <c r="BC17" s="744"/>
      <c r="BD17" s="744"/>
      <c r="BE17" s="744">
        <v>4880</v>
      </c>
      <c r="BF17" s="744"/>
      <c r="BG17" s="744"/>
      <c r="BH17" s="744"/>
      <c r="BI17" s="744"/>
      <c r="BJ17" s="744"/>
    </row>
    <row r="18" spans="1:63" ht="23.1" customHeight="1" x14ac:dyDescent="0.15">
      <c r="A18" s="383" t="s">
        <v>1543</v>
      </c>
      <c r="B18" s="383"/>
      <c r="C18" s="383"/>
      <c r="D18" s="383"/>
      <c r="E18" s="383"/>
      <c r="F18" s="383"/>
      <c r="G18" s="383"/>
      <c r="H18" s="383"/>
      <c r="I18" s="383"/>
      <c r="J18" s="383"/>
      <c r="K18" s="383"/>
      <c r="L18" s="383"/>
      <c r="M18" s="383"/>
      <c r="N18" s="744">
        <v>5</v>
      </c>
      <c r="O18" s="744"/>
      <c r="P18" s="744"/>
      <c r="Q18" s="744"/>
      <c r="R18" s="744"/>
      <c r="S18" s="744">
        <v>28285</v>
      </c>
      <c r="T18" s="744"/>
      <c r="U18" s="744"/>
      <c r="V18" s="744"/>
      <c r="W18" s="744"/>
      <c r="X18" s="744">
        <v>13818</v>
      </c>
      <c r="Y18" s="744"/>
      <c r="Z18" s="744"/>
      <c r="AA18" s="744"/>
      <c r="AB18" s="744"/>
      <c r="AC18" s="744"/>
      <c r="AD18" s="744"/>
      <c r="AE18" s="744">
        <v>0</v>
      </c>
      <c r="AF18" s="744"/>
      <c r="AG18" s="744"/>
      <c r="AH18" s="744"/>
      <c r="AI18" s="744"/>
      <c r="AJ18" s="744">
        <v>0</v>
      </c>
      <c r="AK18" s="744"/>
      <c r="AL18" s="744"/>
      <c r="AM18" s="744"/>
      <c r="AN18" s="744"/>
      <c r="AO18" s="744"/>
      <c r="AP18" s="744"/>
      <c r="AR18" s="45"/>
      <c r="AS18" s="744" t="s">
        <v>1544</v>
      </c>
      <c r="AT18" s="744"/>
      <c r="AU18" s="744"/>
      <c r="AV18" s="744" t="s">
        <v>1544</v>
      </c>
      <c r="AW18" s="744"/>
      <c r="AX18" s="744"/>
      <c r="AY18" s="744"/>
      <c r="AZ18" s="744"/>
      <c r="BA18" s="744"/>
      <c r="BB18" s="744" t="s">
        <v>1544</v>
      </c>
      <c r="BC18" s="744"/>
      <c r="BD18" s="744"/>
      <c r="BE18" s="744" t="s">
        <v>1544</v>
      </c>
      <c r="BF18" s="744"/>
      <c r="BG18" s="744"/>
      <c r="BH18" s="744"/>
      <c r="BI18" s="744"/>
      <c r="BJ18" s="744"/>
    </row>
    <row r="19" spans="1:63" ht="23.1" customHeight="1" x14ac:dyDescent="0.15">
      <c r="A19" s="383" t="s">
        <v>1545</v>
      </c>
      <c r="B19" s="383"/>
      <c r="C19" s="383"/>
      <c r="D19" s="383"/>
      <c r="E19" s="383"/>
      <c r="F19" s="383"/>
      <c r="G19" s="383"/>
      <c r="H19" s="383"/>
      <c r="I19" s="383"/>
      <c r="J19" s="383"/>
      <c r="K19" s="383"/>
      <c r="L19" s="383"/>
      <c r="M19" s="383"/>
      <c r="N19" s="744">
        <v>57</v>
      </c>
      <c r="O19" s="744"/>
      <c r="P19" s="744"/>
      <c r="Q19" s="744"/>
      <c r="R19" s="744"/>
      <c r="S19" s="744">
        <v>149922</v>
      </c>
      <c r="T19" s="744"/>
      <c r="U19" s="744"/>
      <c r="V19" s="744"/>
      <c r="W19" s="744"/>
      <c r="X19" s="744">
        <v>149922</v>
      </c>
      <c r="Y19" s="744"/>
      <c r="Z19" s="744"/>
      <c r="AA19" s="744"/>
      <c r="AB19" s="744"/>
      <c r="AC19" s="744"/>
      <c r="AD19" s="744"/>
      <c r="AE19" s="744">
        <v>10</v>
      </c>
      <c r="AF19" s="744"/>
      <c r="AG19" s="744"/>
      <c r="AH19" s="744"/>
      <c r="AI19" s="744"/>
      <c r="AJ19" s="744">
        <v>4294</v>
      </c>
      <c r="AK19" s="744"/>
      <c r="AL19" s="744"/>
      <c r="AM19" s="744"/>
      <c r="AN19" s="744"/>
      <c r="AO19" s="744"/>
      <c r="AP19" s="744"/>
      <c r="AR19" s="45"/>
      <c r="AS19" s="744" t="s">
        <v>1544</v>
      </c>
      <c r="AT19" s="744"/>
      <c r="AU19" s="744"/>
      <c r="AV19" s="744" t="s">
        <v>1544</v>
      </c>
      <c r="AW19" s="744"/>
      <c r="AX19" s="744"/>
      <c r="AY19" s="744"/>
      <c r="AZ19" s="744"/>
      <c r="BA19" s="744"/>
      <c r="BB19" s="744" t="s">
        <v>1544</v>
      </c>
      <c r="BC19" s="744"/>
      <c r="BD19" s="744"/>
      <c r="BE19" s="744" t="s">
        <v>1544</v>
      </c>
      <c r="BF19" s="744"/>
      <c r="BG19" s="744"/>
      <c r="BH19" s="744"/>
      <c r="BI19" s="744"/>
      <c r="BJ19" s="744"/>
    </row>
    <row r="20" spans="1:63" ht="23.1" customHeight="1" x14ac:dyDescent="0.15">
      <c r="A20" s="383" t="s">
        <v>159</v>
      </c>
      <c r="B20" s="383"/>
      <c r="C20" s="383"/>
      <c r="D20" s="383"/>
      <c r="E20" s="383"/>
      <c r="F20" s="383"/>
      <c r="G20" s="383"/>
      <c r="H20" s="383"/>
      <c r="I20" s="383"/>
      <c r="J20" s="383"/>
      <c r="K20" s="383"/>
      <c r="L20" s="383"/>
      <c r="M20" s="383"/>
      <c r="N20" s="744">
        <f>SUM(N11:R19)</f>
        <v>271</v>
      </c>
      <c r="O20" s="744"/>
      <c r="P20" s="744"/>
      <c r="Q20" s="744"/>
      <c r="R20" s="744"/>
      <c r="S20" s="744">
        <f>SUM(S11:W19)</f>
        <v>2045483</v>
      </c>
      <c r="T20" s="744"/>
      <c r="U20" s="744"/>
      <c r="V20" s="744"/>
      <c r="W20" s="744"/>
      <c r="X20" s="744">
        <f>SUM(X11:AD19)</f>
        <v>1845344</v>
      </c>
      <c r="Y20" s="744"/>
      <c r="Z20" s="744"/>
      <c r="AA20" s="744"/>
      <c r="AB20" s="744"/>
      <c r="AC20" s="744"/>
      <c r="AD20" s="744"/>
      <c r="AE20" s="744">
        <f>SUM(AE11:AI19)</f>
        <v>147</v>
      </c>
      <c r="AF20" s="744"/>
      <c r="AG20" s="744"/>
      <c r="AH20" s="744"/>
      <c r="AI20" s="744"/>
      <c r="AJ20" s="744">
        <f>SUM(AJ11:AP19)</f>
        <v>92662</v>
      </c>
      <c r="AK20" s="744"/>
      <c r="AL20" s="744"/>
      <c r="AM20" s="744"/>
      <c r="AN20" s="744"/>
      <c r="AO20" s="744"/>
      <c r="AP20" s="744"/>
      <c r="AR20" s="45"/>
      <c r="AS20" s="744">
        <f>SUM(AS11:AU19)</f>
        <v>195</v>
      </c>
      <c r="AT20" s="744"/>
      <c r="AU20" s="744"/>
      <c r="AV20" s="744">
        <f>SUM(AV11:BA19)</f>
        <v>68920</v>
      </c>
      <c r="AW20" s="744"/>
      <c r="AX20" s="744"/>
      <c r="AY20" s="744"/>
      <c r="AZ20" s="744"/>
      <c r="BA20" s="744"/>
      <c r="BB20" s="744">
        <f>SUM(BB11:BD19)</f>
        <v>153</v>
      </c>
      <c r="BC20" s="744"/>
      <c r="BD20" s="744"/>
      <c r="BE20" s="744">
        <f>SUM(BE11:BJ19)</f>
        <v>109360</v>
      </c>
      <c r="BF20" s="744"/>
      <c r="BG20" s="744"/>
      <c r="BH20" s="744"/>
      <c r="BI20" s="744"/>
      <c r="BJ20" s="744"/>
    </row>
    <row r="21" spans="1:63" ht="24.05" customHeight="1" x14ac:dyDescent="0.15"/>
    <row r="22" spans="1:63" s="42" customFormat="1" ht="20.95" customHeight="1" x14ac:dyDescent="0.15">
      <c r="A22" s="525" t="s">
        <v>1886</v>
      </c>
      <c r="B22" s="525"/>
      <c r="C22" s="525"/>
      <c r="D22" s="525"/>
      <c r="E22" s="525"/>
      <c r="F22" s="525"/>
      <c r="G22" s="525"/>
      <c r="H22" s="525"/>
      <c r="I22" s="525"/>
      <c r="J22" s="525"/>
      <c r="K22" s="525"/>
      <c r="L22" s="525"/>
      <c r="M22" s="525"/>
      <c r="N22" s="525"/>
      <c r="O22" s="747"/>
      <c r="P22" s="747"/>
      <c r="Q22" s="747"/>
      <c r="BK22" s="310" t="s">
        <v>1546</v>
      </c>
    </row>
    <row r="23" spans="1:63" ht="20.149999999999999" customHeight="1" x14ac:dyDescent="0.25">
      <c r="A23" s="748" t="s">
        <v>1547</v>
      </c>
      <c r="B23" s="749"/>
      <c r="C23" s="749"/>
      <c r="D23" s="749"/>
      <c r="E23" s="749"/>
      <c r="F23" s="749"/>
      <c r="G23" s="749"/>
      <c r="H23" s="749"/>
      <c r="I23" s="749"/>
      <c r="J23" s="749"/>
      <c r="K23" s="749"/>
      <c r="L23" s="749"/>
      <c r="M23" s="749"/>
      <c r="N23" s="750"/>
      <c r="O23" s="751" t="s">
        <v>1455</v>
      </c>
      <c r="P23" s="752"/>
      <c r="Q23" s="752"/>
      <c r="R23" s="752"/>
      <c r="S23" s="752"/>
      <c r="T23" s="752"/>
      <c r="U23" s="752"/>
      <c r="V23" s="752"/>
      <c r="W23" s="752"/>
      <c r="X23" s="753"/>
      <c r="Y23" s="383" t="s">
        <v>1887</v>
      </c>
      <c r="Z23" s="383"/>
      <c r="AA23" s="383"/>
      <c r="AB23" s="383"/>
      <c r="AC23" s="383"/>
      <c r="AD23" s="383" t="s">
        <v>2014</v>
      </c>
      <c r="AE23" s="383"/>
      <c r="AF23" s="383"/>
      <c r="AG23" s="383"/>
      <c r="AH23" s="383"/>
      <c r="AI23" s="383"/>
      <c r="AJ23" s="383"/>
      <c r="AK23" s="383"/>
      <c r="AL23" s="383"/>
      <c r="AM23" s="591" t="s">
        <v>2015</v>
      </c>
      <c r="AN23" s="591"/>
      <c r="AO23" s="591"/>
      <c r="AP23" s="591"/>
      <c r="AQ23" s="591"/>
      <c r="AR23" s="529" t="s">
        <v>1548</v>
      </c>
      <c r="AS23" s="530"/>
      <c r="AT23" s="530"/>
      <c r="AU23" s="530"/>
      <c r="AV23" s="530"/>
      <c r="AW23" s="530"/>
      <c r="AX23" s="530"/>
      <c r="AY23" s="530"/>
      <c r="AZ23" s="530"/>
      <c r="BA23" s="530"/>
      <c r="BB23" s="530"/>
      <c r="BC23" s="530"/>
      <c r="BD23" s="530"/>
      <c r="BE23" s="530"/>
      <c r="BF23" s="530"/>
      <c r="BG23" s="530"/>
      <c r="BH23" s="530"/>
      <c r="BI23" s="530"/>
      <c r="BJ23" s="530"/>
      <c r="BK23" s="533"/>
    </row>
    <row r="24" spans="1:63" ht="20.149999999999999" customHeight="1" x14ac:dyDescent="0.15">
      <c r="A24" s="755" t="s">
        <v>2016</v>
      </c>
      <c r="B24" s="756"/>
      <c r="C24" s="756"/>
      <c r="D24" s="756"/>
      <c r="E24" s="756"/>
      <c r="F24" s="756"/>
      <c r="G24" s="756"/>
      <c r="H24" s="756"/>
      <c r="I24" s="756"/>
      <c r="J24" s="756"/>
      <c r="K24" s="756"/>
      <c r="L24" s="756"/>
      <c r="M24" s="756"/>
      <c r="N24" s="757"/>
      <c r="O24" s="758" t="s">
        <v>1457</v>
      </c>
      <c r="P24" s="759"/>
      <c r="Q24" s="759"/>
      <c r="R24" s="759"/>
      <c r="S24" s="759"/>
      <c r="T24" s="759"/>
      <c r="U24" s="759"/>
      <c r="V24" s="759"/>
      <c r="W24" s="759"/>
      <c r="X24" s="760"/>
      <c r="Y24" s="745"/>
      <c r="Z24" s="745"/>
      <c r="AA24" s="745"/>
      <c r="AB24" s="745"/>
      <c r="AC24" s="745"/>
      <c r="AD24" s="745" t="s">
        <v>1346</v>
      </c>
      <c r="AE24" s="745"/>
      <c r="AF24" s="745"/>
      <c r="AG24" s="745" t="s">
        <v>1347</v>
      </c>
      <c r="AH24" s="745"/>
      <c r="AI24" s="745"/>
      <c r="AJ24" s="745" t="s">
        <v>1348</v>
      </c>
      <c r="AK24" s="745"/>
      <c r="AL24" s="745"/>
      <c r="AM24" s="754"/>
      <c r="AN24" s="754"/>
      <c r="AO24" s="754"/>
      <c r="AP24" s="754"/>
      <c r="AQ24" s="754"/>
      <c r="AR24" s="531"/>
      <c r="AS24" s="532"/>
      <c r="AT24" s="532"/>
      <c r="AU24" s="532"/>
      <c r="AV24" s="532"/>
      <c r="AW24" s="532"/>
      <c r="AX24" s="532"/>
      <c r="AY24" s="532"/>
      <c r="AZ24" s="532"/>
      <c r="BA24" s="532"/>
      <c r="BB24" s="532"/>
      <c r="BC24" s="532"/>
      <c r="BD24" s="532"/>
      <c r="BE24" s="532"/>
      <c r="BF24" s="532"/>
      <c r="BG24" s="532"/>
      <c r="BH24" s="532"/>
      <c r="BI24" s="532"/>
      <c r="BJ24" s="532"/>
      <c r="BK24" s="534"/>
    </row>
    <row r="25" spans="1:63" ht="20.149999999999999" customHeight="1" x14ac:dyDescent="0.15">
      <c r="A25" s="591" t="s">
        <v>2017</v>
      </c>
      <c r="B25" s="591"/>
      <c r="C25" s="591"/>
      <c r="D25" s="591"/>
      <c r="E25" s="591"/>
      <c r="F25" s="591"/>
      <c r="G25" s="591"/>
      <c r="H25" s="591"/>
      <c r="I25" s="591"/>
      <c r="J25" s="591"/>
      <c r="K25" s="591"/>
      <c r="L25" s="591"/>
      <c r="M25" s="591"/>
      <c r="N25" s="591"/>
      <c r="O25" s="702" t="s">
        <v>1549</v>
      </c>
      <c r="P25" s="702"/>
      <c r="Q25" s="702"/>
      <c r="R25" s="702"/>
      <c r="S25" s="702"/>
      <c r="T25" s="702"/>
      <c r="U25" s="702"/>
      <c r="V25" s="702"/>
      <c r="W25" s="702"/>
      <c r="X25" s="702"/>
      <c r="Y25" s="746" t="s">
        <v>1550</v>
      </c>
      <c r="Z25" s="746"/>
      <c r="AA25" s="746"/>
      <c r="AB25" s="746"/>
      <c r="AC25" s="746"/>
      <c r="AD25" s="696">
        <v>8</v>
      </c>
      <c r="AE25" s="696"/>
      <c r="AF25" s="696"/>
      <c r="AG25" s="696">
        <v>3</v>
      </c>
      <c r="AH25" s="696"/>
      <c r="AI25" s="696"/>
      <c r="AJ25" s="696" t="s">
        <v>687</v>
      </c>
      <c r="AK25" s="696"/>
      <c r="AL25" s="696"/>
      <c r="AM25" s="383" t="s">
        <v>687</v>
      </c>
      <c r="AN25" s="383"/>
      <c r="AO25" s="383"/>
      <c r="AP25" s="383"/>
      <c r="AQ25" s="383"/>
      <c r="AR25" s="272" t="s">
        <v>1551</v>
      </c>
      <c r="AS25" s="768" t="s">
        <v>1552</v>
      </c>
      <c r="AT25" s="768"/>
      <c r="AU25" s="768"/>
      <c r="AV25" s="768"/>
      <c r="AW25" s="768"/>
      <c r="AX25" s="768"/>
      <c r="AY25" s="768"/>
      <c r="AZ25" s="768"/>
      <c r="BA25" s="768"/>
      <c r="BB25" s="768"/>
      <c r="BC25" s="768"/>
      <c r="BD25" s="768"/>
      <c r="BE25" s="768"/>
      <c r="BF25" s="768"/>
      <c r="BG25" s="768"/>
      <c r="BH25" s="768"/>
      <c r="BI25" s="768"/>
      <c r="BJ25" s="768"/>
      <c r="BK25" s="769"/>
    </row>
    <row r="26" spans="1:63" ht="20.149999999999999" customHeight="1" x14ac:dyDescent="0.15">
      <c r="A26" s="591"/>
      <c r="B26" s="591"/>
      <c r="C26" s="591"/>
      <c r="D26" s="591"/>
      <c r="E26" s="591"/>
      <c r="F26" s="591"/>
      <c r="G26" s="591"/>
      <c r="H26" s="591"/>
      <c r="I26" s="591"/>
      <c r="J26" s="591"/>
      <c r="K26" s="591"/>
      <c r="L26" s="591"/>
      <c r="M26" s="591"/>
      <c r="N26" s="591"/>
      <c r="O26" s="702"/>
      <c r="P26" s="702"/>
      <c r="Q26" s="702"/>
      <c r="R26" s="702"/>
      <c r="S26" s="702"/>
      <c r="T26" s="702"/>
      <c r="U26" s="702"/>
      <c r="V26" s="702"/>
      <c r="W26" s="702"/>
      <c r="X26" s="702"/>
      <c r="Y26" s="746"/>
      <c r="Z26" s="746"/>
      <c r="AA26" s="746"/>
      <c r="AB26" s="746"/>
      <c r="AC26" s="746"/>
      <c r="AD26" s="696"/>
      <c r="AE26" s="696"/>
      <c r="AF26" s="696"/>
      <c r="AG26" s="696"/>
      <c r="AH26" s="696"/>
      <c r="AI26" s="696"/>
      <c r="AJ26" s="696"/>
      <c r="AK26" s="696"/>
      <c r="AL26" s="696"/>
      <c r="AM26" s="383"/>
      <c r="AN26" s="383"/>
      <c r="AO26" s="383"/>
      <c r="AP26" s="383"/>
      <c r="AQ26" s="383"/>
      <c r="AR26" s="273" t="s">
        <v>1553</v>
      </c>
      <c r="AS26" s="764" t="s">
        <v>1554</v>
      </c>
      <c r="AT26" s="764"/>
      <c r="AU26" s="764"/>
      <c r="AV26" s="764"/>
      <c r="AW26" s="764"/>
      <c r="AX26" s="764"/>
      <c r="AY26" s="764"/>
      <c r="AZ26" s="764"/>
      <c r="BA26" s="764"/>
      <c r="BB26" s="764"/>
      <c r="BC26" s="764"/>
      <c r="BD26" s="764"/>
      <c r="BE26" s="764"/>
      <c r="BF26" s="764"/>
      <c r="BG26" s="764"/>
      <c r="BH26" s="764"/>
      <c r="BI26" s="764"/>
      <c r="BJ26" s="764"/>
      <c r="BK26" s="765"/>
    </row>
    <row r="27" spans="1:63" ht="20.149999999999999" customHeight="1" x14ac:dyDescent="0.15">
      <c r="A27" s="591"/>
      <c r="B27" s="591"/>
      <c r="C27" s="591"/>
      <c r="D27" s="591"/>
      <c r="E27" s="591"/>
      <c r="F27" s="591"/>
      <c r="G27" s="591"/>
      <c r="H27" s="591"/>
      <c r="I27" s="591"/>
      <c r="J27" s="591"/>
      <c r="K27" s="591"/>
      <c r="L27" s="591"/>
      <c r="M27" s="591"/>
      <c r="N27" s="591"/>
      <c r="O27" s="702"/>
      <c r="P27" s="702"/>
      <c r="Q27" s="702"/>
      <c r="R27" s="702"/>
      <c r="S27" s="702"/>
      <c r="T27" s="702"/>
      <c r="U27" s="702"/>
      <c r="V27" s="702"/>
      <c r="W27" s="702"/>
      <c r="X27" s="702"/>
      <c r="Y27" s="746"/>
      <c r="Z27" s="746"/>
      <c r="AA27" s="746"/>
      <c r="AB27" s="746"/>
      <c r="AC27" s="746"/>
      <c r="AD27" s="696"/>
      <c r="AE27" s="696"/>
      <c r="AF27" s="696"/>
      <c r="AG27" s="696"/>
      <c r="AH27" s="696"/>
      <c r="AI27" s="696"/>
      <c r="AJ27" s="696"/>
      <c r="AK27" s="696"/>
      <c r="AL27" s="696"/>
      <c r="AM27" s="383"/>
      <c r="AN27" s="383"/>
      <c r="AO27" s="383"/>
      <c r="AP27" s="383"/>
      <c r="AQ27" s="383"/>
      <c r="AR27" s="274" t="s">
        <v>1551</v>
      </c>
      <c r="AS27" s="766" t="s">
        <v>1555</v>
      </c>
      <c r="AT27" s="766"/>
      <c r="AU27" s="766"/>
      <c r="AV27" s="766"/>
      <c r="AW27" s="766"/>
      <c r="AX27" s="766"/>
      <c r="AY27" s="766"/>
      <c r="AZ27" s="766"/>
      <c r="BA27" s="766"/>
      <c r="BB27" s="766"/>
      <c r="BC27" s="766"/>
      <c r="BD27" s="766"/>
      <c r="BE27" s="766"/>
      <c r="BF27" s="766"/>
      <c r="BG27" s="766"/>
      <c r="BH27" s="766"/>
      <c r="BI27" s="766"/>
      <c r="BJ27" s="766"/>
      <c r="BK27" s="767"/>
    </row>
    <row r="28" spans="1:63" ht="26.7" customHeight="1" x14ac:dyDescent="0.15">
      <c r="A28" s="591" t="s">
        <v>2018</v>
      </c>
      <c r="B28" s="591"/>
      <c r="C28" s="591"/>
      <c r="D28" s="591"/>
      <c r="E28" s="591"/>
      <c r="F28" s="591"/>
      <c r="G28" s="591"/>
      <c r="H28" s="591"/>
      <c r="I28" s="591"/>
      <c r="J28" s="591"/>
      <c r="K28" s="591"/>
      <c r="L28" s="591"/>
      <c r="M28" s="591"/>
      <c r="N28" s="591"/>
      <c r="O28" s="702" t="s">
        <v>1556</v>
      </c>
      <c r="P28" s="702"/>
      <c r="Q28" s="702"/>
      <c r="R28" s="702"/>
      <c r="S28" s="702"/>
      <c r="T28" s="702"/>
      <c r="U28" s="702"/>
      <c r="V28" s="702"/>
      <c r="W28" s="702"/>
      <c r="X28" s="702"/>
      <c r="Y28" s="383" t="s">
        <v>687</v>
      </c>
      <c r="Z28" s="383"/>
      <c r="AA28" s="383"/>
      <c r="AB28" s="383"/>
      <c r="AC28" s="383"/>
      <c r="AD28" s="696">
        <v>7</v>
      </c>
      <c r="AE28" s="696"/>
      <c r="AF28" s="696"/>
      <c r="AG28" s="696">
        <v>2</v>
      </c>
      <c r="AH28" s="696"/>
      <c r="AI28" s="696"/>
      <c r="AJ28" s="688">
        <v>8</v>
      </c>
      <c r="AK28" s="688"/>
      <c r="AL28" s="688"/>
      <c r="AM28" s="761" t="s">
        <v>1557</v>
      </c>
      <c r="AN28" s="761"/>
      <c r="AO28" s="761"/>
      <c r="AP28" s="761"/>
      <c r="AQ28" s="761"/>
      <c r="AR28" s="275" t="s">
        <v>1551</v>
      </c>
      <c r="AS28" s="762" t="s">
        <v>1558</v>
      </c>
      <c r="AT28" s="762"/>
      <c r="AU28" s="762"/>
      <c r="AV28" s="762"/>
      <c r="AW28" s="762"/>
      <c r="AX28" s="762"/>
      <c r="AY28" s="762"/>
      <c r="AZ28" s="762"/>
      <c r="BA28" s="762"/>
      <c r="BB28" s="762"/>
      <c r="BC28" s="762"/>
      <c r="BD28" s="762"/>
      <c r="BE28" s="762"/>
      <c r="BF28" s="762"/>
      <c r="BG28" s="762"/>
      <c r="BH28" s="762"/>
      <c r="BI28" s="762"/>
      <c r="BJ28" s="762"/>
      <c r="BK28" s="763"/>
    </row>
    <row r="29" spans="1:63" ht="18.350000000000001" customHeight="1" x14ac:dyDescent="0.15">
      <c r="A29" s="591"/>
      <c r="B29" s="591"/>
      <c r="C29" s="591"/>
      <c r="D29" s="591"/>
      <c r="E29" s="591"/>
      <c r="F29" s="591"/>
      <c r="G29" s="591"/>
      <c r="H29" s="591"/>
      <c r="I29" s="591"/>
      <c r="J29" s="591"/>
      <c r="K29" s="591"/>
      <c r="L29" s="591"/>
      <c r="M29" s="591"/>
      <c r="N29" s="591"/>
      <c r="O29" s="702"/>
      <c r="P29" s="702"/>
      <c r="Q29" s="702"/>
      <c r="R29" s="702"/>
      <c r="S29" s="702"/>
      <c r="T29" s="702"/>
      <c r="U29" s="702"/>
      <c r="V29" s="702"/>
      <c r="W29" s="702"/>
      <c r="X29" s="702"/>
      <c r="Y29" s="383"/>
      <c r="Z29" s="383"/>
      <c r="AA29" s="383"/>
      <c r="AB29" s="383"/>
      <c r="AC29" s="383"/>
      <c r="AD29" s="696"/>
      <c r="AE29" s="696"/>
      <c r="AF29" s="696"/>
      <c r="AG29" s="696"/>
      <c r="AH29" s="696"/>
      <c r="AI29" s="696"/>
      <c r="AJ29" s="696"/>
      <c r="AK29" s="696"/>
      <c r="AL29" s="696"/>
      <c r="AM29" s="591"/>
      <c r="AN29" s="591"/>
      <c r="AO29" s="591"/>
      <c r="AP29" s="591"/>
      <c r="AQ29" s="591"/>
      <c r="AR29" s="276" t="s">
        <v>1551</v>
      </c>
      <c r="AS29" s="764" t="s">
        <v>1559</v>
      </c>
      <c r="AT29" s="764"/>
      <c r="AU29" s="764"/>
      <c r="AV29" s="764"/>
      <c r="AW29" s="764"/>
      <c r="AX29" s="764"/>
      <c r="AY29" s="764"/>
      <c r="AZ29" s="764"/>
      <c r="BA29" s="764"/>
      <c r="BB29" s="764"/>
      <c r="BC29" s="764"/>
      <c r="BD29" s="764"/>
      <c r="BE29" s="764"/>
      <c r="BF29" s="764"/>
      <c r="BG29" s="764"/>
      <c r="BH29" s="764"/>
      <c r="BI29" s="764"/>
      <c r="BJ29" s="764"/>
      <c r="BK29" s="765"/>
    </row>
    <row r="30" spans="1:63" ht="18.350000000000001" customHeight="1" x14ac:dyDescent="0.15">
      <c r="A30" s="591"/>
      <c r="B30" s="591"/>
      <c r="C30" s="591"/>
      <c r="D30" s="591"/>
      <c r="E30" s="591"/>
      <c r="F30" s="591"/>
      <c r="G30" s="591"/>
      <c r="H30" s="591"/>
      <c r="I30" s="591"/>
      <c r="J30" s="591"/>
      <c r="K30" s="591"/>
      <c r="L30" s="591"/>
      <c r="M30" s="591"/>
      <c r="N30" s="591"/>
      <c r="O30" s="702"/>
      <c r="P30" s="702"/>
      <c r="Q30" s="702"/>
      <c r="R30" s="702"/>
      <c r="S30" s="702"/>
      <c r="T30" s="702"/>
      <c r="U30" s="702"/>
      <c r="V30" s="702"/>
      <c r="W30" s="702"/>
      <c r="X30" s="702"/>
      <c r="Y30" s="383"/>
      <c r="Z30" s="383"/>
      <c r="AA30" s="383"/>
      <c r="AB30" s="383"/>
      <c r="AC30" s="383"/>
      <c r="AD30" s="696"/>
      <c r="AE30" s="696"/>
      <c r="AF30" s="696"/>
      <c r="AG30" s="696"/>
      <c r="AH30" s="696"/>
      <c r="AI30" s="696"/>
      <c r="AJ30" s="696"/>
      <c r="AK30" s="696"/>
      <c r="AL30" s="696"/>
      <c r="AM30" s="591"/>
      <c r="AN30" s="591"/>
      <c r="AO30" s="591"/>
      <c r="AP30" s="591"/>
      <c r="AQ30" s="591"/>
      <c r="AR30" s="276" t="s">
        <v>1551</v>
      </c>
      <c r="AS30" s="764" t="s">
        <v>1560</v>
      </c>
      <c r="AT30" s="764"/>
      <c r="AU30" s="764"/>
      <c r="AV30" s="764"/>
      <c r="AW30" s="764"/>
      <c r="AX30" s="764"/>
      <c r="AY30" s="764"/>
      <c r="AZ30" s="764"/>
      <c r="BA30" s="764"/>
      <c r="BB30" s="764"/>
      <c r="BC30" s="764"/>
      <c r="BD30" s="764"/>
      <c r="BE30" s="764"/>
      <c r="BF30" s="764"/>
      <c r="BG30" s="764"/>
      <c r="BH30" s="764"/>
      <c r="BI30" s="764"/>
      <c r="BJ30" s="764"/>
      <c r="BK30" s="765"/>
    </row>
    <row r="31" spans="1:63" ht="18.350000000000001" customHeight="1" x14ac:dyDescent="0.15">
      <c r="A31" s="591"/>
      <c r="B31" s="591"/>
      <c r="C31" s="591"/>
      <c r="D31" s="591"/>
      <c r="E31" s="591"/>
      <c r="F31" s="591"/>
      <c r="G31" s="591"/>
      <c r="H31" s="591"/>
      <c r="I31" s="591"/>
      <c r="J31" s="591"/>
      <c r="K31" s="591"/>
      <c r="L31" s="591"/>
      <c r="M31" s="591"/>
      <c r="N31" s="591"/>
      <c r="O31" s="702"/>
      <c r="P31" s="702"/>
      <c r="Q31" s="702"/>
      <c r="R31" s="702"/>
      <c r="S31" s="702"/>
      <c r="T31" s="702"/>
      <c r="U31" s="702"/>
      <c r="V31" s="702"/>
      <c r="W31" s="702"/>
      <c r="X31" s="702"/>
      <c r="Y31" s="383"/>
      <c r="Z31" s="383"/>
      <c r="AA31" s="383"/>
      <c r="AB31" s="383"/>
      <c r="AC31" s="383"/>
      <c r="AD31" s="696"/>
      <c r="AE31" s="696"/>
      <c r="AF31" s="696"/>
      <c r="AG31" s="696"/>
      <c r="AH31" s="696"/>
      <c r="AI31" s="696"/>
      <c r="AJ31" s="696"/>
      <c r="AK31" s="696"/>
      <c r="AL31" s="696"/>
      <c r="AM31" s="591"/>
      <c r="AN31" s="591"/>
      <c r="AO31" s="591"/>
      <c r="AP31" s="591"/>
      <c r="AQ31" s="591"/>
      <c r="AR31" s="277" t="s">
        <v>1551</v>
      </c>
      <c r="AS31" s="766" t="s">
        <v>1561</v>
      </c>
      <c r="AT31" s="766"/>
      <c r="AU31" s="766"/>
      <c r="AV31" s="766"/>
      <c r="AW31" s="766"/>
      <c r="AX31" s="766"/>
      <c r="AY31" s="766"/>
      <c r="AZ31" s="766"/>
      <c r="BA31" s="766"/>
      <c r="BB31" s="766"/>
      <c r="BC31" s="766"/>
      <c r="BD31" s="766"/>
      <c r="BE31" s="766"/>
      <c r="BF31" s="766"/>
      <c r="BG31" s="766"/>
      <c r="BH31" s="766"/>
      <c r="BI31" s="766"/>
      <c r="BJ31" s="766"/>
      <c r="BK31" s="767"/>
    </row>
    <row r="32" spans="1:63" ht="24.05" customHeight="1" x14ac:dyDescent="0.15"/>
  </sheetData>
  <sheetProtection selectLockedCells="1" selectUnlockedCells="1"/>
  <mergeCells count="151">
    <mergeCell ref="AJ28:AL31"/>
    <mergeCell ref="AM28:AQ31"/>
    <mergeCell ref="AS28:BK28"/>
    <mergeCell ref="AS29:BK29"/>
    <mergeCell ref="AS30:BK30"/>
    <mergeCell ref="AS31:BK31"/>
    <mergeCell ref="AJ25:AL27"/>
    <mergeCell ref="AM25:AQ27"/>
    <mergeCell ref="AS25:BK25"/>
    <mergeCell ref="AS26:BK26"/>
    <mergeCell ref="AS27:BK27"/>
    <mergeCell ref="A28:N31"/>
    <mergeCell ref="O28:X31"/>
    <mergeCell ref="Y28:AC31"/>
    <mergeCell ref="AD28:AF31"/>
    <mergeCell ref="AG28:AI31"/>
    <mergeCell ref="A24:N24"/>
    <mergeCell ref="O24:X24"/>
    <mergeCell ref="AD24:AF24"/>
    <mergeCell ref="AG24:AI24"/>
    <mergeCell ref="AJ24:AL24"/>
    <mergeCell ref="A25:N27"/>
    <mergeCell ref="O25:X27"/>
    <mergeCell ref="Y25:AC27"/>
    <mergeCell ref="AD25:AF27"/>
    <mergeCell ref="AG25:AI27"/>
    <mergeCell ref="BB20:BD20"/>
    <mergeCell ref="BE20:BJ20"/>
    <mergeCell ref="A22:Q22"/>
    <mergeCell ref="A23:N23"/>
    <mergeCell ref="O23:X23"/>
    <mergeCell ref="Y23:AC24"/>
    <mergeCell ref="AD23:AL23"/>
    <mergeCell ref="AM23:AQ24"/>
    <mergeCell ref="AR23:BK24"/>
    <mergeCell ref="BE19:BJ19"/>
    <mergeCell ref="A20:M20"/>
    <mergeCell ref="N20:R20"/>
    <mergeCell ref="S20:W20"/>
    <mergeCell ref="X20:AD20"/>
    <mergeCell ref="AE20:AI20"/>
    <mergeCell ref="AJ20:AP20"/>
    <mergeCell ref="AS20:AU20"/>
    <mergeCell ref="AV20:BA20"/>
    <mergeCell ref="A19:M19"/>
    <mergeCell ref="N19:R19"/>
    <mergeCell ref="S19:W19"/>
    <mergeCell ref="X19:AD19"/>
    <mergeCell ref="AE19:AI19"/>
    <mergeCell ref="AJ19:AP19"/>
    <mergeCell ref="AS19:AU19"/>
    <mergeCell ref="AV19:BA19"/>
    <mergeCell ref="BB19:BD19"/>
    <mergeCell ref="BE17:BJ17"/>
    <mergeCell ref="A18:M18"/>
    <mergeCell ref="N18:R18"/>
    <mergeCell ref="S18:W18"/>
    <mergeCell ref="X18:AD18"/>
    <mergeCell ref="AE18:AI18"/>
    <mergeCell ref="AJ18:AP18"/>
    <mergeCell ref="AS18:AU18"/>
    <mergeCell ref="AV18:BA18"/>
    <mergeCell ref="BB18:BD18"/>
    <mergeCell ref="BE18:BJ18"/>
    <mergeCell ref="C17:M17"/>
    <mergeCell ref="N17:R17"/>
    <mergeCell ref="S17:W17"/>
    <mergeCell ref="X17:AD17"/>
    <mergeCell ref="AE17:AI17"/>
    <mergeCell ref="AJ17:AP17"/>
    <mergeCell ref="AS17:AU17"/>
    <mergeCell ref="AV17:BA17"/>
    <mergeCell ref="BB17:BD17"/>
    <mergeCell ref="A11:B17"/>
    <mergeCell ref="AV15:BA15"/>
    <mergeCell ref="BB15:BD15"/>
    <mergeCell ref="BE15:BJ15"/>
    <mergeCell ref="C16:M16"/>
    <mergeCell ref="N16:R16"/>
    <mergeCell ref="S16:W16"/>
    <mergeCell ref="X16:AD16"/>
    <mergeCell ref="AE16:AI16"/>
    <mergeCell ref="AJ16:AP16"/>
    <mergeCell ref="AS16:AU16"/>
    <mergeCell ref="AV16:BA16"/>
    <mergeCell ref="BB16:BD16"/>
    <mergeCell ref="BE16:BJ16"/>
    <mergeCell ref="C15:M15"/>
    <mergeCell ref="N15:R15"/>
    <mergeCell ref="S15:W15"/>
    <mergeCell ref="X15:AD15"/>
    <mergeCell ref="AE15:AI15"/>
    <mergeCell ref="AJ15:AP15"/>
    <mergeCell ref="AS15:AU15"/>
    <mergeCell ref="BB13:BD13"/>
    <mergeCell ref="BE13:BJ13"/>
    <mergeCell ref="C14:M14"/>
    <mergeCell ref="N14:R14"/>
    <mergeCell ref="S14:W14"/>
    <mergeCell ref="X14:AD14"/>
    <mergeCell ref="AE14:AI14"/>
    <mergeCell ref="AJ14:AP14"/>
    <mergeCell ref="AS14:AU14"/>
    <mergeCell ref="AV14:BA14"/>
    <mergeCell ref="BB14:BD14"/>
    <mergeCell ref="BE14:BJ14"/>
    <mergeCell ref="C13:M13"/>
    <mergeCell ref="N13:R13"/>
    <mergeCell ref="S13:W13"/>
    <mergeCell ref="X13:AD13"/>
    <mergeCell ref="AE13:AI13"/>
    <mergeCell ref="AJ13:AP13"/>
    <mergeCell ref="AS13:AU13"/>
    <mergeCell ref="AV13:BA13"/>
    <mergeCell ref="BB11:BD11"/>
    <mergeCell ref="BE11:BJ11"/>
    <mergeCell ref="C12:M12"/>
    <mergeCell ref="N12:R12"/>
    <mergeCell ref="S12:W12"/>
    <mergeCell ref="X12:AD12"/>
    <mergeCell ref="AE12:AI12"/>
    <mergeCell ref="AJ12:AP12"/>
    <mergeCell ref="AS12:AU12"/>
    <mergeCell ref="AV12:BA12"/>
    <mergeCell ref="BB12:BD12"/>
    <mergeCell ref="BE12:BJ12"/>
    <mergeCell ref="C11:M11"/>
    <mergeCell ref="N11:R11"/>
    <mergeCell ref="S11:W11"/>
    <mergeCell ref="X11:AD11"/>
    <mergeCell ref="AE11:AI11"/>
    <mergeCell ref="AJ11:AP11"/>
    <mergeCell ref="AS11:AU11"/>
    <mergeCell ref="AV11:BA11"/>
    <mergeCell ref="A3:AE3"/>
    <mergeCell ref="D8:H8"/>
    <mergeCell ref="AX8:BJ8"/>
    <mergeCell ref="A9:M10"/>
    <mergeCell ref="N9:AD9"/>
    <mergeCell ref="AE9:AP9"/>
    <mergeCell ref="AS9:BA9"/>
    <mergeCell ref="BB9:BJ9"/>
    <mergeCell ref="N10:R10"/>
    <mergeCell ref="S10:W10"/>
    <mergeCell ref="BE10:BJ10"/>
    <mergeCell ref="X10:AD10"/>
    <mergeCell ref="AE10:AI10"/>
    <mergeCell ref="AJ10:AP10"/>
    <mergeCell ref="AS10:AU10"/>
    <mergeCell ref="AV10:BA10"/>
    <mergeCell ref="BB10:BD10"/>
  </mergeCells>
  <phoneticPr fontId="2"/>
  <pageMargins left="0.78740157480314965" right="0.39370078740157483" top="0.39370078740157483" bottom="0.39370078740157483" header="0" footer="0"/>
  <pageSetup paperSize="9" scale="78"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49B2-B5B8-41E1-A076-92839EDDE287}">
  <sheetPr>
    <pageSetUpPr fitToPage="1"/>
  </sheetPr>
  <dimension ref="A1:T34"/>
  <sheetViews>
    <sheetView showRuler="0" view="pageLayout" topLeftCell="A4" zoomScaleNormal="100" workbookViewId="0">
      <selection activeCell="D10" sqref="D10"/>
    </sheetView>
  </sheetViews>
  <sheetFormatPr defaultColWidth="9" defaultRowHeight="14.4" x14ac:dyDescent="0.15"/>
  <cols>
    <col min="1" max="1" width="4.44140625" style="44" customWidth="1"/>
    <col min="2" max="2" width="12.77734375" style="44" customWidth="1"/>
    <col min="3" max="18" width="8" style="44" customWidth="1"/>
    <col min="19" max="19" width="8.109375" style="44" customWidth="1"/>
    <col min="20" max="20" width="2.109375" style="44" customWidth="1"/>
    <col min="21" max="23" width="8.6640625" style="44" customWidth="1"/>
    <col min="24" max="16384" width="9" style="44"/>
  </cols>
  <sheetData>
    <row r="1" spans="1:20" s="39" customFormat="1" ht="20.95" customHeight="1" x14ac:dyDescent="0.15">
      <c r="A1" s="525" t="s">
        <v>1562</v>
      </c>
      <c r="B1" s="525"/>
      <c r="C1" s="525"/>
      <c r="D1" s="525"/>
      <c r="E1" s="42"/>
      <c r="F1" s="42"/>
      <c r="G1" s="42"/>
      <c r="H1" s="42"/>
      <c r="I1" s="42"/>
      <c r="J1" s="42"/>
      <c r="K1" s="42"/>
      <c r="L1" s="42"/>
      <c r="M1" s="42"/>
      <c r="N1" s="42"/>
      <c r="O1" s="42"/>
      <c r="P1" s="42"/>
      <c r="Q1" s="42"/>
      <c r="R1" s="42"/>
      <c r="S1" s="42"/>
      <c r="T1" s="42"/>
    </row>
    <row r="2" spans="1:20" s="39" customFormat="1" ht="20.95" customHeight="1" x14ac:dyDescent="0.15">
      <c r="A2" s="770" t="s">
        <v>1888</v>
      </c>
      <c r="B2" s="770"/>
      <c r="C2" s="615"/>
      <c r="D2" s="615"/>
      <c r="E2" s="615"/>
      <c r="F2" s="615"/>
      <c r="G2" s="42"/>
      <c r="H2" s="42"/>
      <c r="I2" s="42"/>
      <c r="J2" s="42"/>
      <c r="K2" s="42"/>
      <c r="L2" s="42"/>
      <c r="M2" s="42"/>
      <c r="N2" s="42"/>
      <c r="O2" s="771" t="s">
        <v>1563</v>
      </c>
      <c r="P2" s="771"/>
      <c r="Q2" s="771"/>
      <c r="R2" s="771"/>
      <c r="S2" s="771"/>
      <c r="T2" s="771"/>
    </row>
    <row r="3" spans="1:20" ht="24.75" customHeight="1" x14ac:dyDescent="0.15">
      <c r="A3" s="278"/>
      <c r="B3" s="279" t="s">
        <v>1564</v>
      </c>
      <c r="C3" s="383" t="s">
        <v>1565</v>
      </c>
      <c r="D3" s="383"/>
      <c r="E3" s="383"/>
      <c r="F3" s="383"/>
      <c r="G3" s="383"/>
      <c r="H3" s="383"/>
      <c r="I3" s="383" t="s">
        <v>1566</v>
      </c>
      <c r="J3" s="383"/>
      <c r="K3" s="383"/>
      <c r="L3" s="383"/>
      <c r="M3" s="383"/>
      <c r="N3" s="383"/>
      <c r="O3" s="383" t="s">
        <v>1567</v>
      </c>
      <c r="P3" s="383"/>
      <c r="Q3" s="383"/>
      <c r="R3" s="383"/>
      <c r="S3" s="383"/>
      <c r="T3" s="383"/>
    </row>
    <row r="4" spans="1:20" ht="24.9" customHeight="1" x14ac:dyDescent="0.15">
      <c r="A4" s="280" t="s">
        <v>1568</v>
      </c>
      <c r="B4" s="281" t="s">
        <v>1569</v>
      </c>
      <c r="C4" s="63" t="s">
        <v>1570</v>
      </c>
      <c r="D4" s="63" t="s">
        <v>1571</v>
      </c>
      <c r="E4" s="63" t="s">
        <v>1572</v>
      </c>
      <c r="F4" s="63" t="s">
        <v>1573</v>
      </c>
      <c r="G4" s="383" t="s">
        <v>159</v>
      </c>
      <c r="H4" s="383"/>
      <c r="I4" s="63" t="s">
        <v>1570</v>
      </c>
      <c r="J4" s="63" t="s">
        <v>1574</v>
      </c>
      <c r="K4" s="63" t="s">
        <v>1572</v>
      </c>
      <c r="L4" s="63" t="s">
        <v>1573</v>
      </c>
      <c r="M4" s="383" t="s">
        <v>159</v>
      </c>
      <c r="N4" s="383"/>
      <c r="O4" s="63" t="s">
        <v>1570</v>
      </c>
      <c r="P4" s="63" t="s">
        <v>1574</v>
      </c>
      <c r="Q4" s="63" t="s">
        <v>1572</v>
      </c>
      <c r="R4" s="63" t="s">
        <v>1573</v>
      </c>
      <c r="S4" s="383" t="s">
        <v>159</v>
      </c>
      <c r="T4" s="383"/>
    </row>
    <row r="5" spans="1:20" ht="21.95" customHeight="1" x14ac:dyDescent="0.15">
      <c r="A5" s="591" t="s">
        <v>1575</v>
      </c>
      <c r="B5" s="70" t="s">
        <v>1576</v>
      </c>
      <c r="C5" s="209" t="s">
        <v>687</v>
      </c>
      <c r="D5" s="209">
        <v>0</v>
      </c>
      <c r="E5" s="209" t="s">
        <v>687</v>
      </c>
      <c r="F5" s="209" t="s">
        <v>687</v>
      </c>
      <c r="G5" s="696">
        <f>SUM(C5:F5)</f>
        <v>0</v>
      </c>
      <c r="H5" s="696"/>
      <c r="I5" s="209" t="s">
        <v>687</v>
      </c>
      <c r="J5" s="209" t="s">
        <v>687</v>
      </c>
      <c r="K5" s="209" t="s">
        <v>687</v>
      </c>
      <c r="L5" s="209" t="s">
        <v>1577</v>
      </c>
      <c r="M5" s="696" t="s">
        <v>687</v>
      </c>
      <c r="N5" s="696"/>
      <c r="O5" s="209" t="s">
        <v>687</v>
      </c>
      <c r="P5" s="209">
        <v>5</v>
      </c>
      <c r="Q5" s="209" t="s">
        <v>687</v>
      </c>
      <c r="R5" s="209" t="s">
        <v>687</v>
      </c>
      <c r="S5" s="696">
        <f>SUM(O5:R5)</f>
        <v>5</v>
      </c>
      <c r="T5" s="696"/>
    </row>
    <row r="6" spans="1:20" ht="21.95" customHeight="1" x14ac:dyDescent="0.15">
      <c r="A6" s="591"/>
      <c r="B6" s="70" t="s">
        <v>1578</v>
      </c>
      <c r="C6" s="209" t="s">
        <v>687</v>
      </c>
      <c r="D6" s="209">
        <v>2</v>
      </c>
      <c r="E6" s="209" t="s">
        <v>687</v>
      </c>
      <c r="F6" s="209" t="s">
        <v>687</v>
      </c>
      <c r="G6" s="696">
        <f>SUM(C6:F6)</f>
        <v>2</v>
      </c>
      <c r="H6" s="696"/>
      <c r="I6" s="209" t="s">
        <v>687</v>
      </c>
      <c r="J6" s="209" t="s">
        <v>687</v>
      </c>
      <c r="K6" s="209" t="s">
        <v>687</v>
      </c>
      <c r="L6" s="209" t="s">
        <v>687</v>
      </c>
      <c r="M6" s="696" t="s">
        <v>687</v>
      </c>
      <c r="N6" s="696"/>
      <c r="O6" s="209" t="s">
        <v>687</v>
      </c>
      <c r="P6" s="209" t="s">
        <v>687</v>
      </c>
      <c r="Q6" s="209" t="s">
        <v>687</v>
      </c>
      <c r="R6" s="209" t="s">
        <v>687</v>
      </c>
      <c r="S6" s="696" t="s">
        <v>687</v>
      </c>
      <c r="T6" s="696"/>
    </row>
    <row r="7" spans="1:20" ht="21.95" customHeight="1" x14ac:dyDescent="0.15">
      <c r="A7" s="591"/>
      <c r="B7" s="70" t="s">
        <v>1579</v>
      </c>
      <c r="C7" s="209" t="s">
        <v>687</v>
      </c>
      <c r="D7" s="209" t="s">
        <v>687</v>
      </c>
      <c r="E7" s="209" t="s">
        <v>687</v>
      </c>
      <c r="F7" s="209" t="s">
        <v>687</v>
      </c>
      <c r="G7" s="696" t="s">
        <v>687</v>
      </c>
      <c r="H7" s="696"/>
      <c r="I7" s="209" t="s">
        <v>687</v>
      </c>
      <c r="J7" s="209" t="s">
        <v>687</v>
      </c>
      <c r="K7" s="209" t="s">
        <v>687</v>
      </c>
      <c r="L7" s="209" t="s">
        <v>687</v>
      </c>
      <c r="M7" s="696" t="s">
        <v>687</v>
      </c>
      <c r="N7" s="696"/>
      <c r="O7" s="209" t="s">
        <v>687</v>
      </c>
      <c r="P7" s="209" t="s">
        <v>687</v>
      </c>
      <c r="Q7" s="209" t="s">
        <v>687</v>
      </c>
      <c r="R7" s="209" t="s">
        <v>687</v>
      </c>
      <c r="S7" s="696" t="s">
        <v>687</v>
      </c>
      <c r="T7" s="696"/>
    </row>
    <row r="8" spans="1:20" ht="21.95" customHeight="1" x14ac:dyDescent="0.15">
      <c r="A8" s="591"/>
      <c r="B8" s="70" t="s">
        <v>1580</v>
      </c>
      <c r="C8" s="209" t="s">
        <v>687</v>
      </c>
      <c r="D8" s="209" t="s">
        <v>687</v>
      </c>
      <c r="E8" s="209" t="s">
        <v>687</v>
      </c>
      <c r="F8" s="209" t="s">
        <v>687</v>
      </c>
      <c r="G8" s="696" t="s">
        <v>687</v>
      </c>
      <c r="H8" s="696"/>
      <c r="I8" s="209" t="s">
        <v>687</v>
      </c>
      <c r="J8" s="209" t="s">
        <v>687</v>
      </c>
      <c r="K8" s="209" t="s">
        <v>687</v>
      </c>
      <c r="L8" s="209" t="s">
        <v>687</v>
      </c>
      <c r="M8" s="696" t="s">
        <v>687</v>
      </c>
      <c r="N8" s="696"/>
      <c r="O8" s="209" t="s">
        <v>687</v>
      </c>
      <c r="P8" s="209" t="s">
        <v>687</v>
      </c>
      <c r="Q8" s="209" t="s">
        <v>687</v>
      </c>
      <c r="R8" s="209" t="s">
        <v>687</v>
      </c>
      <c r="S8" s="696" t="s">
        <v>687</v>
      </c>
      <c r="T8" s="696"/>
    </row>
    <row r="9" spans="1:20" ht="21.95" customHeight="1" x14ac:dyDescent="0.15">
      <c r="A9" s="591"/>
      <c r="B9" s="70" t="s">
        <v>159</v>
      </c>
      <c r="C9" s="209" t="s">
        <v>687</v>
      </c>
      <c r="D9" s="209">
        <f>SUM(D5:D8)</f>
        <v>2</v>
      </c>
      <c r="E9" s="209" t="s">
        <v>687</v>
      </c>
      <c r="F9" s="209" t="s">
        <v>687</v>
      </c>
      <c r="G9" s="696">
        <f>SUM(C9:F9)</f>
        <v>2</v>
      </c>
      <c r="H9" s="696"/>
      <c r="I9" s="209" t="s">
        <v>687</v>
      </c>
      <c r="J9" s="209" t="s">
        <v>687</v>
      </c>
      <c r="K9" s="209" t="s">
        <v>687</v>
      </c>
      <c r="L9" s="209" t="s">
        <v>687</v>
      </c>
      <c r="M9" s="696" t="s">
        <v>687</v>
      </c>
      <c r="N9" s="696"/>
      <c r="O9" s="209" t="s">
        <v>687</v>
      </c>
      <c r="P9" s="209">
        <f>SUM(P5:P8)</f>
        <v>5</v>
      </c>
      <c r="Q9" s="209" t="s">
        <v>687</v>
      </c>
      <c r="R9" s="209" t="s">
        <v>687</v>
      </c>
      <c r="S9" s="696">
        <f>SUM(O9:R9)</f>
        <v>5</v>
      </c>
      <c r="T9" s="696"/>
    </row>
    <row r="10" spans="1:20" ht="21.95" customHeight="1" x14ac:dyDescent="0.15">
      <c r="A10" s="591" t="s">
        <v>1581</v>
      </c>
      <c r="B10" s="70" t="s">
        <v>1576</v>
      </c>
      <c r="C10" s="209" t="s">
        <v>687</v>
      </c>
      <c r="D10" s="209">
        <v>0</v>
      </c>
      <c r="E10" s="209" t="s">
        <v>687</v>
      </c>
      <c r="F10" s="209" t="s">
        <v>687</v>
      </c>
      <c r="G10" s="696">
        <f>SUM(C10:F10)</f>
        <v>0</v>
      </c>
      <c r="H10" s="696"/>
      <c r="I10" s="209" t="s">
        <v>687</v>
      </c>
      <c r="J10" s="209">
        <v>4</v>
      </c>
      <c r="K10" s="209" t="s">
        <v>687</v>
      </c>
      <c r="L10" s="209" t="s">
        <v>687</v>
      </c>
      <c r="M10" s="696">
        <v>4</v>
      </c>
      <c r="N10" s="696"/>
      <c r="O10" s="209" t="s">
        <v>687</v>
      </c>
      <c r="P10" s="209" t="s">
        <v>687</v>
      </c>
      <c r="Q10" s="209" t="s">
        <v>687</v>
      </c>
      <c r="R10" s="209" t="s">
        <v>687</v>
      </c>
      <c r="S10" s="696" t="s">
        <v>687</v>
      </c>
      <c r="T10" s="696"/>
    </row>
    <row r="11" spans="1:20" ht="21.95" customHeight="1" x14ac:dyDescent="0.15">
      <c r="A11" s="591"/>
      <c r="B11" s="70" t="s">
        <v>1578</v>
      </c>
      <c r="C11" s="209" t="s">
        <v>687</v>
      </c>
      <c r="D11" s="209">
        <v>195</v>
      </c>
      <c r="E11" s="209" t="s">
        <v>687</v>
      </c>
      <c r="F11" s="209" t="s">
        <v>687</v>
      </c>
      <c r="G11" s="696">
        <f>SUM(C11:F11)</f>
        <v>195</v>
      </c>
      <c r="H11" s="696"/>
      <c r="I11" s="209" t="s">
        <v>687</v>
      </c>
      <c r="J11" s="209">
        <v>2</v>
      </c>
      <c r="K11" s="209" t="s">
        <v>687</v>
      </c>
      <c r="L11" s="209" t="s">
        <v>687</v>
      </c>
      <c r="M11" s="696">
        <v>2</v>
      </c>
      <c r="N11" s="696"/>
      <c r="O11" s="209" t="s">
        <v>687</v>
      </c>
      <c r="P11" s="209" t="s">
        <v>687</v>
      </c>
      <c r="Q11" s="209" t="s">
        <v>687</v>
      </c>
      <c r="R11" s="209" t="s">
        <v>687</v>
      </c>
      <c r="S11" s="696" t="s">
        <v>687</v>
      </c>
      <c r="T11" s="696"/>
    </row>
    <row r="12" spans="1:20" ht="21.95" customHeight="1" x14ac:dyDescent="0.15">
      <c r="A12" s="591"/>
      <c r="B12" s="70" t="s">
        <v>1579</v>
      </c>
      <c r="C12" s="209" t="s">
        <v>687</v>
      </c>
      <c r="D12" s="209" t="s">
        <v>687</v>
      </c>
      <c r="E12" s="209" t="s">
        <v>687</v>
      </c>
      <c r="F12" s="209" t="s">
        <v>687</v>
      </c>
      <c r="G12" s="696" t="s">
        <v>687</v>
      </c>
      <c r="H12" s="696"/>
      <c r="I12" s="209" t="s">
        <v>687</v>
      </c>
      <c r="J12" s="209" t="s">
        <v>687</v>
      </c>
      <c r="K12" s="209" t="s">
        <v>687</v>
      </c>
      <c r="L12" s="209" t="s">
        <v>687</v>
      </c>
      <c r="M12" s="696" t="s">
        <v>687</v>
      </c>
      <c r="N12" s="696"/>
      <c r="O12" s="209" t="s">
        <v>687</v>
      </c>
      <c r="P12" s="209" t="s">
        <v>687</v>
      </c>
      <c r="Q12" s="209" t="s">
        <v>687</v>
      </c>
      <c r="R12" s="209" t="s">
        <v>687</v>
      </c>
      <c r="S12" s="696" t="s">
        <v>687</v>
      </c>
      <c r="T12" s="696"/>
    </row>
    <row r="13" spans="1:20" ht="21.95" customHeight="1" x14ac:dyDescent="0.15">
      <c r="A13" s="591"/>
      <c r="B13" s="70" t="s">
        <v>1580</v>
      </c>
      <c r="C13" s="209" t="s">
        <v>687</v>
      </c>
      <c r="D13" s="209">
        <v>83</v>
      </c>
      <c r="E13" s="209" t="s">
        <v>687</v>
      </c>
      <c r="F13" s="209" t="s">
        <v>687</v>
      </c>
      <c r="G13" s="696">
        <f>SUM(C13:F13)</f>
        <v>83</v>
      </c>
      <c r="H13" s="696"/>
      <c r="I13" s="209" t="s">
        <v>687</v>
      </c>
      <c r="J13" s="209" t="s">
        <v>687</v>
      </c>
      <c r="K13" s="209" t="s">
        <v>687</v>
      </c>
      <c r="L13" s="209" t="s">
        <v>687</v>
      </c>
      <c r="M13" s="696" t="s">
        <v>687</v>
      </c>
      <c r="N13" s="696"/>
      <c r="O13" s="209" t="s">
        <v>687</v>
      </c>
      <c r="P13" s="209" t="s">
        <v>687</v>
      </c>
      <c r="Q13" s="209" t="s">
        <v>687</v>
      </c>
      <c r="R13" s="209" t="s">
        <v>687</v>
      </c>
      <c r="S13" s="696" t="s">
        <v>687</v>
      </c>
      <c r="T13" s="696"/>
    </row>
    <row r="14" spans="1:20" ht="21.95" customHeight="1" x14ac:dyDescent="0.15">
      <c r="A14" s="591"/>
      <c r="B14" s="70" t="s">
        <v>159</v>
      </c>
      <c r="C14" s="209" t="s">
        <v>687</v>
      </c>
      <c r="D14" s="209">
        <f>SUM(D10:D13)</f>
        <v>278</v>
      </c>
      <c r="E14" s="209" t="s">
        <v>687</v>
      </c>
      <c r="F14" s="209" t="s">
        <v>687</v>
      </c>
      <c r="G14" s="696">
        <f>SUM(C14:F14)</f>
        <v>278</v>
      </c>
      <c r="H14" s="696"/>
      <c r="I14" s="209" t="s">
        <v>687</v>
      </c>
      <c r="J14" s="209">
        <v>6</v>
      </c>
      <c r="K14" s="209" t="s">
        <v>687</v>
      </c>
      <c r="L14" s="209" t="s">
        <v>687</v>
      </c>
      <c r="M14" s="696">
        <v>6</v>
      </c>
      <c r="N14" s="696">
        <f t="shared" ref="N14" si="0">SUM(N11:N13)</f>
        <v>0</v>
      </c>
      <c r="O14" s="209" t="s">
        <v>687</v>
      </c>
      <c r="P14" s="209" t="s">
        <v>687</v>
      </c>
      <c r="Q14" s="209" t="s">
        <v>687</v>
      </c>
      <c r="R14" s="209" t="s">
        <v>687</v>
      </c>
      <c r="S14" s="696" t="s">
        <v>687</v>
      </c>
      <c r="T14" s="696"/>
    </row>
    <row r="15" spans="1:20" ht="24.75" customHeight="1" thickBot="1" x14ac:dyDescent="0.2">
      <c r="A15" s="772" t="s">
        <v>421</v>
      </c>
      <c r="B15" s="772"/>
      <c r="C15" s="282" t="s">
        <v>687</v>
      </c>
      <c r="D15" s="282">
        <f>D14+D9</f>
        <v>280</v>
      </c>
      <c r="E15" s="282" t="s">
        <v>687</v>
      </c>
      <c r="F15" s="282" t="s">
        <v>687</v>
      </c>
      <c r="G15" s="773">
        <f>G14+G9</f>
        <v>280</v>
      </c>
      <c r="H15" s="773">
        <f t="shared" ref="H15" si="1">H14+H9</f>
        <v>0</v>
      </c>
      <c r="I15" s="282" t="s">
        <v>687</v>
      </c>
      <c r="J15" s="282">
        <f>SUM(J9,J14)</f>
        <v>6</v>
      </c>
      <c r="K15" s="282" t="s">
        <v>687</v>
      </c>
      <c r="L15" s="282" t="s">
        <v>687</v>
      </c>
      <c r="M15" s="773">
        <f>SUM(M9,M14)</f>
        <v>6</v>
      </c>
      <c r="N15" s="773">
        <f t="shared" ref="N15" si="2">SUM(N9,N14)</f>
        <v>0</v>
      </c>
      <c r="O15" s="282" t="s">
        <v>687</v>
      </c>
      <c r="P15" s="282">
        <f>P9</f>
        <v>5</v>
      </c>
      <c r="Q15" s="282" t="s">
        <v>687</v>
      </c>
      <c r="R15" s="282" t="s">
        <v>687</v>
      </c>
      <c r="S15" s="773">
        <f t="shared" ref="S15:T15" si="3">S9</f>
        <v>5</v>
      </c>
      <c r="T15" s="773">
        <f t="shared" si="3"/>
        <v>0</v>
      </c>
    </row>
    <row r="16" spans="1:20" ht="24.9" customHeight="1" thickTop="1" x14ac:dyDescent="0.15">
      <c r="A16" s="213"/>
      <c r="B16" s="283" t="s">
        <v>1564</v>
      </c>
      <c r="C16" s="774" t="s">
        <v>1582</v>
      </c>
      <c r="D16" s="775"/>
      <c r="E16" s="775"/>
      <c r="F16" s="775"/>
      <c r="G16" s="775"/>
      <c r="H16" s="775"/>
      <c r="I16" s="775" t="s">
        <v>1583</v>
      </c>
      <c r="J16" s="775"/>
      <c r="K16" s="775"/>
      <c r="L16" s="775"/>
      <c r="M16" s="775"/>
      <c r="N16" s="775" t="s">
        <v>1127</v>
      </c>
      <c r="O16" s="775"/>
      <c r="P16" s="775"/>
      <c r="Q16" s="775"/>
      <c r="R16" s="775"/>
      <c r="S16" s="775"/>
      <c r="T16" s="775"/>
    </row>
    <row r="17" spans="1:20" ht="24.9" customHeight="1" x14ac:dyDescent="0.15">
      <c r="A17" s="280" t="s">
        <v>1568</v>
      </c>
      <c r="B17" s="281" t="s">
        <v>1569</v>
      </c>
      <c r="C17" s="63" t="s">
        <v>1570</v>
      </c>
      <c r="D17" s="63" t="s">
        <v>1574</v>
      </c>
      <c r="E17" s="63" t="s">
        <v>1572</v>
      </c>
      <c r="F17" s="63" t="s">
        <v>1573</v>
      </c>
      <c r="G17" s="193" t="s">
        <v>1584</v>
      </c>
      <c r="H17" s="63" t="s">
        <v>159</v>
      </c>
      <c r="I17" s="63" t="s">
        <v>1570</v>
      </c>
      <c r="J17" s="63" t="s">
        <v>1574</v>
      </c>
      <c r="K17" s="63" t="s">
        <v>1572</v>
      </c>
      <c r="L17" s="63" t="s">
        <v>1573</v>
      </c>
      <c r="M17" s="63" t="s">
        <v>159</v>
      </c>
      <c r="N17" s="63" t="s">
        <v>1570</v>
      </c>
      <c r="O17" s="63" t="s">
        <v>1574</v>
      </c>
      <c r="P17" s="63" t="s">
        <v>1572</v>
      </c>
      <c r="Q17" s="63" t="s">
        <v>1573</v>
      </c>
      <c r="R17" s="193" t="s">
        <v>1584</v>
      </c>
      <c r="S17" s="383" t="s">
        <v>159</v>
      </c>
      <c r="T17" s="383"/>
    </row>
    <row r="18" spans="1:20" ht="21.95" customHeight="1" x14ac:dyDescent="0.15">
      <c r="A18" s="591" t="s">
        <v>1575</v>
      </c>
      <c r="B18" s="70" t="s">
        <v>1576</v>
      </c>
      <c r="C18" s="209" t="s">
        <v>687</v>
      </c>
      <c r="D18" s="209" t="s">
        <v>687</v>
      </c>
      <c r="E18" s="209" t="s">
        <v>687</v>
      </c>
      <c r="F18" s="209" t="s">
        <v>687</v>
      </c>
      <c r="G18" s="209" t="s">
        <v>687</v>
      </c>
      <c r="H18" s="209" t="s">
        <v>687</v>
      </c>
      <c r="I18" s="209" t="s">
        <v>687</v>
      </c>
      <c r="J18" s="209" t="s">
        <v>687</v>
      </c>
      <c r="K18" s="209" t="s">
        <v>687</v>
      </c>
      <c r="L18" s="209" t="s">
        <v>687</v>
      </c>
      <c r="M18" s="209" t="s">
        <v>687</v>
      </c>
      <c r="N18" s="209" t="s">
        <v>687</v>
      </c>
      <c r="O18" s="209">
        <v>5</v>
      </c>
      <c r="P18" s="209" t="s">
        <v>687</v>
      </c>
      <c r="Q18" s="209" t="s">
        <v>687</v>
      </c>
      <c r="R18" s="209" t="s">
        <v>687</v>
      </c>
      <c r="S18" s="696">
        <f>SUM(N18:R18)</f>
        <v>5</v>
      </c>
      <c r="T18" s="696"/>
    </row>
    <row r="19" spans="1:20" ht="21.95" customHeight="1" x14ac:dyDescent="0.15">
      <c r="A19" s="591"/>
      <c r="B19" s="70" t="s">
        <v>1585</v>
      </c>
      <c r="C19" s="209" t="s">
        <v>687</v>
      </c>
      <c r="D19" s="209" t="s">
        <v>687</v>
      </c>
      <c r="E19" s="209" t="s">
        <v>687</v>
      </c>
      <c r="F19" s="209" t="s">
        <v>687</v>
      </c>
      <c r="G19" s="209" t="s">
        <v>687</v>
      </c>
      <c r="H19" s="209" t="s">
        <v>687</v>
      </c>
      <c r="I19" s="209" t="s">
        <v>687</v>
      </c>
      <c r="J19" s="209" t="s">
        <v>687</v>
      </c>
      <c r="K19" s="209" t="s">
        <v>687</v>
      </c>
      <c r="L19" s="209" t="s">
        <v>687</v>
      </c>
      <c r="M19" s="209" t="s">
        <v>687</v>
      </c>
      <c r="N19" s="209" t="s">
        <v>687</v>
      </c>
      <c r="O19" s="209">
        <v>2</v>
      </c>
      <c r="P19" s="209" t="s">
        <v>687</v>
      </c>
      <c r="Q19" s="209" t="s">
        <v>687</v>
      </c>
      <c r="R19" s="209" t="s">
        <v>687</v>
      </c>
      <c r="S19" s="696">
        <f>SUM(N19:R19)</f>
        <v>2</v>
      </c>
      <c r="T19" s="696"/>
    </row>
    <row r="20" spans="1:20" ht="21.95" customHeight="1" x14ac:dyDescent="0.15">
      <c r="A20" s="591"/>
      <c r="B20" s="70" t="s">
        <v>1579</v>
      </c>
      <c r="C20" s="209" t="s">
        <v>687</v>
      </c>
      <c r="D20" s="209" t="s">
        <v>687</v>
      </c>
      <c r="E20" s="209" t="s">
        <v>687</v>
      </c>
      <c r="F20" s="209" t="s">
        <v>687</v>
      </c>
      <c r="G20" s="209" t="s">
        <v>687</v>
      </c>
      <c r="H20" s="209" t="s">
        <v>687</v>
      </c>
      <c r="I20" s="209" t="s">
        <v>687</v>
      </c>
      <c r="J20" s="209" t="s">
        <v>687</v>
      </c>
      <c r="K20" s="209" t="s">
        <v>687</v>
      </c>
      <c r="L20" s="209" t="s">
        <v>687</v>
      </c>
      <c r="M20" s="209" t="s">
        <v>687</v>
      </c>
      <c r="N20" s="209" t="s">
        <v>687</v>
      </c>
      <c r="O20" s="209" t="s">
        <v>687</v>
      </c>
      <c r="P20" s="209" t="s">
        <v>687</v>
      </c>
      <c r="Q20" s="209" t="s">
        <v>687</v>
      </c>
      <c r="R20" s="209" t="s">
        <v>687</v>
      </c>
      <c r="S20" s="696" t="s">
        <v>687</v>
      </c>
      <c r="T20" s="696"/>
    </row>
    <row r="21" spans="1:20" ht="21.95" customHeight="1" x14ac:dyDescent="0.15">
      <c r="A21" s="591"/>
      <c r="B21" s="70" t="s">
        <v>1580</v>
      </c>
      <c r="C21" s="209" t="s">
        <v>687</v>
      </c>
      <c r="D21" s="209" t="s">
        <v>687</v>
      </c>
      <c r="E21" s="209" t="s">
        <v>687</v>
      </c>
      <c r="F21" s="209" t="s">
        <v>687</v>
      </c>
      <c r="G21" s="209" t="s">
        <v>687</v>
      </c>
      <c r="H21" s="209" t="s">
        <v>687</v>
      </c>
      <c r="I21" s="209" t="s">
        <v>687</v>
      </c>
      <c r="J21" s="209" t="s">
        <v>687</v>
      </c>
      <c r="K21" s="209" t="s">
        <v>687</v>
      </c>
      <c r="L21" s="209" t="s">
        <v>687</v>
      </c>
      <c r="M21" s="209" t="s">
        <v>687</v>
      </c>
      <c r="N21" s="209" t="s">
        <v>687</v>
      </c>
      <c r="O21" s="209" t="s">
        <v>687</v>
      </c>
      <c r="P21" s="209" t="s">
        <v>687</v>
      </c>
      <c r="Q21" s="209" t="s">
        <v>687</v>
      </c>
      <c r="R21" s="209" t="s">
        <v>687</v>
      </c>
      <c r="S21" s="696" t="s">
        <v>687</v>
      </c>
      <c r="T21" s="696"/>
    </row>
    <row r="22" spans="1:20" ht="21.95" customHeight="1" x14ac:dyDescent="0.15">
      <c r="A22" s="591"/>
      <c r="B22" s="70" t="s">
        <v>159</v>
      </c>
      <c r="C22" s="209" t="s">
        <v>687</v>
      </c>
      <c r="D22" s="209" t="s">
        <v>687</v>
      </c>
      <c r="E22" s="209" t="s">
        <v>687</v>
      </c>
      <c r="F22" s="209" t="s">
        <v>687</v>
      </c>
      <c r="G22" s="209" t="s">
        <v>687</v>
      </c>
      <c r="H22" s="209" t="s">
        <v>687</v>
      </c>
      <c r="I22" s="209" t="s">
        <v>687</v>
      </c>
      <c r="J22" s="209" t="s">
        <v>687</v>
      </c>
      <c r="K22" s="209" t="s">
        <v>687</v>
      </c>
      <c r="L22" s="209" t="s">
        <v>687</v>
      </c>
      <c r="M22" s="209" t="s">
        <v>687</v>
      </c>
      <c r="N22" s="209" t="s">
        <v>687</v>
      </c>
      <c r="O22" s="209">
        <f>SUM(O18:O21)</f>
        <v>7</v>
      </c>
      <c r="P22" s="209" t="s">
        <v>687</v>
      </c>
      <c r="Q22" s="209" t="s">
        <v>687</v>
      </c>
      <c r="R22" s="209" t="s">
        <v>687</v>
      </c>
      <c r="S22" s="696">
        <f>SUM(N22:R22)</f>
        <v>7</v>
      </c>
      <c r="T22" s="696"/>
    </row>
    <row r="23" spans="1:20" ht="21.95" customHeight="1" x14ac:dyDescent="0.15">
      <c r="A23" s="591" t="s">
        <v>1581</v>
      </c>
      <c r="B23" s="70" t="s">
        <v>1576</v>
      </c>
      <c r="C23" s="209" t="s">
        <v>687</v>
      </c>
      <c r="D23" s="209" t="s">
        <v>687</v>
      </c>
      <c r="E23" s="209" t="s">
        <v>687</v>
      </c>
      <c r="F23" s="209" t="s">
        <v>687</v>
      </c>
      <c r="G23" s="209" t="s">
        <v>687</v>
      </c>
      <c r="H23" s="209" t="s">
        <v>687</v>
      </c>
      <c r="I23" s="209" t="s">
        <v>687</v>
      </c>
      <c r="J23" s="209">
        <v>2</v>
      </c>
      <c r="K23" s="209" t="s">
        <v>687</v>
      </c>
      <c r="L23" s="209" t="s">
        <v>687</v>
      </c>
      <c r="M23" s="209">
        <f>SUM(I23:L23)</f>
        <v>2</v>
      </c>
      <c r="N23" s="209" t="s">
        <v>687</v>
      </c>
      <c r="O23" s="209">
        <v>6</v>
      </c>
      <c r="P23" s="209" t="s">
        <v>687</v>
      </c>
      <c r="Q23" s="209" t="s">
        <v>687</v>
      </c>
      <c r="R23" s="209" t="s">
        <v>687</v>
      </c>
      <c r="S23" s="696">
        <f>SUM(N23:R23)</f>
        <v>6</v>
      </c>
      <c r="T23" s="696"/>
    </row>
    <row r="24" spans="1:20" ht="21.95" customHeight="1" x14ac:dyDescent="0.15">
      <c r="A24" s="591"/>
      <c r="B24" s="70" t="s">
        <v>1578</v>
      </c>
      <c r="C24" s="209" t="s">
        <v>687</v>
      </c>
      <c r="D24" s="209" t="s">
        <v>687</v>
      </c>
      <c r="E24" s="209" t="s">
        <v>687</v>
      </c>
      <c r="F24" s="209" t="s">
        <v>687</v>
      </c>
      <c r="G24" s="209" t="s">
        <v>687</v>
      </c>
      <c r="H24" s="209" t="s">
        <v>687</v>
      </c>
      <c r="I24" s="209" t="s">
        <v>687</v>
      </c>
      <c r="J24" s="209">
        <v>190</v>
      </c>
      <c r="K24" s="209" t="s">
        <v>687</v>
      </c>
      <c r="L24" s="209" t="s">
        <v>687</v>
      </c>
      <c r="M24" s="209">
        <f>SUM(I24:L24)</f>
        <v>190</v>
      </c>
      <c r="N24" s="209" t="s">
        <v>687</v>
      </c>
      <c r="O24" s="209">
        <f>SUM(D11,J11,P11,D24,J24)</f>
        <v>387</v>
      </c>
      <c r="P24" s="209" t="s">
        <v>687</v>
      </c>
      <c r="Q24" s="209" t="s">
        <v>687</v>
      </c>
      <c r="R24" s="209" t="s">
        <v>687</v>
      </c>
      <c r="S24" s="696">
        <f>SUM(N24:R24)</f>
        <v>387</v>
      </c>
      <c r="T24" s="696"/>
    </row>
    <row r="25" spans="1:20" ht="21.95" customHeight="1" x14ac:dyDescent="0.15">
      <c r="A25" s="591"/>
      <c r="B25" s="70" t="s">
        <v>1579</v>
      </c>
      <c r="C25" s="209" t="s">
        <v>687</v>
      </c>
      <c r="D25" s="209" t="s">
        <v>687</v>
      </c>
      <c r="E25" s="209" t="s">
        <v>687</v>
      </c>
      <c r="F25" s="209" t="s">
        <v>687</v>
      </c>
      <c r="G25" s="209" t="s">
        <v>687</v>
      </c>
      <c r="H25" s="209" t="s">
        <v>687</v>
      </c>
      <c r="I25" s="209" t="s">
        <v>687</v>
      </c>
      <c r="J25" s="209" t="s">
        <v>687</v>
      </c>
      <c r="K25" s="209" t="s">
        <v>687</v>
      </c>
      <c r="L25" s="209" t="s">
        <v>687</v>
      </c>
      <c r="M25" s="209" t="s">
        <v>687</v>
      </c>
      <c r="N25" s="209" t="s">
        <v>687</v>
      </c>
      <c r="O25" s="209" t="s">
        <v>687</v>
      </c>
      <c r="P25" s="209" t="s">
        <v>687</v>
      </c>
      <c r="Q25" s="209" t="s">
        <v>687</v>
      </c>
      <c r="R25" s="209" t="s">
        <v>687</v>
      </c>
      <c r="S25" s="696" t="s">
        <v>687</v>
      </c>
      <c r="T25" s="696"/>
    </row>
    <row r="26" spans="1:20" ht="21.95" customHeight="1" x14ac:dyDescent="0.15">
      <c r="A26" s="591"/>
      <c r="B26" s="70" t="s">
        <v>1580</v>
      </c>
      <c r="C26" s="209" t="s">
        <v>687</v>
      </c>
      <c r="D26" s="209" t="s">
        <v>687</v>
      </c>
      <c r="E26" s="209" t="s">
        <v>687</v>
      </c>
      <c r="F26" s="209" t="s">
        <v>687</v>
      </c>
      <c r="G26" s="209" t="s">
        <v>687</v>
      </c>
      <c r="H26" s="209" t="s">
        <v>687</v>
      </c>
      <c r="I26" s="209" t="s">
        <v>687</v>
      </c>
      <c r="J26" s="209">
        <v>82</v>
      </c>
      <c r="K26" s="209" t="s">
        <v>687</v>
      </c>
      <c r="L26" s="209" t="s">
        <v>687</v>
      </c>
      <c r="M26" s="209">
        <v>19</v>
      </c>
      <c r="N26" s="209" t="s">
        <v>687</v>
      </c>
      <c r="O26" s="209">
        <v>165</v>
      </c>
      <c r="P26" s="209" t="s">
        <v>687</v>
      </c>
      <c r="Q26" s="209" t="s">
        <v>687</v>
      </c>
      <c r="R26" s="209" t="s">
        <v>687</v>
      </c>
      <c r="S26" s="696">
        <f>SUM(N26:R26)</f>
        <v>165</v>
      </c>
      <c r="T26" s="696"/>
    </row>
    <row r="27" spans="1:20" ht="21.95" customHeight="1" x14ac:dyDescent="0.15">
      <c r="A27" s="591"/>
      <c r="B27" s="70" t="s">
        <v>159</v>
      </c>
      <c r="C27" s="209" t="s">
        <v>687</v>
      </c>
      <c r="D27" s="209" t="s">
        <v>687</v>
      </c>
      <c r="E27" s="209" t="s">
        <v>687</v>
      </c>
      <c r="F27" s="209" t="s">
        <v>687</v>
      </c>
      <c r="G27" s="209" t="s">
        <v>687</v>
      </c>
      <c r="H27" s="209" t="s">
        <v>687</v>
      </c>
      <c r="I27" s="209" t="s">
        <v>687</v>
      </c>
      <c r="J27" s="209">
        <f>SUM(J23:J26)</f>
        <v>274</v>
      </c>
      <c r="K27" s="209" t="s">
        <v>687</v>
      </c>
      <c r="L27" s="209" t="s">
        <v>687</v>
      </c>
      <c r="M27" s="209">
        <f>SUM(M23:M26)</f>
        <v>211</v>
      </c>
      <c r="N27" s="209" t="s">
        <v>687</v>
      </c>
      <c r="O27" s="209">
        <f>SUM(O23:O26)</f>
        <v>558</v>
      </c>
      <c r="P27" s="209" t="s">
        <v>687</v>
      </c>
      <c r="Q27" s="209" t="s">
        <v>687</v>
      </c>
      <c r="R27" s="209" t="s">
        <v>687</v>
      </c>
      <c r="S27" s="696">
        <f>SUM(S23:T26)</f>
        <v>558</v>
      </c>
      <c r="T27" s="696"/>
    </row>
    <row r="28" spans="1:20" ht="24.75" customHeight="1" x14ac:dyDescent="0.15">
      <c r="A28" s="383" t="s">
        <v>421</v>
      </c>
      <c r="B28" s="383"/>
      <c r="C28" s="209" t="s">
        <v>687</v>
      </c>
      <c r="D28" s="209" t="s">
        <v>687</v>
      </c>
      <c r="E28" s="209" t="s">
        <v>687</v>
      </c>
      <c r="F28" s="209" t="s">
        <v>687</v>
      </c>
      <c r="G28" s="209" t="s">
        <v>687</v>
      </c>
      <c r="H28" s="209" t="s">
        <v>687</v>
      </c>
      <c r="I28" s="209" t="s">
        <v>687</v>
      </c>
      <c r="J28" s="209">
        <f>J27</f>
        <v>274</v>
      </c>
      <c r="K28" s="209" t="s">
        <v>687</v>
      </c>
      <c r="L28" s="209" t="s">
        <v>687</v>
      </c>
      <c r="M28" s="209">
        <f>SUM(I28:L28)</f>
        <v>274</v>
      </c>
      <c r="N28" s="209" t="s">
        <v>687</v>
      </c>
      <c r="O28" s="209">
        <f>O22+O27</f>
        <v>565</v>
      </c>
      <c r="P28" s="209" t="s">
        <v>687</v>
      </c>
      <c r="Q28" s="209" t="s">
        <v>687</v>
      </c>
      <c r="R28" s="209" t="s">
        <v>687</v>
      </c>
      <c r="S28" s="696">
        <f>S22+S27</f>
        <v>565</v>
      </c>
      <c r="T28" s="696"/>
    </row>
    <row r="29" spans="1:20" ht="18" customHeight="1" x14ac:dyDescent="0.15">
      <c r="A29" s="45"/>
      <c r="B29" s="45" t="s">
        <v>1586</v>
      </c>
      <c r="C29" s="45"/>
      <c r="D29" s="45"/>
      <c r="E29" s="45"/>
      <c r="F29" s="45"/>
      <c r="G29" s="45"/>
      <c r="H29" s="45"/>
      <c r="I29" s="45"/>
      <c r="J29" s="45"/>
      <c r="K29" s="45"/>
      <c r="L29" s="45"/>
      <c r="M29" s="45"/>
      <c r="N29" s="45"/>
      <c r="O29" s="385" t="s">
        <v>2019</v>
      </c>
      <c r="P29" s="385"/>
      <c r="Q29" s="385"/>
      <c r="R29" s="385"/>
      <c r="S29" s="385"/>
      <c r="T29" s="385"/>
    </row>
    <row r="30" spans="1:20" ht="18" customHeight="1" x14ac:dyDescent="0.15">
      <c r="A30" s="45"/>
      <c r="B30" s="45" t="s">
        <v>1587</v>
      </c>
      <c r="C30" s="45"/>
      <c r="D30" s="45"/>
      <c r="E30" s="45"/>
      <c r="F30" s="45"/>
      <c r="G30" s="45"/>
      <c r="H30" s="45"/>
      <c r="I30" s="45"/>
      <c r="J30" s="45"/>
      <c r="K30" s="45"/>
      <c r="L30" s="45"/>
      <c r="M30" s="45"/>
      <c r="N30" s="45"/>
      <c r="O30" s="45"/>
      <c r="P30" s="45"/>
      <c r="Q30" s="45"/>
      <c r="R30" s="45"/>
      <c r="S30" s="45"/>
      <c r="T30" s="45"/>
    </row>
    <row r="31" spans="1:20" x14ac:dyDescent="0.15">
      <c r="A31" s="45"/>
      <c r="B31" s="45"/>
      <c r="C31" s="45"/>
      <c r="D31" s="45"/>
      <c r="E31" s="45"/>
      <c r="F31" s="45"/>
      <c r="G31" s="45"/>
      <c r="H31" s="45"/>
      <c r="I31" s="45"/>
      <c r="J31" s="45"/>
      <c r="K31" s="45"/>
      <c r="L31" s="45"/>
      <c r="M31" s="45"/>
      <c r="N31" s="45"/>
      <c r="O31" s="45"/>
      <c r="P31" s="45"/>
      <c r="Q31" s="45"/>
      <c r="R31" s="45"/>
      <c r="S31" s="45"/>
      <c r="T31" s="45"/>
    </row>
    <row r="32" spans="1:20" x14ac:dyDescent="0.15">
      <c r="A32" s="45"/>
      <c r="B32" s="45"/>
      <c r="C32" s="45"/>
      <c r="D32" s="45"/>
      <c r="E32" s="45"/>
      <c r="F32" s="45"/>
      <c r="G32" s="45"/>
      <c r="H32" s="45"/>
      <c r="I32" s="45"/>
      <c r="J32" s="45"/>
      <c r="K32" s="45"/>
      <c r="L32" s="45"/>
      <c r="M32" s="45"/>
      <c r="N32" s="45"/>
      <c r="O32" s="45"/>
      <c r="P32" s="45"/>
      <c r="Q32" s="45"/>
      <c r="R32" s="45"/>
      <c r="S32" s="45"/>
      <c r="T32" s="45"/>
    </row>
    <row r="33" spans="1:20" x14ac:dyDescent="0.15">
      <c r="A33" s="45"/>
      <c r="B33" s="45"/>
      <c r="C33" s="45"/>
      <c r="D33" s="45"/>
      <c r="E33" s="45"/>
      <c r="F33" s="45"/>
      <c r="G33" s="45"/>
      <c r="H33" s="45"/>
      <c r="I33" s="45"/>
      <c r="J33" s="45"/>
      <c r="K33" s="45"/>
      <c r="L33" s="45"/>
      <c r="M33" s="45"/>
      <c r="N33" s="45"/>
      <c r="O33" s="45"/>
      <c r="P33" s="45"/>
      <c r="Q33" s="45"/>
      <c r="R33" s="45"/>
      <c r="S33" s="45"/>
      <c r="T33" s="45"/>
    </row>
    <row r="34" spans="1:20" x14ac:dyDescent="0.15">
      <c r="A34" s="45"/>
      <c r="B34" s="45"/>
      <c r="C34" s="45"/>
      <c r="D34" s="45"/>
      <c r="E34" s="45"/>
      <c r="F34" s="45"/>
      <c r="G34" s="45"/>
      <c r="H34" s="45"/>
      <c r="I34" s="45"/>
      <c r="J34" s="45"/>
      <c r="K34" s="45"/>
      <c r="L34" s="45"/>
      <c r="M34" s="45"/>
      <c r="N34" s="45"/>
      <c r="O34" s="45"/>
      <c r="P34" s="45"/>
      <c r="Q34" s="45"/>
      <c r="R34" s="45"/>
      <c r="S34" s="45"/>
      <c r="T34" s="45"/>
    </row>
  </sheetData>
  <sheetProtection selectLockedCells="1" selectUnlockedCells="1"/>
  <mergeCells count="64">
    <mergeCell ref="A28:B28"/>
    <mergeCell ref="S28:T28"/>
    <mergeCell ref="O29:T29"/>
    <mergeCell ref="A23:A27"/>
    <mergeCell ref="S23:T23"/>
    <mergeCell ref="S24:T24"/>
    <mergeCell ref="S25:T25"/>
    <mergeCell ref="S26:T26"/>
    <mergeCell ref="S27:T27"/>
    <mergeCell ref="C16:H16"/>
    <mergeCell ref="I16:M16"/>
    <mergeCell ref="N16:T16"/>
    <mergeCell ref="S17:T17"/>
    <mergeCell ref="A18:A22"/>
    <mergeCell ref="S18:T18"/>
    <mergeCell ref="S19:T19"/>
    <mergeCell ref="S20:T20"/>
    <mergeCell ref="S21:T21"/>
    <mergeCell ref="S22:T22"/>
    <mergeCell ref="G14:H14"/>
    <mergeCell ref="M14:N14"/>
    <mergeCell ref="S14:T14"/>
    <mergeCell ref="A15:B15"/>
    <mergeCell ref="G15:H15"/>
    <mergeCell ref="M15:N15"/>
    <mergeCell ref="S15:T15"/>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A1:D1"/>
    <mergeCell ref="A2:F2"/>
    <mergeCell ref="O2:T2"/>
    <mergeCell ref="C3:H3"/>
    <mergeCell ref="I3:N3"/>
    <mergeCell ref="O3:T3"/>
  </mergeCells>
  <phoneticPr fontId="2"/>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D7E0-7172-4F8C-8933-406B272B1C1F}">
  <sheetPr>
    <pageSetUpPr fitToPage="1"/>
  </sheetPr>
  <dimension ref="A3:Q20"/>
  <sheetViews>
    <sheetView view="pageLayout" zoomScaleNormal="100" workbookViewId="0">
      <selection activeCell="A3" sqref="A3:H3"/>
    </sheetView>
  </sheetViews>
  <sheetFormatPr defaultColWidth="9" defaultRowHeight="14.4" x14ac:dyDescent="0.15"/>
  <cols>
    <col min="1" max="1" width="10" style="45" customWidth="1"/>
    <col min="2" max="17" width="8.33203125" style="45" customWidth="1"/>
    <col min="18" max="16384" width="9" style="45"/>
  </cols>
  <sheetData>
    <row r="3" spans="1:17" s="42" customFormat="1" ht="20.95" customHeight="1" x14ac:dyDescent="0.15">
      <c r="A3" s="776" t="s">
        <v>1889</v>
      </c>
      <c r="B3" s="776"/>
      <c r="C3" s="776"/>
      <c r="D3" s="776"/>
      <c r="E3" s="776"/>
      <c r="F3" s="776"/>
      <c r="G3" s="776"/>
      <c r="H3" s="776"/>
    </row>
    <row r="4" spans="1:17" s="42" customFormat="1" ht="20.95" customHeight="1" x14ac:dyDescent="0.15">
      <c r="A4" s="45"/>
      <c r="B4" s="229"/>
      <c r="C4" s="229"/>
      <c r="D4" s="229"/>
      <c r="E4" s="229"/>
      <c r="F4" s="229"/>
    </row>
    <row r="5" spans="1:17" ht="29.3" customHeight="1" x14ac:dyDescent="0.15">
      <c r="A5" s="615" t="s">
        <v>1588</v>
      </c>
      <c r="B5" s="615"/>
      <c r="C5" s="615"/>
      <c r="P5" s="390" t="s">
        <v>1589</v>
      </c>
      <c r="Q5" s="390"/>
    </row>
    <row r="6" spans="1:17" ht="29.3" customHeight="1" x14ac:dyDescent="0.15">
      <c r="A6" s="284" t="s">
        <v>1590</v>
      </c>
      <c r="B6" s="383" t="s">
        <v>1591</v>
      </c>
      <c r="C6" s="383"/>
      <c r="D6" s="383"/>
      <c r="E6" s="383"/>
      <c r="F6" s="383"/>
      <c r="G6" s="383"/>
      <c r="H6" s="383"/>
      <c r="I6" s="383"/>
      <c r="J6" s="383"/>
      <c r="K6" s="383"/>
      <c r="L6" s="383"/>
      <c r="M6" s="383"/>
      <c r="N6" s="383" t="s">
        <v>1592</v>
      </c>
      <c r="O6" s="383"/>
      <c r="P6" s="383" t="s">
        <v>159</v>
      </c>
      <c r="Q6" s="383"/>
    </row>
    <row r="7" spans="1:17" ht="29.3" customHeight="1" x14ac:dyDescent="0.15">
      <c r="A7" s="285"/>
      <c r="B7" s="383" t="s">
        <v>1593</v>
      </c>
      <c r="C7" s="383"/>
      <c r="D7" s="383"/>
      <c r="E7" s="383"/>
      <c r="F7" s="605" t="s">
        <v>1594</v>
      </c>
      <c r="G7" s="605"/>
      <c r="H7" s="383" t="s">
        <v>1595</v>
      </c>
      <c r="I7" s="383"/>
      <c r="J7" s="605" t="s">
        <v>1596</v>
      </c>
      <c r="K7" s="605"/>
      <c r="L7" s="383" t="s">
        <v>1597</v>
      </c>
      <c r="M7" s="383"/>
      <c r="N7" s="383"/>
      <c r="O7" s="383"/>
      <c r="P7" s="383"/>
      <c r="Q7" s="383"/>
    </row>
    <row r="8" spans="1:17" ht="29.3" customHeight="1" x14ac:dyDescent="0.15">
      <c r="A8" s="285"/>
      <c r="B8" s="383" t="s">
        <v>1598</v>
      </c>
      <c r="C8" s="383"/>
      <c r="D8" s="383" t="s">
        <v>1599</v>
      </c>
      <c r="E8" s="383"/>
      <c r="F8" s="605"/>
      <c r="G8" s="605"/>
      <c r="H8" s="383"/>
      <c r="I8" s="383"/>
      <c r="J8" s="605"/>
      <c r="K8" s="605"/>
      <c r="L8" s="383"/>
      <c r="M8" s="383"/>
      <c r="N8" s="383"/>
      <c r="O8" s="383"/>
      <c r="P8" s="383"/>
      <c r="Q8" s="383"/>
    </row>
    <row r="9" spans="1:17" ht="29.3" customHeight="1" x14ac:dyDescent="0.15">
      <c r="A9" s="285" t="s">
        <v>1148</v>
      </c>
      <c r="B9" s="63" t="s">
        <v>1506</v>
      </c>
      <c r="C9" s="63" t="s">
        <v>1600</v>
      </c>
      <c r="D9" s="63" t="s">
        <v>1506</v>
      </c>
      <c r="E9" s="63" t="s">
        <v>1600</v>
      </c>
      <c r="F9" s="63" t="s">
        <v>1506</v>
      </c>
      <c r="G9" s="63" t="s">
        <v>1600</v>
      </c>
      <c r="H9" s="63" t="s">
        <v>1506</v>
      </c>
      <c r="I9" s="63" t="s">
        <v>1600</v>
      </c>
      <c r="J9" s="63" t="s">
        <v>1506</v>
      </c>
      <c r="K9" s="63" t="s">
        <v>1600</v>
      </c>
      <c r="L9" s="63" t="s">
        <v>1506</v>
      </c>
      <c r="M9" s="63" t="s">
        <v>1600</v>
      </c>
      <c r="N9" s="63" t="s">
        <v>1506</v>
      </c>
      <c r="O9" s="63" t="s">
        <v>1600</v>
      </c>
      <c r="P9" s="63" t="s">
        <v>1506</v>
      </c>
      <c r="Q9" s="63" t="s">
        <v>1601</v>
      </c>
    </row>
    <row r="10" spans="1:17" ht="29.3" customHeight="1" x14ac:dyDescent="0.15">
      <c r="A10" s="63">
        <v>2</v>
      </c>
      <c r="B10" s="209">
        <v>3</v>
      </c>
      <c r="C10" s="260">
        <v>45750</v>
      </c>
      <c r="D10" s="286" t="s">
        <v>687</v>
      </c>
      <c r="E10" s="209" t="s">
        <v>687</v>
      </c>
      <c r="F10" s="286" t="s">
        <v>687</v>
      </c>
      <c r="G10" s="209" t="s">
        <v>687</v>
      </c>
      <c r="H10" s="209">
        <v>11</v>
      </c>
      <c r="I10" s="260">
        <v>48440</v>
      </c>
      <c r="J10" s="209" t="s">
        <v>687</v>
      </c>
      <c r="K10" s="209" t="s">
        <v>687</v>
      </c>
      <c r="L10" s="209" t="s">
        <v>687</v>
      </c>
      <c r="M10" s="209" t="s">
        <v>687</v>
      </c>
      <c r="N10" s="209" t="s">
        <v>687</v>
      </c>
      <c r="O10" s="209" t="s">
        <v>687</v>
      </c>
      <c r="P10" s="194">
        <v>14</v>
      </c>
      <c r="Q10" s="287">
        <v>94190</v>
      </c>
    </row>
    <row r="11" spans="1:17" ht="29.3" customHeight="1" x14ac:dyDescent="0.15">
      <c r="Q11" s="62"/>
    </row>
    <row r="12" spans="1:17" ht="29.3" customHeight="1" x14ac:dyDescent="0.15">
      <c r="A12" s="525" t="s">
        <v>1602</v>
      </c>
      <c r="B12" s="525"/>
      <c r="C12" s="525"/>
      <c r="H12" s="390" t="s">
        <v>1589</v>
      </c>
      <c r="I12" s="390"/>
    </row>
    <row r="13" spans="1:17" ht="29.3" customHeight="1" x14ac:dyDescent="0.15">
      <c r="A13" s="284" t="s">
        <v>1590</v>
      </c>
      <c r="B13" s="605" t="s">
        <v>1603</v>
      </c>
      <c r="C13" s="605"/>
      <c r="D13" s="591" t="s">
        <v>1604</v>
      </c>
      <c r="E13" s="591"/>
      <c r="F13" s="591" t="s">
        <v>1605</v>
      </c>
      <c r="G13" s="591"/>
      <c r="H13" s="383" t="s">
        <v>159</v>
      </c>
      <c r="I13" s="383"/>
    </row>
    <row r="14" spans="1:17" ht="29.3" customHeight="1" x14ac:dyDescent="0.15">
      <c r="A14" s="213" t="s">
        <v>1148</v>
      </c>
      <c r="B14" s="63" t="s">
        <v>1506</v>
      </c>
      <c r="C14" s="63" t="s">
        <v>1600</v>
      </c>
      <c r="D14" s="63" t="s">
        <v>1506</v>
      </c>
      <c r="E14" s="63" t="s">
        <v>1600</v>
      </c>
      <c r="F14" s="63" t="s">
        <v>1506</v>
      </c>
      <c r="G14" s="63" t="s">
        <v>1600</v>
      </c>
      <c r="H14" s="63" t="s">
        <v>1506</v>
      </c>
      <c r="I14" s="63" t="s">
        <v>1600</v>
      </c>
    </row>
    <row r="15" spans="1:17" ht="29.3" customHeight="1" x14ac:dyDescent="0.15">
      <c r="A15" s="63" t="s">
        <v>1606</v>
      </c>
      <c r="B15" s="209" t="s">
        <v>687</v>
      </c>
      <c r="C15" s="209" t="s">
        <v>687</v>
      </c>
      <c r="D15" s="209" t="s">
        <v>687</v>
      </c>
      <c r="E15" s="209" t="s">
        <v>687</v>
      </c>
      <c r="F15" s="209" t="s">
        <v>687</v>
      </c>
      <c r="G15" s="209" t="s">
        <v>687</v>
      </c>
      <c r="H15" s="209" t="s">
        <v>687</v>
      </c>
      <c r="I15" s="209" t="s">
        <v>687</v>
      </c>
    </row>
    <row r="16" spans="1:17" ht="29.3" customHeight="1" x14ac:dyDescent="0.15"/>
    <row r="17" spans="1:9" ht="29.3" customHeight="1" x14ac:dyDescent="0.15">
      <c r="A17" s="42" t="s">
        <v>1890</v>
      </c>
      <c r="H17" s="390" t="s">
        <v>1589</v>
      </c>
      <c r="I17" s="390"/>
    </row>
    <row r="18" spans="1:9" ht="29.3" customHeight="1" x14ac:dyDescent="0.15">
      <c r="A18" s="284" t="s">
        <v>1590</v>
      </c>
      <c r="B18" s="383" t="s">
        <v>1607</v>
      </c>
      <c r="C18" s="383"/>
      <c r="D18" s="591" t="s">
        <v>1608</v>
      </c>
      <c r="E18" s="591"/>
      <c r="F18" s="591" t="s">
        <v>1609</v>
      </c>
      <c r="G18" s="591"/>
      <c r="H18" s="383" t="s">
        <v>159</v>
      </c>
      <c r="I18" s="383"/>
    </row>
    <row r="19" spans="1:9" ht="29.3" customHeight="1" x14ac:dyDescent="0.15">
      <c r="A19" s="213" t="s">
        <v>1148</v>
      </c>
      <c r="B19" s="63" t="s">
        <v>1506</v>
      </c>
      <c r="C19" s="63" t="s">
        <v>1600</v>
      </c>
      <c r="D19" s="63" t="s">
        <v>1506</v>
      </c>
      <c r="E19" s="63" t="s">
        <v>1600</v>
      </c>
      <c r="F19" s="63" t="s">
        <v>1506</v>
      </c>
      <c r="G19" s="63" t="s">
        <v>1600</v>
      </c>
      <c r="H19" s="63" t="s">
        <v>1506</v>
      </c>
      <c r="I19" s="63" t="s">
        <v>1600</v>
      </c>
    </row>
    <row r="20" spans="1:9" ht="29.3" customHeight="1" x14ac:dyDescent="0.15">
      <c r="A20" s="63" t="s">
        <v>1606</v>
      </c>
      <c r="B20" s="209" t="s">
        <v>1424</v>
      </c>
      <c r="C20" s="288" t="s">
        <v>1424</v>
      </c>
      <c r="D20" s="209" t="s">
        <v>687</v>
      </c>
      <c r="E20" s="209" t="s">
        <v>687</v>
      </c>
      <c r="F20" s="209" t="s">
        <v>1424</v>
      </c>
      <c r="G20" s="289" t="s">
        <v>1424</v>
      </c>
      <c r="H20" s="209" t="s">
        <v>1424</v>
      </c>
      <c r="I20" s="260" t="s">
        <v>1424</v>
      </c>
    </row>
  </sheetData>
  <sheetProtection selectLockedCells="1" selectUnlockedCells="1"/>
  <mergeCells count="24">
    <mergeCell ref="H17:I17"/>
    <mergeCell ref="B18:C18"/>
    <mergeCell ref="D18:E18"/>
    <mergeCell ref="F18:G18"/>
    <mergeCell ref="H18:I18"/>
    <mergeCell ref="B13:C13"/>
    <mergeCell ref="D13:E13"/>
    <mergeCell ref="F13:G13"/>
    <mergeCell ref="H13:I13"/>
    <mergeCell ref="A3:H3"/>
    <mergeCell ref="A5:C5"/>
    <mergeCell ref="B8:C8"/>
    <mergeCell ref="D8:E8"/>
    <mergeCell ref="A12:C12"/>
    <mergeCell ref="H12:I12"/>
    <mergeCell ref="P5:Q5"/>
    <mergeCell ref="B6:M6"/>
    <mergeCell ref="N6:O8"/>
    <mergeCell ref="P6:Q8"/>
    <mergeCell ref="B7:E7"/>
    <mergeCell ref="F7:G8"/>
    <mergeCell ref="H7:I8"/>
    <mergeCell ref="J7:K8"/>
    <mergeCell ref="L7:M8"/>
  </mergeCells>
  <phoneticPr fontId="2"/>
  <pageMargins left="0.78740157480314965" right="0.39370078740157483" top="0.39370078740157483" bottom="0.39370078740157483" header="0" footer="0"/>
  <pageSetup paperSize="9" scale="95"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DE77-028D-47A5-A710-D61ACEB7A3E1}">
  <sheetPr>
    <pageSetUpPr fitToPage="1"/>
  </sheetPr>
  <dimension ref="A1:P26"/>
  <sheetViews>
    <sheetView view="pageLayout" zoomScaleNormal="100" workbookViewId="0">
      <selection activeCell="A2" sqref="A2:F2"/>
    </sheetView>
  </sheetViews>
  <sheetFormatPr defaultColWidth="9" defaultRowHeight="14.4" x14ac:dyDescent="0.15"/>
  <cols>
    <col min="1" max="1" width="3.6640625" style="44" customWidth="1"/>
    <col min="2" max="2" width="8.6640625" style="44" customWidth="1"/>
    <col min="3" max="3" width="15.44140625" style="44" customWidth="1"/>
    <col min="4" max="4" width="5.77734375" style="44" customWidth="1"/>
    <col min="5" max="5" width="8.109375" style="44" customWidth="1"/>
    <col min="6" max="6" width="11.6640625" style="44" customWidth="1"/>
    <col min="7" max="8" width="11.109375" style="44" customWidth="1"/>
    <col min="9" max="9" width="11.21875" style="44" customWidth="1"/>
    <col min="10" max="16" width="11.109375" style="44" customWidth="1"/>
    <col min="17" max="16384" width="9" style="44"/>
  </cols>
  <sheetData>
    <row r="1" spans="1:16" s="39" customFormat="1" ht="20.95" customHeight="1" x14ac:dyDescent="0.15">
      <c r="A1" s="596" t="s">
        <v>1610</v>
      </c>
      <c r="B1" s="525"/>
      <c r="C1" s="525"/>
      <c r="D1" s="525"/>
      <c r="E1" s="525"/>
      <c r="F1" s="42"/>
      <c r="G1" s="42"/>
      <c r="H1" s="42"/>
      <c r="I1" s="42"/>
      <c r="J1" s="42"/>
      <c r="K1" s="42"/>
      <c r="L1" s="42"/>
      <c r="M1" s="42"/>
      <c r="N1" s="42"/>
      <c r="O1" s="42"/>
      <c r="P1" s="42"/>
    </row>
    <row r="2" spans="1:16" s="39" customFormat="1" ht="20.95" customHeight="1" x14ac:dyDescent="0.15">
      <c r="A2" s="615" t="s">
        <v>2020</v>
      </c>
      <c r="B2" s="615"/>
      <c r="C2" s="615"/>
      <c r="D2" s="615"/>
      <c r="E2" s="615"/>
      <c r="F2" s="615"/>
      <c r="G2" s="42"/>
      <c r="H2" s="42"/>
      <c r="I2" s="42"/>
      <c r="J2" s="42"/>
      <c r="K2" s="42"/>
      <c r="L2" s="42"/>
      <c r="M2" s="42"/>
      <c r="N2" s="42"/>
      <c r="O2" s="777" t="s">
        <v>1611</v>
      </c>
      <c r="P2" s="777"/>
    </row>
    <row r="3" spans="1:16" ht="27" customHeight="1" x14ac:dyDescent="0.15">
      <c r="A3" s="591" t="s">
        <v>1612</v>
      </c>
      <c r="B3" s="383" t="s">
        <v>1613</v>
      </c>
      <c r="C3" s="383" t="s">
        <v>1614</v>
      </c>
      <c r="D3" s="383" t="s">
        <v>1615</v>
      </c>
      <c r="E3" s="383" t="s">
        <v>1616</v>
      </c>
      <c r="F3" s="591" t="s">
        <v>1617</v>
      </c>
      <c r="G3" s="383" t="s">
        <v>1618</v>
      </c>
      <c r="H3" s="383"/>
      <c r="I3" s="383"/>
      <c r="J3" s="383"/>
      <c r="K3" s="383"/>
      <c r="L3" s="383"/>
      <c r="M3" s="383"/>
      <c r="N3" s="383"/>
      <c r="O3" s="383"/>
      <c r="P3" s="383"/>
    </row>
    <row r="4" spans="1:16" ht="27" customHeight="1" x14ac:dyDescent="0.15">
      <c r="A4" s="591"/>
      <c r="B4" s="383"/>
      <c r="C4" s="383"/>
      <c r="D4" s="383"/>
      <c r="E4" s="383"/>
      <c r="F4" s="383"/>
      <c r="G4" s="63" t="s">
        <v>1619</v>
      </c>
      <c r="H4" s="63" t="s">
        <v>1620</v>
      </c>
      <c r="I4" s="63" t="s">
        <v>1621</v>
      </c>
      <c r="J4" s="63" t="s">
        <v>1622</v>
      </c>
      <c r="K4" s="63" t="s">
        <v>1623</v>
      </c>
      <c r="L4" s="63" t="s">
        <v>1624</v>
      </c>
      <c r="M4" s="63" t="s">
        <v>1625</v>
      </c>
      <c r="N4" s="63" t="s">
        <v>1626</v>
      </c>
      <c r="O4" s="63" t="s">
        <v>1627</v>
      </c>
      <c r="P4" s="63" t="s">
        <v>1628</v>
      </c>
    </row>
    <row r="5" spans="1:16" ht="11.3" customHeight="1" x14ac:dyDescent="0.15">
      <c r="A5" s="591" t="s">
        <v>1629</v>
      </c>
      <c r="B5" s="383" t="s">
        <v>1630</v>
      </c>
      <c r="C5" s="152"/>
      <c r="D5" s="383">
        <v>4</v>
      </c>
      <c r="E5" s="383" t="s">
        <v>1033</v>
      </c>
      <c r="F5" s="778">
        <v>18819</v>
      </c>
      <c r="G5" s="290" t="s">
        <v>1631</v>
      </c>
      <c r="H5" s="290" t="s">
        <v>1631</v>
      </c>
      <c r="I5" s="290" t="s">
        <v>1631</v>
      </c>
      <c r="J5" s="290" t="s">
        <v>1631</v>
      </c>
      <c r="K5" s="290" t="s">
        <v>1631</v>
      </c>
      <c r="L5" s="290" t="s">
        <v>1631</v>
      </c>
      <c r="M5" s="290" t="s">
        <v>1631</v>
      </c>
      <c r="N5" s="290" t="s">
        <v>1631</v>
      </c>
      <c r="O5" s="290" t="s">
        <v>1632</v>
      </c>
      <c r="P5" s="290" t="s">
        <v>1631</v>
      </c>
    </row>
    <row r="6" spans="1:16" ht="27.5" customHeight="1" x14ac:dyDescent="0.15">
      <c r="A6" s="591"/>
      <c r="B6" s="383"/>
      <c r="C6" s="291" t="s">
        <v>1633</v>
      </c>
      <c r="D6" s="383"/>
      <c r="E6" s="383"/>
      <c r="F6" s="778"/>
      <c r="G6" s="292">
        <v>1593.9</v>
      </c>
      <c r="H6" s="292" t="s">
        <v>687</v>
      </c>
      <c r="I6" s="292" t="s">
        <v>687</v>
      </c>
      <c r="J6" s="293" t="s">
        <v>1891</v>
      </c>
      <c r="K6" s="293" t="s">
        <v>1892</v>
      </c>
      <c r="L6" s="292">
        <v>566</v>
      </c>
      <c r="M6" s="292">
        <v>193.2</v>
      </c>
      <c r="N6" s="292">
        <v>459.8</v>
      </c>
      <c r="O6" s="294">
        <v>43890</v>
      </c>
      <c r="P6" s="295">
        <v>29.2</v>
      </c>
    </row>
    <row r="7" spans="1:16" ht="27.5" customHeight="1" x14ac:dyDescent="0.15">
      <c r="A7" s="591"/>
      <c r="B7" s="383"/>
      <c r="C7" s="80" t="s">
        <v>1634</v>
      </c>
      <c r="D7" s="383"/>
      <c r="E7" s="383"/>
      <c r="F7" s="778"/>
      <c r="G7" s="296">
        <v>684.8</v>
      </c>
      <c r="H7" s="296" t="s">
        <v>687</v>
      </c>
      <c r="I7" s="296" t="s">
        <v>687</v>
      </c>
      <c r="J7" s="297" t="s">
        <v>1635</v>
      </c>
      <c r="K7" s="296" t="s">
        <v>687</v>
      </c>
      <c r="L7" s="296" t="s">
        <v>687</v>
      </c>
      <c r="M7" s="296">
        <v>159</v>
      </c>
      <c r="N7" s="297" t="s">
        <v>1636</v>
      </c>
      <c r="O7" s="253">
        <v>11550</v>
      </c>
      <c r="P7" s="225" t="s">
        <v>687</v>
      </c>
    </row>
    <row r="8" spans="1:16" ht="27.5" customHeight="1" x14ac:dyDescent="0.15">
      <c r="A8" s="591"/>
      <c r="B8" s="383"/>
      <c r="C8" s="70" t="s">
        <v>1637</v>
      </c>
      <c r="D8" s="383"/>
      <c r="E8" s="383"/>
      <c r="F8" s="778"/>
      <c r="G8" s="296">
        <v>834.9</v>
      </c>
      <c r="H8" s="296">
        <v>45.5</v>
      </c>
      <c r="I8" s="296" t="s">
        <v>687</v>
      </c>
      <c r="J8" s="297" t="s">
        <v>1638</v>
      </c>
      <c r="K8" s="296">
        <v>114.8</v>
      </c>
      <c r="L8" s="296">
        <v>175</v>
      </c>
      <c r="M8" s="296">
        <v>81</v>
      </c>
      <c r="N8" s="297" t="s">
        <v>1639</v>
      </c>
      <c r="O8" s="253">
        <v>18500</v>
      </c>
      <c r="P8" s="225" t="s">
        <v>687</v>
      </c>
    </row>
    <row r="9" spans="1:16" ht="27.5" customHeight="1" x14ac:dyDescent="0.15">
      <c r="A9" s="591"/>
      <c r="B9" s="63" t="s">
        <v>1640</v>
      </c>
      <c r="C9" s="70" t="s">
        <v>1641</v>
      </c>
      <c r="D9" s="63">
        <v>2</v>
      </c>
      <c r="E9" s="63" t="s">
        <v>127</v>
      </c>
      <c r="F9" s="298">
        <v>18819</v>
      </c>
      <c r="G9" s="296">
        <v>1196</v>
      </c>
      <c r="H9" s="296">
        <v>125.5</v>
      </c>
      <c r="I9" s="296" t="s">
        <v>687</v>
      </c>
      <c r="J9" s="297" t="s">
        <v>1893</v>
      </c>
      <c r="K9" s="297" t="s">
        <v>1642</v>
      </c>
      <c r="L9" s="296">
        <v>559</v>
      </c>
      <c r="M9" s="296">
        <v>47.6</v>
      </c>
      <c r="N9" s="296">
        <v>301.39999999999998</v>
      </c>
      <c r="O9" s="253">
        <v>43468</v>
      </c>
      <c r="P9" s="225" t="s">
        <v>687</v>
      </c>
    </row>
    <row r="10" spans="1:16" ht="27.5" customHeight="1" x14ac:dyDescent="0.15">
      <c r="A10" s="591"/>
      <c r="B10" s="63" t="s">
        <v>1643</v>
      </c>
      <c r="C10" s="70" t="s">
        <v>1644</v>
      </c>
      <c r="D10" s="63">
        <v>2</v>
      </c>
      <c r="E10" s="63" t="s">
        <v>127</v>
      </c>
      <c r="F10" s="298">
        <v>18946</v>
      </c>
      <c r="G10" s="296">
        <v>885.7</v>
      </c>
      <c r="H10" s="296" t="s">
        <v>687</v>
      </c>
      <c r="I10" s="296" t="s">
        <v>687</v>
      </c>
      <c r="J10" s="297" t="s">
        <v>1894</v>
      </c>
      <c r="K10" s="296">
        <v>42.9</v>
      </c>
      <c r="L10" s="296">
        <v>307.39999999999998</v>
      </c>
      <c r="M10" s="296">
        <v>117.7</v>
      </c>
      <c r="N10" s="296">
        <v>74.2</v>
      </c>
      <c r="O10" s="253">
        <v>31816</v>
      </c>
      <c r="P10" s="225">
        <v>12</v>
      </c>
    </row>
    <row r="11" spans="1:16" ht="27.5" customHeight="1" x14ac:dyDescent="0.15">
      <c r="A11" s="591"/>
      <c r="B11" s="63" t="s">
        <v>1645</v>
      </c>
      <c r="C11" s="299" t="s">
        <v>1646</v>
      </c>
      <c r="D11" s="63">
        <v>1</v>
      </c>
      <c r="E11" s="63" t="s">
        <v>1157</v>
      </c>
      <c r="F11" s="298">
        <v>20027</v>
      </c>
      <c r="G11" s="296">
        <v>98.8</v>
      </c>
      <c r="H11" s="296" t="s">
        <v>687</v>
      </c>
      <c r="I11" s="296" t="s">
        <v>687</v>
      </c>
      <c r="J11" s="297" t="s">
        <v>1647</v>
      </c>
      <c r="K11" s="296" t="s">
        <v>687</v>
      </c>
      <c r="L11" s="296" t="s">
        <v>687</v>
      </c>
      <c r="M11" s="296" t="s">
        <v>687</v>
      </c>
      <c r="N11" s="296">
        <v>109</v>
      </c>
      <c r="O11" s="253">
        <v>5600</v>
      </c>
      <c r="P11" s="225" t="s">
        <v>687</v>
      </c>
    </row>
    <row r="12" spans="1:16" ht="27.5" customHeight="1" x14ac:dyDescent="0.15">
      <c r="A12" s="591"/>
      <c r="B12" s="63" t="s">
        <v>1648</v>
      </c>
      <c r="C12" s="70" t="s">
        <v>1649</v>
      </c>
      <c r="D12" s="63">
        <v>1</v>
      </c>
      <c r="E12" s="63" t="s">
        <v>1033</v>
      </c>
      <c r="F12" s="298">
        <v>18819</v>
      </c>
      <c r="G12" s="296">
        <v>2112.9499999999998</v>
      </c>
      <c r="H12" s="296">
        <v>22</v>
      </c>
      <c r="I12" s="296">
        <v>131</v>
      </c>
      <c r="J12" s="297" t="s">
        <v>1650</v>
      </c>
      <c r="K12" s="296">
        <v>170</v>
      </c>
      <c r="L12" s="296">
        <v>303.5</v>
      </c>
      <c r="M12" s="296">
        <v>196.5</v>
      </c>
      <c r="N12" s="296">
        <v>125</v>
      </c>
      <c r="O12" s="253">
        <v>55400</v>
      </c>
      <c r="P12" s="225">
        <v>158</v>
      </c>
    </row>
    <row r="13" spans="1:16" ht="27.5" customHeight="1" x14ac:dyDescent="0.15">
      <c r="A13" s="591"/>
      <c r="B13" s="63" t="s">
        <v>1651</v>
      </c>
      <c r="C13" s="70" t="s">
        <v>1652</v>
      </c>
      <c r="D13" s="63">
        <v>1</v>
      </c>
      <c r="E13" s="63" t="s">
        <v>1159</v>
      </c>
      <c r="F13" s="298">
        <v>18946</v>
      </c>
      <c r="G13" s="296">
        <v>149.9</v>
      </c>
      <c r="H13" s="296" t="s">
        <v>687</v>
      </c>
      <c r="I13" s="296">
        <v>80.599999999999994</v>
      </c>
      <c r="J13" s="297" t="s">
        <v>1653</v>
      </c>
      <c r="K13" s="296" t="s">
        <v>687</v>
      </c>
      <c r="L13" s="296" t="s">
        <v>687</v>
      </c>
      <c r="M13" s="296">
        <v>60</v>
      </c>
      <c r="N13" s="296">
        <v>60.3</v>
      </c>
      <c r="O13" s="253">
        <v>4433</v>
      </c>
      <c r="P13" s="225" t="s">
        <v>687</v>
      </c>
    </row>
    <row r="14" spans="1:16" ht="27.5" customHeight="1" x14ac:dyDescent="0.15">
      <c r="A14" s="591"/>
      <c r="B14" s="63" t="s">
        <v>1654</v>
      </c>
      <c r="C14" s="70" t="s">
        <v>1655</v>
      </c>
      <c r="D14" s="63">
        <v>1</v>
      </c>
      <c r="E14" s="63" t="s">
        <v>127</v>
      </c>
      <c r="F14" s="298">
        <v>19357</v>
      </c>
      <c r="G14" s="296">
        <v>167.95</v>
      </c>
      <c r="H14" s="296" t="s">
        <v>687</v>
      </c>
      <c r="I14" s="296" t="s">
        <v>687</v>
      </c>
      <c r="J14" s="296">
        <v>39.799999999999997</v>
      </c>
      <c r="K14" s="296" t="s">
        <v>687</v>
      </c>
      <c r="L14" s="296" t="s">
        <v>687</v>
      </c>
      <c r="M14" s="296" t="s">
        <v>687</v>
      </c>
      <c r="N14" s="296">
        <v>54.7</v>
      </c>
      <c r="O14" s="253">
        <v>1448</v>
      </c>
      <c r="P14" s="225" t="s">
        <v>687</v>
      </c>
    </row>
    <row r="15" spans="1:16" ht="27.5" customHeight="1" x14ac:dyDescent="0.15">
      <c r="A15" s="591"/>
      <c r="B15" s="63" t="s">
        <v>1656</v>
      </c>
      <c r="C15" s="70" t="s">
        <v>1657</v>
      </c>
      <c r="D15" s="63">
        <v>1</v>
      </c>
      <c r="E15" s="63" t="s">
        <v>1033</v>
      </c>
      <c r="F15" s="298">
        <v>19357</v>
      </c>
      <c r="G15" s="296">
        <v>359.2</v>
      </c>
      <c r="H15" s="296">
        <v>24</v>
      </c>
      <c r="I15" s="296" t="s">
        <v>687</v>
      </c>
      <c r="J15" s="296">
        <v>253.7</v>
      </c>
      <c r="K15" s="296" t="s">
        <v>687</v>
      </c>
      <c r="L15" s="296" t="s">
        <v>687</v>
      </c>
      <c r="M15" s="296">
        <v>227.5</v>
      </c>
      <c r="N15" s="296">
        <v>106.3</v>
      </c>
      <c r="O15" s="253">
        <v>11735</v>
      </c>
      <c r="P15" s="225" t="s">
        <v>687</v>
      </c>
    </row>
    <row r="16" spans="1:16" ht="27.5" customHeight="1" x14ac:dyDescent="0.15">
      <c r="A16" s="591"/>
      <c r="B16" s="63" t="s">
        <v>1658</v>
      </c>
      <c r="C16" s="70" t="s">
        <v>1659</v>
      </c>
      <c r="D16" s="63">
        <v>1</v>
      </c>
      <c r="E16" s="63" t="s">
        <v>1159</v>
      </c>
      <c r="F16" s="298">
        <v>19357</v>
      </c>
      <c r="G16" s="297" t="s">
        <v>1895</v>
      </c>
      <c r="H16" s="296" t="s">
        <v>687</v>
      </c>
      <c r="I16" s="296" t="s">
        <v>687</v>
      </c>
      <c r="J16" s="296">
        <v>58.4</v>
      </c>
      <c r="K16" s="297" t="s">
        <v>1896</v>
      </c>
      <c r="L16" s="296" t="s">
        <v>687</v>
      </c>
      <c r="M16" s="296">
        <v>18</v>
      </c>
      <c r="N16" s="296">
        <v>27.5</v>
      </c>
      <c r="O16" s="253">
        <v>1400</v>
      </c>
      <c r="P16" s="225" t="s">
        <v>687</v>
      </c>
    </row>
    <row r="17" spans="1:16" ht="27.5" customHeight="1" x14ac:dyDescent="0.15">
      <c r="A17" s="591"/>
      <c r="B17" s="63" t="s">
        <v>1660</v>
      </c>
      <c r="C17" s="70" t="s">
        <v>1661</v>
      </c>
      <c r="D17" s="63">
        <v>1</v>
      </c>
      <c r="E17" s="63" t="s">
        <v>127</v>
      </c>
      <c r="F17" s="298">
        <v>18946</v>
      </c>
      <c r="G17" s="296">
        <v>52.3</v>
      </c>
      <c r="H17" s="296" t="s">
        <v>687</v>
      </c>
      <c r="I17" s="296" t="s">
        <v>687</v>
      </c>
      <c r="J17" s="296" t="s">
        <v>687</v>
      </c>
      <c r="K17" s="296" t="s">
        <v>687</v>
      </c>
      <c r="L17" s="296" t="s">
        <v>687</v>
      </c>
      <c r="M17" s="296">
        <v>110.3</v>
      </c>
      <c r="N17" s="296">
        <v>14</v>
      </c>
      <c r="O17" s="253">
        <v>1609</v>
      </c>
      <c r="P17" s="225" t="s">
        <v>687</v>
      </c>
    </row>
    <row r="18" spans="1:16" ht="27.5" customHeight="1" x14ac:dyDescent="0.15">
      <c r="A18" s="591"/>
      <c r="B18" s="63" t="s">
        <v>1662</v>
      </c>
      <c r="C18" s="70" t="s">
        <v>1663</v>
      </c>
      <c r="D18" s="63">
        <v>1</v>
      </c>
      <c r="E18" s="63" t="s">
        <v>1033</v>
      </c>
      <c r="F18" s="298">
        <v>18946</v>
      </c>
      <c r="G18" s="296">
        <v>749</v>
      </c>
      <c r="H18" s="296">
        <v>34</v>
      </c>
      <c r="I18" s="296" t="s">
        <v>687</v>
      </c>
      <c r="J18" s="297" t="s">
        <v>1897</v>
      </c>
      <c r="K18" s="296">
        <v>53.7</v>
      </c>
      <c r="L18" s="296" t="s">
        <v>687</v>
      </c>
      <c r="M18" s="296">
        <v>334</v>
      </c>
      <c r="N18" s="296">
        <v>76</v>
      </c>
      <c r="O18" s="253">
        <v>21607</v>
      </c>
      <c r="P18" s="225" t="s">
        <v>687</v>
      </c>
    </row>
    <row r="19" spans="1:16" ht="27.5" customHeight="1" x14ac:dyDescent="0.15">
      <c r="A19" s="591"/>
      <c r="B19" s="63" t="s">
        <v>1664</v>
      </c>
      <c r="C19" s="70" t="s">
        <v>1665</v>
      </c>
      <c r="D19" s="63">
        <v>1</v>
      </c>
      <c r="E19" s="63" t="s">
        <v>1159</v>
      </c>
      <c r="F19" s="298">
        <v>18946</v>
      </c>
      <c r="G19" s="296">
        <v>225.7</v>
      </c>
      <c r="H19" s="296" t="s">
        <v>687</v>
      </c>
      <c r="I19" s="296" t="s">
        <v>687</v>
      </c>
      <c r="J19" s="296" t="s">
        <v>687</v>
      </c>
      <c r="K19" s="296" t="s">
        <v>687</v>
      </c>
      <c r="L19" s="296" t="s">
        <v>687</v>
      </c>
      <c r="M19" s="296">
        <v>112.6</v>
      </c>
      <c r="N19" s="296">
        <v>81.599999999999994</v>
      </c>
      <c r="O19" s="253">
        <v>5600</v>
      </c>
      <c r="P19" s="225" t="s">
        <v>687</v>
      </c>
    </row>
    <row r="20" spans="1:16" ht="27.5" customHeight="1" x14ac:dyDescent="0.15">
      <c r="A20" s="591"/>
      <c r="B20" s="63" t="s">
        <v>1666</v>
      </c>
      <c r="C20" s="70" t="s">
        <v>1667</v>
      </c>
      <c r="D20" s="63">
        <v>1</v>
      </c>
      <c r="E20" s="63" t="s">
        <v>127</v>
      </c>
      <c r="F20" s="298">
        <v>19357</v>
      </c>
      <c r="G20" s="296">
        <v>190</v>
      </c>
      <c r="H20" s="296">
        <v>105</v>
      </c>
      <c r="I20" s="296" t="s">
        <v>687</v>
      </c>
      <c r="J20" s="296" t="s">
        <v>687</v>
      </c>
      <c r="K20" s="297" t="s">
        <v>1668</v>
      </c>
      <c r="L20" s="296" t="s">
        <v>687</v>
      </c>
      <c r="M20" s="296">
        <v>53</v>
      </c>
      <c r="N20" s="296">
        <v>96</v>
      </c>
      <c r="O20" s="253">
        <v>10800</v>
      </c>
      <c r="P20" s="225" t="s">
        <v>687</v>
      </c>
    </row>
    <row r="21" spans="1:16" ht="27.5" customHeight="1" x14ac:dyDescent="0.15">
      <c r="A21" s="591"/>
      <c r="B21" s="63" t="s">
        <v>1669</v>
      </c>
      <c r="C21" s="70" t="s">
        <v>1670</v>
      </c>
      <c r="D21" s="63">
        <v>1</v>
      </c>
      <c r="E21" s="63" t="s">
        <v>127</v>
      </c>
      <c r="F21" s="298">
        <v>18819</v>
      </c>
      <c r="G21" s="296">
        <v>309.10000000000002</v>
      </c>
      <c r="H21" s="296">
        <v>20.5</v>
      </c>
      <c r="I21" s="296" t="s">
        <v>687</v>
      </c>
      <c r="J21" s="296">
        <v>195.4</v>
      </c>
      <c r="K21" s="296">
        <v>98.1</v>
      </c>
      <c r="L21" s="296" t="s">
        <v>687</v>
      </c>
      <c r="M21" s="296">
        <v>146</v>
      </c>
      <c r="N21" s="296">
        <v>115.6</v>
      </c>
      <c r="O21" s="253">
        <v>13088</v>
      </c>
      <c r="P21" s="225" t="s">
        <v>687</v>
      </c>
    </row>
    <row r="22" spans="1:16" ht="27.5" customHeight="1" x14ac:dyDescent="0.15">
      <c r="A22" s="591"/>
      <c r="B22" s="63" t="s">
        <v>1671</v>
      </c>
      <c r="C22" s="70" t="s">
        <v>1672</v>
      </c>
      <c r="D22" s="63">
        <v>1</v>
      </c>
      <c r="E22" s="63" t="s">
        <v>127</v>
      </c>
      <c r="F22" s="298">
        <v>19168</v>
      </c>
      <c r="G22" s="296">
        <v>60.3</v>
      </c>
      <c r="H22" s="296">
        <v>147.9</v>
      </c>
      <c r="I22" s="296" t="s">
        <v>687</v>
      </c>
      <c r="J22" s="296" t="s">
        <v>687</v>
      </c>
      <c r="K22" s="296" t="s">
        <v>687</v>
      </c>
      <c r="L22" s="296" t="s">
        <v>687</v>
      </c>
      <c r="M22" s="296">
        <v>105</v>
      </c>
      <c r="N22" s="296">
        <v>67.5</v>
      </c>
      <c r="O22" s="253">
        <v>2600</v>
      </c>
      <c r="P22" s="225" t="s">
        <v>687</v>
      </c>
    </row>
    <row r="23" spans="1:16" ht="27.5" customHeight="1" x14ac:dyDescent="0.15">
      <c r="A23" s="591" t="s">
        <v>1673</v>
      </c>
      <c r="B23" s="63" t="s">
        <v>1674</v>
      </c>
      <c r="C23" s="70" t="s">
        <v>1158</v>
      </c>
      <c r="D23" s="222" t="s">
        <v>1675</v>
      </c>
      <c r="E23" s="63" t="s">
        <v>1033</v>
      </c>
      <c r="F23" s="298">
        <v>19438</v>
      </c>
      <c r="G23" s="296">
        <v>20</v>
      </c>
      <c r="H23" s="296" t="s">
        <v>687</v>
      </c>
      <c r="I23" s="296" t="s">
        <v>687</v>
      </c>
      <c r="J23" s="296">
        <v>227.6</v>
      </c>
      <c r="K23" s="296" t="s">
        <v>687</v>
      </c>
      <c r="L23" s="296">
        <v>516</v>
      </c>
      <c r="M23" s="296">
        <v>1656.4</v>
      </c>
      <c r="N23" s="296">
        <v>72</v>
      </c>
      <c r="O23" s="253">
        <v>128776</v>
      </c>
      <c r="P23" s="225" t="s">
        <v>687</v>
      </c>
    </row>
    <row r="24" spans="1:16" ht="27.5" customHeight="1" x14ac:dyDescent="0.15">
      <c r="A24" s="591"/>
      <c r="B24" s="63" t="s">
        <v>1676</v>
      </c>
      <c r="C24" s="70" t="s">
        <v>1677</v>
      </c>
      <c r="D24" s="222" t="s">
        <v>1678</v>
      </c>
      <c r="E24" s="63" t="s">
        <v>127</v>
      </c>
      <c r="F24" s="298">
        <v>19176</v>
      </c>
      <c r="G24" s="296">
        <v>1819</v>
      </c>
      <c r="H24" s="296">
        <v>50</v>
      </c>
      <c r="I24" s="296" t="s">
        <v>687</v>
      </c>
      <c r="J24" s="297" t="s">
        <v>1898</v>
      </c>
      <c r="K24" s="296" t="s">
        <v>687</v>
      </c>
      <c r="L24" s="296">
        <v>345</v>
      </c>
      <c r="M24" s="296">
        <v>379</v>
      </c>
      <c r="N24" s="296">
        <v>448</v>
      </c>
      <c r="O24" s="253">
        <v>51160</v>
      </c>
      <c r="P24" s="225" t="s">
        <v>687</v>
      </c>
    </row>
    <row r="25" spans="1:16" ht="27.5" customHeight="1" x14ac:dyDescent="0.15">
      <c r="A25" s="591"/>
      <c r="B25" s="63" t="s">
        <v>1679</v>
      </c>
      <c r="C25" s="70" t="s">
        <v>1680</v>
      </c>
      <c r="D25" s="63" t="s">
        <v>127</v>
      </c>
      <c r="E25" s="63" t="s">
        <v>127</v>
      </c>
      <c r="F25" s="298">
        <v>19176</v>
      </c>
      <c r="G25" s="296">
        <v>1511.8</v>
      </c>
      <c r="H25" s="296">
        <v>62</v>
      </c>
      <c r="I25" s="296" t="s">
        <v>687</v>
      </c>
      <c r="J25" s="297" t="s">
        <v>1899</v>
      </c>
      <c r="K25" s="296">
        <v>495</v>
      </c>
      <c r="L25" s="296">
        <v>145</v>
      </c>
      <c r="M25" s="296">
        <v>986</v>
      </c>
      <c r="N25" s="296">
        <v>337</v>
      </c>
      <c r="O25" s="253">
        <v>161610</v>
      </c>
      <c r="P25" s="225">
        <v>354</v>
      </c>
    </row>
    <row r="26" spans="1:16" ht="19.5" customHeight="1" x14ac:dyDescent="0.15">
      <c r="A26" s="45" t="s">
        <v>2021</v>
      </c>
      <c r="B26" s="45"/>
      <c r="C26" s="45"/>
      <c r="D26" s="45"/>
      <c r="E26" s="45"/>
      <c r="F26" s="45"/>
      <c r="G26" s="45"/>
      <c r="H26" s="45"/>
      <c r="I26" s="45"/>
      <c r="J26" s="45"/>
      <c r="K26" s="45"/>
      <c r="L26" s="45"/>
      <c r="M26" s="390" t="s">
        <v>2022</v>
      </c>
      <c r="N26" s="390"/>
      <c r="O26" s="390"/>
      <c r="P26" s="390"/>
    </row>
  </sheetData>
  <sheetProtection selectLockedCells="1" selectUnlockedCells="1"/>
  <mergeCells count="17">
    <mergeCell ref="M26:P26"/>
    <mergeCell ref="A5:A22"/>
    <mergeCell ref="B5:B8"/>
    <mergeCell ref="D5:D8"/>
    <mergeCell ref="E5:E8"/>
    <mergeCell ref="F5:F8"/>
    <mergeCell ref="A23:A25"/>
    <mergeCell ref="A1:E1"/>
    <mergeCell ref="A2:F2"/>
    <mergeCell ref="O2:P2"/>
    <mergeCell ref="A3:A4"/>
    <mergeCell ref="B3:B4"/>
    <mergeCell ref="C3:C4"/>
    <mergeCell ref="D3:D4"/>
    <mergeCell ref="E3:E4"/>
    <mergeCell ref="F3:F4"/>
    <mergeCell ref="G3:P3"/>
  </mergeCells>
  <phoneticPr fontId="2"/>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9D35-B7DE-46CB-89F0-72D5E9AA6044}">
  <sheetPr>
    <pageSetUpPr fitToPage="1"/>
  </sheetPr>
  <dimension ref="A1:L22"/>
  <sheetViews>
    <sheetView view="pageLayout" zoomScaleNormal="100" workbookViewId="0"/>
  </sheetViews>
  <sheetFormatPr defaultColWidth="9" defaultRowHeight="14.4" x14ac:dyDescent="0.15"/>
  <cols>
    <col min="1" max="1" width="13.88671875" style="300" customWidth="1"/>
    <col min="2" max="13" width="8.21875" style="300" customWidth="1"/>
    <col min="14" max="15" width="9" style="300" customWidth="1"/>
    <col min="16" max="16384" width="9" style="300"/>
  </cols>
  <sheetData>
    <row r="1" spans="1:12" ht="24.05" customHeight="1" x14ac:dyDescent="0.15">
      <c r="A1" s="300" t="s">
        <v>2023</v>
      </c>
    </row>
    <row r="2" spans="1:12" ht="24.05" customHeight="1" x14ac:dyDescent="0.15">
      <c r="A2" s="300" t="s">
        <v>2024</v>
      </c>
    </row>
    <row r="3" spans="1:12" ht="24.05" customHeight="1" x14ac:dyDescent="0.15">
      <c r="A3" s="300" t="s">
        <v>2025</v>
      </c>
    </row>
    <row r="4" spans="1:12" ht="24.05" customHeight="1" x14ac:dyDescent="0.15">
      <c r="A4" s="300" t="s">
        <v>2026</v>
      </c>
    </row>
    <row r="5" spans="1:12" ht="24.05" customHeight="1" x14ac:dyDescent="0.15">
      <c r="A5" s="300" t="s">
        <v>1681</v>
      </c>
    </row>
    <row r="6" spans="1:12" ht="16.55" customHeight="1" x14ac:dyDescent="0.15"/>
    <row r="7" spans="1:12" ht="24.05" customHeight="1" x14ac:dyDescent="0.15">
      <c r="A7" s="300" t="s">
        <v>1682</v>
      </c>
    </row>
    <row r="8" spans="1:12" ht="24.05" customHeight="1" x14ac:dyDescent="0.15">
      <c r="A8" s="300" t="s">
        <v>1683</v>
      </c>
    </row>
    <row r="9" spans="1:12" ht="24.05" customHeight="1" x14ac:dyDescent="0.15">
      <c r="A9" s="300" t="s">
        <v>1684</v>
      </c>
    </row>
    <row r="10" spans="1:12" ht="24.05" customHeight="1" x14ac:dyDescent="0.15">
      <c r="A10" s="779" t="s">
        <v>1685</v>
      </c>
      <c r="B10" s="779"/>
      <c r="C10" s="779" t="s">
        <v>1686</v>
      </c>
      <c r="D10" s="779"/>
      <c r="E10" s="779"/>
      <c r="F10" s="779"/>
      <c r="G10" s="779" t="s">
        <v>1687</v>
      </c>
      <c r="H10" s="779"/>
      <c r="I10" s="779"/>
      <c r="J10" s="779" t="s">
        <v>1688</v>
      </c>
      <c r="K10" s="779"/>
      <c r="L10" s="779"/>
    </row>
    <row r="11" spans="1:12" ht="24.05" customHeight="1" x14ac:dyDescent="0.15">
      <c r="A11" s="779" t="s">
        <v>1689</v>
      </c>
      <c r="B11" s="779"/>
      <c r="C11" s="779" t="s">
        <v>2027</v>
      </c>
      <c r="D11" s="779"/>
      <c r="E11" s="779"/>
      <c r="F11" s="779"/>
      <c r="G11" s="779" t="s">
        <v>1690</v>
      </c>
      <c r="H11" s="779"/>
      <c r="I11" s="779"/>
      <c r="J11" s="779" t="s">
        <v>1691</v>
      </c>
      <c r="K11" s="779"/>
      <c r="L11" s="779"/>
    </row>
    <row r="12" spans="1:12" ht="24.05" customHeight="1" x14ac:dyDescent="0.15">
      <c r="A12" s="779" t="s">
        <v>1692</v>
      </c>
      <c r="B12" s="779"/>
      <c r="C12" s="779" t="s">
        <v>1693</v>
      </c>
      <c r="D12" s="779"/>
      <c r="E12" s="779"/>
      <c r="F12" s="779"/>
      <c r="G12" s="779" t="s">
        <v>1694</v>
      </c>
      <c r="H12" s="779"/>
      <c r="I12" s="779"/>
      <c r="J12" s="779" t="s">
        <v>1691</v>
      </c>
      <c r="K12" s="779"/>
      <c r="L12" s="779"/>
    </row>
    <row r="13" spans="1:12" ht="24.05" customHeight="1" x14ac:dyDescent="0.15">
      <c r="A13" s="779" t="s">
        <v>1692</v>
      </c>
      <c r="B13" s="779"/>
      <c r="C13" s="779" t="s">
        <v>1695</v>
      </c>
      <c r="D13" s="779"/>
      <c r="E13" s="779"/>
      <c r="F13" s="779"/>
      <c r="G13" s="779" t="s">
        <v>1696</v>
      </c>
      <c r="H13" s="779"/>
      <c r="I13" s="779"/>
      <c r="J13" s="779" t="s">
        <v>1697</v>
      </c>
      <c r="K13" s="779"/>
      <c r="L13" s="779"/>
    </row>
    <row r="14" spans="1:12" ht="24.05" customHeight="1" x14ac:dyDescent="0.15">
      <c r="A14" s="779" t="s">
        <v>1698</v>
      </c>
      <c r="B14" s="779"/>
      <c r="C14" s="779" t="s">
        <v>1699</v>
      </c>
      <c r="D14" s="779"/>
      <c r="E14" s="779"/>
      <c r="F14" s="779"/>
      <c r="G14" s="779" t="s">
        <v>1700</v>
      </c>
      <c r="H14" s="779"/>
      <c r="I14" s="779"/>
      <c r="J14" s="779" t="s">
        <v>1691</v>
      </c>
      <c r="K14" s="779"/>
      <c r="L14" s="779"/>
    </row>
    <row r="15" spans="1:12" ht="24.05" customHeight="1" x14ac:dyDescent="0.15">
      <c r="A15" s="779" t="s">
        <v>1698</v>
      </c>
      <c r="B15" s="779"/>
      <c r="C15" s="779" t="s">
        <v>1701</v>
      </c>
      <c r="D15" s="779"/>
      <c r="E15" s="779"/>
      <c r="F15" s="779"/>
      <c r="G15" s="779" t="s">
        <v>1702</v>
      </c>
      <c r="H15" s="779"/>
      <c r="I15" s="779"/>
      <c r="J15" s="779" t="s">
        <v>1703</v>
      </c>
      <c r="K15" s="779"/>
      <c r="L15" s="779"/>
    </row>
    <row r="16" spans="1:12" ht="24.05" customHeight="1" x14ac:dyDescent="0.15">
      <c r="A16" s="779" t="s">
        <v>1698</v>
      </c>
      <c r="B16" s="779"/>
      <c r="C16" s="779" t="s">
        <v>1704</v>
      </c>
      <c r="D16" s="779"/>
      <c r="E16" s="779"/>
      <c r="F16" s="779"/>
      <c r="G16" s="779" t="s">
        <v>1705</v>
      </c>
      <c r="H16" s="779"/>
      <c r="I16" s="779"/>
      <c r="J16" s="779" t="s">
        <v>1697</v>
      </c>
      <c r="K16" s="779"/>
      <c r="L16" s="779"/>
    </row>
    <row r="17" spans="1:11" ht="24.05" customHeight="1" x14ac:dyDescent="0.15"/>
    <row r="18" spans="1:11" ht="24.05" customHeight="1" x14ac:dyDescent="0.15">
      <c r="A18" s="300" t="s">
        <v>1706</v>
      </c>
    </row>
    <row r="19" spans="1:11" ht="24.05" customHeight="1" x14ac:dyDescent="0.15">
      <c r="A19" s="302" t="s">
        <v>2028</v>
      </c>
    </row>
    <row r="20" spans="1:11" ht="24.05" customHeight="1" x14ac:dyDescent="0.15">
      <c r="A20" s="303" t="s">
        <v>1900</v>
      </c>
      <c r="H20" s="131"/>
      <c r="I20" s="131"/>
      <c r="J20" s="131"/>
      <c r="K20" s="131"/>
    </row>
    <row r="21" spans="1:11" ht="24.05" customHeight="1" x14ac:dyDescent="0.15">
      <c r="A21" s="782" t="s">
        <v>1707</v>
      </c>
      <c r="B21" s="782"/>
      <c r="C21" s="782"/>
      <c r="D21" s="779" t="s">
        <v>1708</v>
      </c>
      <c r="E21" s="779"/>
      <c r="F21" s="779"/>
      <c r="G21" s="779"/>
      <c r="H21" s="781" t="s">
        <v>1709</v>
      </c>
      <c r="I21" s="781"/>
      <c r="J21" s="781"/>
      <c r="K21" s="781"/>
    </row>
    <row r="22" spans="1:11" ht="24.05" customHeight="1" x14ac:dyDescent="0.15">
      <c r="A22" s="780" t="s">
        <v>1901</v>
      </c>
      <c r="B22" s="780"/>
      <c r="C22" s="780"/>
      <c r="D22" s="781" t="s">
        <v>1710</v>
      </c>
      <c r="E22" s="781"/>
      <c r="F22" s="781"/>
      <c r="G22" s="781"/>
      <c r="H22" s="781" t="s">
        <v>1711</v>
      </c>
      <c r="I22" s="781"/>
      <c r="J22" s="781"/>
      <c r="K22" s="781"/>
    </row>
  </sheetData>
  <mergeCells count="34">
    <mergeCell ref="A22:C22"/>
    <mergeCell ref="D22:G22"/>
    <mergeCell ref="H22:K22"/>
    <mergeCell ref="A16:B16"/>
    <mergeCell ref="C16:F16"/>
    <mergeCell ref="G16:I16"/>
    <mergeCell ref="J16:L16"/>
    <mergeCell ref="A21:C21"/>
    <mergeCell ref="D21:G21"/>
    <mergeCell ref="H21:K21"/>
    <mergeCell ref="A14:B14"/>
    <mergeCell ref="C14:F14"/>
    <mergeCell ref="G14:I14"/>
    <mergeCell ref="J14:L14"/>
    <mergeCell ref="A15:B15"/>
    <mergeCell ref="C15:F15"/>
    <mergeCell ref="G15:I15"/>
    <mergeCell ref="J15:L15"/>
    <mergeCell ref="A12:B12"/>
    <mergeCell ref="C12:F12"/>
    <mergeCell ref="G12:I12"/>
    <mergeCell ref="J12:L12"/>
    <mergeCell ref="A13:B13"/>
    <mergeCell ref="C13:F13"/>
    <mergeCell ref="G13:I13"/>
    <mergeCell ref="J13:L13"/>
    <mergeCell ref="A10:B10"/>
    <mergeCell ref="C10:F10"/>
    <mergeCell ref="G10:I10"/>
    <mergeCell ref="J10:L10"/>
    <mergeCell ref="A11:B11"/>
    <mergeCell ref="C11:F11"/>
    <mergeCell ref="G11:I11"/>
    <mergeCell ref="J11:L11"/>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C399-CF92-4C07-AF7F-8C205FA01401}">
  <sheetPr>
    <pageSetUpPr fitToPage="1"/>
  </sheetPr>
  <dimension ref="A1:N28"/>
  <sheetViews>
    <sheetView view="pageLayout" zoomScaleNormal="100" workbookViewId="0"/>
  </sheetViews>
  <sheetFormatPr defaultColWidth="9" defaultRowHeight="14.4" x14ac:dyDescent="0.15"/>
  <cols>
    <col min="1" max="1" width="9" style="300" customWidth="1"/>
    <col min="2" max="2" width="11.109375" style="300" customWidth="1"/>
    <col min="3" max="14" width="8.77734375" style="300" customWidth="1"/>
    <col min="15" max="15" width="1.77734375" style="300" customWidth="1"/>
    <col min="16" max="16" width="7.109375" style="300" customWidth="1"/>
    <col min="17" max="16384" width="9" style="300"/>
  </cols>
  <sheetData>
    <row r="1" spans="1:14" ht="19.5" customHeight="1" x14ac:dyDescent="0.15"/>
    <row r="2" spans="1:14" ht="19.5" customHeight="1" x14ac:dyDescent="0.15">
      <c r="A2" s="300" t="s">
        <v>1740</v>
      </c>
    </row>
    <row r="3" spans="1:14" ht="19.5" customHeight="1" x14ac:dyDescent="0.15">
      <c r="A3" s="300" t="s">
        <v>1741</v>
      </c>
    </row>
    <row r="4" spans="1:14" ht="19.5" customHeight="1" x14ac:dyDescent="0.15">
      <c r="A4" s="300" t="s">
        <v>2029</v>
      </c>
    </row>
    <row r="5" spans="1:14" ht="19.5" customHeight="1" x14ac:dyDescent="0.15">
      <c r="A5" s="779"/>
      <c r="B5" s="779"/>
      <c r="C5" s="783" t="s">
        <v>1712</v>
      </c>
      <c r="D5" s="784"/>
      <c r="E5" s="783" t="s">
        <v>1713</v>
      </c>
      <c r="F5" s="784"/>
      <c r="G5" s="781" t="s">
        <v>1742</v>
      </c>
      <c r="H5" s="781"/>
      <c r="I5" s="781" t="s">
        <v>1743</v>
      </c>
      <c r="J5" s="781"/>
    </row>
    <row r="6" spans="1:14" ht="15.05" customHeight="1" x14ac:dyDescent="0.15">
      <c r="A6" s="779" t="s">
        <v>1714</v>
      </c>
      <c r="B6" s="779"/>
      <c r="C6" s="787">
        <v>45</v>
      </c>
      <c r="D6" s="788"/>
      <c r="E6" s="503">
        <v>41</v>
      </c>
      <c r="F6" s="505"/>
      <c r="G6" s="502">
        <v>42</v>
      </c>
      <c r="H6" s="502"/>
      <c r="I6" s="502">
        <v>43</v>
      </c>
      <c r="J6" s="502"/>
    </row>
    <row r="7" spans="1:14" ht="19.5" customHeight="1" x14ac:dyDescent="0.15"/>
    <row r="8" spans="1:14" ht="19.5" customHeight="1" x14ac:dyDescent="0.15">
      <c r="A8" s="300" t="s">
        <v>2030</v>
      </c>
    </row>
    <row r="9" spans="1:14" ht="19.5" customHeight="1" x14ac:dyDescent="0.15">
      <c r="A9" s="300" t="s">
        <v>1715</v>
      </c>
    </row>
    <row r="10" spans="1:14" ht="19.5" customHeight="1" x14ac:dyDescent="0.15">
      <c r="A10" s="300" t="s">
        <v>2031</v>
      </c>
      <c r="C10" s="131"/>
      <c r="D10" s="131"/>
      <c r="E10" s="131"/>
      <c r="F10" s="131"/>
      <c r="G10" s="131"/>
      <c r="H10" s="131"/>
      <c r="I10" s="131"/>
      <c r="J10" s="131"/>
      <c r="K10" s="131"/>
      <c r="L10" s="131"/>
      <c r="M10" s="131"/>
      <c r="N10" s="131"/>
    </row>
    <row r="11" spans="1:14" ht="19.5" customHeight="1" x14ac:dyDescent="0.15">
      <c r="A11" s="789" t="s">
        <v>1716</v>
      </c>
      <c r="B11" s="790"/>
      <c r="C11" s="781" t="s">
        <v>1717</v>
      </c>
      <c r="D11" s="781"/>
      <c r="E11" s="781"/>
      <c r="F11" s="781"/>
      <c r="G11" s="781" t="s">
        <v>1718</v>
      </c>
      <c r="H11" s="781"/>
      <c r="I11" s="781"/>
      <c r="J11" s="781"/>
      <c r="K11" s="781" t="s">
        <v>1719</v>
      </c>
      <c r="L11" s="781"/>
      <c r="M11" s="781"/>
      <c r="N11" s="781"/>
    </row>
    <row r="12" spans="1:14" ht="19.5" customHeight="1" x14ac:dyDescent="0.15">
      <c r="A12" s="785" t="s">
        <v>1720</v>
      </c>
      <c r="B12" s="786"/>
      <c r="C12" s="304" t="s">
        <v>1721</v>
      </c>
      <c r="D12" s="304" t="s">
        <v>1722</v>
      </c>
      <c r="E12" s="304" t="s">
        <v>1723</v>
      </c>
      <c r="F12" s="304" t="s">
        <v>1724</v>
      </c>
      <c r="G12" s="304" t="s">
        <v>1721</v>
      </c>
      <c r="H12" s="304" t="s">
        <v>1722</v>
      </c>
      <c r="I12" s="304" t="s">
        <v>1723</v>
      </c>
      <c r="J12" s="304" t="s">
        <v>1724</v>
      </c>
      <c r="K12" s="304" t="s">
        <v>1721</v>
      </c>
      <c r="L12" s="304" t="s">
        <v>1722</v>
      </c>
      <c r="M12" s="304" t="s">
        <v>1723</v>
      </c>
      <c r="N12" s="304" t="s">
        <v>1724</v>
      </c>
    </row>
    <row r="13" spans="1:14" ht="19.5" customHeight="1" x14ac:dyDescent="0.15">
      <c r="A13" s="779" t="s">
        <v>1725</v>
      </c>
      <c r="B13" s="779"/>
      <c r="C13" s="305">
        <v>24</v>
      </c>
      <c r="D13" s="305">
        <v>14</v>
      </c>
      <c r="E13" s="305">
        <v>22</v>
      </c>
      <c r="F13" s="305">
        <v>9</v>
      </c>
      <c r="G13" s="305">
        <v>1</v>
      </c>
      <c r="H13" s="305">
        <v>2</v>
      </c>
      <c r="I13" s="305">
        <v>5</v>
      </c>
      <c r="J13" s="305">
        <v>1</v>
      </c>
      <c r="K13" s="305">
        <v>1</v>
      </c>
      <c r="L13" s="305">
        <v>3</v>
      </c>
      <c r="M13" s="305">
        <v>2</v>
      </c>
      <c r="N13" s="305">
        <v>1</v>
      </c>
    </row>
    <row r="14" spans="1:14" ht="19.5" customHeight="1" x14ac:dyDescent="0.15">
      <c r="A14" s="779" t="s">
        <v>1726</v>
      </c>
      <c r="B14" s="779"/>
      <c r="C14" s="305">
        <v>7</v>
      </c>
      <c r="D14" s="305">
        <v>21</v>
      </c>
      <c r="E14" s="305">
        <v>20</v>
      </c>
      <c r="F14" s="305">
        <v>11</v>
      </c>
      <c r="G14" s="305">
        <v>6</v>
      </c>
      <c r="H14" s="305">
        <v>4</v>
      </c>
      <c r="I14" s="305">
        <v>10</v>
      </c>
      <c r="J14" s="305">
        <v>5</v>
      </c>
      <c r="K14" s="305">
        <v>4</v>
      </c>
      <c r="L14" s="305">
        <v>10</v>
      </c>
      <c r="M14" s="305">
        <v>8</v>
      </c>
      <c r="N14" s="305">
        <v>3</v>
      </c>
    </row>
    <row r="15" spans="1:14" ht="19.5" customHeight="1" x14ac:dyDescent="0.15">
      <c r="A15" s="779" t="s">
        <v>1727</v>
      </c>
      <c r="B15" s="779"/>
      <c r="C15" s="305">
        <v>4</v>
      </c>
      <c r="D15" s="305">
        <v>9</v>
      </c>
      <c r="E15" s="305">
        <v>7</v>
      </c>
      <c r="F15" s="305">
        <v>5</v>
      </c>
      <c r="G15" s="305">
        <v>0</v>
      </c>
      <c r="H15" s="305">
        <v>2</v>
      </c>
      <c r="I15" s="305">
        <v>0</v>
      </c>
      <c r="J15" s="305">
        <v>0</v>
      </c>
      <c r="K15" s="305">
        <v>1</v>
      </c>
      <c r="L15" s="305">
        <v>2</v>
      </c>
      <c r="M15" s="305">
        <v>3</v>
      </c>
      <c r="N15" s="305">
        <v>1</v>
      </c>
    </row>
    <row r="16" spans="1:14" ht="19.5" customHeight="1" x14ac:dyDescent="0.15">
      <c r="A16" s="779" t="s">
        <v>1728</v>
      </c>
      <c r="B16" s="779"/>
      <c r="C16" s="305">
        <v>9</v>
      </c>
      <c r="D16" s="305">
        <v>13</v>
      </c>
      <c r="E16" s="305">
        <v>16</v>
      </c>
      <c r="F16" s="305">
        <v>4</v>
      </c>
      <c r="G16" s="305">
        <v>3</v>
      </c>
      <c r="H16" s="305">
        <v>5</v>
      </c>
      <c r="I16" s="305">
        <v>7</v>
      </c>
      <c r="J16" s="305">
        <v>5</v>
      </c>
      <c r="K16" s="305">
        <v>15</v>
      </c>
      <c r="L16" s="305">
        <v>10</v>
      </c>
      <c r="M16" s="305">
        <v>11</v>
      </c>
      <c r="N16" s="305">
        <v>5</v>
      </c>
    </row>
    <row r="17" spans="1:14" ht="19.5" customHeight="1" x14ac:dyDescent="0.15">
      <c r="A17" s="779" t="s">
        <v>1729</v>
      </c>
      <c r="B17" s="779"/>
      <c r="C17" s="305">
        <v>2</v>
      </c>
      <c r="D17" s="305">
        <v>2</v>
      </c>
      <c r="E17" s="305">
        <v>1</v>
      </c>
      <c r="F17" s="305">
        <v>1</v>
      </c>
      <c r="G17" s="305">
        <v>0</v>
      </c>
      <c r="H17" s="305">
        <v>0</v>
      </c>
      <c r="I17" s="305">
        <v>0</v>
      </c>
      <c r="J17" s="305">
        <v>1</v>
      </c>
      <c r="K17" s="305">
        <v>0</v>
      </c>
      <c r="L17" s="305">
        <v>0</v>
      </c>
      <c r="M17" s="305">
        <v>0</v>
      </c>
      <c r="N17" s="305">
        <v>0</v>
      </c>
    </row>
    <row r="18" spans="1:14" ht="19.5" customHeight="1" x14ac:dyDescent="0.15">
      <c r="A18" s="779" t="s">
        <v>1730</v>
      </c>
      <c r="B18" s="779"/>
      <c r="C18" s="305">
        <v>6</v>
      </c>
      <c r="D18" s="305">
        <v>7</v>
      </c>
      <c r="E18" s="305">
        <v>6</v>
      </c>
      <c r="F18" s="305">
        <v>2</v>
      </c>
      <c r="G18" s="305">
        <v>0</v>
      </c>
      <c r="H18" s="305">
        <v>0</v>
      </c>
      <c r="I18" s="305">
        <v>0</v>
      </c>
      <c r="J18" s="305">
        <v>0</v>
      </c>
      <c r="K18" s="305">
        <v>1</v>
      </c>
      <c r="L18" s="305">
        <v>0</v>
      </c>
      <c r="M18" s="305">
        <v>0</v>
      </c>
      <c r="N18" s="305">
        <v>1</v>
      </c>
    </row>
    <row r="19" spans="1:14" ht="19.5" customHeight="1" x14ac:dyDescent="0.15">
      <c r="A19" s="779" t="s">
        <v>1731</v>
      </c>
      <c r="B19" s="779"/>
      <c r="C19" s="305">
        <f t="shared" ref="C19:N19" si="0">SUM(C13:C18)</f>
        <v>52</v>
      </c>
      <c r="D19" s="305">
        <f t="shared" si="0"/>
        <v>66</v>
      </c>
      <c r="E19" s="305">
        <f t="shared" si="0"/>
        <v>72</v>
      </c>
      <c r="F19" s="305">
        <f t="shared" si="0"/>
        <v>32</v>
      </c>
      <c r="G19" s="305">
        <f t="shared" si="0"/>
        <v>10</v>
      </c>
      <c r="H19" s="305">
        <f t="shared" si="0"/>
        <v>13</v>
      </c>
      <c r="I19" s="305">
        <f t="shared" si="0"/>
        <v>22</v>
      </c>
      <c r="J19" s="305">
        <f t="shared" si="0"/>
        <v>12</v>
      </c>
      <c r="K19" s="305">
        <f t="shared" si="0"/>
        <v>22</v>
      </c>
      <c r="L19" s="305">
        <f t="shared" si="0"/>
        <v>25</v>
      </c>
      <c r="M19" s="305">
        <f t="shared" si="0"/>
        <v>24</v>
      </c>
      <c r="N19" s="305">
        <f t="shared" si="0"/>
        <v>11</v>
      </c>
    </row>
    <row r="20" spans="1:14" ht="19.5" customHeight="1" x14ac:dyDescent="0.15">
      <c r="C20" s="131"/>
      <c r="D20" s="131"/>
      <c r="E20" s="131"/>
      <c r="F20" s="131"/>
      <c r="G20" s="131"/>
      <c r="H20" s="131"/>
      <c r="I20" s="131"/>
      <c r="J20" s="131"/>
      <c r="K20" s="131"/>
      <c r="L20" s="131"/>
      <c r="M20" s="131"/>
      <c r="N20" s="131"/>
    </row>
    <row r="21" spans="1:14" ht="19.5" customHeight="1" x14ac:dyDescent="0.15">
      <c r="A21" s="300" t="s">
        <v>1732</v>
      </c>
    </row>
    <row r="22" spans="1:14" ht="19.5" customHeight="1" x14ac:dyDescent="0.15">
      <c r="A22" s="131" t="s">
        <v>1733</v>
      </c>
    </row>
    <row r="23" spans="1:14" ht="19.5" customHeight="1" x14ac:dyDescent="0.15">
      <c r="A23" s="131" t="s">
        <v>1734</v>
      </c>
    </row>
    <row r="24" spans="1:14" ht="19.5" customHeight="1" x14ac:dyDescent="0.15">
      <c r="A24" s="131" t="s">
        <v>1735</v>
      </c>
      <c r="F24" s="131"/>
    </row>
    <row r="25" spans="1:14" ht="19.5" customHeight="1" x14ac:dyDescent="0.15">
      <c r="A25" s="779" t="s">
        <v>1736</v>
      </c>
      <c r="B25" s="779"/>
      <c r="C25" s="301" t="s">
        <v>1721</v>
      </c>
      <c r="D25" s="301" t="s">
        <v>1722</v>
      </c>
      <c r="E25" s="304" t="s">
        <v>1723</v>
      </c>
      <c r="F25" s="304" t="s">
        <v>1737</v>
      </c>
    </row>
    <row r="26" spans="1:14" ht="19.5" customHeight="1" x14ac:dyDescent="0.15">
      <c r="A26" s="779" t="s">
        <v>2032</v>
      </c>
      <c r="B26" s="779"/>
      <c r="C26" s="306">
        <v>6</v>
      </c>
      <c r="D26" s="305">
        <v>5</v>
      </c>
      <c r="E26" s="305">
        <v>5</v>
      </c>
      <c r="F26" s="305">
        <v>4</v>
      </c>
    </row>
    <row r="27" spans="1:14" ht="19.5" customHeight="1" x14ac:dyDescent="0.15">
      <c r="A27" s="779" t="s">
        <v>1738</v>
      </c>
      <c r="B27" s="779"/>
      <c r="C27" s="306">
        <v>50</v>
      </c>
      <c r="D27" s="305">
        <v>50</v>
      </c>
      <c r="E27" s="305">
        <v>50</v>
      </c>
      <c r="F27" s="305">
        <v>48</v>
      </c>
    </row>
    <row r="28" spans="1:14" x14ac:dyDescent="0.15">
      <c r="A28" s="779" t="s">
        <v>1739</v>
      </c>
      <c r="B28" s="779"/>
      <c r="C28" s="311" t="s">
        <v>1746</v>
      </c>
      <c r="D28" s="305">
        <v>5</v>
      </c>
      <c r="E28" s="305">
        <v>5</v>
      </c>
      <c r="F28" s="305">
        <v>5</v>
      </c>
    </row>
  </sheetData>
  <mergeCells count="26">
    <mergeCell ref="A25:B25"/>
    <mergeCell ref="A26:B26"/>
    <mergeCell ref="C11:F11"/>
    <mergeCell ref="G11:J11"/>
    <mergeCell ref="A28:B28"/>
    <mergeCell ref="A27:B27"/>
    <mergeCell ref="A13:B13"/>
    <mergeCell ref="A14:B14"/>
    <mergeCell ref="A15:B15"/>
    <mergeCell ref="A16:B16"/>
    <mergeCell ref="A17:B17"/>
    <mergeCell ref="A18:B18"/>
    <mergeCell ref="A19:B19"/>
    <mergeCell ref="K11:N11"/>
    <mergeCell ref="A12:B12"/>
    <mergeCell ref="A6:B6"/>
    <mergeCell ref="C6:D6"/>
    <mergeCell ref="E6:F6"/>
    <mergeCell ref="G6:H6"/>
    <mergeCell ref="I6:J6"/>
    <mergeCell ref="A11:B11"/>
    <mergeCell ref="A5:B5"/>
    <mergeCell ref="C5:D5"/>
    <mergeCell ref="E5:F5"/>
    <mergeCell ref="G5:H5"/>
    <mergeCell ref="I5:J5"/>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明朝,標準"－３９－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2025-08-07T04:35:22Z</dcterms:modified>
</cp:coreProperties>
</file>