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F:\山形県の水産\再編集済み（R６年１２月現在　最新版）\令和３年度　山形県の水産\"/>
    </mc:Choice>
  </mc:AlternateContent>
  <xr:revisionPtr revIDLastSave="0" documentId="13_ncr:1_{63F113AC-AFAA-4996-B491-8DF4A21C0BC6}" xr6:coauthVersionLast="47" xr6:coauthVersionMax="47" xr10:uidLastSave="{00000000-0000-0000-0000-000000000000}"/>
  <bookViews>
    <workbookView xWindow="-118" yWindow="-118" windowWidth="33749" windowHeight="18471" xr2:uid="{00000000-000D-0000-FFFF-FFFF00000000}"/>
  </bookViews>
  <sheets>
    <sheet name="表紙" sheetId="1" r:id="rId1"/>
    <sheet name="本文目次" sheetId="2" r:id="rId2"/>
    <sheet name="P1" sheetId="3" r:id="rId3"/>
    <sheet name="P2" sheetId="4" r:id="rId4"/>
    <sheet name="P3" sheetId="5" r:id="rId5"/>
    <sheet name="P4" sheetId="6" r:id="rId6"/>
    <sheet name="P5" sheetId="7" r:id="rId7"/>
    <sheet name="P6" sheetId="8" r:id="rId8"/>
    <sheet name="P7" sheetId="9" r:id="rId9"/>
    <sheet name="P8" sheetId="10" r:id="rId10"/>
    <sheet name="P9" sheetId="11" r:id="rId11"/>
    <sheet name="P10" sheetId="12" r:id="rId12"/>
    <sheet name="P11" sheetId="13" r:id="rId13"/>
    <sheet name="P12" sheetId="14" r:id="rId14"/>
    <sheet name="P13" sheetId="15" r:id="rId15"/>
    <sheet name="P14" sheetId="16" r:id="rId16"/>
    <sheet name="P15" sheetId="17" r:id="rId17"/>
    <sheet name="P16" sheetId="18" r:id="rId18"/>
    <sheet name="P17" sheetId="19" r:id="rId19"/>
    <sheet name="P18" sheetId="20" r:id="rId20"/>
    <sheet name="P19" sheetId="21" r:id="rId21"/>
    <sheet name="P20" sheetId="22" r:id="rId22"/>
    <sheet name="P21" sheetId="23" r:id="rId23"/>
    <sheet name="P22" sheetId="24" r:id="rId24"/>
    <sheet name="P23" sheetId="25" r:id="rId25"/>
    <sheet name="P24" sheetId="26" r:id="rId26"/>
    <sheet name="P25" sheetId="27" r:id="rId27"/>
    <sheet name="P26" sheetId="28" r:id="rId28"/>
    <sheet name="P27" sheetId="29" r:id="rId29"/>
    <sheet name="P28" sheetId="30" r:id="rId30"/>
    <sheet name="P29" sheetId="31" r:id="rId31"/>
    <sheet name="P30" sheetId="32" r:id="rId32"/>
    <sheet name="P31" sheetId="33" r:id="rId33"/>
    <sheet name="P32" sheetId="34" r:id="rId34"/>
    <sheet name="P33" sheetId="35" r:id="rId35"/>
    <sheet name="P34" sheetId="36" r:id="rId36"/>
    <sheet name="P35" sheetId="37" r:id="rId37"/>
    <sheet name="P36" sheetId="38" r:id="rId38"/>
    <sheet name="P37" sheetId="39" r:id="rId39"/>
    <sheet name="P38" sheetId="40" r:id="rId40"/>
    <sheet name="P39" sheetId="41" r:id="rId41"/>
  </sheets>
  <definedNames>
    <definedName name="_xlnm._FilterDatabase" localSheetId="17" hidden="1">'P16'!$A$3:$V$42</definedName>
    <definedName name="a" localSheetId="12">#REF!</definedName>
    <definedName name="a" localSheetId="13">#REF!</definedName>
    <definedName name="a" localSheetId="14">#REF!</definedName>
    <definedName name="a" localSheetId="15">#REF!</definedName>
    <definedName name="a" localSheetId="8">#REF!</definedName>
    <definedName name="a" localSheetId="9">#REF!</definedName>
    <definedName name="a" localSheetId="10">#REF!</definedName>
    <definedName name="a">"$#REF!.$#REF!$#REF!"</definedName>
    <definedName name="Excel_BuiltIn__FilterDatabase_1">"$#REF!.$C$3:$V$42"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1" l="1"/>
  <c r="M19" i="41"/>
  <c r="L19" i="41"/>
  <c r="K19" i="41"/>
  <c r="J19" i="41"/>
  <c r="I19" i="41"/>
  <c r="H19" i="41"/>
  <c r="G19" i="41"/>
  <c r="F19" i="41"/>
  <c r="E19" i="41"/>
  <c r="D19" i="41"/>
  <c r="C19" i="41"/>
  <c r="O27" i="37"/>
  <c r="J27" i="37"/>
  <c r="S26" i="37"/>
  <c r="S24" i="37"/>
  <c r="M24" i="37"/>
  <c r="S23" i="37"/>
  <c r="S27" i="37" s="1"/>
  <c r="M23" i="37"/>
  <c r="M27" i="37" s="1"/>
  <c r="O22" i="37"/>
  <c r="S22" i="37" s="1"/>
  <c r="S19" i="37"/>
  <c r="S18" i="37"/>
  <c r="M15" i="37"/>
  <c r="J15" i="37"/>
  <c r="G14" i="37"/>
  <c r="D14" i="37"/>
  <c r="G13" i="37"/>
  <c r="G11" i="37"/>
  <c r="G10" i="37"/>
  <c r="G9" i="37"/>
  <c r="D9" i="37"/>
  <c r="G6" i="37"/>
  <c r="G5" i="37"/>
  <c r="AW17" i="36"/>
  <c r="AS17" i="36"/>
  <c r="AN17" i="36"/>
  <c r="AJ17" i="36"/>
  <c r="AE17" i="36"/>
  <c r="AA17" i="36"/>
  <c r="W17" i="36"/>
  <c r="R17" i="36"/>
  <c r="N17" i="36"/>
  <c r="P41" i="35"/>
  <c r="L41" i="35"/>
  <c r="I41" i="35"/>
  <c r="AN40" i="35"/>
  <c r="AJ40" i="35"/>
  <c r="AH40" i="35"/>
  <c r="BB39" i="35"/>
  <c r="BB40" i="35" s="1"/>
  <c r="AZ39" i="35"/>
  <c r="AZ40" i="35" s="1"/>
  <c r="AP39" i="35"/>
  <c r="AP40" i="35" s="1"/>
  <c r="AN39" i="35"/>
  <c r="AJ39" i="35"/>
  <c r="AH39" i="35"/>
  <c r="AD39" i="35"/>
  <c r="AD40" i="35" s="1"/>
  <c r="AB39" i="35"/>
  <c r="AB40" i="35" s="1"/>
  <c r="G25" i="34"/>
  <c r="G19" i="34"/>
  <c r="G17" i="34"/>
  <c r="G13" i="34"/>
  <c r="G11" i="34"/>
  <c r="BV28" i="32"/>
  <c r="BL28" i="32"/>
  <c r="BG28" i="32"/>
  <c r="BQ27" i="32"/>
  <c r="BQ26" i="32"/>
  <c r="BQ25" i="32"/>
  <c r="BQ28" i="32" s="1"/>
  <c r="BQ24" i="32"/>
  <c r="BQ23" i="32"/>
  <c r="BQ22" i="32"/>
  <c r="BQ21" i="32"/>
  <c r="BQ20" i="32"/>
  <c r="AE7" i="32"/>
  <c r="H14" i="31"/>
  <c r="M5" i="29"/>
  <c r="M4" i="29"/>
  <c r="K20" i="28"/>
  <c r="J10" i="28"/>
  <c r="O29" i="26"/>
  <c r="N29" i="26"/>
  <c r="M29" i="26"/>
  <c r="L29" i="26"/>
  <c r="J29" i="26"/>
  <c r="I29" i="26"/>
  <c r="H29" i="26"/>
  <c r="G29" i="26"/>
  <c r="F29" i="26"/>
  <c r="E29" i="26"/>
  <c r="O24" i="26"/>
  <c r="L24" i="26"/>
  <c r="J24" i="26"/>
  <c r="I24" i="26"/>
  <c r="H24" i="26"/>
  <c r="F24" i="26"/>
  <c r="E24" i="26"/>
  <c r="G24" i="26" s="1"/>
  <c r="O13" i="26"/>
  <c r="L13" i="26"/>
  <c r="J13" i="26"/>
  <c r="I13" i="26"/>
  <c r="H13" i="26"/>
  <c r="F13" i="26"/>
  <c r="E13" i="26"/>
  <c r="J27" i="25"/>
  <c r="H27" i="25"/>
  <c r="J25" i="25"/>
  <c r="H25" i="25"/>
  <c r="J23" i="25"/>
  <c r="H23" i="25"/>
  <c r="J21" i="25"/>
  <c r="H21" i="25"/>
  <c r="J19" i="25"/>
  <c r="H19" i="25"/>
  <c r="J17" i="25"/>
  <c r="H17" i="25"/>
  <c r="J15" i="25"/>
  <c r="H15" i="25"/>
  <c r="J13" i="25"/>
  <c r="H13" i="25"/>
  <c r="J11" i="25"/>
  <c r="H11" i="25"/>
  <c r="J9" i="25"/>
  <c r="H9" i="25"/>
  <c r="AG22" i="21"/>
  <c r="AG21" i="21"/>
  <c r="AD16" i="21"/>
  <c r="AA16" i="21"/>
  <c r="X16" i="21"/>
  <c r="U16" i="21"/>
  <c r="R16" i="21"/>
  <c r="O16" i="21"/>
  <c r="L16" i="21"/>
  <c r="I16" i="21"/>
  <c r="AG15" i="21"/>
  <c r="AG14" i="21"/>
  <c r="AG13" i="21"/>
  <c r="AG16" i="21" s="1"/>
  <c r="Q35" i="19"/>
  <c r="P35" i="19"/>
  <c r="O35" i="19"/>
  <c r="N35" i="19"/>
  <c r="M35" i="19"/>
  <c r="L35" i="19"/>
  <c r="K35" i="19"/>
  <c r="J35" i="19"/>
  <c r="R34" i="19"/>
  <c r="R33" i="19"/>
  <c r="R32" i="19"/>
  <c r="R31" i="19"/>
  <c r="R30" i="19"/>
  <c r="R29" i="19"/>
  <c r="R28" i="19"/>
  <c r="R27" i="19"/>
  <c r="R26" i="19"/>
  <c r="R25" i="19"/>
  <c r="R24" i="19"/>
  <c r="R23" i="19"/>
  <c r="R22" i="19"/>
  <c r="R21" i="19"/>
  <c r="R20" i="19"/>
  <c r="R19" i="19"/>
  <c r="R18" i="19"/>
  <c r="R17" i="19"/>
  <c r="R16" i="19"/>
  <c r="R15" i="19"/>
  <c r="R35" i="19" s="1"/>
  <c r="N42" i="18"/>
  <c r="V41" i="18"/>
  <c r="S41" i="18"/>
  <c r="S40" i="18"/>
  <c r="V40" i="18" s="1"/>
  <c r="S39" i="18"/>
  <c r="V39" i="18" s="1"/>
  <c r="S38" i="18"/>
  <c r="V38" i="18" s="1"/>
  <c r="S37" i="18"/>
  <c r="V37" i="18" s="1"/>
  <c r="V36" i="18"/>
  <c r="S36" i="18"/>
  <c r="V35" i="18"/>
  <c r="S35" i="18"/>
  <c r="S34" i="18"/>
  <c r="V34" i="18" s="1"/>
  <c r="S33" i="18"/>
  <c r="V33" i="18" s="1"/>
  <c r="S32" i="18"/>
  <c r="V32" i="18" s="1"/>
  <c r="S31" i="18"/>
  <c r="V31" i="18" s="1"/>
  <c r="U30" i="18"/>
  <c r="U42" i="18" s="1"/>
  <c r="T30" i="18"/>
  <c r="T42" i="18" s="1"/>
  <c r="R30" i="18"/>
  <c r="R42" i="18" s="1"/>
  <c r="Q30" i="18"/>
  <c r="Q42" i="18" s="1"/>
  <c r="P30" i="18"/>
  <c r="P42" i="18" s="1"/>
  <c r="O30" i="18"/>
  <c r="O42" i="18" s="1"/>
  <c r="N30" i="18"/>
  <c r="M30" i="18"/>
  <c r="M42" i="18" s="1"/>
  <c r="L30" i="18"/>
  <c r="L42" i="18" s="1"/>
  <c r="K30" i="18"/>
  <c r="K42" i="18" s="1"/>
  <c r="J30" i="18"/>
  <c r="J42" i="18" s="1"/>
  <c r="I30" i="18"/>
  <c r="I42" i="18" s="1"/>
  <c r="H30" i="18"/>
  <c r="H42" i="18" s="1"/>
  <c r="G30" i="18"/>
  <c r="G42" i="18" s="1"/>
  <c r="F30" i="18"/>
  <c r="F42" i="18" s="1"/>
  <c r="E30" i="18"/>
  <c r="E42" i="18" s="1"/>
  <c r="D30" i="18"/>
  <c r="D42" i="18" s="1"/>
  <c r="C30" i="18"/>
  <c r="C42" i="18" s="1"/>
  <c r="S29" i="18"/>
  <c r="V29" i="18" s="1"/>
  <c r="S28" i="18"/>
  <c r="V28" i="18" s="1"/>
  <c r="S27" i="18"/>
  <c r="V27" i="18" s="1"/>
  <c r="V26" i="18"/>
  <c r="S26" i="18"/>
  <c r="V25" i="18"/>
  <c r="S25" i="18"/>
  <c r="V24" i="18"/>
  <c r="S24" i="18"/>
  <c r="V23" i="18"/>
  <c r="S23" i="18"/>
  <c r="S22" i="18"/>
  <c r="V22" i="18" s="1"/>
  <c r="S21" i="18"/>
  <c r="V21" i="18" s="1"/>
  <c r="V20" i="18"/>
  <c r="S20" i="18"/>
  <c r="V19" i="18"/>
  <c r="S19" i="18"/>
  <c r="S18" i="18"/>
  <c r="V18" i="18" s="1"/>
  <c r="V17" i="18"/>
  <c r="S17" i="18"/>
  <c r="S16" i="18"/>
  <c r="V16" i="18" s="1"/>
  <c r="S15" i="18"/>
  <c r="V15" i="18" s="1"/>
  <c r="V14" i="18"/>
  <c r="S14" i="18"/>
  <c r="S13" i="18"/>
  <c r="V13" i="18" s="1"/>
  <c r="S12" i="18"/>
  <c r="V12" i="18" s="1"/>
  <c r="S11" i="18"/>
  <c r="V11" i="18" s="1"/>
  <c r="S10" i="18"/>
  <c r="V10" i="18" s="1"/>
  <c r="S9" i="18"/>
  <c r="V9" i="18" s="1"/>
  <c r="V8" i="18"/>
  <c r="S8" i="18"/>
  <c r="S7" i="18"/>
  <c r="V7" i="18" s="1"/>
  <c r="S6" i="18"/>
  <c r="V6" i="18" s="1"/>
  <c r="V5" i="18"/>
  <c r="S5" i="18"/>
  <c r="S4" i="18"/>
  <c r="V4" i="18" s="1"/>
  <c r="T42" i="17"/>
  <c r="H42" i="17"/>
  <c r="V41" i="17"/>
  <c r="S41" i="17"/>
  <c r="V40" i="17"/>
  <c r="S40" i="17"/>
  <c r="S39" i="17"/>
  <c r="V39" i="17" s="1"/>
  <c r="V38" i="17"/>
  <c r="S38" i="17"/>
  <c r="V37" i="17"/>
  <c r="S37" i="17"/>
  <c r="S36" i="17"/>
  <c r="V36" i="17" s="1"/>
  <c r="S35" i="17"/>
  <c r="V35" i="17" s="1"/>
  <c r="V34" i="17"/>
  <c r="S34" i="17"/>
  <c r="S33" i="17"/>
  <c r="V33" i="17" s="1"/>
  <c r="V32" i="17"/>
  <c r="S32" i="17"/>
  <c r="S31" i="17"/>
  <c r="V31" i="17" s="1"/>
  <c r="U30" i="17"/>
  <c r="U42" i="17" s="1"/>
  <c r="T30" i="17"/>
  <c r="R30" i="17"/>
  <c r="R42" i="17" s="1"/>
  <c r="Q30" i="17"/>
  <c r="Q42" i="17" s="1"/>
  <c r="P30" i="17"/>
  <c r="P42" i="17" s="1"/>
  <c r="O30" i="17"/>
  <c r="O42" i="17" s="1"/>
  <c r="N30" i="17"/>
  <c r="N42" i="17" s="1"/>
  <c r="M30" i="17"/>
  <c r="M42" i="17" s="1"/>
  <c r="L30" i="17"/>
  <c r="L42" i="17" s="1"/>
  <c r="K30" i="17"/>
  <c r="K42" i="17" s="1"/>
  <c r="J30" i="17"/>
  <c r="J42" i="17" s="1"/>
  <c r="I30" i="17"/>
  <c r="I42" i="17" s="1"/>
  <c r="H30" i="17"/>
  <c r="G30" i="17"/>
  <c r="G42" i="17" s="1"/>
  <c r="F30" i="17"/>
  <c r="F42" i="17" s="1"/>
  <c r="E30" i="17"/>
  <c r="E42" i="17" s="1"/>
  <c r="D30" i="17"/>
  <c r="D42" i="17" s="1"/>
  <c r="C30" i="17"/>
  <c r="C42" i="17" s="1"/>
  <c r="V29" i="17"/>
  <c r="S29" i="17"/>
  <c r="S28" i="17"/>
  <c r="V28" i="17" s="1"/>
  <c r="S27" i="17"/>
  <c r="V27" i="17" s="1"/>
  <c r="V26" i="17"/>
  <c r="S26" i="17"/>
  <c r="V25" i="17"/>
  <c r="S25" i="17"/>
  <c r="S24" i="17"/>
  <c r="V24" i="17" s="1"/>
  <c r="V23" i="17"/>
  <c r="S23" i="17"/>
  <c r="S22" i="17"/>
  <c r="V22" i="17" s="1"/>
  <c r="S21" i="17"/>
  <c r="V21" i="17" s="1"/>
  <c r="V20" i="17"/>
  <c r="S20" i="17"/>
  <c r="S19" i="17"/>
  <c r="V19" i="17" s="1"/>
  <c r="S18" i="17"/>
  <c r="V18" i="17" s="1"/>
  <c r="V17" i="17"/>
  <c r="S17" i="17"/>
  <c r="S16" i="17"/>
  <c r="V16" i="17" s="1"/>
  <c r="S15" i="17"/>
  <c r="V15" i="17" s="1"/>
  <c r="V14" i="17"/>
  <c r="S14" i="17"/>
  <c r="S13" i="17"/>
  <c r="V13" i="17" s="1"/>
  <c r="V12" i="17"/>
  <c r="S12" i="17"/>
  <c r="V11" i="17"/>
  <c r="S11" i="17"/>
  <c r="S10" i="17"/>
  <c r="V10" i="17" s="1"/>
  <c r="S9" i="17"/>
  <c r="V9" i="17" s="1"/>
  <c r="S8" i="17"/>
  <c r="V8" i="17" s="1"/>
  <c r="S7" i="17"/>
  <c r="V7" i="17" s="1"/>
  <c r="V6" i="17"/>
  <c r="S6" i="17"/>
  <c r="V5" i="17"/>
  <c r="S5" i="17"/>
  <c r="S4" i="17"/>
  <c r="V4" i="17" s="1"/>
  <c r="J17" i="16"/>
  <c r="K16" i="16"/>
  <c r="I16" i="16"/>
  <c r="H16" i="16"/>
  <c r="G16" i="16"/>
  <c r="F16" i="16"/>
  <c r="E16" i="16"/>
  <c r="D16" i="16"/>
  <c r="C16" i="16"/>
  <c r="B16" i="16"/>
  <c r="J15" i="16"/>
  <c r="L15" i="16" s="1"/>
  <c r="L14" i="16"/>
  <c r="J14" i="16"/>
  <c r="J13" i="16"/>
  <c r="L13" i="16" s="1"/>
  <c r="J12" i="16"/>
  <c r="L12" i="16" s="1"/>
  <c r="J11" i="16"/>
  <c r="L11" i="16" s="1"/>
  <c r="J10" i="16"/>
  <c r="L10" i="16" s="1"/>
  <c r="J9" i="16"/>
  <c r="L9" i="16" s="1"/>
  <c r="L8" i="16"/>
  <c r="J8" i="16"/>
  <c r="L7" i="16"/>
  <c r="J7" i="16"/>
  <c r="L6" i="16"/>
  <c r="J6" i="16"/>
  <c r="J5" i="16"/>
  <c r="L5" i="16" s="1"/>
  <c r="L4" i="16"/>
  <c r="J4" i="16"/>
  <c r="J16" i="16" s="1"/>
  <c r="J17" i="15"/>
  <c r="K16" i="15"/>
  <c r="I16" i="15"/>
  <c r="H16" i="15"/>
  <c r="G16" i="15"/>
  <c r="F16" i="15"/>
  <c r="E16" i="15"/>
  <c r="D16" i="15"/>
  <c r="C16" i="15"/>
  <c r="B16" i="15"/>
  <c r="J15" i="15"/>
  <c r="L15" i="15" s="1"/>
  <c r="L14" i="15"/>
  <c r="J14" i="15"/>
  <c r="J13" i="15"/>
  <c r="L13" i="15" s="1"/>
  <c r="L12" i="15"/>
  <c r="J12" i="15"/>
  <c r="J11" i="15"/>
  <c r="L11" i="15" s="1"/>
  <c r="L10" i="15"/>
  <c r="J10" i="15"/>
  <c r="J9" i="15"/>
  <c r="L9" i="15" s="1"/>
  <c r="L8" i="15"/>
  <c r="J8" i="15"/>
  <c r="L7" i="15"/>
  <c r="J7" i="15"/>
  <c r="L6" i="15"/>
  <c r="J6" i="15"/>
  <c r="J5" i="15"/>
  <c r="L5" i="15" s="1"/>
  <c r="L4" i="15"/>
  <c r="J4" i="15"/>
  <c r="J16" i="15" s="1"/>
  <c r="L16" i="15" s="1"/>
  <c r="O22" i="14"/>
  <c r="P21" i="14"/>
  <c r="N21" i="14"/>
  <c r="M21" i="14"/>
  <c r="L21" i="14"/>
  <c r="K21" i="14"/>
  <c r="J21" i="14"/>
  <c r="I21" i="14"/>
  <c r="H21" i="14"/>
  <c r="G21" i="14"/>
  <c r="F21" i="14"/>
  <c r="E21" i="14"/>
  <c r="D21" i="14"/>
  <c r="C21" i="14"/>
  <c r="O21" i="14" s="1"/>
  <c r="Q21" i="14" s="1"/>
  <c r="O20" i="14"/>
  <c r="Q20" i="14" s="1"/>
  <c r="Q19" i="14"/>
  <c r="O19" i="14"/>
  <c r="O18" i="14"/>
  <c r="Q18" i="14" s="1"/>
  <c r="O17" i="14"/>
  <c r="Q17" i="14" s="1"/>
  <c r="Q16" i="14"/>
  <c r="O16" i="14"/>
  <c r="O15" i="14"/>
  <c r="Q15" i="14" s="1"/>
  <c r="O14" i="14"/>
  <c r="Q14" i="14" s="1"/>
  <c r="Q13" i="14"/>
  <c r="O13" i="14"/>
  <c r="O12" i="14"/>
  <c r="Q12" i="14" s="1"/>
  <c r="O11" i="14"/>
  <c r="Q11" i="14" s="1"/>
  <c r="O10" i="14"/>
  <c r="Q10" i="14" s="1"/>
  <c r="Q9" i="14"/>
  <c r="O9" i="14"/>
  <c r="O8" i="14"/>
  <c r="Q8" i="14" s="1"/>
  <c r="O7" i="14"/>
  <c r="Q7" i="14" s="1"/>
  <c r="O6" i="14"/>
  <c r="Q6" i="14" s="1"/>
  <c r="O22" i="13"/>
  <c r="P21" i="13"/>
  <c r="N21" i="13"/>
  <c r="M21" i="13"/>
  <c r="L21" i="13"/>
  <c r="K21" i="13"/>
  <c r="J21" i="13"/>
  <c r="I21" i="13"/>
  <c r="H21" i="13"/>
  <c r="G21" i="13"/>
  <c r="F21" i="13"/>
  <c r="E21" i="13"/>
  <c r="D21" i="13"/>
  <c r="C21" i="13"/>
  <c r="O21" i="13" s="1"/>
  <c r="Q21" i="13" s="1"/>
  <c r="O20" i="13"/>
  <c r="Q20" i="13" s="1"/>
  <c r="Q19" i="13"/>
  <c r="O19" i="13"/>
  <c r="O18" i="13"/>
  <c r="Q18" i="13" s="1"/>
  <c r="O17" i="13"/>
  <c r="Q17" i="13" s="1"/>
  <c r="O16" i="13"/>
  <c r="Q16" i="13" s="1"/>
  <c r="Q15" i="13"/>
  <c r="O15" i="13"/>
  <c r="Q14" i="13"/>
  <c r="O14" i="13"/>
  <c r="Q13" i="13"/>
  <c r="O13" i="13"/>
  <c r="O12" i="13"/>
  <c r="Q12" i="13" s="1"/>
  <c r="O11" i="13"/>
  <c r="Q11" i="13" s="1"/>
  <c r="O10" i="13"/>
  <c r="Q10" i="13" s="1"/>
  <c r="Q9" i="13"/>
  <c r="O9" i="13"/>
  <c r="Q8" i="13"/>
  <c r="O8" i="13"/>
  <c r="Q7" i="13"/>
  <c r="O7" i="13"/>
  <c r="Q6" i="13"/>
  <c r="O6" i="13"/>
  <c r="O27" i="12"/>
  <c r="Q26" i="12"/>
  <c r="O25" i="12"/>
  <c r="Q25" i="12" s="1"/>
  <c r="O24" i="12"/>
  <c r="Q24" i="12" s="1"/>
  <c r="O23" i="12"/>
  <c r="Q23" i="12" s="1"/>
  <c r="O22" i="12"/>
  <c r="Q22" i="12" s="1"/>
  <c r="O21" i="12"/>
  <c r="Q21" i="12" s="1"/>
  <c r="O20" i="12"/>
  <c r="Q20" i="12" s="1"/>
  <c r="O19" i="12"/>
  <c r="Q19" i="12" s="1"/>
  <c r="O18" i="12"/>
  <c r="Q18" i="12" s="1"/>
  <c r="O17" i="12"/>
  <c r="Q17" i="12" s="1"/>
  <c r="O16" i="12"/>
  <c r="Q16" i="12" s="1"/>
  <c r="O15" i="12"/>
  <c r="Q15" i="12" s="1"/>
  <c r="O14" i="12"/>
  <c r="Q14" i="12" s="1"/>
  <c r="O13" i="12"/>
  <c r="Q13" i="12" s="1"/>
  <c r="O12" i="12"/>
  <c r="Q12" i="12" s="1"/>
  <c r="O11" i="12"/>
  <c r="Q11" i="12" s="1"/>
  <c r="O10" i="12"/>
  <c r="Q10" i="12" s="1"/>
  <c r="O9" i="12"/>
  <c r="Q9" i="12" s="1"/>
  <c r="O8" i="12"/>
  <c r="Q8" i="12" s="1"/>
  <c r="O7" i="12"/>
  <c r="Q7" i="12" s="1"/>
  <c r="O6" i="12"/>
  <c r="Q6" i="12" s="1"/>
  <c r="O5" i="12"/>
  <c r="Q5" i="12" s="1"/>
  <c r="O4" i="12"/>
  <c r="Q4" i="12" s="1"/>
  <c r="O3" i="12"/>
  <c r="Q3" i="12" s="1"/>
  <c r="O24" i="11"/>
  <c r="Q24" i="11" s="1"/>
  <c r="O23" i="11"/>
  <c r="Q23" i="11" s="1"/>
  <c r="O22" i="11"/>
  <c r="Q22" i="11" s="1"/>
  <c r="O21" i="11"/>
  <c r="Q21" i="11" s="1"/>
  <c r="O20" i="11"/>
  <c r="Q20" i="11" s="1"/>
  <c r="O19" i="11"/>
  <c r="Q19" i="11" s="1"/>
  <c r="O18" i="11"/>
  <c r="Q18" i="11" s="1"/>
  <c r="O17" i="11"/>
  <c r="Q17" i="11" s="1"/>
  <c r="O16" i="11"/>
  <c r="Q16" i="11" s="1"/>
  <c r="O15" i="11"/>
  <c r="Q15" i="11" s="1"/>
  <c r="O14" i="11"/>
  <c r="Q14" i="11" s="1"/>
  <c r="Q13" i="11"/>
  <c r="O13" i="11"/>
  <c r="O12" i="11"/>
  <c r="Q12" i="11" s="1"/>
  <c r="O11" i="11"/>
  <c r="Q11" i="11" s="1"/>
  <c r="O10" i="11"/>
  <c r="Q10" i="11" s="1"/>
  <c r="O9" i="11"/>
  <c r="Q9" i="11" s="1"/>
  <c r="O8" i="11"/>
  <c r="Q8" i="11" s="1"/>
  <c r="O27" i="10"/>
  <c r="Q26" i="10"/>
  <c r="O25" i="10"/>
  <c r="Q25" i="10" s="1"/>
  <c r="O24" i="10"/>
  <c r="Q24" i="10" s="1"/>
  <c r="Q23" i="10"/>
  <c r="O23" i="10"/>
  <c r="Q22" i="10"/>
  <c r="O22" i="10"/>
  <c r="O21" i="10"/>
  <c r="Q21" i="10" s="1"/>
  <c r="O20" i="10"/>
  <c r="Q20" i="10" s="1"/>
  <c r="O19" i="10"/>
  <c r="Q19" i="10" s="1"/>
  <c r="O18" i="10"/>
  <c r="Q18" i="10" s="1"/>
  <c r="Q17" i="10"/>
  <c r="O17" i="10"/>
  <c r="O16" i="10"/>
  <c r="Q16" i="10" s="1"/>
  <c r="O15" i="10"/>
  <c r="Q15" i="10" s="1"/>
  <c r="O14" i="10"/>
  <c r="Q14" i="10" s="1"/>
  <c r="O13" i="10"/>
  <c r="Q13" i="10" s="1"/>
  <c r="O12" i="10"/>
  <c r="Q12" i="10" s="1"/>
  <c r="Q11" i="10"/>
  <c r="O11" i="10"/>
  <c r="O10" i="10"/>
  <c r="Q10" i="10" s="1"/>
  <c r="O9" i="10"/>
  <c r="Q9" i="10" s="1"/>
  <c r="O8" i="10"/>
  <c r="Q8" i="10" s="1"/>
  <c r="O7" i="10"/>
  <c r="Q7" i="10" s="1"/>
  <c r="O6" i="10"/>
  <c r="Q6" i="10" s="1"/>
  <c r="Q5" i="10"/>
  <c r="O5" i="10"/>
  <c r="O4" i="10"/>
  <c r="Q4" i="10" s="1"/>
  <c r="O3" i="10"/>
  <c r="Q3" i="10" s="1"/>
  <c r="O25" i="9"/>
  <c r="Q25" i="9" s="1"/>
  <c r="O24" i="9"/>
  <c r="Q24" i="9" s="1"/>
  <c r="O23" i="9"/>
  <c r="Q23" i="9" s="1"/>
  <c r="Q22" i="9"/>
  <c r="O22" i="9"/>
  <c r="O21" i="9"/>
  <c r="Q21" i="9" s="1"/>
  <c r="O20" i="9"/>
  <c r="Q20" i="9" s="1"/>
  <c r="O19" i="9"/>
  <c r="Q19" i="9" s="1"/>
  <c r="O18" i="9"/>
  <c r="Q18" i="9" s="1"/>
  <c r="O17" i="9"/>
  <c r="Q17" i="9" s="1"/>
  <c r="Q16" i="9"/>
  <c r="O16" i="9"/>
  <c r="O15" i="9"/>
  <c r="Q15" i="9" s="1"/>
  <c r="O14" i="9"/>
  <c r="Q14" i="9" s="1"/>
  <c r="O13" i="9"/>
  <c r="Q13" i="9" s="1"/>
  <c r="O12" i="9"/>
  <c r="Q12" i="9" s="1"/>
  <c r="O11" i="9"/>
  <c r="Q11" i="9" s="1"/>
  <c r="Q10" i="9"/>
  <c r="O10" i="9"/>
  <c r="O9" i="9"/>
  <c r="Q9" i="9" s="1"/>
  <c r="S22" i="8"/>
  <c r="R22" i="8"/>
  <c r="O22" i="8"/>
  <c r="N22" i="8"/>
  <c r="M22" i="8"/>
  <c r="L22" i="8"/>
  <c r="K22" i="8"/>
  <c r="J22" i="8"/>
  <c r="I22" i="8"/>
  <c r="G22" i="8"/>
  <c r="F22" i="8"/>
  <c r="E22" i="8"/>
  <c r="D22" i="8"/>
  <c r="S21" i="8"/>
  <c r="R21" i="8"/>
  <c r="O21" i="8"/>
  <c r="N21" i="8"/>
  <c r="M21" i="8"/>
  <c r="L21" i="8"/>
  <c r="K21" i="8"/>
  <c r="J21" i="8"/>
  <c r="I21" i="8"/>
  <c r="G21" i="8"/>
  <c r="F21" i="8"/>
  <c r="E21" i="8"/>
  <c r="D21" i="8"/>
  <c r="S20" i="8"/>
  <c r="R20" i="8"/>
  <c r="O20" i="8"/>
  <c r="N20" i="8"/>
  <c r="M20" i="8"/>
  <c r="L20" i="8"/>
  <c r="K20" i="8"/>
  <c r="J20" i="8"/>
  <c r="I20" i="8"/>
  <c r="G20" i="8"/>
  <c r="F20" i="8"/>
  <c r="E20" i="8"/>
  <c r="D20" i="8"/>
  <c r="P19" i="8"/>
  <c r="H19" i="8"/>
  <c r="Q19" i="8" s="1"/>
  <c r="P18" i="8"/>
  <c r="H18" i="8"/>
  <c r="Q18" i="8" s="1"/>
  <c r="P17" i="8"/>
  <c r="H17" i="8"/>
  <c r="Q17" i="8" s="1"/>
  <c r="P16" i="8"/>
  <c r="H16" i="8"/>
  <c r="Q16" i="8" s="1"/>
  <c r="P15" i="8"/>
  <c r="H15" i="8"/>
  <c r="Q15" i="8" s="1"/>
  <c r="P14" i="8"/>
  <c r="H14" i="8"/>
  <c r="Q14" i="8" s="1"/>
  <c r="P13" i="8"/>
  <c r="P22" i="8" s="1"/>
  <c r="H13" i="8"/>
  <c r="Q13" i="8" s="1"/>
  <c r="P12" i="8"/>
  <c r="P21" i="8" s="1"/>
  <c r="H12" i="8"/>
  <c r="H21" i="8" s="1"/>
  <c r="P11" i="8"/>
  <c r="P20" i="8" s="1"/>
  <c r="H11" i="8"/>
  <c r="H20" i="8" s="1"/>
  <c r="J28" i="37"/>
  <c r="M28" i="37" s="1"/>
  <c r="O28" i="37"/>
  <c r="T15" i="37"/>
  <c r="N15" i="37"/>
  <c r="H15" i="37"/>
  <c r="N14" i="37"/>
  <c r="D15" i="37"/>
  <c r="S42" i="17" l="1"/>
  <c r="V30" i="18"/>
  <c r="V42" i="18" s="1"/>
  <c r="Q22" i="8"/>
  <c r="Q11" i="8"/>
  <c r="Q20" i="8" s="1"/>
  <c r="S30" i="17"/>
  <c r="V30" i="17" s="1"/>
  <c r="V42" i="17" s="1"/>
  <c r="H22" i="8"/>
  <c r="Q12" i="8"/>
  <c r="Q21" i="8" s="1"/>
  <c r="S30" i="18"/>
  <c r="S42" i="18" s="1"/>
  <c r="G15" i="37"/>
  <c r="S28" i="37"/>
  <c r="O5" i="34" l="1"/>
  <c r="G28" i="26" l="1"/>
  <c r="G27" i="26"/>
  <c r="G26" i="26"/>
  <c r="G25" i="26"/>
  <c r="G23" i="26"/>
  <c r="G22" i="26"/>
  <c r="G21" i="26"/>
  <c r="G20" i="26"/>
  <c r="G19" i="26"/>
  <c r="G18" i="26"/>
  <c r="G17" i="26"/>
  <c r="G16" i="26"/>
  <c r="G15" i="26"/>
  <c r="G14" i="26"/>
  <c r="G13" i="26"/>
  <c r="G12" i="26"/>
  <c r="G11" i="26"/>
  <c r="G10" i="26"/>
  <c r="G9" i="26"/>
  <c r="AM22" i="21" l="1"/>
  <c r="AM21" i="21"/>
  <c r="I18" i="16" l="1"/>
  <c r="H18" i="16"/>
  <c r="G18" i="16"/>
  <c r="F18" i="16"/>
  <c r="E18" i="16"/>
  <c r="D18" i="16"/>
  <c r="C18" i="16"/>
  <c r="B18" i="16"/>
  <c r="J18" i="16" l="1"/>
  <c r="L16" i="16"/>
  <c r="G18" i="15" l="1"/>
  <c r="I18" i="15"/>
  <c r="H18" i="15"/>
  <c r="F18" i="15"/>
  <c r="E18" i="15"/>
  <c r="D18" i="15"/>
  <c r="C18" i="15"/>
  <c r="B18" i="15"/>
  <c r="J18" i="15" l="1"/>
  <c r="F23" i="14" l="1"/>
  <c r="E23" i="14"/>
  <c r="D23" i="14"/>
  <c r="N23" i="14"/>
  <c r="M23" i="14"/>
  <c r="L23" i="14"/>
  <c r="K23" i="14"/>
  <c r="J23" i="14"/>
  <c r="I23" i="14"/>
  <c r="H23" i="14"/>
  <c r="G23" i="14"/>
  <c r="C23" i="14"/>
  <c r="O23" i="14" l="1"/>
  <c r="J23" i="13"/>
  <c r="N23" i="13"/>
  <c r="M23" i="13"/>
  <c r="L23" i="13"/>
  <c r="K23" i="13"/>
  <c r="I23" i="13"/>
  <c r="H23" i="13"/>
  <c r="G23" i="13"/>
  <c r="F23" i="13"/>
  <c r="E23" i="13"/>
  <c r="D23" i="13"/>
  <c r="C23" i="13"/>
  <c r="O23" i="13" l="1"/>
  <c r="N28" i="12" l="1"/>
  <c r="M28" i="12"/>
  <c r="L28" i="12"/>
  <c r="K28" i="12"/>
  <c r="J28" i="12"/>
  <c r="I28" i="12"/>
  <c r="H28" i="12"/>
  <c r="G28" i="12"/>
  <c r="F28" i="12"/>
  <c r="E28" i="12"/>
  <c r="D28" i="12"/>
  <c r="C28" i="12"/>
  <c r="O28" i="12"/>
  <c r="N28" i="10" l="1"/>
  <c r="M28" i="10"/>
  <c r="L28" i="10"/>
  <c r="K28" i="10"/>
  <c r="J28" i="10"/>
  <c r="I28" i="10"/>
  <c r="H28" i="10"/>
  <c r="G28" i="10"/>
  <c r="F28" i="10"/>
  <c r="E28" i="10"/>
  <c r="D28" i="10"/>
  <c r="C28" i="10"/>
  <c r="O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DFD324C4-DB0F-4051-B1DD-4471771C4D58}">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xr:uid="{9B4F81C2-ABBA-4A6C-AD92-93D759DB6F7D}">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1A7AD4FA-91EC-4EA8-B56D-543B09DD2ED6}">
      <text>
        <r>
          <rPr>
            <sz val="9"/>
            <color indexed="81"/>
            <rFont val="ＭＳ Ｐゴシック"/>
            <family val="3"/>
            <charset val="128"/>
          </rPr>
          <t xml:space="preserve">山形県が許可
</t>
        </r>
      </text>
    </comment>
    <comment ref="AM3" authorId="0" shapeId="0" xr:uid="{5AAA0858-B58D-42D0-B485-97E16C64DEF4}">
      <text>
        <r>
          <rPr>
            <sz val="9"/>
            <color indexed="81"/>
            <rFont val="ＭＳ Ｐゴシック"/>
            <family val="3"/>
            <charset val="128"/>
          </rPr>
          <t xml:space="preserve">新潟県が許可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3" authorId="0" shapeId="0" xr:uid="{C31516EE-C276-473E-B7EC-62CBD13C9FFD}">
      <text>
        <r>
          <rPr>
            <b/>
            <sz val="9"/>
            <color indexed="81"/>
            <rFont val="ＭＳ Ｐゴシック"/>
            <family val="3"/>
            <charset val="128"/>
          </rPr>
          <t>技術技能員より聞き取り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8F5D69F8-41CA-4B69-B072-6180141A203E}">
      <text>
        <r>
          <rPr>
            <b/>
            <sz val="9"/>
            <color indexed="81"/>
            <rFont val="ＭＳ Ｐゴシック"/>
            <family val="3"/>
            <charset val="128"/>
          </rPr>
          <t>R3岸壁（物揚場・船揚場）使用届等綴り</t>
        </r>
      </text>
    </comment>
    <comment ref="F19" authorId="0" shapeId="0" xr:uid="{506EFFEB-3A6A-47D1-9676-4C4FA3AAA307}">
      <text>
        <r>
          <rPr>
            <b/>
            <sz val="9"/>
            <color indexed="81"/>
            <rFont val="ＭＳ Ｐゴシック"/>
            <family val="3"/>
            <charset val="128"/>
          </rPr>
          <t>R3漁港施設占用許可（綴り）</t>
        </r>
      </text>
    </comment>
    <comment ref="J19" authorId="0" shapeId="0" xr:uid="{3FEBE3EC-5CBB-4697-A74F-57846709A671}">
      <text>
        <r>
          <rPr>
            <b/>
            <sz val="9"/>
            <color indexed="81"/>
            <rFont val="ＭＳ Ｐゴシック"/>
            <family val="3"/>
            <charset val="128"/>
          </rPr>
          <t>R3漁港区域内行為許可（綴り）</t>
        </r>
      </text>
    </comment>
    <comment ref="N19" authorId="0" shapeId="0" xr:uid="{FA38BD19-1DE5-40F8-8F4B-B59A521BC06F}">
      <text>
        <r>
          <rPr>
            <b/>
            <sz val="9"/>
            <color indexed="81"/>
            <rFont val="ＭＳ Ｐゴシック"/>
            <family val="3"/>
            <charset val="128"/>
          </rPr>
          <t>R3漁港区域内海岸保全区域占用許可（綴り）</t>
        </r>
      </text>
    </comment>
    <comment ref="F26" authorId="0" shapeId="0" xr:uid="{74181FFE-44C7-4855-855F-C95E21A57898}">
      <text>
        <r>
          <rPr>
            <b/>
            <sz val="9"/>
            <color indexed="81"/>
            <rFont val="ＭＳ Ｐゴシック"/>
            <family val="3"/>
            <charset val="128"/>
          </rPr>
          <t>ネットワーク　⇒　DH01609　⇒
総務　⇒　★漁港管理　⇒
[担当者共有]漁港占用許可関係　⇒
05（プレジャーボート）指定管理許可確認・・・</t>
        </r>
      </text>
    </comment>
  </commentList>
</comments>
</file>

<file path=xl/sharedStrings.xml><?xml version="1.0" encoding="utf-8"?>
<sst xmlns="http://schemas.openxmlformats.org/spreadsheetml/2006/main" count="3527" uniqueCount="2048">
  <si>
    <t>令和３年度</t>
    <rPh sb="0" eb="2">
      <t>レイワ</t>
    </rPh>
    <rPh sb="3" eb="5">
      <t>ネンド</t>
    </rPh>
    <rPh sb="4" eb="5">
      <t>ガンネン</t>
    </rPh>
    <phoneticPr fontId="3"/>
  </si>
  <si>
    <t>山　形　県　の　水　産</t>
    <rPh sb="0" eb="1">
      <t>ヤマ</t>
    </rPh>
    <rPh sb="2" eb="3">
      <t>カタチ</t>
    </rPh>
    <rPh sb="4" eb="5">
      <t>ケン</t>
    </rPh>
    <rPh sb="8" eb="9">
      <t>ミズ</t>
    </rPh>
    <rPh sb="10" eb="11">
      <t>サン</t>
    </rPh>
    <phoneticPr fontId="3"/>
  </si>
  <si>
    <t>令和４年８月</t>
    <rPh sb="0" eb="2">
      <t>レイワ</t>
    </rPh>
    <rPh sb="3" eb="4">
      <t>ネン</t>
    </rPh>
    <rPh sb="5" eb="6">
      <t>ガツ</t>
    </rPh>
    <phoneticPr fontId="3"/>
  </si>
  <si>
    <t>山　　形　　県</t>
    <rPh sb="0" eb="1">
      <t>ヤマ</t>
    </rPh>
    <rPh sb="3" eb="4">
      <t>カタチ</t>
    </rPh>
    <rPh sb="6" eb="7">
      <t>ケン</t>
    </rPh>
    <phoneticPr fontId="3"/>
  </si>
  <si>
    <r>
      <rPr>
        <sz val="16"/>
        <color theme="1"/>
        <rFont val="ＭＳ 明朝"/>
        <family val="1"/>
        <charset val="128"/>
      </rPr>
      <t>目　　　　　　次　</t>
    </r>
    <rPh sb="0" eb="1">
      <t>メ</t>
    </rPh>
    <rPh sb="7" eb="8">
      <t>ツギ</t>
    </rPh>
    <phoneticPr fontId="3"/>
  </si>
  <si>
    <r>
      <t xml:space="preserve">1 </t>
    </r>
    <r>
      <rPr>
        <sz val="10"/>
        <color theme="1"/>
        <rFont val="ＭＳ 明朝"/>
        <family val="1"/>
        <charset val="128"/>
      </rPr>
      <t>山形県沖合漁場概要図･･･････････････････････････････</t>
    </r>
    <phoneticPr fontId="3"/>
  </si>
  <si>
    <r>
      <t xml:space="preserve">2 </t>
    </r>
    <r>
      <rPr>
        <sz val="10"/>
        <color theme="1"/>
        <rFont val="ＭＳ 明朝"/>
        <family val="1"/>
        <charset val="128"/>
      </rPr>
      <t>水産行政･研究組織機構･････････････････････････</t>
    </r>
    <phoneticPr fontId="3"/>
  </si>
  <si>
    <r>
      <t xml:space="preserve">18 </t>
    </r>
    <r>
      <rPr>
        <sz val="10"/>
        <color theme="1"/>
        <rFont val="ＭＳ 明朝"/>
        <family val="1"/>
        <charset val="128"/>
      </rPr>
      <t>水産金融</t>
    </r>
    <phoneticPr fontId="3"/>
  </si>
  <si>
    <r>
      <t xml:space="preserve">3 </t>
    </r>
    <r>
      <rPr>
        <sz val="10"/>
        <color theme="1"/>
        <rFont val="ＭＳ 明朝"/>
        <family val="1"/>
        <charset val="128"/>
      </rPr>
      <t>委員会･附属機関等･･･････････････････････････</t>
    </r>
    <phoneticPr fontId="3"/>
  </si>
  <si>
    <r>
      <t xml:space="preserve">13 </t>
    </r>
    <r>
      <rPr>
        <sz val="10"/>
        <color theme="1"/>
        <rFont val="ＭＳ 明朝"/>
        <family val="1"/>
        <charset val="128"/>
      </rPr>
      <t>水産基盤整備事業</t>
    </r>
    <phoneticPr fontId="3"/>
  </si>
  <si>
    <r>
      <t xml:space="preserve">5 </t>
    </r>
    <r>
      <rPr>
        <sz val="10"/>
        <color theme="1"/>
        <rFont val="ＭＳ 明朝"/>
        <family val="1"/>
        <charset val="128"/>
      </rPr>
      <t>主要魚種の漁期･漁場･･･････････････････････････</t>
    </r>
    <phoneticPr fontId="3"/>
  </si>
  <si>
    <r>
      <t xml:space="preserve">14 </t>
    </r>
    <r>
      <rPr>
        <sz val="10"/>
        <color theme="1"/>
        <rFont val="ＭＳ 明朝"/>
        <family val="1"/>
        <charset val="128"/>
      </rPr>
      <t>増養殖事業</t>
    </r>
    <phoneticPr fontId="3"/>
  </si>
  <si>
    <r>
      <t xml:space="preserve">6 </t>
    </r>
    <r>
      <rPr>
        <sz val="10"/>
        <color theme="1"/>
        <rFont val="ＭＳ 明朝"/>
        <family val="1"/>
        <charset val="128"/>
      </rPr>
      <t>漁業経営体数････････････････････････････････････</t>
    </r>
    <phoneticPr fontId="3"/>
  </si>
  <si>
    <r>
      <t xml:space="preserve">19 </t>
    </r>
    <r>
      <rPr>
        <sz val="10"/>
        <color theme="1"/>
        <rFont val="ＭＳ 明朝"/>
        <family val="1"/>
        <charset val="128"/>
      </rPr>
      <t>漁港､港湾</t>
    </r>
    <phoneticPr fontId="3"/>
  </si>
  <si>
    <r>
      <t xml:space="preserve">7 </t>
    </r>
    <r>
      <rPr>
        <sz val="10"/>
        <color theme="1"/>
        <rFont val="ＭＳ 明朝"/>
        <family val="1"/>
        <charset val="128"/>
      </rPr>
      <t>海面漁業就業者数･････････････････････････････････</t>
    </r>
    <phoneticPr fontId="3"/>
  </si>
  <si>
    <r>
      <rPr>
        <sz val="10"/>
        <color theme="1"/>
        <rFont val="ＭＳ 明朝"/>
        <family val="1"/>
        <charset val="128"/>
      </rPr>
      <t>さけ人工ふ化場位置略図･････････････････････････</t>
    </r>
  </si>
  <si>
    <r>
      <t xml:space="preserve">8 </t>
    </r>
    <r>
      <rPr>
        <sz val="10"/>
        <color theme="1"/>
        <rFont val="ＭＳ 明朝"/>
        <family val="1"/>
        <charset val="128"/>
      </rPr>
      <t>漁船勢力･････････････････････････････････････</t>
    </r>
    <phoneticPr fontId="3"/>
  </si>
  <si>
    <t>38~39</t>
  </si>
  <si>
    <r>
      <t xml:space="preserve">9 </t>
    </r>
    <r>
      <rPr>
        <sz val="10"/>
        <color theme="1"/>
        <rFont val="ＭＳ 明朝"/>
        <family val="1"/>
        <charset val="128"/>
      </rPr>
      <t>生産高</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</si>
  <si>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</si>
  <si>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t>7~ 8</t>
  </si>
  <si>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</si>
  <si>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t>9~10</t>
  </si>
  <si>
    <r>
      <t xml:space="preserve">15 </t>
    </r>
    <r>
      <rPr>
        <sz val="10"/>
        <color theme="1"/>
        <rFont val="ＭＳ 明朝"/>
        <family val="1"/>
        <charset val="128"/>
      </rPr>
      <t>漁業後継者育成</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</si>
  <si>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</si>
  <si>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</si>
  <si>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</si>
  <si>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</si>
  <si>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t xml:space="preserve">16 </t>
    </r>
    <r>
      <rPr>
        <sz val="10"/>
        <color theme="1"/>
        <rFont val="ＭＳ 明朝"/>
        <family val="1"/>
        <charset val="128"/>
      </rPr>
      <t>魚食普及･流通対策</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</si>
  <si>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</si>
  <si>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</si>
  <si>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t xml:space="preserve">10 </t>
    </r>
    <r>
      <rPr>
        <sz val="10"/>
        <color theme="1"/>
        <rFont val="ＭＳ 明朝"/>
        <family val="1"/>
        <charset val="128"/>
      </rPr>
      <t>免許･許可漁業</t>
    </r>
    <phoneticPr fontId="3"/>
  </si>
  <si>
    <r>
      <t xml:space="preserve">17 </t>
    </r>
    <r>
      <rPr>
        <sz val="10"/>
        <color theme="1"/>
        <rFont val="ＭＳ 明朝"/>
        <family val="1"/>
        <charset val="128"/>
      </rPr>
      <t>水産業団体</t>
    </r>
    <phoneticPr fontId="3"/>
  </si>
  <si>
    <r>
      <t xml:space="preserve">12 </t>
    </r>
    <r>
      <rPr>
        <sz val="10"/>
        <color theme="1"/>
        <rFont val="ＭＳ 明朝"/>
        <family val="1"/>
        <charset val="128"/>
      </rPr>
      <t>漁業無線</t>
    </r>
    <phoneticPr fontId="3"/>
  </si>
  <si>
    <r>
      <rPr>
        <sz val="12"/>
        <rFont val="ＭＳ Ｐ明朝"/>
        <family val="1"/>
        <charset val="128"/>
      </rPr>
      <t>２</t>
    </r>
    <r>
      <rPr>
        <sz val="12"/>
        <rFont val="Century"/>
        <family val="1"/>
      </rPr>
      <t xml:space="preserve">  </t>
    </r>
    <r>
      <rPr>
        <sz val="12"/>
        <rFont val="ＭＳ Ｐ明朝"/>
        <family val="1"/>
        <charset val="128"/>
      </rPr>
      <t>水産行政・研究組織機構</t>
    </r>
    <phoneticPr fontId="16"/>
  </si>
  <si>
    <r>
      <rPr>
        <sz val="10"/>
        <rFont val="ＭＳ Ｐ明朝"/>
        <family val="1"/>
        <charset val="128"/>
      </rPr>
      <t>県庁農林水産部</t>
    </r>
  </si>
  <si>
    <r>
      <rPr>
        <sz val="10"/>
        <rFont val="ＭＳ Ｐ明朝"/>
        <family val="1"/>
        <charset val="128"/>
      </rPr>
      <t>農政企画課</t>
    </r>
  </si>
  <si>
    <r>
      <rPr>
        <sz val="10"/>
        <rFont val="ＭＳ Ｐ明朝"/>
        <family val="1"/>
        <charset val="128"/>
      </rPr>
      <t>･団体検査指導室</t>
    </r>
    <rPh sb="1" eb="3">
      <t>ダンタイ</t>
    </rPh>
    <rPh sb="3" eb="5">
      <t>ケンサ</t>
    </rPh>
    <rPh sb="5" eb="7">
      <t>シドウ</t>
    </rPh>
    <rPh sb="7" eb="8">
      <t>シツ</t>
    </rPh>
    <phoneticPr fontId="16"/>
  </si>
  <si>
    <r>
      <rPr>
        <sz val="10"/>
        <rFont val="ＭＳ Ｐ明朝"/>
        <family val="1"/>
        <charset val="128"/>
      </rPr>
      <t>団体検査指導室長</t>
    </r>
    <rPh sb="0" eb="2">
      <t>ダンタイ</t>
    </rPh>
    <rPh sb="2" eb="4">
      <t>ケンサ</t>
    </rPh>
    <rPh sb="4" eb="6">
      <t>シドウ</t>
    </rPh>
    <rPh sb="6" eb="8">
      <t>シツチョウ</t>
    </rPh>
    <phoneticPr fontId="16"/>
  </si>
  <si>
    <r>
      <rPr>
        <sz val="10"/>
        <rFont val="ＭＳ Ｐ明朝"/>
        <family val="1"/>
        <charset val="128"/>
      </rPr>
      <t>団体検査担当</t>
    </r>
    <rPh sb="0" eb="2">
      <t>ダンタイ</t>
    </rPh>
    <rPh sb="2" eb="4">
      <t>ケンサ</t>
    </rPh>
    <rPh sb="4" eb="6">
      <t>タントウ</t>
    </rPh>
    <phoneticPr fontId="16"/>
  </si>
  <si>
    <r>
      <rPr>
        <sz val="10"/>
        <rFont val="ＭＳ Ｐ明朝"/>
        <family val="1"/>
        <charset val="128"/>
      </rPr>
      <t>山形県漁協の常例検査</t>
    </r>
    <phoneticPr fontId="16"/>
  </si>
  <si>
    <r>
      <rPr>
        <sz val="10"/>
        <rFont val="ＭＳ Ｐ明朝"/>
        <family val="1"/>
        <charset val="128"/>
      </rPr>
      <t>室長補佐</t>
    </r>
  </si>
  <si>
    <r>
      <t>TEL</t>
    </r>
    <r>
      <rPr>
        <sz val="9"/>
        <rFont val="ＭＳ Ｐ明朝"/>
        <family val="1"/>
        <charset val="128"/>
      </rPr>
      <t>　</t>
    </r>
    <r>
      <rPr>
        <sz val="9"/>
        <rFont val="Century"/>
        <family val="1"/>
      </rPr>
      <t>023-630</t>
    </r>
    <phoneticPr fontId="3"/>
  </si>
  <si>
    <r>
      <rPr>
        <sz val="10"/>
        <rFont val="ＭＳ Ｐ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6"/>
  </si>
  <si>
    <r>
      <rPr>
        <sz val="10"/>
        <rFont val="ＭＳ Ｐ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6"/>
  </si>
  <si>
    <r>
      <rPr>
        <sz val="10"/>
        <rFont val="ＭＳ Ｐ明朝"/>
        <family val="1"/>
        <charset val="128"/>
      </rPr>
      <t>金融担当</t>
    </r>
    <rPh sb="0" eb="2">
      <t>キンユウ</t>
    </rPh>
    <rPh sb="2" eb="4">
      <t>タントウ</t>
    </rPh>
    <phoneticPr fontId="16"/>
  </si>
  <si>
    <r>
      <rPr>
        <sz val="10"/>
        <rFont val="ＭＳ Ｐ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6"/>
  </si>
  <si>
    <r>
      <rPr>
        <sz val="10"/>
        <rFont val="ＭＳ Ｐ明朝"/>
        <family val="1"/>
        <charset val="128"/>
      </rPr>
      <t>課長補佐</t>
    </r>
    <rPh sb="0" eb="2">
      <t>カチョウ</t>
    </rPh>
    <rPh sb="2" eb="4">
      <t>ホサ</t>
    </rPh>
    <phoneticPr fontId="16"/>
  </si>
  <si>
    <r>
      <rPr>
        <sz val="10"/>
        <rFont val="ＭＳ Ｐ明朝"/>
        <family val="1"/>
        <charset val="128"/>
      </rPr>
      <t>水産振興課</t>
    </r>
    <rPh sb="0" eb="2">
      <t>スイサン</t>
    </rPh>
    <rPh sb="2" eb="5">
      <t>シンコウカ</t>
    </rPh>
    <phoneticPr fontId="16"/>
  </si>
  <si>
    <r>
      <rPr>
        <sz val="10"/>
        <rFont val="ＭＳ Ｐ明朝"/>
        <family val="1"/>
        <charset val="128"/>
      </rPr>
      <t>水産振興課長</t>
    </r>
    <rPh sb="0" eb="2">
      <t>スイサン</t>
    </rPh>
    <rPh sb="2" eb="4">
      <t>シンコウ</t>
    </rPh>
    <rPh sb="4" eb="6">
      <t>カチョウ</t>
    </rPh>
    <phoneticPr fontId="16"/>
  </si>
  <si>
    <r>
      <rPr>
        <sz val="10"/>
        <rFont val="ＭＳ Ｐ明朝"/>
        <family val="1"/>
        <charset val="128"/>
      </rPr>
      <t>漁業調整､水産団体の許認可</t>
    </r>
  </si>
  <si>
    <r>
      <rPr>
        <sz val="10"/>
        <rFont val="ＭＳ Ｐ明朝"/>
        <family val="1"/>
        <charset val="128"/>
      </rPr>
      <t>海面漁業振興対策、加工・流通対策</t>
    </r>
    <rPh sb="0" eb="2">
      <t>カイメン</t>
    </rPh>
    <rPh sb="9" eb="11">
      <t>カコウ</t>
    </rPh>
    <rPh sb="12" eb="14">
      <t>リュウツウ</t>
    </rPh>
    <rPh sb="14" eb="16">
      <t>タイサク</t>
    </rPh>
    <phoneticPr fontId="16"/>
  </si>
  <si>
    <r>
      <t>FAX</t>
    </r>
    <r>
      <rPr>
        <sz val="9"/>
        <rFont val="ＭＳ Ｐ明朝"/>
        <family val="1"/>
        <charset val="128"/>
      </rPr>
      <t>　　</t>
    </r>
    <r>
      <rPr>
        <sz val="9"/>
        <rFont val="Century"/>
        <family val="1"/>
      </rPr>
      <t>023-630</t>
    </r>
    <phoneticPr fontId="3"/>
  </si>
  <si>
    <r>
      <rPr>
        <sz val="10"/>
        <rFont val="ＭＳ Ｐ明朝"/>
        <family val="1"/>
        <charset val="128"/>
      </rPr>
      <t>内水面漁業振興対策､さけ･ます増殖対策</t>
    </r>
  </si>
  <si>
    <r>
      <rPr>
        <sz val="10"/>
        <rFont val="ＭＳ Ｐ明朝"/>
        <family val="1"/>
        <charset val="128"/>
      </rPr>
      <t>　</t>
    </r>
    <phoneticPr fontId="16"/>
  </si>
  <si>
    <r>
      <rPr>
        <sz val="10"/>
        <rFont val="ＭＳ Ｐ明朝"/>
        <family val="1"/>
        <charset val="128"/>
      </rPr>
      <t>魚類防疫対策</t>
    </r>
  </si>
  <si>
    <r>
      <rPr>
        <sz val="10"/>
        <rFont val="ＭＳ Ｐ明朝"/>
        <family val="1"/>
        <charset val="128"/>
      </rPr>
      <t>漁業共済組合の指導</t>
    </r>
    <rPh sb="0" eb="2">
      <t>ギョギョウ</t>
    </rPh>
    <rPh sb="2" eb="4">
      <t>キョウサイ</t>
    </rPh>
    <rPh sb="4" eb="6">
      <t>クミアイ</t>
    </rPh>
    <rPh sb="7" eb="9">
      <t>シドウ</t>
    </rPh>
    <phoneticPr fontId="16"/>
  </si>
  <si>
    <r>
      <rPr>
        <sz val="10"/>
        <rFont val="ＭＳ Ｐ明朝"/>
        <family val="1"/>
        <charset val="128"/>
      </rPr>
      <t>漁港･漁場･海岸の整備管理</t>
    </r>
    <phoneticPr fontId="16"/>
  </si>
  <si>
    <r>
      <rPr>
        <sz val="10"/>
        <rFont val="ＭＳ Ｐ明朝"/>
        <family val="1"/>
        <charset val="128"/>
      </rPr>
      <t>人事､予算､決算､財産､物品</t>
    </r>
    <phoneticPr fontId="16"/>
  </si>
  <si>
    <r>
      <rPr>
        <sz val="10"/>
        <rFont val="ＭＳ Ｐ明朝"/>
        <family val="1"/>
        <charset val="128"/>
      </rPr>
      <t>水産業協同組合･団体指導､水産金融､常例検査､漁港施設･漁港海岸施設の管理､</t>
    </r>
    <phoneticPr fontId="3"/>
  </si>
  <si>
    <r>
      <rPr>
        <sz val="10"/>
        <rFont val="ＭＳ Ｐ明朝"/>
        <family val="1"/>
        <charset val="128"/>
      </rPr>
      <t>庄内総合支庁産業経済部</t>
    </r>
    <r>
      <rPr>
        <sz val="10"/>
        <rFont val="Century"/>
        <family val="1"/>
      </rPr>
      <t xml:space="preserve"> </t>
    </r>
    <rPh sb="6" eb="8">
      <t>サンギョウ</t>
    </rPh>
    <rPh sb="8" eb="10">
      <t>ケイザイ</t>
    </rPh>
    <rPh sb="10" eb="11">
      <t>ブ</t>
    </rPh>
    <phoneticPr fontId="16"/>
  </si>
  <si>
    <r>
      <rPr>
        <sz val="10"/>
        <rFont val="ＭＳ Ｐ明朝"/>
        <family val="1"/>
        <charset val="128"/>
      </rPr>
      <t>国有海浜地処理</t>
    </r>
  </si>
  <si>
    <r>
      <rPr>
        <sz val="10"/>
        <rFont val="ＭＳ Ｐ明朝"/>
        <family val="1"/>
        <charset val="128"/>
      </rPr>
      <t>水産振興課</t>
    </r>
    <r>
      <rPr>
        <sz val="10"/>
        <rFont val="Century"/>
        <family val="1"/>
      </rPr>
      <t xml:space="preserve"> </t>
    </r>
  </si>
  <si>
    <r>
      <rPr>
        <sz val="10"/>
        <rFont val="ＭＳ Ｐ明朝"/>
        <family val="1"/>
        <charset val="128"/>
      </rPr>
      <t>課長</t>
    </r>
    <rPh sb="0" eb="2">
      <t>カチョウ</t>
    </rPh>
    <phoneticPr fontId="16"/>
  </si>
  <si>
    <r>
      <rPr>
        <sz val="10"/>
        <rFont val="ＭＳ Ｐ明朝"/>
        <family val="1"/>
        <charset val="128"/>
      </rPr>
      <t>振興普及担当</t>
    </r>
  </si>
  <si>
    <r>
      <rPr>
        <sz val="10"/>
        <rFont val="ＭＳ Ｐ明朝"/>
        <family val="1"/>
        <charset val="128"/>
      </rPr>
      <t>水産振興策実施､水産業技術普及指導､漁業生産担い手育成､栽培漁業推進指導､</t>
    </r>
    <phoneticPr fontId="16"/>
  </si>
  <si>
    <r>
      <rPr>
        <sz val="10"/>
        <rFont val="ＭＳ Ｐ明朝"/>
        <family val="1"/>
        <charset val="128"/>
      </rPr>
      <t>漁港整備主幹</t>
    </r>
    <rPh sb="0" eb="2">
      <t>ギョコウ</t>
    </rPh>
    <rPh sb="2" eb="4">
      <t>セイビ</t>
    </rPh>
    <rPh sb="4" eb="6">
      <t>シュカン</t>
    </rPh>
    <phoneticPr fontId="16"/>
  </si>
  <si>
    <r>
      <rPr>
        <sz val="10"/>
        <rFont val="ＭＳ Ｐ明朝"/>
        <family val="1"/>
        <charset val="128"/>
      </rPr>
      <t>流通･魚価対策、都市漁村交流</t>
    </r>
    <phoneticPr fontId="16"/>
  </si>
  <si>
    <r>
      <rPr>
        <sz val="10"/>
        <rFont val="ＭＳ Ｐ明朝"/>
        <family val="1"/>
        <charset val="128"/>
      </rPr>
      <t>漁港整備担当</t>
    </r>
  </si>
  <si>
    <r>
      <rPr>
        <sz val="10"/>
        <rFont val="ＭＳ Ｐ明朝"/>
        <family val="1"/>
        <charset val="128"/>
      </rPr>
      <t>漁業調整担当</t>
    </r>
  </si>
  <si>
    <r>
      <rPr>
        <sz val="10"/>
        <rFont val="ＭＳ Ｐ明朝"/>
        <family val="1"/>
        <charset val="128"/>
      </rPr>
      <t>漁業調整､海面漁業許可､漁業取締､漁船登録､遊漁対策､資源管理､漁場環境保全</t>
    </r>
  </si>
  <si>
    <r>
      <t xml:space="preserve"> FAX </t>
    </r>
    <r>
      <rPr>
        <sz val="9"/>
        <rFont val="ＭＳ Ｐ明朝"/>
        <family val="1"/>
        <charset val="128"/>
      </rPr>
      <t>　</t>
    </r>
    <r>
      <rPr>
        <sz val="9"/>
        <rFont val="Century"/>
        <family val="1"/>
      </rPr>
      <t>0234-24-6164</t>
    </r>
    <phoneticPr fontId="3"/>
  </si>
  <si>
    <r>
      <rPr>
        <sz val="10"/>
        <rFont val="ＭＳ Ｐ明朝"/>
        <family val="1"/>
        <charset val="128"/>
      </rPr>
      <t>漁業指導監督通信､漁業無線通信､海上気象に関する通信</t>
    </r>
  </si>
  <si>
    <r>
      <rPr>
        <sz val="10"/>
        <rFont val="ＭＳ Ｐ明朝"/>
        <family val="1"/>
        <charset val="128"/>
      </rPr>
      <t>総務課</t>
    </r>
    <phoneticPr fontId="3"/>
  </si>
  <si>
    <r>
      <rPr>
        <sz val="10"/>
        <rFont val="ＭＳ Ｐ明朝"/>
        <family val="1"/>
        <charset val="128"/>
      </rPr>
      <t>庶務係</t>
    </r>
    <r>
      <rPr>
        <sz val="10"/>
        <rFont val="Century"/>
        <family val="1"/>
      </rPr>
      <t xml:space="preserve">  </t>
    </r>
    <r>
      <rPr>
        <sz val="10"/>
        <rFont val="ＭＳ Ｐ明朝"/>
        <family val="1"/>
        <charset val="128"/>
      </rPr>
      <t>人事､予算､決算､財産､物品</t>
    </r>
  </si>
  <si>
    <r>
      <rPr>
        <sz val="10"/>
        <rFont val="ＭＳ Ｐ明朝"/>
        <family val="1"/>
        <charset val="128"/>
      </rPr>
      <t>所長</t>
    </r>
    <rPh sb="0" eb="1">
      <t>ショ</t>
    </rPh>
    <phoneticPr fontId="16"/>
  </si>
  <si>
    <r>
      <rPr>
        <sz val="10"/>
        <rFont val="ＭＳ Ｐ明朝"/>
        <family val="1"/>
        <charset val="128"/>
      </rPr>
      <t>海洋資源調査部</t>
    </r>
    <rPh sb="4" eb="6">
      <t>チョウサ</t>
    </rPh>
    <phoneticPr fontId="16"/>
  </si>
  <si>
    <r>
      <rPr>
        <sz val="10"/>
        <rFont val="ＭＳ Ｐ明朝"/>
        <family val="1"/>
        <charset val="128"/>
      </rPr>
      <t>副所長</t>
    </r>
    <rPh sb="1" eb="2">
      <t>ショ</t>
    </rPh>
    <phoneticPr fontId="16"/>
  </si>
  <si>
    <r>
      <rPr>
        <sz val="10"/>
        <rFont val="ＭＳ Ｐ明朝"/>
        <family val="1"/>
        <charset val="128"/>
      </rPr>
      <t>資源利用部</t>
    </r>
    <rPh sb="0" eb="2">
      <t>シゲン</t>
    </rPh>
    <rPh sb="2" eb="5">
      <t>リヨウブ</t>
    </rPh>
    <phoneticPr fontId="16"/>
  </si>
  <si>
    <r>
      <rPr>
        <sz val="10"/>
        <rFont val="ＭＳ Ｐ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6"/>
  </si>
  <si>
    <r>
      <rPr>
        <sz val="10"/>
        <rFont val="ＭＳ Ｐ明朝"/>
        <family val="1"/>
        <charset val="128"/>
      </rPr>
      <t>浅海増殖部</t>
    </r>
  </si>
  <si>
    <r>
      <rPr>
        <sz val="10"/>
        <rFont val="ＭＳ Ｐ明朝"/>
        <family val="1"/>
        <charset val="128"/>
      </rPr>
      <t>種苗生産技術開発研究､放流効果調査､増養殖研究､沿岸漁場整備関係調査</t>
    </r>
  </si>
  <si>
    <r>
      <t>FAX</t>
    </r>
    <r>
      <rPr>
        <sz val="9"/>
        <rFont val="ＭＳ Ｐ明朝"/>
        <family val="1"/>
        <charset val="128"/>
      </rPr>
      <t>　</t>
    </r>
    <r>
      <rPr>
        <sz val="9"/>
        <rFont val="Century"/>
        <family val="1"/>
      </rPr>
      <t>0235-33-0379</t>
    </r>
    <phoneticPr fontId="3"/>
  </si>
  <si>
    <r>
      <rPr>
        <sz val="10"/>
        <rFont val="ＭＳ Ｐ明朝"/>
        <family val="1"/>
        <charset val="128"/>
      </rPr>
      <t>所長</t>
    </r>
    <r>
      <rPr>
        <sz val="10"/>
        <rFont val="Century"/>
        <family val="1"/>
      </rPr>
      <t xml:space="preserve">                    </t>
    </r>
    <r>
      <rPr>
        <sz val="10"/>
        <rFont val="ＭＳ Ｐ明朝"/>
        <family val="1"/>
        <charset val="128"/>
      </rPr>
      <t>副所長</t>
    </r>
    <phoneticPr fontId="3"/>
  </si>
  <si>
    <r>
      <rPr>
        <sz val="10"/>
        <rFont val="ＭＳ Ｐ明朝"/>
        <family val="1"/>
        <charset val="128"/>
      </rPr>
      <t>庶務係</t>
    </r>
    <phoneticPr fontId="3"/>
  </si>
  <si>
    <r>
      <rPr>
        <sz val="10"/>
        <rFont val="ＭＳ Ｐ明朝"/>
        <family val="1"/>
        <charset val="128"/>
      </rPr>
      <t>人事､予算､決算､財産､物品</t>
    </r>
  </si>
  <si>
    <r>
      <t>TEL</t>
    </r>
    <r>
      <rPr>
        <sz val="9"/>
        <rFont val="ＭＳ Ｐ明朝"/>
        <family val="1"/>
        <charset val="128"/>
      </rPr>
      <t>　</t>
    </r>
    <r>
      <rPr>
        <sz val="9"/>
        <rFont val="Century"/>
        <family val="1"/>
      </rPr>
      <t>0238-38-3214</t>
    </r>
    <phoneticPr fontId="3"/>
  </si>
  <si>
    <r>
      <rPr>
        <sz val="10"/>
        <rFont val="ＭＳ Ｐ明朝"/>
        <family val="1"/>
        <charset val="128"/>
      </rPr>
      <t>資源調査部</t>
    </r>
  </si>
  <si>
    <r>
      <rPr>
        <sz val="10"/>
        <rFont val="ＭＳ Ｐ明朝"/>
        <family val="1"/>
        <charset val="128"/>
      </rPr>
      <t>水産資源の増殖､生態･環境調査研究</t>
    </r>
  </si>
  <si>
    <r>
      <t>FAX</t>
    </r>
    <r>
      <rPr>
        <sz val="9"/>
        <rFont val="ＭＳ Ｐ明朝"/>
        <family val="1"/>
        <charset val="128"/>
      </rPr>
      <t>　</t>
    </r>
    <r>
      <rPr>
        <sz val="9"/>
        <rFont val="Century"/>
        <family val="1"/>
      </rPr>
      <t>0238-38-3216</t>
    </r>
    <phoneticPr fontId="3"/>
  </si>
  <si>
    <r>
      <rPr>
        <sz val="10"/>
        <rFont val="ＭＳ Ｐ明朝"/>
        <family val="1"/>
        <charset val="128"/>
      </rPr>
      <t>生産開発部</t>
    </r>
  </si>
  <si>
    <r>
      <rPr>
        <sz val="10"/>
        <rFont val="ＭＳ Ｐ明朝"/>
        <family val="1"/>
        <charset val="128"/>
      </rPr>
      <t>増養殖技術開発､魚病･防疫研究､普及指導</t>
    </r>
  </si>
  <si>
    <r>
      <rPr>
        <sz val="10"/>
        <rFont val="ＭＳ Ｐ明朝"/>
        <family val="1"/>
        <charset val="128"/>
      </rPr>
      <t>事務局長　　　　　　　次長</t>
    </r>
    <phoneticPr fontId="3"/>
  </si>
  <si>
    <r>
      <rPr>
        <sz val="10"/>
        <rFont val="ＭＳ Ｐ明朝"/>
        <family val="1"/>
        <charset val="128"/>
      </rPr>
      <t>海面漁業の調整</t>
    </r>
  </si>
  <si>
    <r>
      <t>TEL</t>
    </r>
    <r>
      <rPr>
        <sz val="9"/>
        <rFont val="ＭＳ Ｐ明朝"/>
        <family val="1"/>
        <charset val="128"/>
      </rPr>
      <t>　</t>
    </r>
    <r>
      <rPr>
        <sz val="9"/>
        <rFont val="Century"/>
        <family val="1"/>
      </rPr>
      <t>0234-24-6046</t>
    </r>
    <phoneticPr fontId="3"/>
  </si>
  <si>
    <r>
      <t>FAX</t>
    </r>
    <r>
      <rPr>
        <sz val="9"/>
        <rFont val="ＭＳ Ｐ明朝"/>
        <family val="1"/>
        <charset val="128"/>
      </rPr>
      <t>　</t>
    </r>
    <r>
      <rPr>
        <sz val="9"/>
        <rFont val="Century"/>
        <family val="1"/>
      </rPr>
      <t>0234-24-6164</t>
    </r>
    <phoneticPr fontId="3"/>
  </si>
  <si>
    <r>
      <rPr>
        <sz val="10"/>
        <rFont val="ＭＳ Ｐ明朝"/>
        <family val="1"/>
        <charset val="128"/>
      </rPr>
      <t>内水面漁業の調整</t>
    </r>
  </si>
  <si>
    <r>
      <t>TEL</t>
    </r>
    <r>
      <rPr>
        <sz val="9"/>
        <rFont val="ＭＳ Ｐ明朝"/>
        <family val="1"/>
        <charset val="128"/>
      </rPr>
      <t>　</t>
    </r>
    <r>
      <rPr>
        <sz val="9"/>
        <rFont val="Century"/>
        <family val="1"/>
      </rPr>
      <t>023-630-3299</t>
    </r>
    <phoneticPr fontId="16"/>
  </si>
  <si>
    <r>
      <t>FAX</t>
    </r>
    <r>
      <rPr>
        <sz val="9"/>
        <rFont val="ＭＳ Ｐ明朝"/>
        <family val="1"/>
        <charset val="128"/>
      </rPr>
      <t>　</t>
    </r>
    <r>
      <rPr>
        <sz val="9"/>
        <rFont val="Century"/>
        <family val="1"/>
      </rPr>
      <t>023-630-3257</t>
    </r>
    <phoneticPr fontId="16"/>
  </si>
  <si>
    <r>
      <rPr>
        <sz val="12"/>
        <rFont val="ＭＳ 明朝"/>
        <family val="1"/>
        <charset val="128"/>
      </rPr>
      <t>３　委員会･附属機関等</t>
    </r>
    <r>
      <rPr>
        <sz val="11"/>
        <color theme="1"/>
        <rFont val="Century"/>
        <family val="1"/>
      </rPr>
      <t/>
    </r>
    <phoneticPr fontId="3"/>
  </si>
  <si>
    <r>
      <rPr>
        <sz val="12"/>
        <rFont val="ＭＳ 明朝"/>
        <family val="1"/>
        <charset val="128"/>
      </rPr>
      <t>令和</t>
    </r>
    <r>
      <rPr>
        <sz val="12"/>
        <rFont val="Century"/>
        <family val="1"/>
      </rPr>
      <t>4</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3"/>
  </si>
  <si>
    <r>
      <rPr>
        <sz val="11"/>
        <rFont val="ＭＳ 明朝"/>
        <family val="1"/>
        <charset val="128"/>
      </rPr>
      <t>名　　　　称</t>
    </r>
    <phoneticPr fontId="3"/>
  </si>
  <si>
    <r>
      <rPr>
        <sz val="11"/>
        <rFont val="ＭＳ 明朝"/>
        <family val="1"/>
        <charset val="128"/>
      </rPr>
      <t>事　務　所　所　在　地</t>
    </r>
    <phoneticPr fontId="3"/>
  </si>
  <si>
    <r>
      <rPr>
        <sz val="11"/>
        <rFont val="ＭＳ 明朝"/>
        <family val="1"/>
        <charset val="128"/>
      </rPr>
      <t>会長名</t>
    </r>
    <phoneticPr fontId="3"/>
  </si>
  <si>
    <r>
      <rPr>
        <sz val="11"/>
        <rFont val="ＭＳ 明朝"/>
        <family val="1"/>
        <charset val="128"/>
      </rPr>
      <t>任　　　期</t>
    </r>
    <phoneticPr fontId="3"/>
  </si>
  <si>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</si>
  <si>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</si>
  <si>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</si>
  <si>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</si>
  <si>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3"/>
  </si>
  <si>
    <r>
      <rPr>
        <sz val="11"/>
        <rFont val="ＭＳ 明朝"/>
        <family val="1"/>
        <charset val="128"/>
      </rPr>
      <t>加藤　栄</t>
    </r>
    <phoneticPr fontId="3"/>
  </si>
  <si>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3"/>
  </si>
  <si>
    <r>
      <t>10</t>
    </r>
    <r>
      <rPr>
        <sz val="11"/>
        <rFont val="ＭＳ 明朝"/>
        <family val="1"/>
        <charset val="128"/>
      </rPr>
      <t>名</t>
    </r>
  </si>
  <si>
    <r>
      <rPr>
        <sz val="11"/>
        <rFont val="ＭＳ 明朝"/>
        <family val="1"/>
        <charset val="128"/>
      </rPr>
      <t>知事選任</t>
    </r>
    <r>
      <rPr>
        <sz val="11"/>
        <rFont val="Century"/>
        <family val="1"/>
      </rPr>
      <t xml:space="preserve"> 10</t>
    </r>
    <r>
      <rPr>
        <sz val="11"/>
        <rFont val="ＭＳ 明朝"/>
        <family val="1"/>
        <charset val="128"/>
      </rPr>
      <t>名</t>
    </r>
    <phoneticPr fontId="3"/>
  </si>
  <si>
    <r>
      <rPr>
        <sz val="11"/>
        <rFont val="ＭＳ 明朝"/>
        <family val="1"/>
        <charset val="128"/>
      </rPr>
      <t>漁業法</t>
    </r>
  </si>
  <si>
    <r>
      <rPr>
        <sz val="11"/>
        <rFont val="ＭＳ 明朝"/>
        <family val="1"/>
        <charset val="128"/>
      </rPr>
      <t>山形県庄内総合支庁産業経済部水産振興課内</t>
    </r>
  </si>
  <si>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</si>
  <si>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</si>
  <si>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3"/>
  </si>
  <si>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3"/>
  </si>
  <si>
    <r>
      <rPr>
        <sz val="11"/>
        <rFont val="ＭＳ 明朝"/>
        <family val="1"/>
        <charset val="128"/>
      </rPr>
      <t>〃</t>
    </r>
  </si>
  <si>
    <r>
      <rPr>
        <sz val="11"/>
        <rFont val="ＭＳ 明朝"/>
        <family val="1"/>
        <charset val="128"/>
      </rPr>
      <t>山形県農林水産部水産振興課内</t>
    </r>
  </si>
  <si>
    <r>
      <rPr>
        <sz val="11"/>
        <rFont val="ＭＳ 明朝"/>
        <family val="1"/>
        <charset val="128"/>
      </rPr>
      <t>未定</t>
    </r>
    <rPh sb="0" eb="2">
      <t>ミテイ</t>
    </rPh>
    <phoneticPr fontId="3"/>
  </si>
  <si>
    <r>
      <rPr>
        <sz val="11"/>
        <rFont val="ＭＳ 明朝"/>
        <family val="1"/>
        <charset val="128"/>
      </rPr>
      <t>令</t>
    </r>
    <r>
      <rPr>
        <sz val="11"/>
        <rFont val="Century"/>
        <family val="1"/>
      </rPr>
      <t>4.2</t>
    </r>
    <r>
      <rPr>
        <sz val="11"/>
        <rFont val="ＭＳ 明朝"/>
        <family val="1"/>
        <charset val="128"/>
      </rPr>
      <t>～令</t>
    </r>
    <r>
      <rPr>
        <sz val="11"/>
        <rFont val="Century"/>
        <family val="1"/>
      </rPr>
      <t>6.2</t>
    </r>
    <rPh sb="0" eb="1">
      <t>レイ</t>
    </rPh>
    <rPh sb="5" eb="6">
      <t>レイ</t>
    </rPh>
    <phoneticPr fontId="3"/>
  </si>
  <si>
    <r>
      <t>15</t>
    </r>
    <r>
      <rPr>
        <sz val="11"/>
        <rFont val="ＭＳ 明朝"/>
        <family val="1"/>
        <charset val="128"/>
      </rPr>
      <t>名</t>
    </r>
    <phoneticPr fontId="3"/>
  </si>
  <si>
    <r>
      <rPr>
        <sz val="11"/>
        <rFont val="ＭＳ 明朝"/>
        <family val="1"/>
        <charset val="128"/>
      </rPr>
      <t>知事選任</t>
    </r>
    <r>
      <rPr>
        <sz val="11"/>
        <rFont val="Century"/>
        <family val="1"/>
      </rPr>
      <t xml:space="preserve"> 15</t>
    </r>
    <r>
      <rPr>
        <sz val="11"/>
        <rFont val="ＭＳ 明朝"/>
        <family val="1"/>
        <charset val="128"/>
      </rPr>
      <t>名</t>
    </r>
    <phoneticPr fontId="3"/>
  </si>
  <si>
    <r>
      <rPr>
        <sz val="11"/>
        <rFont val="ＭＳ 明朝"/>
        <family val="1"/>
        <charset val="128"/>
      </rPr>
      <t>規約</t>
    </r>
  </si>
  <si>
    <r>
      <rPr>
        <sz val="11"/>
        <rFont val="ＭＳ 明朝"/>
        <family val="1"/>
        <charset val="128"/>
      </rPr>
      <t>性　質　別</t>
    </r>
    <phoneticPr fontId="3"/>
  </si>
  <si>
    <r>
      <rPr>
        <sz val="11"/>
        <rFont val="ＭＳ 明朝"/>
        <family val="1"/>
        <charset val="128"/>
      </rPr>
      <t>金　額</t>
    </r>
    <phoneticPr fontId="3"/>
  </si>
  <si>
    <r>
      <rPr>
        <sz val="11"/>
        <rFont val="ＭＳ 明朝"/>
        <family val="1"/>
        <charset val="128"/>
      </rPr>
      <t>主　要　事　業　等</t>
    </r>
    <phoneticPr fontId="3"/>
  </si>
  <si>
    <r>
      <rPr>
        <sz val="11"/>
        <rFont val="ＭＳ 明朝"/>
        <family val="1"/>
        <charset val="128"/>
      </rPr>
      <t>事　業　等　主　要</t>
    </r>
    <phoneticPr fontId="3"/>
  </si>
  <si>
    <r>
      <rPr>
        <sz val="11"/>
        <rFont val="ＭＳ 明朝"/>
        <family val="1"/>
        <charset val="128"/>
      </rPr>
      <t>人　件　費</t>
    </r>
    <phoneticPr fontId="3"/>
  </si>
  <si>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</si>
  <si>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</si>
  <si>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3"/>
  </si>
  <si>
    <r>
      <rPr>
        <sz val="11"/>
        <rFont val="ＭＳ 明朝"/>
        <family val="1"/>
        <charset val="128"/>
      </rPr>
      <t>漁港・漁場整備事業費</t>
    </r>
  </si>
  <si>
    <r>
      <rPr>
        <sz val="11"/>
        <rFont val="ＭＳ 明朝"/>
        <family val="1"/>
        <charset val="128"/>
      </rPr>
      <t>給　与　等</t>
    </r>
    <phoneticPr fontId="3"/>
  </si>
  <si>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</si>
  <si>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</si>
  <si>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3"/>
  </si>
  <si>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3"/>
  </si>
  <si>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3"/>
  </si>
  <si>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</si>
  <si>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</si>
  <si>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</si>
  <si>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r>
      <rPr>
        <sz val="11"/>
        <rFont val="ＭＳ 明朝"/>
        <family val="1"/>
        <charset val="128"/>
      </rPr>
      <t>漁業就業者確保・雇用総合支援対策事業費</t>
    </r>
    <rPh sb="0" eb="5">
      <t>ギョギョウシュウギョウシャ</t>
    </rPh>
    <rPh sb="5" eb="7">
      <t>カクホ</t>
    </rPh>
    <rPh sb="8" eb="10">
      <t>コヨウ</t>
    </rPh>
    <rPh sb="10" eb="12">
      <t>ソウゴウ</t>
    </rPh>
    <rPh sb="12" eb="16">
      <t>シエンタイサク</t>
    </rPh>
    <rPh sb="16" eb="19">
      <t>ジギョウヒ</t>
    </rPh>
    <phoneticPr fontId="3"/>
  </si>
  <si>
    <r>
      <rPr>
        <sz val="11"/>
        <rFont val="ＭＳ 明朝"/>
        <family val="1"/>
        <charset val="128"/>
      </rPr>
      <t>離島漁業再生支援事業費</t>
    </r>
  </si>
  <si>
    <r>
      <rPr>
        <sz val="11"/>
        <rFont val="ＭＳ 明朝"/>
        <family val="1"/>
        <charset val="128"/>
      </rPr>
      <t>災</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復</t>
    </r>
    <r>
      <rPr>
        <sz val="11"/>
        <rFont val="Century"/>
        <family val="1"/>
      </rPr>
      <t xml:space="preserve"> </t>
    </r>
    <r>
      <rPr>
        <sz val="11"/>
        <rFont val="ＭＳ 明朝"/>
        <family val="1"/>
        <charset val="128"/>
      </rPr>
      <t>旧</t>
    </r>
    <phoneticPr fontId="3"/>
  </si>
  <si>
    <r>
      <rPr>
        <sz val="11"/>
        <rFont val="ＭＳ 明朝"/>
        <family val="1"/>
        <charset val="128"/>
      </rPr>
      <t>水産総合振興費</t>
    </r>
  </si>
  <si>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</si>
  <si>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</si>
  <si>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</si>
  <si>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3"/>
  </si>
  <si>
    <r>
      <rPr>
        <sz val="11"/>
        <rFont val="ＭＳ 明朝"/>
        <family val="1"/>
        <charset val="128"/>
      </rPr>
      <t>内水面水産試験場管理運営費</t>
    </r>
  </si>
  <si>
    <r>
      <rPr>
        <sz val="11"/>
        <rFont val="ＭＳ 明朝"/>
        <family val="1"/>
        <charset val="128"/>
      </rPr>
      <t>合　　計</t>
    </r>
    <phoneticPr fontId="3"/>
  </si>
  <si>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</si>
  <si>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</si>
  <si>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3"/>
  </si>
  <si>
    <r>
      <rPr>
        <sz val="11"/>
        <rFont val="ＭＳ 明朝"/>
        <family val="1"/>
        <charset val="128"/>
      </rPr>
      <t>栽培漁業センター管理運営費</t>
    </r>
    <rPh sb="0" eb="4">
      <t>サイバイギョギョウ</t>
    </rPh>
    <rPh sb="8" eb="10">
      <t>カンリ</t>
    </rPh>
    <rPh sb="10" eb="13">
      <t>ウンエイヒ</t>
    </rPh>
    <phoneticPr fontId="3"/>
  </si>
  <si>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</si>
  <si>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3"/>
  </si>
  <si>
    <r>
      <rPr>
        <sz val="11"/>
        <rFont val="ＭＳ 明朝"/>
        <family val="1"/>
        <charset val="128"/>
      </rPr>
      <t>試験研究費</t>
    </r>
  </si>
  <si>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3"/>
  </si>
  <si>
    <r>
      <rPr>
        <sz val="11"/>
        <rFont val="ＭＳ 明朝"/>
        <family val="1"/>
        <charset val="128"/>
      </rPr>
      <t>会特計別</t>
    </r>
    <rPh sb="0" eb="1">
      <t>カイ</t>
    </rPh>
    <rPh sb="1" eb="2">
      <t>トク</t>
    </rPh>
    <phoneticPr fontId="3"/>
  </si>
  <si>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</si>
  <si>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3"/>
  </si>
  <si>
    <r>
      <rPr>
        <sz val="11"/>
        <rFont val="ＭＳ 明朝"/>
        <family val="1"/>
        <charset val="128"/>
      </rPr>
      <t>業務勘定</t>
    </r>
  </si>
  <si>
    <r>
      <rPr>
        <sz val="11"/>
        <rFont val="ＭＳ 明朝"/>
        <family val="1"/>
        <charset val="128"/>
      </rPr>
      <t>指導・委託・運用益の繰出</t>
    </r>
  </si>
  <si>
    <r>
      <rPr>
        <sz val="11"/>
        <rFont val="ＭＳ 明朝"/>
        <family val="1"/>
        <charset val="128"/>
      </rPr>
      <t>新たな漁場・資源の開拓推進事業費</t>
    </r>
    <rPh sb="0" eb="1">
      <t>アラ</t>
    </rPh>
    <rPh sb="3" eb="5">
      <t>ギョジョウ</t>
    </rPh>
    <rPh sb="6" eb="8">
      <t>シゲン</t>
    </rPh>
    <rPh sb="9" eb="11">
      <t>カイタク</t>
    </rPh>
    <rPh sb="11" eb="13">
      <t>スイシン</t>
    </rPh>
    <rPh sb="13" eb="16">
      <t>ジギョウヒ</t>
    </rPh>
    <phoneticPr fontId="3"/>
  </si>
  <si>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</si>
  <si>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3"/>
  </si>
  <si>
    <t>５　主要魚種の漁期・漁場</t>
    <phoneticPr fontId="16"/>
  </si>
  <si>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</si>
  <si>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</si>
  <si>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</si>
  <si>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</si>
  <si>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16"/>
  </si>
  <si>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</si>
  <si>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</si>
  <si>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</si>
  <si>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</si>
  <si>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</si>
  <si>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300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</si>
  <si>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</si>
  <si>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</si>
  <si>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</si>
  <si>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</si>
  <si>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はえなわ</t>
    </r>
  </si>
  <si>
    <r>
      <rPr>
        <sz val="11"/>
        <rFont val="ＭＳ 明朝"/>
        <family val="1"/>
        <charset val="128"/>
      </rPr>
      <t>沖合天然礁</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</si>
  <si>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</si>
  <si>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沿岸天然礁･人工魚礁</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</si>
  <si>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</si>
  <si>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</si>
  <si>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</si>
  <si>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</si>
  <si>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</si>
  <si>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あんこう</t>
    </r>
  </si>
  <si>
    <r>
      <t>80</t>
    </r>
    <r>
      <rPr>
        <sz val="11"/>
        <rFont val="ＭＳ 明朝"/>
        <family val="1"/>
        <charset val="128"/>
      </rPr>
      <t>～</t>
    </r>
    <r>
      <rPr>
        <sz val="11"/>
        <rFont val="Century"/>
        <family val="1"/>
      </rPr>
      <t>200</t>
    </r>
    <phoneticPr fontId="16"/>
  </si>
  <si>
    <t>まぐろ</t>
    <phoneticPr fontId="16"/>
  </si>
  <si>
    <r>
      <t>5</t>
    </r>
    <r>
      <rPr>
        <sz val="11"/>
        <rFont val="ＭＳ 明朝"/>
        <family val="1"/>
        <charset val="128"/>
      </rPr>
      <t>～</t>
    </r>
    <r>
      <rPr>
        <sz val="11"/>
        <rFont val="Century"/>
        <family val="1"/>
      </rPr>
      <t>12</t>
    </r>
    <r>
      <rPr>
        <sz val="11"/>
        <rFont val="ＭＳ 明朝"/>
        <family val="1"/>
        <charset val="128"/>
      </rPr>
      <t>月</t>
    </r>
    <phoneticPr fontId="16"/>
  </si>
  <si>
    <t>はえなわ、一本釣り</t>
    <rPh sb="5" eb="7">
      <t>イッポン</t>
    </rPh>
    <rPh sb="7" eb="8">
      <t>ツ</t>
    </rPh>
    <phoneticPr fontId="16"/>
  </si>
  <si>
    <t>ﾀﾗ場周辺･飛島周辺･沖合天然礁</t>
    <rPh sb="3" eb="5">
      <t>シュウヘン</t>
    </rPh>
    <phoneticPr fontId="16"/>
  </si>
  <si>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</si>
  <si>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</si>
  <si>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</si>
  <si>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</si>
  <si>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</si>
  <si>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1</t>
    </r>
    <r>
      <rPr>
        <sz val="11"/>
        <rFont val="ＭＳ 明朝"/>
        <family val="1"/>
        <charset val="128"/>
      </rPr>
      <t>～</t>
    </r>
    <r>
      <rPr>
        <sz val="11"/>
        <rFont val="Century"/>
        <family val="1"/>
      </rPr>
      <t>4</t>
    </r>
    <r>
      <rPr>
        <sz val="11"/>
        <rFont val="ＭＳ 明朝"/>
        <family val="1"/>
        <charset val="128"/>
      </rPr>
      <t>月</t>
    </r>
  </si>
  <si>
    <r>
      <t>150</t>
    </r>
    <r>
      <rPr>
        <sz val="11"/>
        <rFont val="ＭＳ 明朝"/>
        <family val="1"/>
        <charset val="128"/>
      </rPr>
      <t>～</t>
    </r>
    <r>
      <rPr>
        <sz val="11"/>
        <rFont val="Century"/>
        <family val="1"/>
      </rPr>
      <t>300</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</si>
  <si>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</si>
  <si>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</si>
  <si>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</si>
  <si>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</si>
  <si>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</si>
  <si>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</si>
  <si>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t>4</t>
    </r>
    <r>
      <rPr>
        <sz val="11"/>
        <rFont val="ＭＳ 明朝"/>
        <family val="1"/>
        <charset val="128"/>
      </rPr>
      <t>～</t>
    </r>
    <r>
      <rPr>
        <sz val="11"/>
        <rFont val="Century"/>
        <family val="1"/>
      </rPr>
      <t>6</t>
    </r>
    <r>
      <rPr>
        <sz val="11"/>
        <rFont val="ＭＳ 明朝"/>
        <family val="1"/>
        <charset val="128"/>
      </rPr>
      <t>月</t>
    </r>
  </si>
  <si>
    <r>
      <rPr>
        <sz val="11"/>
        <rFont val="ＭＳ 明朝"/>
        <family val="1"/>
        <charset val="128"/>
      </rPr>
      <t>沖</t>
    </r>
    <r>
      <rPr>
        <sz val="11"/>
        <rFont val="Century"/>
        <family val="1"/>
      </rPr>
      <t xml:space="preserve">  </t>
    </r>
    <r>
      <rPr>
        <sz val="11"/>
        <rFont val="ＭＳ 明朝"/>
        <family val="1"/>
        <charset val="128"/>
      </rPr>
      <t>合</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</si>
  <si>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</si>
  <si>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</si>
  <si>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</si>
  <si>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</si>
  <si>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</si>
  <si>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</si>
  <si>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</si>
  <si>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</si>
  <si>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</si>
  <si>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</si>
  <si>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</si>
  <si>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</si>
  <si>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</si>
  <si>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</si>
  <si>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</si>
  <si>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</si>
  <si>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</si>
  <si>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</si>
  <si>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</si>
  <si>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</si>
  <si>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</si>
  <si>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</si>
  <si>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</si>
  <si>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</si>
  <si>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</si>
  <si>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</si>
  <si>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</si>
  <si>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</si>
  <si>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</si>
  <si>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</si>
  <si>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</si>
  <si>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</si>
  <si>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</si>
  <si>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</si>
  <si>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</si>
  <si>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</si>
  <si>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</si>
  <si>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</si>
  <si>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</si>
  <si>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</si>
  <si>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</si>
  <si>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</si>
  <si>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</si>
  <si>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</si>
  <si>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16"/>
  </si>
  <si>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</si>
  <si>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</si>
  <si>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</si>
  <si>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</si>
  <si>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</si>
  <si>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ずわいがに</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</si>
  <si>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</si>
  <si>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</si>
  <si>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t>200</t>
    </r>
    <r>
      <rPr>
        <sz val="11"/>
        <rFont val="ＭＳ 明朝"/>
        <family val="1"/>
        <charset val="128"/>
      </rPr>
      <t>～</t>
    </r>
    <r>
      <rPr>
        <sz val="11"/>
        <rFont val="Century"/>
        <family val="1"/>
      </rPr>
      <t>350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</si>
  <si>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</si>
  <si>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16"/>
  </si>
  <si>
    <r>
      <rPr>
        <sz val="11"/>
        <rFont val="ＭＳ 明朝"/>
        <family val="1"/>
        <charset val="128"/>
      </rPr>
      <t>かご</t>
    </r>
  </si>
  <si>
    <r>
      <t>800</t>
    </r>
    <r>
      <rPr>
        <sz val="11"/>
        <rFont val="ＭＳ 明朝"/>
        <family val="1"/>
        <charset val="128"/>
      </rPr>
      <t>以深</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</si>
  <si>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</si>
  <si>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</si>
  <si>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</si>
  <si>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がざみ</t>
    </r>
  </si>
  <si>
    <r>
      <t>10</t>
    </r>
    <r>
      <rPr>
        <sz val="11"/>
        <rFont val="ＭＳ 明朝"/>
        <family val="1"/>
        <charset val="128"/>
      </rPr>
      <t>～</t>
    </r>
    <r>
      <rPr>
        <sz val="11"/>
        <rFont val="Century"/>
        <family val="1"/>
      </rPr>
      <t>30</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</si>
  <si>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</si>
  <si>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</si>
  <si>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</si>
  <si>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</si>
  <si>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</si>
  <si>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rPr>
        <sz val="11"/>
        <rFont val="ＭＳ 明朝"/>
        <family val="1"/>
        <charset val="128"/>
      </rPr>
      <t>いわがき</t>
    </r>
  </si>
  <si>
    <r>
      <rPr>
        <sz val="11"/>
        <rFont val="ＭＳ 明朝"/>
        <family val="1"/>
        <charset val="128"/>
      </rPr>
      <t>採貝藻</t>
    </r>
  </si>
  <si>
    <r>
      <rPr>
        <sz val="11"/>
        <color indexed="8"/>
        <rFont val="ＭＳ 明朝"/>
        <family val="1"/>
        <charset val="128"/>
      </rPr>
      <t>６　漁業経営体数</t>
    </r>
    <phoneticPr fontId="16"/>
  </si>
  <si>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6"/>
  </si>
  <si>
    <r>
      <rPr>
        <sz val="11"/>
        <color indexed="8"/>
        <rFont val="ＭＳ 明朝"/>
        <family val="1"/>
        <charset val="128"/>
      </rPr>
      <t>漁業地区専兼別</t>
    </r>
  </si>
  <si>
    <t>総数</t>
    <phoneticPr fontId="16"/>
  </si>
  <si>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</si>
  <si>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</si>
  <si>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</si>
  <si>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6"/>
  </si>
  <si>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</si>
  <si>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</si>
  <si>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</si>
  <si>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</si>
  <si>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</si>
  <si>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</si>
  <si>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</si>
  <si>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</si>
  <si>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</si>
  <si>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</si>
  <si>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</si>
  <si>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</si>
  <si>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16"/>
  </si>
  <si>
    <r>
      <rPr>
        <sz val="11"/>
        <color indexed="8"/>
        <rFont val="ＭＳ 明朝"/>
        <family val="1"/>
        <charset val="128"/>
      </rPr>
      <t>遊佐</t>
    </r>
  </si>
  <si>
    <t>酒田</t>
    <phoneticPr fontId="16"/>
  </si>
  <si>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</si>
  <si>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</si>
  <si>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</si>
  <si>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</si>
  <si>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</si>
  <si>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</si>
  <si>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</si>
  <si>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</si>
  <si>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</si>
  <si>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</si>
  <si>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</si>
  <si>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6"/>
  </si>
  <si>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</si>
  <si>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</si>
  <si>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</si>
  <si>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</si>
  <si>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</si>
  <si>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</si>
  <si>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</si>
  <si>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6"/>
  </si>
  <si>
    <t>　及び</t>
    <phoneticPr fontId="16"/>
  </si>
  <si>
    <t>　漁業雇われ就業者</t>
    <phoneticPr fontId="16"/>
  </si>
  <si>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</si>
  <si>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</si>
  <si>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607</t>
    </r>
    <r>
      <rPr>
        <sz val="11"/>
        <rFont val="ＭＳ 明朝"/>
        <family val="1"/>
        <charset val="128"/>
      </rPr>
      <t>隻で前年より</t>
    </r>
    <r>
      <rPr>
        <sz val="11"/>
        <rFont val="Century"/>
        <family val="1"/>
      </rPr>
      <t>20</t>
    </r>
    <r>
      <rPr>
        <sz val="11"/>
        <rFont val="ＭＳ 明朝"/>
        <family val="1"/>
        <charset val="128"/>
      </rPr>
      <t>隻減少した｡船質別にみると､鋼船が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19</t>
    </r>
    <r>
      <rPr>
        <sz val="11"/>
        <rFont val="ＭＳ 明朝"/>
        <family val="1"/>
        <charset val="128"/>
      </rPr>
      <t>隻減少し、木船に増減はなかった。ﾄﾝ数階層別にみると､</t>
    </r>
    <r>
      <rPr>
        <sz val="11"/>
        <rFont val="Century"/>
        <family val="1"/>
      </rPr>
      <t/>
    </r>
    <rPh sb="32" eb="34">
      <t>コウセン</t>
    </rPh>
    <rPh sb="36" eb="37">
      <t>セキ</t>
    </rPh>
    <rPh sb="46" eb="48">
      <t>ゲンショウ</t>
    </rPh>
    <rPh sb="50" eb="51">
      <t>キ</t>
    </rPh>
    <rPh sb="53" eb="55">
      <t>ゾウゲン</t>
    </rPh>
    <phoneticPr fontId="16"/>
  </si>
  <si>
    <r>
      <t>5</t>
    </r>
    <r>
      <rPr>
        <sz val="11"/>
        <rFont val="ＭＳ 明朝"/>
        <family val="1"/>
        <charset val="128"/>
      </rPr>
      <t>ﾄﾝ未満船が</t>
    </r>
    <r>
      <rPr>
        <sz val="11"/>
        <rFont val="Century"/>
        <family val="1"/>
      </rPr>
      <t>19</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2</t>
    </r>
    <r>
      <rPr>
        <sz val="11"/>
        <rFont val="ＭＳ 明朝"/>
        <family val="1"/>
        <charset val="128"/>
      </rPr>
      <t>隻減少し、無動力船が</t>
    </r>
    <r>
      <rPr>
        <sz val="11"/>
        <rFont val="Century"/>
        <family val="1"/>
      </rPr>
      <t>2</t>
    </r>
    <r>
      <rPr>
        <sz val="11"/>
        <rFont val="ＭＳ 明朝"/>
        <family val="1"/>
        <charset val="128"/>
      </rPr>
      <t>隻増加した。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rPh sb="48" eb="49">
      <t>セキ</t>
    </rPh>
    <rPh sb="49" eb="51">
      <t>ゾウカ</t>
    </rPh>
    <phoneticPr fontId="16"/>
  </si>
  <si>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</si>
  <si>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3.45</t>
    </r>
    <r>
      <rPr>
        <sz val="11"/>
        <rFont val="ＭＳ 明朝"/>
        <family val="1"/>
        <charset val="128"/>
      </rPr>
      <t>ﾄﾝ､平均馬力数は</t>
    </r>
    <r>
      <rPr>
        <sz val="11"/>
        <rFont val="Century"/>
        <family val="1"/>
      </rPr>
      <t>98</t>
    </r>
    <r>
      <rPr>
        <sz val="11"/>
        <rFont val="ＭＳ 明朝"/>
        <family val="1"/>
        <charset val="128"/>
      </rPr>
      <t>馬力であった｡</t>
    </r>
    <rPh sb="32" eb="33">
      <t>スウ</t>
    </rPh>
    <rPh sb="36" eb="38">
      <t>バリキ</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</si>
  <si>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6"/>
  </si>
  <si>
    <r>
      <rPr>
        <sz val="11"/>
        <rFont val="ＭＳ 明朝"/>
        <family val="1"/>
        <charset val="128"/>
      </rPr>
      <t>船質</t>
    </r>
    <phoneticPr fontId="16"/>
  </si>
  <si>
    <r>
      <rPr>
        <sz val="11"/>
        <rFont val="ＭＳ 明朝"/>
        <family val="1"/>
        <charset val="128"/>
      </rPr>
      <t>区</t>
    </r>
    <r>
      <rPr>
        <sz val="11"/>
        <rFont val="Century"/>
        <family val="1"/>
      </rPr>
      <t xml:space="preserve">  </t>
    </r>
    <r>
      <rPr>
        <sz val="11"/>
        <rFont val="ＭＳ 明朝"/>
        <family val="1"/>
        <charset val="128"/>
      </rPr>
      <t>分</t>
    </r>
    <phoneticPr fontId="16"/>
  </si>
  <si>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</si>
  <si>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</si>
  <si>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</si>
  <si>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6"/>
  </si>
  <si>
    <t>1~2.9</t>
  </si>
  <si>
    <t>3~4.9</t>
  </si>
  <si>
    <r>
      <t>5</t>
    </r>
    <r>
      <rPr>
        <sz val="11"/>
        <rFont val="ＭＳ 明朝"/>
        <family val="1"/>
        <charset val="128"/>
      </rPr>
      <t>トン　未満計</t>
    </r>
    <phoneticPr fontId="16"/>
  </si>
  <si>
    <t>5~9</t>
  </si>
  <si>
    <t>10~19</t>
  </si>
  <si>
    <t>20~29</t>
  </si>
  <si>
    <t>30~49</t>
  </si>
  <si>
    <t>50~99</t>
  </si>
  <si>
    <t>100~199</t>
  </si>
  <si>
    <r>
      <t>200</t>
    </r>
    <r>
      <rPr>
        <sz val="11"/>
        <rFont val="ＭＳ 明朝"/>
        <family val="1"/>
        <charset val="128"/>
      </rPr>
      <t>ﾄﾝ　以上</t>
    </r>
    <phoneticPr fontId="16"/>
  </si>
  <si>
    <r>
      <t>5</t>
    </r>
    <r>
      <rPr>
        <sz val="11"/>
        <rFont val="ＭＳ 明朝"/>
        <family val="1"/>
        <charset val="128"/>
      </rPr>
      <t>トン　以上計</t>
    </r>
    <phoneticPr fontId="16"/>
  </si>
  <si>
    <r>
      <rPr>
        <sz val="11"/>
        <rFont val="ＭＳ 明朝"/>
        <family val="1"/>
        <charset val="128"/>
      </rPr>
      <t>動力</t>
    </r>
  </si>
  <si>
    <r>
      <rPr>
        <sz val="11"/>
        <rFont val="ＭＳ 明朝"/>
        <family val="1"/>
        <charset val="128"/>
      </rPr>
      <t>木</t>
    </r>
    <phoneticPr fontId="16"/>
  </si>
  <si>
    <r>
      <rPr>
        <sz val="11"/>
        <rFont val="ＭＳ 明朝"/>
        <family val="1"/>
        <charset val="128"/>
      </rPr>
      <t>隻　数</t>
    </r>
    <phoneticPr fontId="16"/>
  </si>
  <si>
    <r>
      <rPr>
        <sz val="11"/>
        <rFont val="ＭＳ 明朝"/>
        <family val="1"/>
        <charset val="128"/>
      </rPr>
      <t>トン数</t>
    </r>
    <phoneticPr fontId="16"/>
  </si>
  <si>
    <r>
      <rPr>
        <sz val="11"/>
        <rFont val="ＭＳ 明朝"/>
        <family val="1"/>
        <charset val="128"/>
      </rPr>
      <t>馬力数</t>
    </r>
  </si>
  <si>
    <r>
      <rPr>
        <sz val="11"/>
        <rFont val="ＭＳ 明朝"/>
        <family val="1"/>
        <charset val="128"/>
      </rPr>
      <t>鋼</t>
    </r>
    <phoneticPr fontId="16"/>
  </si>
  <si>
    <t>FRP</t>
    <phoneticPr fontId="16"/>
  </si>
  <si>
    <r>
      <rPr>
        <sz val="11"/>
        <rFont val="ＭＳ 明朝"/>
        <family val="1"/>
        <charset val="128"/>
      </rPr>
      <t>計</t>
    </r>
    <phoneticPr fontId="16"/>
  </si>
  <si>
    <r>
      <rPr>
        <sz val="12"/>
        <rFont val="ＭＳ 明朝"/>
        <family val="1"/>
        <charset val="128"/>
      </rPr>
      <t>　９　　生産高</t>
    </r>
    <rPh sb="4" eb="7">
      <t>セイサンダカ</t>
    </rPh>
    <phoneticPr fontId="16"/>
  </si>
  <si>
    <r>
      <rPr>
        <sz val="12"/>
        <rFont val="ＭＳ 明朝"/>
        <family val="1"/>
        <charset val="128"/>
      </rPr>
      <t>　　　　ア　魚種別漁獲量</t>
    </r>
    <rPh sb="6" eb="7">
      <t>ギョ</t>
    </rPh>
    <rPh sb="7" eb="9">
      <t>シュベツ</t>
    </rPh>
    <rPh sb="9" eb="11">
      <t>ギョカク</t>
    </rPh>
    <rPh sb="11" eb="12">
      <t>リョウ</t>
    </rPh>
    <phoneticPr fontId="16"/>
  </si>
  <si>
    <r>
      <rPr>
        <sz val="11"/>
        <rFont val="ＭＳ 明朝"/>
        <family val="1"/>
        <charset val="128"/>
      </rPr>
      <t>　県内の漁獲量は全体で前年より１，９７３トン減の４，００５トン、前年比６７％となった。</t>
    </r>
    <rPh sb="1" eb="3">
      <t>ケンナイ</t>
    </rPh>
    <rPh sb="4" eb="6">
      <t>ギョカク</t>
    </rPh>
    <rPh sb="6" eb="7">
      <t>リョウ</t>
    </rPh>
    <rPh sb="8" eb="10">
      <t>ゼンタイ</t>
    </rPh>
    <rPh sb="11" eb="13">
      <t>ゼンネン</t>
    </rPh>
    <rPh sb="22" eb="23">
      <t>ゲン</t>
    </rPh>
    <rPh sb="32" eb="35">
      <t>ゼンネンヒ</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</si>
  <si>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6"/>
  </si>
  <si>
    <r>
      <rPr>
        <sz val="11"/>
        <rFont val="ＭＳ 明朝"/>
        <family val="1"/>
        <charset val="128"/>
      </rPr>
      <t>魚種</t>
    </r>
    <r>
      <rPr>
        <sz val="11"/>
        <rFont val="Century"/>
        <family val="1"/>
      </rPr>
      <t xml:space="preserve">                        </t>
    </r>
    <r>
      <rPr>
        <sz val="11"/>
        <rFont val="ＭＳ 明朝"/>
        <family val="1"/>
        <charset val="128"/>
      </rPr>
      <t>月</t>
    </r>
    <phoneticPr fontId="16"/>
  </si>
  <si>
    <r>
      <t xml:space="preserve">1  </t>
    </r>
    <r>
      <rPr>
        <sz val="11"/>
        <rFont val="ＭＳ 明朝"/>
        <family val="1"/>
        <charset val="128"/>
      </rPr>
      <t>月</t>
    </r>
    <phoneticPr fontId="16"/>
  </si>
  <si>
    <r>
      <t xml:space="preserve">2  </t>
    </r>
    <r>
      <rPr>
        <sz val="11"/>
        <rFont val="ＭＳ 明朝"/>
        <family val="1"/>
        <charset val="128"/>
      </rPr>
      <t>月</t>
    </r>
    <phoneticPr fontId="16"/>
  </si>
  <si>
    <r>
      <t xml:space="preserve">3  </t>
    </r>
    <r>
      <rPr>
        <sz val="11"/>
        <rFont val="ＭＳ 明朝"/>
        <family val="1"/>
        <charset val="128"/>
      </rPr>
      <t>月</t>
    </r>
    <phoneticPr fontId="16"/>
  </si>
  <si>
    <r>
      <t xml:space="preserve">4  </t>
    </r>
    <r>
      <rPr>
        <sz val="11"/>
        <rFont val="ＭＳ 明朝"/>
        <family val="1"/>
        <charset val="128"/>
      </rPr>
      <t>月</t>
    </r>
    <phoneticPr fontId="16"/>
  </si>
  <si>
    <r>
      <t xml:space="preserve">5  </t>
    </r>
    <r>
      <rPr>
        <sz val="11"/>
        <rFont val="ＭＳ 明朝"/>
        <family val="1"/>
        <charset val="128"/>
      </rPr>
      <t>月</t>
    </r>
    <phoneticPr fontId="16"/>
  </si>
  <si>
    <r>
      <t xml:space="preserve">6  </t>
    </r>
    <r>
      <rPr>
        <sz val="11"/>
        <rFont val="ＭＳ 明朝"/>
        <family val="1"/>
        <charset val="128"/>
      </rPr>
      <t>月</t>
    </r>
    <phoneticPr fontId="16"/>
  </si>
  <si>
    <r>
      <t xml:space="preserve">7  </t>
    </r>
    <r>
      <rPr>
        <sz val="11"/>
        <rFont val="ＭＳ 明朝"/>
        <family val="1"/>
        <charset val="128"/>
      </rPr>
      <t>月</t>
    </r>
    <phoneticPr fontId="16"/>
  </si>
  <si>
    <r>
      <t xml:space="preserve">8  </t>
    </r>
    <r>
      <rPr>
        <sz val="11"/>
        <rFont val="ＭＳ 明朝"/>
        <family val="1"/>
        <charset val="128"/>
      </rPr>
      <t>月</t>
    </r>
    <phoneticPr fontId="16"/>
  </si>
  <si>
    <r>
      <t xml:space="preserve">9  </t>
    </r>
    <r>
      <rPr>
        <sz val="11"/>
        <rFont val="ＭＳ 明朝"/>
        <family val="1"/>
        <charset val="128"/>
      </rPr>
      <t>月</t>
    </r>
    <phoneticPr fontId="16"/>
  </si>
  <si>
    <r>
      <t xml:space="preserve">10  </t>
    </r>
    <r>
      <rPr>
        <sz val="11"/>
        <rFont val="ＭＳ 明朝"/>
        <family val="1"/>
        <charset val="128"/>
      </rPr>
      <t>月</t>
    </r>
    <phoneticPr fontId="16"/>
  </si>
  <si>
    <r>
      <t xml:space="preserve">11  </t>
    </r>
    <r>
      <rPr>
        <sz val="11"/>
        <rFont val="ＭＳ 明朝"/>
        <family val="1"/>
        <charset val="128"/>
      </rPr>
      <t>月</t>
    </r>
    <phoneticPr fontId="16"/>
  </si>
  <si>
    <r>
      <t xml:space="preserve">12  </t>
    </r>
    <r>
      <rPr>
        <sz val="11"/>
        <rFont val="ＭＳ 明朝"/>
        <family val="1"/>
        <charset val="128"/>
      </rPr>
      <t>月</t>
    </r>
    <phoneticPr fontId="16"/>
  </si>
  <si>
    <r>
      <rPr>
        <sz val="11"/>
        <rFont val="ＭＳ 明朝"/>
        <family val="1"/>
        <charset val="128"/>
      </rPr>
      <t>合</t>
    </r>
    <r>
      <rPr>
        <sz val="11"/>
        <rFont val="Century"/>
        <family val="1"/>
      </rPr>
      <t xml:space="preserve">  </t>
    </r>
    <r>
      <rPr>
        <sz val="11"/>
        <rFont val="ＭＳ 明朝"/>
        <family val="1"/>
        <charset val="128"/>
      </rPr>
      <t>計</t>
    </r>
  </si>
  <si>
    <r>
      <t xml:space="preserve">2  </t>
    </r>
    <r>
      <rPr>
        <sz val="11"/>
        <rFont val="ＭＳ 明朝"/>
        <family val="1"/>
        <charset val="128"/>
      </rPr>
      <t>年</t>
    </r>
    <phoneticPr fontId="16"/>
  </si>
  <si>
    <r>
      <rPr>
        <sz val="11"/>
        <rFont val="ＭＳ 明朝"/>
        <family val="1"/>
        <charset val="128"/>
      </rPr>
      <t>前年比</t>
    </r>
  </si>
  <si>
    <t>1</t>
  </si>
  <si>
    <t>2</t>
  </si>
  <si>
    <t>3</t>
  </si>
  <si>
    <r>
      <rPr>
        <sz val="11"/>
        <rFont val="ＭＳ 明朝"/>
        <family val="1"/>
        <charset val="128"/>
      </rPr>
      <t>たい類</t>
    </r>
    <rPh sb="2" eb="3">
      <t>ルイ</t>
    </rPh>
    <phoneticPr fontId="29"/>
  </si>
  <si>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</si>
  <si>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</si>
  <si>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</si>
  <si>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29"/>
  </si>
  <si>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</si>
  <si>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</si>
  <si>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</si>
  <si>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</si>
  <si>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</si>
  <si>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</si>
  <si>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</si>
  <si>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</si>
  <si>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</si>
  <si>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</si>
  <si>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</si>
  <si>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</si>
  <si>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r>
      <rPr>
        <sz val="11"/>
        <rFont val="ＭＳ 明朝"/>
        <family val="1"/>
        <charset val="128"/>
      </rPr>
      <t>あんこう</t>
    </r>
    <phoneticPr fontId="16"/>
  </si>
  <si>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</si>
  <si>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</si>
  <si>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</si>
  <si>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</si>
  <si>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</si>
  <si>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29"/>
  </si>
  <si>
    <t>17</t>
  </si>
  <si>
    <r>
      <rPr>
        <sz val="11"/>
        <rFont val="ＭＳ 明朝"/>
        <family val="1"/>
        <charset val="128"/>
      </rPr>
      <t>魚種</t>
    </r>
    <r>
      <rPr>
        <sz val="11"/>
        <rFont val="Century"/>
        <family val="1"/>
      </rPr>
      <t xml:space="preserve">                           </t>
    </r>
    <r>
      <rPr>
        <sz val="11"/>
        <rFont val="ＭＳ 明朝"/>
        <family val="1"/>
        <charset val="128"/>
      </rPr>
      <t>月</t>
    </r>
    <phoneticPr fontId="16"/>
  </si>
  <si>
    <t>2  年</t>
  </si>
  <si>
    <t>18</t>
    <phoneticPr fontId="16"/>
  </si>
  <si>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</si>
  <si>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</si>
  <si>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</si>
  <si>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</si>
  <si>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9"/>
  </si>
  <si>
    <t>21</t>
  </si>
  <si>
    <t>22</t>
  </si>
  <si>
    <r>
      <rPr>
        <sz val="11"/>
        <rFont val="ＭＳ 明朝"/>
        <family val="1"/>
        <charset val="128"/>
      </rPr>
      <t>その他の魚類</t>
    </r>
    <rPh sb="2" eb="3">
      <t>タ</t>
    </rPh>
    <rPh sb="4" eb="6">
      <t>ギョルイ</t>
    </rPh>
    <phoneticPr fontId="29"/>
  </si>
  <si>
    <t>23</t>
  </si>
  <si>
    <t>24</t>
  </si>
  <si>
    <t>25</t>
  </si>
  <si>
    <r>
      <rPr>
        <sz val="11"/>
        <rFont val="ＭＳ 明朝"/>
        <family val="1"/>
        <charset val="128"/>
      </rPr>
      <t>その他のいか類</t>
    </r>
    <rPh sb="2" eb="3">
      <t>タ</t>
    </rPh>
    <rPh sb="6" eb="7">
      <t>ルイ</t>
    </rPh>
    <phoneticPr fontId="29"/>
  </si>
  <si>
    <t>26</t>
  </si>
  <si>
    <t>27</t>
  </si>
  <si>
    <r>
      <rPr>
        <sz val="11"/>
        <rFont val="ＭＳ 明朝"/>
        <family val="1"/>
        <charset val="128"/>
      </rPr>
      <t>ほっこくあかえび</t>
    </r>
  </si>
  <si>
    <t>28</t>
  </si>
  <si>
    <r>
      <rPr>
        <sz val="11"/>
        <rFont val="ＭＳ 明朝"/>
        <family val="1"/>
        <charset val="128"/>
      </rPr>
      <t>その他のえび</t>
    </r>
    <rPh sb="2" eb="3">
      <t>タ</t>
    </rPh>
    <phoneticPr fontId="29"/>
  </si>
  <si>
    <t>29</t>
  </si>
  <si>
    <t>30</t>
  </si>
  <si>
    <t>31</t>
  </si>
  <si>
    <t>32</t>
  </si>
  <si>
    <r>
      <rPr>
        <sz val="11"/>
        <rFont val="ＭＳ 明朝"/>
        <family val="1"/>
        <charset val="128"/>
      </rPr>
      <t>その他の水産動物</t>
    </r>
    <rPh sb="2" eb="3">
      <t>タ</t>
    </rPh>
    <rPh sb="4" eb="6">
      <t>スイサン</t>
    </rPh>
    <rPh sb="6" eb="8">
      <t>ドウブツ</t>
    </rPh>
    <phoneticPr fontId="29"/>
  </si>
  <si>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</si>
  <si>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</si>
  <si>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</si>
  <si>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</si>
  <si>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</si>
  <si>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</si>
  <si>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</si>
  <si>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</si>
  <si>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9"/>
  </si>
  <si>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</si>
  <si>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</si>
  <si>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</si>
  <si>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</si>
  <si>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</si>
  <si>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9"/>
  </si>
  <si>
    <t>合　　　計</t>
    <rPh sb="0" eb="1">
      <t>ゴウ</t>
    </rPh>
    <rPh sb="4" eb="5">
      <t>ケイ</t>
    </rPh>
    <phoneticPr fontId="29"/>
  </si>
  <si>
    <r>
      <t xml:space="preserve">2 </t>
    </r>
    <r>
      <rPr>
        <sz val="11"/>
        <rFont val="ＭＳ 明朝"/>
        <family val="1"/>
        <charset val="128"/>
      </rPr>
      <t>　　　年</t>
    </r>
    <phoneticPr fontId="16"/>
  </si>
  <si>
    <t>前　年　比</t>
    <rPh sb="0" eb="1">
      <t>マエ</t>
    </rPh>
    <rPh sb="2" eb="3">
      <t>トシ</t>
    </rPh>
    <rPh sb="4" eb="5">
      <t>ヒ</t>
    </rPh>
    <phoneticPr fontId="29"/>
  </si>
  <si>
    <r>
      <rPr>
        <sz val="12"/>
        <rFont val="ＭＳ 明朝"/>
        <family val="1"/>
        <charset val="128"/>
      </rPr>
      <t>イ　魚種別生産額</t>
    </r>
  </si>
  <si>
    <r>
      <rPr>
        <sz val="11"/>
        <rFont val="ＭＳ 明朝"/>
        <family val="1"/>
        <charset val="128"/>
      </rPr>
      <t>　県内の生産額は全体で前年より９８９百万円減の２，１５６百万円、前年比６９％となった。</t>
    </r>
    <rPh sb="1" eb="3">
      <t>ケンナイ</t>
    </rPh>
    <rPh sb="4" eb="7">
      <t>セイサンガク</t>
    </rPh>
    <rPh sb="8" eb="10">
      <t>ゼンタイ</t>
    </rPh>
    <rPh sb="11" eb="13">
      <t>ゼンネン</t>
    </rPh>
    <rPh sb="18" eb="20">
      <t>ヒャクマン</t>
    </rPh>
    <rPh sb="20" eb="22">
      <t>エンゲン</t>
    </rPh>
    <rPh sb="28" eb="30">
      <t>ヒャクマン</t>
    </rPh>
    <rPh sb="30" eb="31">
      <t>エン</t>
    </rPh>
    <rPh sb="32" eb="35">
      <t>ゼンネンヒ</t>
    </rPh>
    <phoneticPr fontId="16"/>
  </si>
  <si>
    <r>
      <rPr>
        <sz val="11"/>
        <rFont val="ＭＳ 明朝"/>
        <family val="1"/>
        <charset val="128"/>
      </rPr>
      <t>　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単位：千円</t>
    </r>
    <rPh sb="1" eb="3">
      <t>レイワ</t>
    </rPh>
    <rPh sb="6" eb="8">
      <t>タンイ</t>
    </rPh>
    <rPh sb="9" eb="11">
      <t>センエン</t>
    </rPh>
    <phoneticPr fontId="16"/>
  </si>
  <si>
    <r>
      <t xml:space="preserve">2  </t>
    </r>
    <r>
      <rPr>
        <sz val="11"/>
        <rFont val="ＭＳ 明朝"/>
        <family val="1"/>
        <charset val="128"/>
      </rPr>
      <t>年</t>
    </r>
  </si>
  <si>
    <r>
      <rPr>
        <sz val="11"/>
        <rFont val="ＭＳ 明朝"/>
        <family val="1"/>
        <charset val="128"/>
      </rPr>
      <t>　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単位：千円</t>
    </r>
  </si>
  <si>
    <r>
      <rPr>
        <sz val="11"/>
        <rFont val="ＭＳ 明朝"/>
        <family val="1"/>
        <charset val="128"/>
      </rPr>
      <t>合　　　計</t>
    </r>
    <rPh sb="0" eb="1">
      <t>ゴウ</t>
    </rPh>
    <rPh sb="4" eb="5">
      <t>ケイ</t>
    </rPh>
    <phoneticPr fontId="29"/>
  </si>
  <si>
    <r>
      <t xml:space="preserve">2 </t>
    </r>
    <r>
      <rPr>
        <sz val="11"/>
        <rFont val="ＭＳ 明朝"/>
        <family val="1"/>
        <charset val="128"/>
      </rPr>
      <t>　　　年</t>
    </r>
  </si>
  <si>
    <r>
      <rPr>
        <sz val="11"/>
        <rFont val="ＭＳ 明朝"/>
        <family val="1"/>
        <charset val="128"/>
      </rPr>
      <t>前　年　比</t>
    </r>
    <rPh sb="0" eb="1">
      <t>マエ</t>
    </rPh>
    <rPh sb="2" eb="3">
      <t>トシ</t>
    </rPh>
    <rPh sb="4" eb="5">
      <t>ヒ</t>
    </rPh>
    <phoneticPr fontId="29"/>
  </si>
  <si>
    <r>
      <rPr>
        <sz val="11"/>
        <rFont val="ＭＳ 明朝"/>
        <family val="1"/>
        <charset val="128"/>
      </rPr>
      <t>ウ　漁業種類別漁獲量</t>
    </r>
    <rPh sb="2" eb="4">
      <t>ギョギョウ</t>
    </rPh>
    <rPh sb="4" eb="6">
      <t>シュルイ</t>
    </rPh>
    <rPh sb="6" eb="7">
      <t>ベツ</t>
    </rPh>
    <rPh sb="7" eb="9">
      <t>ギョカク</t>
    </rPh>
    <rPh sb="9" eb="10">
      <t>リョウ</t>
    </rPh>
    <phoneticPr fontId="16"/>
  </si>
  <si>
    <t>令和3年 単位:kg</t>
  </si>
  <si>
    <r>
      <rPr>
        <sz val="11"/>
        <rFont val="ＭＳ 明朝"/>
        <family val="1"/>
        <charset val="128"/>
      </rPr>
      <t>漁業種別＼月</t>
    </r>
    <rPh sb="0" eb="2">
      <t>ギョギョウ</t>
    </rPh>
    <rPh sb="2" eb="4">
      <t>シュベツ</t>
    </rPh>
    <rPh sb="5" eb="6">
      <t>ツキ</t>
    </rPh>
    <phoneticPr fontId="16"/>
  </si>
  <si>
    <r>
      <rPr>
        <sz val="11"/>
        <rFont val="ＭＳ 明朝"/>
        <family val="1"/>
        <charset val="128"/>
      </rPr>
      <t>１　　月</t>
    </r>
    <rPh sb="3" eb="4">
      <t>ガツ</t>
    </rPh>
    <phoneticPr fontId="16"/>
  </si>
  <si>
    <r>
      <rPr>
        <sz val="11"/>
        <rFont val="ＭＳ 明朝"/>
        <family val="1"/>
        <charset val="128"/>
      </rPr>
      <t>２　　月</t>
    </r>
    <rPh sb="3" eb="4">
      <t>ガツ</t>
    </rPh>
    <phoneticPr fontId="16"/>
  </si>
  <si>
    <r>
      <rPr>
        <sz val="11"/>
        <rFont val="ＭＳ 明朝"/>
        <family val="1"/>
        <charset val="128"/>
      </rPr>
      <t>３　　月</t>
    </r>
    <rPh sb="3" eb="4">
      <t>ガツ</t>
    </rPh>
    <phoneticPr fontId="16"/>
  </si>
  <si>
    <r>
      <rPr>
        <sz val="11"/>
        <rFont val="ＭＳ 明朝"/>
        <family val="1"/>
        <charset val="128"/>
      </rPr>
      <t>４　　月</t>
    </r>
    <rPh sb="3" eb="4">
      <t>ガツ</t>
    </rPh>
    <phoneticPr fontId="16"/>
  </si>
  <si>
    <r>
      <rPr>
        <sz val="11"/>
        <rFont val="ＭＳ 明朝"/>
        <family val="1"/>
        <charset val="128"/>
      </rPr>
      <t>５　　月</t>
    </r>
    <rPh sb="3" eb="4">
      <t>ガツ</t>
    </rPh>
    <phoneticPr fontId="16"/>
  </si>
  <si>
    <r>
      <rPr>
        <sz val="11"/>
        <rFont val="ＭＳ 明朝"/>
        <family val="1"/>
        <charset val="128"/>
      </rPr>
      <t>６　　月</t>
    </r>
    <rPh sb="3" eb="4">
      <t>ガツ</t>
    </rPh>
    <phoneticPr fontId="16"/>
  </si>
  <si>
    <r>
      <rPr>
        <sz val="11"/>
        <rFont val="ＭＳ 明朝"/>
        <family val="1"/>
        <charset val="128"/>
      </rPr>
      <t>７　　月</t>
    </r>
    <rPh sb="3" eb="4">
      <t>ガツ</t>
    </rPh>
    <phoneticPr fontId="16"/>
  </si>
  <si>
    <r>
      <rPr>
        <sz val="11"/>
        <rFont val="ＭＳ 明朝"/>
        <family val="1"/>
        <charset val="128"/>
      </rPr>
      <t>８　　月</t>
    </r>
    <rPh sb="3" eb="4">
      <t>ガツ</t>
    </rPh>
    <phoneticPr fontId="16"/>
  </si>
  <si>
    <r>
      <rPr>
        <sz val="11"/>
        <rFont val="ＭＳ 明朝"/>
        <family val="1"/>
        <charset val="128"/>
      </rPr>
      <t>９　　月</t>
    </r>
    <rPh sb="3" eb="4">
      <t>ガツ</t>
    </rPh>
    <phoneticPr fontId="16"/>
  </si>
  <si>
    <r>
      <rPr>
        <sz val="11"/>
        <rFont val="ＭＳ 明朝"/>
        <family val="1"/>
        <charset val="128"/>
      </rPr>
      <t>１０　月</t>
    </r>
    <rPh sb="3" eb="4">
      <t>ガツ</t>
    </rPh>
    <phoneticPr fontId="16"/>
  </si>
  <si>
    <r>
      <rPr>
        <sz val="11"/>
        <rFont val="ＭＳ 明朝"/>
        <family val="1"/>
        <charset val="128"/>
      </rPr>
      <t>１１　月</t>
    </r>
    <rPh sb="3" eb="4">
      <t>ガツ</t>
    </rPh>
    <phoneticPr fontId="16"/>
  </si>
  <si>
    <r>
      <rPr>
        <sz val="11"/>
        <rFont val="ＭＳ 明朝"/>
        <family val="1"/>
        <charset val="128"/>
      </rPr>
      <t>１２　月</t>
    </r>
    <rPh sb="3" eb="4">
      <t>ガツ</t>
    </rPh>
    <phoneticPr fontId="16"/>
  </si>
  <si>
    <r>
      <rPr>
        <sz val="11"/>
        <rFont val="ＭＳ 明朝"/>
        <family val="1"/>
        <charset val="128"/>
      </rPr>
      <t>合　　計</t>
    </r>
    <rPh sb="0" eb="1">
      <t>ゴウ</t>
    </rPh>
    <rPh sb="3" eb="4">
      <t>ケイ</t>
    </rPh>
    <phoneticPr fontId="16"/>
  </si>
  <si>
    <r>
      <rPr>
        <sz val="11"/>
        <rFont val="ＭＳ 明朝"/>
        <family val="1"/>
        <charset val="128"/>
      </rPr>
      <t>前年比</t>
    </r>
    <rPh sb="0" eb="3">
      <t>ゼンネンヒ</t>
    </rPh>
    <phoneticPr fontId="16"/>
  </si>
  <si>
    <r>
      <rPr>
        <sz val="11"/>
        <rFont val="ＭＳ 明朝"/>
        <family val="1"/>
        <charset val="128"/>
      </rPr>
      <t>１</t>
    </r>
  </si>
  <si>
    <r>
      <rPr>
        <sz val="11"/>
        <rFont val="ＭＳ 明朝"/>
        <family val="1"/>
        <charset val="128"/>
      </rPr>
      <t>底びき網漁業</t>
    </r>
    <rPh sb="0" eb="1">
      <t>ソコ</t>
    </rPh>
    <rPh sb="3" eb="4">
      <t>アミ</t>
    </rPh>
    <rPh sb="4" eb="6">
      <t>ギョギョウ</t>
    </rPh>
    <phoneticPr fontId="16"/>
  </si>
  <si>
    <r>
      <rPr>
        <sz val="11"/>
        <rFont val="ＭＳ 明朝"/>
        <family val="1"/>
        <charset val="128"/>
      </rPr>
      <t>２</t>
    </r>
  </si>
  <si>
    <r>
      <rPr>
        <sz val="11"/>
        <rFont val="ＭＳ 明朝"/>
        <family val="1"/>
        <charset val="128"/>
      </rPr>
      <t>その他の底びき網漁業</t>
    </r>
    <rPh sb="2" eb="3">
      <t>ホカ</t>
    </rPh>
    <rPh sb="4" eb="5">
      <t>ソコ</t>
    </rPh>
    <rPh sb="7" eb="8">
      <t>アミ</t>
    </rPh>
    <rPh sb="8" eb="10">
      <t>ギョギョウ</t>
    </rPh>
    <phoneticPr fontId="16"/>
  </si>
  <si>
    <r>
      <rPr>
        <sz val="11"/>
        <rFont val="ＭＳ 明朝"/>
        <family val="1"/>
        <charset val="128"/>
      </rPr>
      <t>３</t>
    </r>
  </si>
  <si>
    <r>
      <rPr>
        <sz val="11"/>
        <rFont val="ＭＳ 明朝"/>
        <family val="1"/>
        <charset val="128"/>
      </rPr>
      <t>ごち網漁業</t>
    </r>
    <rPh sb="2" eb="3">
      <t>アミ</t>
    </rPh>
    <rPh sb="3" eb="5">
      <t>ギョギョウ</t>
    </rPh>
    <phoneticPr fontId="16"/>
  </si>
  <si>
    <r>
      <rPr>
        <sz val="11"/>
        <rFont val="ＭＳ 明朝"/>
        <family val="1"/>
        <charset val="128"/>
      </rPr>
      <t>４</t>
    </r>
  </si>
  <si>
    <r>
      <rPr>
        <sz val="11"/>
        <rFont val="ＭＳ 明朝"/>
        <family val="1"/>
        <charset val="128"/>
      </rPr>
      <t>ます流し網漁業</t>
    </r>
    <rPh sb="2" eb="3">
      <t>ナガ</t>
    </rPh>
    <rPh sb="4" eb="5">
      <t>アミ</t>
    </rPh>
    <rPh sb="5" eb="7">
      <t>ギョギョウ</t>
    </rPh>
    <phoneticPr fontId="16"/>
  </si>
  <si>
    <r>
      <rPr>
        <sz val="11"/>
        <rFont val="ＭＳ 明朝"/>
        <family val="1"/>
        <charset val="128"/>
      </rPr>
      <t>５</t>
    </r>
  </si>
  <si>
    <r>
      <rPr>
        <sz val="11"/>
        <rFont val="ＭＳ 明朝"/>
        <family val="1"/>
        <charset val="128"/>
      </rPr>
      <t>その他の流し網漁業</t>
    </r>
    <rPh sb="2" eb="3">
      <t>ホカ</t>
    </rPh>
    <rPh sb="4" eb="5">
      <t>ナガ</t>
    </rPh>
    <rPh sb="6" eb="7">
      <t>アミ</t>
    </rPh>
    <rPh sb="7" eb="9">
      <t>ギョギョウ</t>
    </rPh>
    <phoneticPr fontId="16"/>
  </si>
  <si>
    <r>
      <rPr>
        <sz val="11"/>
        <rFont val="ＭＳ 明朝"/>
        <family val="1"/>
        <charset val="128"/>
      </rPr>
      <t>６</t>
    </r>
  </si>
  <si>
    <r>
      <rPr>
        <sz val="11"/>
        <rFont val="ＭＳ 明朝"/>
        <family val="1"/>
        <charset val="128"/>
      </rPr>
      <t>さし網漁業</t>
    </r>
    <rPh sb="2" eb="3">
      <t>アミ</t>
    </rPh>
    <rPh sb="3" eb="5">
      <t>ギョギョウ</t>
    </rPh>
    <phoneticPr fontId="16"/>
  </si>
  <si>
    <r>
      <rPr>
        <sz val="11"/>
        <rFont val="ＭＳ 明朝"/>
        <family val="1"/>
        <charset val="128"/>
      </rPr>
      <t>７</t>
    </r>
  </si>
  <si>
    <r>
      <rPr>
        <sz val="11"/>
        <rFont val="ＭＳ 明朝"/>
        <family val="1"/>
        <charset val="128"/>
      </rPr>
      <t>ますはえなわ漁業</t>
    </r>
    <rPh sb="6" eb="8">
      <t>ギョギョウ</t>
    </rPh>
    <phoneticPr fontId="16"/>
  </si>
  <si>
    <r>
      <rPr>
        <sz val="11"/>
        <rFont val="ＭＳ 明朝"/>
        <family val="1"/>
        <charset val="128"/>
      </rPr>
      <t>８</t>
    </r>
  </si>
  <si>
    <r>
      <rPr>
        <sz val="11"/>
        <rFont val="ＭＳ 明朝"/>
        <family val="1"/>
        <charset val="128"/>
      </rPr>
      <t>その他のはえなわ漁業</t>
    </r>
    <rPh sb="2" eb="3">
      <t>ホカ</t>
    </rPh>
    <rPh sb="8" eb="10">
      <t>ギョギョウ</t>
    </rPh>
    <phoneticPr fontId="16"/>
  </si>
  <si>
    <r>
      <rPr>
        <sz val="11"/>
        <rFont val="ＭＳ 明朝"/>
        <family val="1"/>
        <charset val="128"/>
      </rPr>
      <t>９</t>
    </r>
  </si>
  <si>
    <r>
      <rPr>
        <sz val="11"/>
        <rFont val="ＭＳ 明朝"/>
        <family val="1"/>
        <charset val="128"/>
      </rPr>
      <t>いか一本釣漁業</t>
    </r>
    <rPh sb="2" eb="4">
      <t>イッポン</t>
    </rPh>
    <rPh sb="4" eb="5">
      <t>ツリ</t>
    </rPh>
    <rPh sb="5" eb="7">
      <t>ギョギョウ</t>
    </rPh>
    <phoneticPr fontId="16"/>
  </si>
  <si>
    <r>
      <rPr>
        <sz val="11"/>
        <rFont val="ＭＳ 明朝"/>
        <family val="1"/>
        <charset val="128"/>
      </rPr>
      <t>１０</t>
    </r>
  </si>
  <si>
    <r>
      <rPr>
        <sz val="11"/>
        <rFont val="ＭＳ 明朝"/>
        <family val="1"/>
        <charset val="128"/>
      </rPr>
      <t>その他の一本釣漁業</t>
    </r>
    <rPh sb="2" eb="3">
      <t>ホカ</t>
    </rPh>
    <rPh sb="4" eb="6">
      <t>イッポン</t>
    </rPh>
    <rPh sb="6" eb="7">
      <t>ツリ</t>
    </rPh>
    <rPh sb="7" eb="9">
      <t>ギョギョウ</t>
    </rPh>
    <phoneticPr fontId="16"/>
  </si>
  <si>
    <r>
      <rPr>
        <sz val="11"/>
        <rFont val="ＭＳ 明朝"/>
        <family val="1"/>
        <charset val="128"/>
      </rPr>
      <t>１１</t>
    </r>
  </si>
  <si>
    <r>
      <rPr>
        <sz val="11"/>
        <rFont val="ＭＳ 明朝"/>
        <family val="1"/>
        <charset val="128"/>
      </rPr>
      <t>かご漁業</t>
    </r>
    <rPh sb="2" eb="4">
      <t>ギョギョウ</t>
    </rPh>
    <phoneticPr fontId="16"/>
  </si>
  <si>
    <r>
      <rPr>
        <sz val="11"/>
        <rFont val="ＭＳ 明朝"/>
        <family val="1"/>
        <charset val="128"/>
      </rPr>
      <t>１２</t>
    </r>
  </si>
  <si>
    <r>
      <rPr>
        <sz val="11"/>
        <rFont val="ＭＳ 明朝"/>
        <family val="1"/>
        <charset val="128"/>
      </rPr>
      <t>さけます定置網漁業</t>
    </r>
    <rPh sb="4" eb="6">
      <t>テイチ</t>
    </rPh>
    <rPh sb="6" eb="7">
      <t>アミ</t>
    </rPh>
    <rPh sb="7" eb="9">
      <t>ギョギョウ</t>
    </rPh>
    <phoneticPr fontId="16"/>
  </si>
  <si>
    <r>
      <rPr>
        <sz val="11"/>
        <rFont val="ＭＳ 明朝"/>
        <family val="1"/>
        <charset val="128"/>
      </rPr>
      <t>１３</t>
    </r>
  </si>
  <si>
    <r>
      <rPr>
        <sz val="11"/>
        <rFont val="ＭＳ 明朝"/>
        <family val="1"/>
        <charset val="128"/>
      </rPr>
      <t>その他の定置網漁業</t>
    </r>
    <rPh sb="2" eb="3">
      <t>ホカ</t>
    </rPh>
    <rPh sb="4" eb="6">
      <t>テイチ</t>
    </rPh>
    <rPh sb="6" eb="7">
      <t>アミ</t>
    </rPh>
    <rPh sb="7" eb="9">
      <t>ギョギョウ</t>
    </rPh>
    <phoneticPr fontId="16"/>
  </si>
  <si>
    <r>
      <rPr>
        <sz val="11"/>
        <rFont val="ＭＳ 明朝"/>
        <family val="1"/>
        <charset val="128"/>
      </rPr>
      <t>１４</t>
    </r>
  </si>
  <si>
    <r>
      <rPr>
        <sz val="11"/>
        <rFont val="ＭＳ 明朝"/>
        <family val="1"/>
        <charset val="128"/>
      </rPr>
      <t>採貝藻漁業</t>
    </r>
    <rPh sb="0" eb="1">
      <t>サイ</t>
    </rPh>
    <rPh sb="1" eb="2">
      <t>カイ</t>
    </rPh>
    <rPh sb="2" eb="3">
      <t>ソウ</t>
    </rPh>
    <rPh sb="3" eb="5">
      <t>ギョギョウ</t>
    </rPh>
    <phoneticPr fontId="16"/>
  </si>
  <si>
    <r>
      <rPr>
        <sz val="11"/>
        <rFont val="ＭＳ 明朝"/>
        <family val="1"/>
        <charset val="128"/>
      </rPr>
      <t>１５</t>
    </r>
    <phoneticPr fontId="16"/>
  </si>
  <si>
    <r>
      <rPr>
        <sz val="11"/>
        <rFont val="ＭＳ 明朝"/>
        <family val="1"/>
        <charset val="128"/>
      </rPr>
      <t>その他の漁業</t>
    </r>
    <rPh sb="2" eb="3">
      <t>ホカ</t>
    </rPh>
    <rPh sb="4" eb="6">
      <t>ギョギョウ</t>
    </rPh>
    <phoneticPr fontId="16"/>
  </si>
  <si>
    <t>エ　漁業種類別漁獲額</t>
    <rPh sb="2" eb="4">
      <t>ギョギョウ</t>
    </rPh>
    <rPh sb="4" eb="6">
      <t>シュルイ</t>
    </rPh>
    <rPh sb="6" eb="7">
      <t>ベツ</t>
    </rPh>
    <rPh sb="7" eb="9">
      <t>ギョカク</t>
    </rPh>
    <rPh sb="9" eb="10">
      <t>ガク</t>
    </rPh>
    <phoneticPr fontId="16"/>
  </si>
  <si>
    <t>　令和3年 単位：千円</t>
  </si>
  <si>
    <t>漁業種別＼月</t>
    <rPh sb="0" eb="2">
      <t>ギョギョウ</t>
    </rPh>
    <rPh sb="2" eb="4">
      <t>シュベツ</t>
    </rPh>
    <rPh sb="5" eb="6">
      <t>ツキ</t>
    </rPh>
    <phoneticPr fontId="16"/>
  </si>
  <si>
    <t>１　　月</t>
    <rPh sb="3" eb="4">
      <t>ガツ</t>
    </rPh>
    <phoneticPr fontId="16"/>
  </si>
  <si>
    <t>２　　月</t>
    <rPh sb="3" eb="4">
      <t>ガツ</t>
    </rPh>
    <phoneticPr fontId="16"/>
  </si>
  <si>
    <t>３　　月</t>
    <rPh sb="3" eb="4">
      <t>ガツ</t>
    </rPh>
    <phoneticPr fontId="16"/>
  </si>
  <si>
    <t>４　　月</t>
    <rPh sb="3" eb="4">
      <t>ガツ</t>
    </rPh>
    <phoneticPr fontId="16"/>
  </si>
  <si>
    <t>５　　月</t>
    <rPh sb="3" eb="4">
      <t>ガツ</t>
    </rPh>
    <phoneticPr fontId="16"/>
  </si>
  <si>
    <t>６　　月</t>
    <rPh sb="3" eb="4">
      <t>ガツ</t>
    </rPh>
    <phoneticPr fontId="16"/>
  </si>
  <si>
    <t>７　　月</t>
    <rPh sb="3" eb="4">
      <t>ガツ</t>
    </rPh>
    <phoneticPr fontId="16"/>
  </si>
  <si>
    <t>８　　月</t>
    <rPh sb="3" eb="4">
      <t>ガツ</t>
    </rPh>
    <phoneticPr fontId="16"/>
  </si>
  <si>
    <t>９　　月</t>
    <rPh sb="3" eb="4">
      <t>ガツ</t>
    </rPh>
    <phoneticPr fontId="16"/>
  </si>
  <si>
    <t>１０　月</t>
    <rPh sb="3" eb="4">
      <t>ガツ</t>
    </rPh>
    <phoneticPr fontId="16"/>
  </si>
  <si>
    <t>１１　月</t>
    <rPh sb="3" eb="4">
      <t>ガツ</t>
    </rPh>
    <phoneticPr fontId="16"/>
  </si>
  <si>
    <t>１２　月</t>
    <rPh sb="3" eb="4">
      <t>ガツ</t>
    </rPh>
    <phoneticPr fontId="16"/>
  </si>
  <si>
    <t>合　　計</t>
    <rPh sb="0" eb="1">
      <t>ゴウ</t>
    </rPh>
    <rPh sb="3" eb="4">
      <t>ケイ</t>
    </rPh>
    <phoneticPr fontId="16"/>
  </si>
  <si>
    <t>前年比</t>
    <rPh sb="0" eb="3">
      <t>ゼンネンヒ</t>
    </rPh>
    <phoneticPr fontId="16"/>
  </si>
  <si>
    <t>１</t>
    <phoneticPr fontId="16"/>
  </si>
  <si>
    <t>底びき網漁業</t>
    <rPh sb="0" eb="1">
      <t>ソコ</t>
    </rPh>
    <rPh sb="3" eb="4">
      <t>アミ</t>
    </rPh>
    <rPh sb="4" eb="6">
      <t>ギョギョウ</t>
    </rPh>
    <phoneticPr fontId="16"/>
  </si>
  <si>
    <t>２</t>
  </si>
  <si>
    <t>その他の底びき網漁業</t>
    <rPh sb="2" eb="3">
      <t>ホカ</t>
    </rPh>
    <rPh sb="4" eb="5">
      <t>ソコ</t>
    </rPh>
    <rPh sb="7" eb="8">
      <t>アミ</t>
    </rPh>
    <rPh sb="8" eb="10">
      <t>ギョギョウ</t>
    </rPh>
    <phoneticPr fontId="16"/>
  </si>
  <si>
    <t>３</t>
  </si>
  <si>
    <t>ごち網漁業</t>
    <rPh sb="2" eb="3">
      <t>アミ</t>
    </rPh>
    <rPh sb="3" eb="5">
      <t>ギョギョウ</t>
    </rPh>
    <phoneticPr fontId="16"/>
  </si>
  <si>
    <t>４</t>
  </si>
  <si>
    <t>ます流し網漁業</t>
    <rPh sb="2" eb="3">
      <t>ナガ</t>
    </rPh>
    <rPh sb="4" eb="5">
      <t>アミ</t>
    </rPh>
    <rPh sb="5" eb="7">
      <t>ギョギョウ</t>
    </rPh>
    <phoneticPr fontId="16"/>
  </si>
  <si>
    <t>５</t>
  </si>
  <si>
    <t>その他の流し網漁業</t>
    <rPh sb="2" eb="3">
      <t>ホカ</t>
    </rPh>
    <rPh sb="4" eb="5">
      <t>ナガ</t>
    </rPh>
    <rPh sb="6" eb="7">
      <t>アミ</t>
    </rPh>
    <rPh sb="7" eb="9">
      <t>ギョギョウ</t>
    </rPh>
    <phoneticPr fontId="16"/>
  </si>
  <si>
    <t>６</t>
  </si>
  <si>
    <t>さし網漁業</t>
    <rPh sb="2" eb="3">
      <t>アミ</t>
    </rPh>
    <rPh sb="3" eb="5">
      <t>ギョギョウ</t>
    </rPh>
    <phoneticPr fontId="16"/>
  </si>
  <si>
    <t>７</t>
  </si>
  <si>
    <t>ますはえなわ漁業</t>
    <rPh sb="6" eb="8">
      <t>ギョギョウ</t>
    </rPh>
    <phoneticPr fontId="16"/>
  </si>
  <si>
    <t>８</t>
  </si>
  <si>
    <t>その他のはえなわ漁業</t>
    <rPh sb="2" eb="3">
      <t>ホカ</t>
    </rPh>
    <rPh sb="8" eb="10">
      <t>ギョギョウ</t>
    </rPh>
    <phoneticPr fontId="16"/>
  </si>
  <si>
    <t>９</t>
  </si>
  <si>
    <t>いか一本釣漁業</t>
    <rPh sb="2" eb="4">
      <t>イッポン</t>
    </rPh>
    <rPh sb="4" eb="5">
      <t>ツリ</t>
    </rPh>
    <rPh sb="5" eb="7">
      <t>ギョギョウ</t>
    </rPh>
    <phoneticPr fontId="16"/>
  </si>
  <si>
    <t>１０</t>
  </si>
  <si>
    <t>その他の一本釣漁業</t>
    <rPh sb="2" eb="3">
      <t>ホカ</t>
    </rPh>
    <rPh sb="4" eb="6">
      <t>イッポン</t>
    </rPh>
    <rPh sb="6" eb="7">
      <t>ツリ</t>
    </rPh>
    <rPh sb="7" eb="9">
      <t>ギョギョウ</t>
    </rPh>
    <phoneticPr fontId="16"/>
  </si>
  <si>
    <t>１１</t>
  </si>
  <si>
    <t>かご漁業</t>
    <rPh sb="2" eb="4">
      <t>ギョギョウ</t>
    </rPh>
    <phoneticPr fontId="16"/>
  </si>
  <si>
    <t>１２</t>
  </si>
  <si>
    <t>さけます定置網漁業</t>
    <rPh sb="4" eb="6">
      <t>テイチ</t>
    </rPh>
    <rPh sb="6" eb="7">
      <t>アミ</t>
    </rPh>
    <rPh sb="7" eb="9">
      <t>ギョギョウ</t>
    </rPh>
    <phoneticPr fontId="16"/>
  </si>
  <si>
    <t>１３</t>
  </si>
  <si>
    <t>その他の定置網漁業</t>
    <rPh sb="2" eb="3">
      <t>ホカ</t>
    </rPh>
    <rPh sb="4" eb="6">
      <t>テイチ</t>
    </rPh>
    <rPh sb="6" eb="7">
      <t>アミ</t>
    </rPh>
    <rPh sb="7" eb="9">
      <t>ギョギョウ</t>
    </rPh>
    <phoneticPr fontId="16"/>
  </si>
  <si>
    <t>１４</t>
  </si>
  <si>
    <t>採貝藻漁業</t>
    <rPh sb="0" eb="1">
      <t>サイ</t>
    </rPh>
    <rPh sb="1" eb="2">
      <t>カイ</t>
    </rPh>
    <rPh sb="2" eb="3">
      <t>ソウ</t>
    </rPh>
    <rPh sb="3" eb="5">
      <t>ギョギョウ</t>
    </rPh>
    <phoneticPr fontId="16"/>
  </si>
  <si>
    <t>１５</t>
  </si>
  <si>
    <t>その他の漁業</t>
    <rPh sb="2" eb="3">
      <t>ホカ</t>
    </rPh>
    <rPh sb="4" eb="6">
      <t>ギョギョウ</t>
    </rPh>
    <phoneticPr fontId="16"/>
  </si>
  <si>
    <r>
      <rPr>
        <sz val="11"/>
        <rFont val="ＭＳ 明朝"/>
        <family val="1"/>
        <charset val="128"/>
      </rPr>
      <t>オ．　地区別漁獲量</t>
    </r>
    <rPh sb="3" eb="5">
      <t>チク</t>
    </rPh>
    <rPh sb="5" eb="6">
      <t>ベツ</t>
    </rPh>
    <rPh sb="6" eb="8">
      <t>ギョカク</t>
    </rPh>
    <rPh sb="8" eb="9">
      <t>リョウ</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</si>
  <si>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</si>
  <si>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r>
      <rPr>
        <sz val="11"/>
        <rFont val="ＭＳ 明朝"/>
        <family val="1"/>
        <charset val="128"/>
      </rPr>
      <t>月＼地区</t>
    </r>
    <rPh sb="0" eb="1">
      <t>ツキ</t>
    </rPh>
    <rPh sb="2" eb="4">
      <t>チク</t>
    </rPh>
    <phoneticPr fontId="16"/>
  </si>
  <si>
    <r>
      <rPr>
        <sz val="11"/>
        <rFont val="ＭＳ 明朝"/>
        <family val="1"/>
        <charset val="128"/>
      </rPr>
      <t>酒　　田</t>
    </r>
    <rPh sb="0" eb="1">
      <t>サケ</t>
    </rPh>
    <rPh sb="3" eb="4">
      <t>タ</t>
    </rPh>
    <phoneticPr fontId="16"/>
  </si>
  <si>
    <r>
      <rPr>
        <sz val="11"/>
        <rFont val="ＭＳ 明朝"/>
        <family val="1"/>
        <charset val="128"/>
      </rPr>
      <t>飛　　島</t>
    </r>
    <rPh sb="0" eb="1">
      <t>トビ</t>
    </rPh>
    <rPh sb="3" eb="4">
      <t>シマ</t>
    </rPh>
    <phoneticPr fontId="16"/>
  </si>
  <si>
    <r>
      <rPr>
        <sz val="11"/>
        <rFont val="ＭＳ 明朝"/>
        <family val="1"/>
        <charset val="128"/>
      </rPr>
      <t>吹　　浦</t>
    </r>
    <rPh sb="0" eb="1">
      <t>スイ</t>
    </rPh>
    <rPh sb="3" eb="4">
      <t>ウラ</t>
    </rPh>
    <phoneticPr fontId="16"/>
  </si>
  <si>
    <r>
      <rPr>
        <sz val="11"/>
        <rFont val="ＭＳ 明朝"/>
        <family val="1"/>
        <charset val="128"/>
      </rPr>
      <t>加　　茂</t>
    </r>
    <rPh sb="0" eb="1">
      <t>カ</t>
    </rPh>
    <rPh sb="3" eb="4">
      <t>シゲル</t>
    </rPh>
    <phoneticPr fontId="16"/>
  </si>
  <si>
    <r>
      <rPr>
        <sz val="11"/>
        <rFont val="ＭＳ 明朝"/>
        <family val="1"/>
        <charset val="128"/>
      </rPr>
      <t>由　　良</t>
    </r>
    <rPh sb="0" eb="1">
      <t>ヨシ</t>
    </rPh>
    <rPh sb="3" eb="4">
      <t>リョウ</t>
    </rPh>
    <phoneticPr fontId="16"/>
  </si>
  <si>
    <r>
      <rPr>
        <sz val="11"/>
        <rFont val="ＭＳ 明朝"/>
        <family val="1"/>
        <charset val="128"/>
      </rPr>
      <t>豊　　浦</t>
    </r>
    <rPh sb="0" eb="1">
      <t>ユタカ</t>
    </rPh>
    <rPh sb="3" eb="4">
      <t>ウラ</t>
    </rPh>
    <phoneticPr fontId="16"/>
  </si>
  <si>
    <r>
      <rPr>
        <sz val="11"/>
        <rFont val="ＭＳ 明朝"/>
        <family val="1"/>
        <charset val="128"/>
      </rPr>
      <t>温　　海</t>
    </r>
    <rPh sb="0" eb="1">
      <t>アツシ</t>
    </rPh>
    <rPh sb="3" eb="4">
      <t>ウミ</t>
    </rPh>
    <phoneticPr fontId="16"/>
  </si>
  <si>
    <r>
      <rPr>
        <sz val="11"/>
        <rFont val="ＭＳ 明朝"/>
        <family val="1"/>
        <charset val="128"/>
      </rPr>
      <t>念珠関</t>
    </r>
    <rPh sb="0" eb="1">
      <t>ネン</t>
    </rPh>
    <rPh sb="1" eb="2">
      <t>タマ</t>
    </rPh>
    <rPh sb="2" eb="3">
      <t>セキ</t>
    </rPh>
    <phoneticPr fontId="16"/>
  </si>
  <si>
    <r>
      <rPr>
        <sz val="11"/>
        <rFont val="ＭＳ 明朝"/>
        <family val="1"/>
        <charset val="128"/>
      </rPr>
      <t>１</t>
    </r>
    <phoneticPr fontId="16"/>
  </si>
  <si>
    <r>
      <rPr>
        <sz val="11"/>
        <rFont val="ＭＳ 明朝"/>
        <family val="1"/>
        <charset val="128"/>
      </rPr>
      <t>２</t>
    </r>
    <phoneticPr fontId="16"/>
  </si>
  <si>
    <r>
      <rPr>
        <sz val="11"/>
        <rFont val="ＭＳ 明朝"/>
        <family val="1"/>
        <charset val="128"/>
      </rPr>
      <t>３</t>
    </r>
    <phoneticPr fontId="16"/>
  </si>
  <si>
    <r>
      <rPr>
        <sz val="11"/>
        <rFont val="ＭＳ 明朝"/>
        <family val="1"/>
        <charset val="128"/>
      </rPr>
      <t>４</t>
    </r>
    <phoneticPr fontId="16"/>
  </si>
  <si>
    <r>
      <rPr>
        <sz val="11"/>
        <rFont val="ＭＳ 明朝"/>
        <family val="1"/>
        <charset val="128"/>
      </rPr>
      <t>５</t>
    </r>
    <phoneticPr fontId="16"/>
  </si>
  <si>
    <r>
      <rPr>
        <sz val="11"/>
        <rFont val="ＭＳ 明朝"/>
        <family val="1"/>
        <charset val="128"/>
      </rPr>
      <t>６</t>
    </r>
    <phoneticPr fontId="16"/>
  </si>
  <si>
    <r>
      <rPr>
        <sz val="11"/>
        <rFont val="ＭＳ 明朝"/>
        <family val="1"/>
        <charset val="128"/>
      </rPr>
      <t>７</t>
    </r>
    <phoneticPr fontId="16"/>
  </si>
  <si>
    <r>
      <rPr>
        <sz val="11"/>
        <rFont val="ＭＳ 明朝"/>
        <family val="1"/>
        <charset val="128"/>
      </rPr>
      <t>８</t>
    </r>
    <phoneticPr fontId="16"/>
  </si>
  <si>
    <r>
      <rPr>
        <sz val="11"/>
        <rFont val="ＭＳ 明朝"/>
        <family val="1"/>
        <charset val="128"/>
      </rPr>
      <t>９</t>
    </r>
    <phoneticPr fontId="16"/>
  </si>
  <si>
    <r>
      <rPr>
        <sz val="11"/>
        <rFont val="ＭＳ 明朝"/>
        <family val="1"/>
        <charset val="128"/>
      </rPr>
      <t>１０</t>
    </r>
    <phoneticPr fontId="16"/>
  </si>
  <si>
    <r>
      <rPr>
        <sz val="11"/>
        <rFont val="ＭＳ 明朝"/>
        <family val="1"/>
        <charset val="128"/>
      </rPr>
      <t>１１</t>
    </r>
    <phoneticPr fontId="16"/>
  </si>
  <si>
    <r>
      <rPr>
        <sz val="11"/>
        <rFont val="ＭＳ 明朝"/>
        <family val="1"/>
        <charset val="128"/>
      </rPr>
      <t>１２</t>
    </r>
    <phoneticPr fontId="16"/>
  </si>
  <si>
    <r>
      <rPr>
        <sz val="11"/>
        <rFont val="ＭＳ 明朝"/>
        <family val="1"/>
        <charset val="128"/>
      </rPr>
      <t>合　　　計</t>
    </r>
    <rPh sb="0" eb="1">
      <t>ゴウ</t>
    </rPh>
    <rPh sb="4" eb="5">
      <t>ケイ</t>
    </rPh>
    <phoneticPr fontId="16"/>
  </si>
  <si>
    <r>
      <rPr>
        <sz val="11"/>
        <rFont val="ＭＳ 明朝"/>
        <family val="1"/>
        <charset val="128"/>
      </rPr>
      <t>前　年　比</t>
    </r>
    <rPh sb="0" eb="1">
      <t>マエ</t>
    </rPh>
    <rPh sb="2" eb="3">
      <t>ネン</t>
    </rPh>
    <rPh sb="4" eb="5">
      <t>ヒ</t>
    </rPh>
    <phoneticPr fontId="16"/>
  </si>
  <si>
    <r>
      <rPr>
        <sz val="11"/>
        <rFont val="ＭＳ 明朝"/>
        <family val="1"/>
        <charset val="128"/>
      </rPr>
      <t>カ．　地区別漁獲額</t>
    </r>
    <rPh sb="3" eb="5">
      <t>チク</t>
    </rPh>
    <rPh sb="5" eb="6">
      <t>ベツ</t>
    </rPh>
    <rPh sb="6" eb="8">
      <t>ギョカク</t>
    </rPh>
    <rPh sb="8" eb="9">
      <t>ガク</t>
    </rPh>
    <phoneticPr fontId="16"/>
  </si>
  <si>
    <t>　ア　漁業協同組合別、河川別漁獲量</t>
    <phoneticPr fontId="16"/>
  </si>
  <si>
    <r>
      <rPr>
        <sz val="11"/>
        <rFont val="ＭＳ 明朝"/>
        <family val="1"/>
        <charset val="128"/>
      </rPr>
      <t>令和３年　単位：</t>
    </r>
    <r>
      <rPr>
        <sz val="11"/>
        <rFont val="Century"/>
        <family val="1"/>
      </rPr>
      <t>kg</t>
    </r>
    <rPh sb="0" eb="2">
      <t>レイワ</t>
    </rPh>
    <rPh sb="3" eb="4">
      <t>ネン</t>
    </rPh>
    <phoneticPr fontId="16"/>
  </si>
  <si>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</si>
  <si>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t>　　　　         魚種  河川名</t>
    <phoneticPr fontId="16"/>
  </si>
  <si>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</si>
  <si>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</si>
  <si>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</si>
  <si>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</si>
  <si>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</si>
  <si>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</si>
  <si>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</si>
  <si>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</si>
  <si>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</si>
  <si>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</si>
  <si>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</si>
  <si>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</si>
  <si>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</si>
  <si>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</si>
  <si>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</si>
  <si>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</si>
  <si>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</si>
  <si>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</si>
  <si>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</si>
  <si>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</si>
  <si>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</si>
  <si>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</si>
  <si>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</si>
  <si>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</si>
  <si>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</si>
  <si>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</si>
  <si>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</si>
  <si>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</si>
  <si>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</si>
  <si>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</si>
  <si>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</si>
  <si>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</si>
  <si>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</si>
  <si>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</si>
  <si>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</si>
  <si>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</si>
  <si>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t>泉田川</t>
    <phoneticPr fontId="16"/>
  </si>
  <si>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</si>
  <si>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</si>
  <si>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</si>
  <si>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</si>
  <si>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</si>
  <si>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</si>
  <si>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</si>
  <si>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</si>
  <si>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</si>
  <si>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</si>
  <si>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t>赤川・京田川・大鳥池</t>
    <rPh sb="3" eb="6">
      <t>キョウデンガワ</t>
    </rPh>
    <rPh sb="7" eb="9">
      <t>オオトリ</t>
    </rPh>
    <rPh sb="9" eb="10">
      <t>イケ</t>
    </rPh>
    <phoneticPr fontId="16"/>
  </si>
  <si>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</si>
  <si>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</si>
  <si>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</si>
  <si>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</si>
  <si>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</si>
  <si>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</si>
  <si>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</si>
  <si>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t>鼠ヶ関川</t>
    <phoneticPr fontId="16"/>
  </si>
  <si>
    <r>
      <rPr>
        <sz val="11"/>
        <rFont val="ＭＳ 明朝"/>
        <family val="1"/>
        <charset val="128"/>
      </rPr>
      <t>月光川養</t>
    </r>
  </si>
  <si>
    <t>月光川</t>
    <phoneticPr fontId="16"/>
  </si>
  <si>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</si>
  <si>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</si>
  <si>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</si>
  <si>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</si>
  <si>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</si>
  <si>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</si>
  <si>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</si>
  <si>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</si>
  <si>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t>令和３年　単位：千円</t>
    <rPh sb="0" eb="2">
      <t>レイワ</t>
    </rPh>
    <phoneticPr fontId="16"/>
  </si>
  <si>
    <r>
      <rPr>
        <sz val="11"/>
        <rFont val="ＭＳ 明朝"/>
        <family val="1"/>
        <charset val="128"/>
      </rPr>
      <t>漁協名</t>
    </r>
  </si>
  <si>
    <t>　　　            魚種
河川名</t>
    <phoneticPr fontId="16"/>
  </si>
  <si>
    <t>赤川・京田川・大鳥池</t>
    <rPh sb="3" eb="6">
      <t>キョウデンカワ</t>
    </rPh>
    <rPh sb="7" eb="9">
      <t>オオトリ</t>
    </rPh>
    <rPh sb="9" eb="10">
      <t>イケ</t>
    </rPh>
    <phoneticPr fontId="16"/>
  </si>
  <si>
    <r>
      <rPr>
        <sz val="11"/>
        <rFont val="ＭＳ 明朝"/>
        <family val="1"/>
        <charset val="128"/>
      </rPr>
      <t>鼠ヶ関川</t>
    </r>
  </si>
  <si>
    <r>
      <rPr>
        <sz val="11"/>
        <rFont val="ＭＳ 明朝"/>
        <family val="1"/>
        <charset val="128"/>
      </rPr>
      <t>月光川</t>
    </r>
  </si>
  <si>
    <t xml:space="preserve"> </t>
    <phoneticPr fontId="16"/>
  </si>
  <si>
    <r>
      <rPr>
        <sz val="14"/>
        <rFont val="ＭＳ 明朝"/>
        <family val="1"/>
        <charset val="128"/>
      </rPr>
      <t>１０　免許・許可漁業</t>
    </r>
  </si>
  <si>
    <r>
      <rPr>
        <sz val="10"/>
        <rFont val="ＭＳ 明朝"/>
        <family val="1"/>
        <charset val="128"/>
      </rPr>
      <t>　知事許可漁業の県内船への許可件数は、雑魚刺し網漁業が新設されたものの、全体としては昨年より</t>
    </r>
    <r>
      <rPr>
        <sz val="10"/>
        <rFont val="Century"/>
        <family val="1"/>
      </rPr>
      <t>37</t>
    </r>
    <r>
      <rPr>
        <sz val="10"/>
        <rFont val="ＭＳ 明朝"/>
        <family val="1"/>
        <charset val="128"/>
      </rPr>
      <t>件減少し</t>
    </r>
    <r>
      <rPr>
        <sz val="10"/>
        <rFont val="Century"/>
        <family val="1"/>
      </rPr>
      <t>204</t>
    </r>
    <r>
      <rPr>
        <sz val="10"/>
        <rFont val="ＭＳ 明朝"/>
        <family val="1"/>
        <charset val="128"/>
      </rPr>
      <t>件であった。漁業種類別では、許可件数が増加した漁業は無く、前年と同数又は減少となった。県外船への入会許可等の許可件数の前年比は、小型底びき網漁業が微減、小型いか釣り漁業についてはほぼ同数であった。</t>
    </r>
    <rPh sb="8" eb="10">
      <t>ケンナイ</t>
    </rPh>
    <rPh sb="10" eb="11">
      <t>セン</t>
    </rPh>
    <rPh sb="13" eb="15">
      <t>キョカ</t>
    </rPh>
    <rPh sb="15" eb="17">
      <t>ケンスウ</t>
    </rPh>
    <rPh sb="19" eb="20">
      <t>ザツ</t>
    </rPh>
    <rPh sb="20" eb="21">
      <t>ギョ</t>
    </rPh>
    <rPh sb="21" eb="22">
      <t>サ</t>
    </rPh>
    <rPh sb="23" eb="24">
      <t>アミ</t>
    </rPh>
    <rPh sb="24" eb="26">
      <t>ギョギョウ</t>
    </rPh>
    <rPh sb="27" eb="29">
      <t>シンセツ</t>
    </rPh>
    <rPh sb="36" eb="38">
      <t>ゼンタイ</t>
    </rPh>
    <rPh sb="42" eb="44">
      <t>サクネン</t>
    </rPh>
    <rPh sb="48" eb="49">
      <t>ケン</t>
    </rPh>
    <rPh sb="49" eb="51">
      <t>ゲンショウ</t>
    </rPh>
    <rPh sb="55" eb="56">
      <t>ケン</t>
    </rPh>
    <rPh sb="61" eb="63">
      <t>ギョギョウ</t>
    </rPh>
    <rPh sb="63" eb="65">
      <t>シュルイ</t>
    </rPh>
    <rPh sb="65" eb="66">
      <t>ベツ</t>
    </rPh>
    <rPh sb="69" eb="71">
      <t>キョカ</t>
    </rPh>
    <rPh sb="71" eb="73">
      <t>ケンスウ</t>
    </rPh>
    <rPh sb="74" eb="76">
      <t>ゾウカ</t>
    </rPh>
    <rPh sb="78" eb="80">
      <t>ギョギョウ</t>
    </rPh>
    <rPh sb="81" eb="82">
      <t>ナ</t>
    </rPh>
    <rPh sb="84" eb="86">
      <t>ゼンネン</t>
    </rPh>
    <rPh sb="98" eb="100">
      <t>ケンガイ</t>
    </rPh>
    <rPh sb="100" eb="101">
      <t>セン</t>
    </rPh>
    <rPh sb="103" eb="105">
      <t>イリアイ</t>
    </rPh>
    <rPh sb="105" eb="107">
      <t>キョカ</t>
    </rPh>
    <rPh sb="107" eb="108">
      <t>トウ</t>
    </rPh>
    <rPh sb="109" eb="111">
      <t>キョカ</t>
    </rPh>
    <rPh sb="111" eb="113">
      <t>ケンスウ</t>
    </rPh>
    <rPh sb="114" eb="116">
      <t>ゼンネン</t>
    </rPh>
    <rPh sb="116" eb="117">
      <t>ヒ</t>
    </rPh>
    <rPh sb="119" eb="121">
      <t>コガタ</t>
    </rPh>
    <rPh sb="121" eb="122">
      <t>ソコ</t>
    </rPh>
    <rPh sb="124" eb="125">
      <t>アミ</t>
    </rPh>
    <rPh sb="125" eb="127">
      <t>ギョギョウ</t>
    </rPh>
    <rPh sb="128" eb="130">
      <t>ビゲン</t>
    </rPh>
    <rPh sb="131" eb="133">
      <t>コガタ</t>
    </rPh>
    <rPh sb="135" eb="136">
      <t>ツ</t>
    </rPh>
    <rPh sb="146" eb="147">
      <t>ドウ</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</si>
  <si>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3"/>
  </si>
  <si>
    <r>
      <rPr>
        <sz val="10"/>
        <rFont val="ＭＳ 明朝"/>
        <family val="1"/>
        <charset val="128"/>
      </rPr>
      <t>区</t>
    </r>
    <r>
      <rPr>
        <sz val="10"/>
        <rFont val="Century"/>
        <family val="1"/>
      </rPr>
      <t xml:space="preserve">      </t>
    </r>
    <r>
      <rPr>
        <sz val="10"/>
        <rFont val="ＭＳ 明朝"/>
        <family val="1"/>
        <charset val="128"/>
      </rPr>
      <t>分</t>
    </r>
    <phoneticPr fontId="3"/>
  </si>
  <si>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</si>
  <si>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</si>
  <si>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3"/>
  </si>
  <si>
    <r>
      <rPr>
        <sz val="10"/>
        <rFont val="ＭＳ 明朝"/>
        <family val="1"/>
        <charset val="128"/>
      </rPr>
      <t>共　同　漁　業　権</t>
    </r>
    <phoneticPr fontId="3"/>
  </si>
  <si>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</si>
  <si>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</si>
  <si>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</si>
  <si>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</si>
  <si>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3"/>
  </si>
  <si>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</si>
  <si>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</si>
  <si>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</si>
  <si>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</si>
  <si>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</si>
  <si>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</si>
  <si>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</si>
  <si>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</si>
  <si>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</si>
  <si>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3"/>
  </si>
  <si>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</si>
  <si>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</si>
  <si>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3"/>
  </si>
  <si>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</si>
  <si>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</si>
  <si>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</si>
  <si>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</si>
  <si>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</si>
  <si>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</si>
  <si>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</si>
  <si>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</si>
  <si>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</si>
  <si>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</si>
  <si>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</si>
  <si>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</si>
  <si>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R3.7.1</t>
    <phoneticPr fontId="3"/>
  </si>
  <si>
    <r>
      <rPr>
        <sz val="10"/>
        <rFont val="ＭＳ 明朝"/>
        <family val="1"/>
        <charset val="128"/>
      </rPr>
      <t>～</t>
    </r>
  </si>
  <si>
    <t>R6.6.30</t>
    <phoneticPr fontId="3"/>
  </si>
  <si>
    <r>
      <rPr>
        <sz val="10"/>
        <rFont val="ＭＳ 明朝"/>
        <family val="1"/>
        <charset val="128"/>
      </rPr>
      <t>翌年</t>
    </r>
    <r>
      <rPr>
        <sz val="10"/>
        <rFont val="Century"/>
        <family val="1"/>
      </rPr>
      <t>6.30</t>
    </r>
  </si>
  <si>
    <r>
      <rPr>
        <sz val="10"/>
        <rFont val="ＭＳ 明朝"/>
        <family val="1"/>
        <charset val="128"/>
      </rPr>
      <t>手繰第三種</t>
    </r>
  </si>
  <si>
    <t>R2.4.1</t>
    <phoneticPr fontId="3"/>
  </si>
  <si>
    <t>R5.3.31</t>
    <phoneticPr fontId="3"/>
  </si>
  <si>
    <r>
      <rPr>
        <sz val="10"/>
        <rFont val="ＭＳ 明朝"/>
        <family val="1"/>
        <charset val="128"/>
      </rPr>
      <t>貝けた</t>
    </r>
  </si>
  <si>
    <r>
      <rPr>
        <sz val="10"/>
        <rFont val="ＭＳ 明朝"/>
        <family val="1"/>
        <charset val="128"/>
      </rPr>
      <t>その他の小型機船底びき網</t>
    </r>
  </si>
  <si>
    <t>4.30</t>
    <phoneticPr fontId="3"/>
  </si>
  <si>
    <r>
      <rPr>
        <sz val="10"/>
        <rFont val="ＭＳ 明朝"/>
        <family val="1"/>
        <charset val="128"/>
      </rPr>
      <t>こあみ､くろえび</t>
    </r>
  </si>
  <si>
    <r>
      <rPr>
        <sz val="10"/>
        <rFont val="ＭＳ 明朝"/>
        <family val="1"/>
        <charset val="128"/>
      </rPr>
      <t>〃</t>
    </r>
  </si>
  <si>
    <t>R3.5.1</t>
    <phoneticPr fontId="3"/>
  </si>
  <si>
    <t>R6.4.30</t>
    <phoneticPr fontId="3"/>
  </si>
  <si>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</si>
  <si>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</si>
  <si>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</si>
  <si>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R3.5.15</t>
    <phoneticPr fontId="3"/>
  </si>
  <si>
    <t>R6.5.14</t>
    <phoneticPr fontId="3"/>
  </si>
  <si>
    <t>11.30</t>
    <phoneticPr fontId="3"/>
  </si>
  <si>
    <r>
      <rPr>
        <sz val="10"/>
        <rFont val="ＭＳ 明朝"/>
        <family val="1"/>
        <charset val="128"/>
      </rPr>
      <t>きす刺し網</t>
    </r>
    <rPh sb="2" eb="3">
      <t>サ</t>
    </rPh>
    <phoneticPr fontId="3"/>
  </si>
  <si>
    <t>R3.9.1</t>
    <phoneticPr fontId="3"/>
  </si>
  <si>
    <t>R6.8.31</t>
    <phoneticPr fontId="3"/>
  </si>
  <si>
    <r>
      <rPr>
        <sz val="10"/>
        <rFont val="ＭＳ 明朝"/>
        <family val="1"/>
        <charset val="128"/>
      </rPr>
      <t>あまだい刺し網</t>
    </r>
    <rPh sb="4" eb="5">
      <t>サ</t>
    </rPh>
    <phoneticPr fontId="3"/>
  </si>
  <si>
    <t>R1.7.1</t>
    <phoneticPr fontId="3"/>
  </si>
  <si>
    <t>R4.6.30</t>
    <phoneticPr fontId="3"/>
  </si>
  <si>
    <r>
      <rPr>
        <sz val="10"/>
        <rFont val="ＭＳ 明朝"/>
        <family val="1"/>
        <charset val="128"/>
      </rPr>
      <t>いわし流し網</t>
    </r>
  </si>
  <si>
    <t>6.30</t>
    <phoneticPr fontId="3"/>
  </si>
  <si>
    <r>
      <rPr>
        <sz val="10"/>
        <rFont val="ＭＳ 明朝"/>
        <family val="1"/>
        <charset val="128"/>
      </rPr>
      <t>たらはえ縄</t>
    </r>
    <rPh sb="4" eb="5">
      <t>ナワ</t>
    </rPh>
    <phoneticPr fontId="3"/>
  </si>
  <si>
    <t>R1.12.1</t>
    <phoneticPr fontId="3"/>
  </si>
  <si>
    <t>R4.11.30</t>
    <phoneticPr fontId="3"/>
  </si>
  <si>
    <r>
      <rPr>
        <sz val="10"/>
        <rFont val="ＭＳ 明朝"/>
        <family val="1"/>
        <charset val="128"/>
      </rPr>
      <t>ばいかご</t>
    </r>
  </si>
  <si>
    <t>R1.6.1</t>
    <phoneticPr fontId="3"/>
  </si>
  <si>
    <t>R4.5.31</t>
    <phoneticPr fontId="3"/>
  </si>
  <si>
    <r>
      <rPr>
        <sz val="10"/>
        <rFont val="ＭＳ 明朝"/>
        <family val="1"/>
        <charset val="128"/>
      </rPr>
      <t>べにずわいがにかご</t>
    </r>
  </si>
  <si>
    <t>R4.1.1</t>
    <phoneticPr fontId="3"/>
  </si>
  <si>
    <t>R6.12.31</t>
    <phoneticPr fontId="3"/>
  </si>
  <si>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</si>
  <si>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3"/>
  </si>
  <si>
    <t>R4.3.1</t>
    <phoneticPr fontId="3"/>
  </si>
  <si>
    <r>
      <t>R7.2.</t>
    </r>
    <r>
      <rPr>
        <sz val="10"/>
        <rFont val="ＭＳ 明朝"/>
        <family val="1"/>
        <charset val="128"/>
      </rPr>
      <t>末</t>
    </r>
    <phoneticPr fontId="3"/>
  </si>
  <si>
    <r>
      <rPr>
        <sz val="10"/>
        <rFont val="ＭＳ 明朝"/>
        <family val="1"/>
        <charset val="128"/>
      </rPr>
      <t>たら刺し網</t>
    </r>
    <rPh sb="2" eb="3">
      <t>サ</t>
    </rPh>
    <phoneticPr fontId="3"/>
  </si>
  <si>
    <t>R3.12.1</t>
    <phoneticPr fontId="3"/>
  </si>
  <si>
    <t>R6.11.30</t>
    <phoneticPr fontId="3"/>
  </si>
  <si>
    <t>12.20</t>
    <phoneticPr fontId="3"/>
  </si>
  <si>
    <r>
      <rPr>
        <sz val="10"/>
        <rFont val="ＭＳ 明朝"/>
        <family val="1"/>
        <charset val="128"/>
      </rPr>
      <t>さめ刺し網</t>
    </r>
    <rPh sb="2" eb="3">
      <t>サ</t>
    </rPh>
    <phoneticPr fontId="3"/>
  </si>
  <si>
    <t>R4.2.20</t>
    <phoneticPr fontId="3"/>
  </si>
  <si>
    <t>R7.2.19</t>
    <phoneticPr fontId="3"/>
  </si>
  <si>
    <t>2.20</t>
    <phoneticPr fontId="3"/>
  </si>
  <si>
    <r>
      <rPr>
        <sz val="10"/>
        <rFont val="ＭＳ 明朝"/>
        <family val="1"/>
        <charset val="128"/>
      </rPr>
      <t>めばる刺し網</t>
    </r>
    <rPh sb="3" eb="4">
      <t>サ</t>
    </rPh>
    <phoneticPr fontId="3"/>
  </si>
  <si>
    <t>9.30</t>
    <phoneticPr fontId="3"/>
  </si>
  <si>
    <r>
      <rPr>
        <sz val="10"/>
        <rFont val="ＭＳ 明朝"/>
        <family val="1"/>
        <charset val="128"/>
      </rPr>
      <t>雑魚刺し網</t>
    </r>
    <rPh sb="0" eb="1">
      <t>ザツ</t>
    </rPh>
    <rPh sb="1" eb="2">
      <t>ギョ</t>
    </rPh>
    <rPh sb="2" eb="3">
      <t>サ</t>
    </rPh>
    <rPh sb="4" eb="5">
      <t>アミ</t>
    </rPh>
    <phoneticPr fontId="3"/>
  </si>
  <si>
    <t>R4.2.1</t>
    <phoneticPr fontId="3"/>
  </si>
  <si>
    <r>
      <rPr>
        <sz val="10"/>
        <rFont val="ＭＳ 明朝"/>
        <family val="1"/>
        <charset val="128"/>
      </rPr>
      <t>～</t>
    </r>
    <phoneticPr fontId="3"/>
  </si>
  <si>
    <t>R5.1.31</t>
    <phoneticPr fontId="3"/>
  </si>
  <si>
    <t>2.1</t>
    <phoneticPr fontId="3"/>
  </si>
  <si>
    <r>
      <t>R4.2</t>
    </r>
    <r>
      <rPr>
        <sz val="10"/>
        <rFont val="ＭＳ 明朝"/>
        <family val="1"/>
        <charset val="128"/>
      </rPr>
      <t>新設</t>
    </r>
    <rPh sb="4" eb="6">
      <t>シンセツ</t>
    </rPh>
    <phoneticPr fontId="3"/>
  </si>
  <si>
    <r>
      <rPr>
        <sz val="10"/>
        <rFont val="ＭＳ 明朝"/>
        <family val="1"/>
        <charset val="128"/>
      </rPr>
      <t>小型いか釣り</t>
    </r>
    <rPh sb="4" eb="5">
      <t>ツ</t>
    </rPh>
    <phoneticPr fontId="3"/>
  </si>
  <si>
    <r>
      <rPr>
        <sz val="10"/>
        <rFont val="ＭＳ 明朝"/>
        <family val="1"/>
        <charset val="128"/>
      </rPr>
      <t>翌年</t>
    </r>
    <r>
      <rPr>
        <sz val="10"/>
        <rFont val="Century"/>
        <family val="1"/>
      </rPr>
      <t>4.30</t>
    </r>
    <phoneticPr fontId="3"/>
  </si>
  <si>
    <r>
      <rPr>
        <sz val="10"/>
        <rFont val="ＭＳ 明朝"/>
        <family val="1"/>
        <charset val="128"/>
      </rPr>
      <t>張網</t>
    </r>
  </si>
  <si>
    <r>
      <rPr>
        <sz val="10"/>
        <rFont val="ＭＳ 明朝"/>
        <family val="1"/>
        <charset val="128"/>
      </rPr>
      <t>翌年</t>
    </r>
    <r>
      <rPr>
        <sz val="10"/>
        <rFont val="Century"/>
        <family val="1"/>
      </rPr>
      <t>8.31</t>
    </r>
  </si>
  <si>
    <t>R3.4.1</t>
    <phoneticPr fontId="3"/>
  </si>
  <si>
    <t>R4.3.31</t>
    <phoneticPr fontId="3"/>
  </si>
  <si>
    <t>4.1</t>
    <phoneticPr fontId="3"/>
  </si>
  <si>
    <t>8.31</t>
    <phoneticPr fontId="3"/>
  </si>
  <si>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3"/>
  </si>
  <si>
    <r>
      <rPr>
        <sz val="11"/>
        <rFont val="ＭＳ 明朝"/>
        <family val="1"/>
        <charset val="128"/>
      </rPr>
      <t>業種類</t>
    </r>
    <phoneticPr fontId="3"/>
  </si>
  <si>
    <r>
      <rPr>
        <sz val="11"/>
        <rFont val="ＭＳ 明朝"/>
        <family val="1"/>
        <charset val="128"/>
      </rPr>
      <t>許可の有効期間</t>
    </r>
    <phoneticPr fontId="3"/>
  </si>
  <si>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3"/>
  </si>
  <si>
    <r>
      <rPr>
        <sz val="11"/>
        <rFont val="ＭＳ 明朝"/>
        <family val="1"/>
        <charset val="128"/>
      </rPr>
      <t>入　会　内　容</t>
    </r>
    <phoneticPr fontId="3"/>
  </si>
  <si>
    <r>
      <rPr>
        <sz val="11"/>
        <rFont val="ＭＳ 明朝"/>
        <family val="1"/>
        <charset val="128"/>
      </rPr>
      <t>許　可　隻　数</t>
    </r>
    <phoneticPr fontId="3"/>
  </si>
  <si>
    <r>
      <rPr>
        <sz val="11"/>
        <rFont val="ＭＳ 明朝"/>
        <family val="1"/>
        <charset val="128"/>
      </rPr>
      <t>手繰第一種</t>
    </r>
  </si>
  <si>
    <r>
      <rPr>
        <sz val="11"/>
        <rFont val="ＭＳ 明朝"/>
        <family val="1"/>
        <charset val="128"/>
      </rPr>
      <t>～</t>
    </r>
  </si>
  <si>
    <t>9. 1</t>
    <phoneticPr fontId="3"/>
  </si>
  <si>
    <r>
      <rPr>
        <sz val="11"/>
        <rFont val="ＭＳ 明朝"/>
        <family val="1"/>
        <charset val="128"/>
      </rPr>
      <t>翌年</t>
    </r>
    <r>
      <rPr>
        <sz val="11"/>
        <rFont val="Century"/>
        <family val="1"/>
      </rPr>
      <t>6.30</t>
    </r>
    <phoneticPr fontId="3"/>
  </si>
  <si>
    <r>
      <rPr>
        <sz val="11"/>
        <rFont val="ＭＳ 明朝"/>
        <family val="1"/>
        <charset val="128"/>
      </rPr>
      <t>新潟県との知事協定</t>
    </r>
    <phoneticPr fontId="3"/>
  </si>
  <si>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</si>
  <si>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t>9</t>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</si>
  <si>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</si>
  <si>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t>11</t>
    <phoneticPr fontId="3"/>
  </si>
  <si>
    <r>
      <rPr>
        <sz val="11"/>
        <rFont val="ＭＳ 明朝"/>
        <family val="1"/>
        <charset val="128"/>
      </rPr>
      <t>〃</t>
    </r>
    <phoneticPr fontId="3"/>
  </si>
  <si>
    <t>10</t>
    <phoneticPr fontId="3"/>
  </si>
  <si>
    <t xml:space="preserve">  1</t>
    <phoneticPr fontId="3"/>
  </si>
  <si>
    <t xml:space="preserve">  0</t>
    <phoneticPr fontId="3"/>
  </si>
  <si>
    <r>
      <rPr>
        <sz val="11"/>
        <rFont val="ＭＳ 明朝"/>
        <family val="1"/>
        <charset val="128"/>
      </rPr>
      <t>ごち網</t>
    </r>
    <phoneticPr fontId="3"/>
  </si>
  <si>
    <r>
      <rPr>
        <sz val="11"/>
        <rFont val="ＭＳ 明朝"/>
        <family val="1"/>
        <charset val="128"/>
      </rPr>
      <t>～</t>
    </r>
    <phoneticPr fontId="3"/>
  </si>
  <si>
    <t>6.1</t>
    <phoneticPr fontId="3"/>
  </si>
  <si>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</si>
  <si>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</si>
  <si>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</si>
  <si>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3"/>
  </si>
  <si>
    <t>22</t>
    <phoneticPr fontId="3"/>
  </si>
  <si>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</si>
  <si>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</si>
  <si>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</si>
  <si>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</si>
  <si>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</si>
  <si>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</si>
  <si>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</si>
  <si>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</si>
  <si>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</si>
  <si>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</si>
  <si>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</si>
  <si>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</si>
  <si>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3"/>
  </si>
  <si>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</si>
  <si>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</si>
  <si>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</si>
  <si>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3"/>
  </si>
  <si>
    <t>36</t>
    <phoneticPr fontId="3"/>
  </si>
  <si>
    <t>1</t>
    <phoneticPr fontId="3"/>
  </si>
  <si>
    <t>5</t>
    <phoneticPr fontId="3"/>
  </si>
  <si>
    <r>
      <t>10</t>
    </r>
    <r>
      <rPr>
        <sz val="11"/>
        <rFont val="ＭＳ 明朝"/>
        <family val="1"/>
        <charset val="128"/>
      </rPr>
      <t>ﾄﾝ以上</t>
    </r>
    <r>
      <rPr>
        <sz val="11"/>
        <rFont val="Century"/>
        <family val="1"/>
      </rPr>
      <t>15</t>
    </r>
    <r>
      <rPr>
        <sz val="11"/>
        <rFont val="ＭＳ 明朝"/>
        <family val="1"/>
        <charset val="128"/>
      </rPr>
      <t>ﾄﾝ未満</t>
    </r>
  </si>
  <si>
    <t>14</t>
    <phoneticPr fontId="3"/>
  </si>
  <si>
    <r>
      <t>15</t>
    </r>
    <r>
      <rPr>
        <sz val="11"/>
        <rFont val="ＭＳ 明朝"/>
        <family val="1"/>
        <charset val="128"/>
      </rPr>
      <t>ﾄﾝ以上</t>
    </r>
    <r>
      <rPr>
        <sz val="11"/>
        <rFont val="Century"/>
        <family val="1"/>
      </rPr>
      <t>20</t>
    </r>
    <r>
      <rPr>
        <sz val="11"/>
        <rFont val="ＭＳ 明朝"/>
        <family val="1"/>
        <charset val="128"/>
      </rPr>
      <t>ﾄﾝ未満</t>
    </r>
  </si>
  <si>
    <t>46</t>
    <phoneticPr fontId="3"/>
  </si>
  <si>
    <t>47</t>
    <phoneticPr fontId="3"/>
  </si>
  <si>
    <t>7</t>
    <phoneticPr fontId="3"/>
  </si>
  <si>
    <t>4</t>
    <phoneticPr fontId="3"/>
  </si>
  <si>
    <t>8</t>
    <phoneticPr fontId="3"/>
  </si>
  <si>
    <t>3</t>
    <phoneticPr fontId="3"/>
  </si>
  <si>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</si>
  <si>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3"/>
  </si>
  <si>
    <t>88</t>
    <phoneticPr fontId="3"/>
  </si>
  <si>
    <t>106</t>
    <phoneticPr fontId="3"/>
  </si>
  <si>
    <t>13</t>
    <phoneticPr fontId="3"/>
  </si>
  <si>
    <r>
      <t xml:space="preserve"> </t>
    </r>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3"/>
  </si>
  <si>
    <r>
      <rPr>
        <sz val="11"/>
        <rFont val="ＭＳ 明朝"/>
        <family val="1"/>
        <charset val="128"/>
      </rPr>
      <t>漁　　業　　種　　類</t>
    </r>
    <rPh sb="0" eb="1">
      <t>リョウ</t>
    </rPh>
    <rPh sb="3" eb="4">
      <t>ギョウ</t>
    </rPh>
    <rPh sb="6" eb="7">
      <t>シュ</t>
    </rPh>
    <rPh sb="9" eb="10">
      <t>ルイ</t>
    </rPh>
    <phoneticPr fontId="3"/>
  </si>
  <si>
    <r>
      <rPr>
        <sz val="11"/>
        <rFont val="ＭＳ 明朝"/>
        <family val="1"/>
        <charset val="128"/>
      </rPr>
      <t>隻数</t>
    </r>
    <rPh sb="0" eb="1">
      <t>セキ</t>
    </rPh>
    <rPh sb="1" eb="2">
      <t>スウ</t>
    </rPh>
    <phoneticPr fontId="3"/>
  </si>
  <si>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</si>
  <si>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3"/>
  </si>
  <si>
    <r>
      <rPr>
        <sz val="11"/>
        <rFont val="ＭＳ 明朝"/>
        <family val="1"/>
        <charset val="128"/>
      </rPr>
      <t>大臣許可漁業</t>
    </r>
    <rPh sb="0" eb="2">
      <t>ダイジン</t>
    </rPh>
    <rPh sb="2" eb="4">
      <t>キョカ</t>
    </rPh>
    <rPh sb="4" eb="5">
      <t>リョウ</t>
    </rPh>
    <rPh sb="5" eb="6">
      <t>ギョウ</t>
    </rPh>
    <phoneticPr fontId="3"/>
  </si>
  <si>
    <r>
      <rPr>
        <sz val="11"/>
        <rFont val="ＭＳ 明朝"/>
        <family val="1"/>
        <charset val="128"/>
      </rPr>
      <t>沖合底びき網</t>
    </r>
  </si>
  <si>
    <r>
      <rPr>
        <sz val="11"/>
        <rFont val="ＭＳ 明朝"/>
        <family val="1"/>
        <charset val="128"/>
      </rPr>
      <t>周年</t>
    </r>
    <rPh sb="0" eb="2">
      <t>シュウネン</t>
    </rPh>
    <phoneticPr fontId="3"/>
  </si>
  <si>
    <r>
      <rPr>
        <sz val="11"/>
        <rFont val="ＭＳ 明朝"/>
        <family val="1"/>
        <charset val="128"/>
      </rPr>
      <t>青森県から新潟県までの沖合</t>
    </r>
  </si>
  <si>
    <r>
      <rPr>
        <sz val="11"/>
        <rFont val="ＭＳ 明朝"/>
        <family val="1"/>
        <charset val="128"/>
      </rPr>
      <t>中型さけ･ます流し網</t>
    </r>
  </si>
  <si>
    <r>
      <t>3.20</t>
    </r>
    <r>
      <rPr>
        <sz val="11"/>
        <rFont val="ＭＳ 明朝"/>
        <family val="1"/>
        <charset val="128"/>
      </rPr>
      <t>～</t>
    </r>
    <r>
      <rPr>
        <sz val="11"/>
        <rFont val="Century"/>
        <family val="1"/>
      </rPr>
      <t>7.10</t>
    </r>
    <phoneticPr fontId="3"/>
  </si>
  <si>
    <r>
      <t>N46°</t>
    </r>
    <r>
      <rPr>
        <sz val="11"/>
        <rFont val="ＭＳ 明朝"/>
        <family val="1"/>
        <charset val="128"/>
      </rPr>
      <t>以南､</t>
    </r>
    <r>
      <rPr>
        <sz val="11"/>
        <rFont val="Century"/>
        <family val="1"/>
      </rPr>
      <t>N37°</t>
    </r>
    <r>
      <rPr>
        <sz val="11"/>
        <rFont val="ＭＳ 明朝"/>
        <family val="1"/>
        <charset val="128"/>
      </rPr>
      <t>以北の日本海</t>
    </r>
  </si>
  <si>
    <r>
      <rPr>
        <sz val="11"/>
        <rFont val="ＭＳ 明朝"/>
        <family val="1"/>
        <charset val="128"/>
      </rPr>
      <t>いか釣り</t>
    </r>
  </si>
  <si>
    <r>
      <rPr>
        <sz val="11"/>
        <rFont val="ＭＳ 明朝"/>
        <family val="1"/>
        <charset val="128"/>
      </rPr>
      <t>周年</t>
    </r>
    <phoneticPr fontId="3"/>
  </si>
  <si>
    <r>
      <rPr>
        <sz val="11"/>
        <rFont val="ＭＳ 明朝"/>
        <family val="1"/>
        <charset val="128"/>
      </rPr>
      <t>日本海･太平洋</t>
    </r>
  </si>
  <si>
    <r>
      <rPr>
        <sz val="11"/>
        <rFont val="ＭＳ 明朝"/>
        <family val="1"/>
        <charset val="128"/>
      </rPr>
      <t>届　出　漁　業</t>
    </r>
    <phoneticPr fontId="3"/>
  </si>
  <si>
    <r>
      <rPr>
        <sz val="11"/>
        <rFont val="ＭＳ 明朝"/>
        <family val="1"/>
        <charset val="128"/>
      </rPr>
      <t>小型するめいか釣り</t>
    </r>
  </si>
  <si>
    <r>
      <rPr>
        <sz val="11"/>
        <rFont val="ＭＳ 明朝"/>
        <family val="1"/>
        <charset val="128"/>
      </rPr>
      <t>　　　　　　区　</t>
    </r>
    <r>
      <rPr>
        <sz val="11"/>
        <rFont val="Century"/>
        <family val="1"/>
      </rPr>
      <t xml:space="preserve"> </t>
    </r>
    <r>
      <rPr>
        <sz val="11"/>
        <rFont val="ＭＳ 明朝"/>
        <family val="1"/>
        <charset val="128"/>
      </rPr>
      <t>分</t>
    </r>
  </si>
  <si>
    <r>
      <rPr>
        <sz val="11"/>
        <rFont val="ＭＳ 明朝"/>
        <family val="1"/>
        <charset val="128"/>
      </rPr>
      <t>地　　　　　　　　　　区</t>
    </r>
    <phoneticPr fontId="3"/>
  </si>
  <si>
    <r>
      <rPr>
        <sz val="11"/>
        <rFont val="ＭＳ 明朝"/>
        <family val="1"/>
        <charset val="128"/>
      </rPr>
      <t>漁業の方法</t>
    </r>
    <rPh sb="0" eb="2">
      <t>ギョギョウ</t>
    </rPh>
    <rPh sb="3" eb="5">
      <t>ホウホウ</t>
    </rPh>
    <phoneticPr fontId="3"/>
  </si>
  <si>
    <r>
      <rPr>
        <sz val="11"/>
        <rFont val="ＭＳ 明朝"/>
        <family val="1"/>
        <charset val="128"/>
      </rPr>
      <t>飛　島</t>
    </r>
    <phoneticPr fontId="3"/>
  </si>
  <si>
    <r>
      <rPr>
        <sz val="11"/>
        <rFont val="ＭＳ 明朝"/>
        <family val="1"/>
        <charset val="128"/>
      </rPr>
      <t>吹　浦</t>
    </r>
    <rPh sb="0" eb="1">
      <t>スイ</t>
    </rPh>
    <rPh sb="2" eb="3">
      <t>ウラ</t>
    </rPh>
    <phoneticPr fontId="3"/>
  </si>
  <si>
    <r>
      <rPr>
        <sz val="11"/>
        <rFont val="ＭＳ 明朝"/>
        <family val="1"/>
        <charset val="128"/>
      </rPr>
      <t>酒　田</t>
    </r>
    <rPh sb="0" eb="1">
      <t>サケ</t>
    </rPh>
    <rPh sb="2" eb="3">
      <t>タ</t>
    </rPh>
    <phoneticPr fontId="3"/>
  </si>
  <si>
    <r>
      <rPr>
        <sz val="11"/>
        <rFont val="ＭＳ 明朝"/>
        <family val="1"/>
        <charset val="128"/>
      </rPr>
      <t>加　茂</t>
    </r>
    <rPh sb="0" eb="1">
      <t>カ</t>
    </rPh>
    <rPh sb="2" eb="3">
      <t>シゲル</t>
    </rPh>
    <phoneticPr fontId="3"/>
  </si>
  <si>
    <r>
      <rPr>
        <sz val="11"/>
        <rFont val="ＭＳ 明朝"/>
        <family val="1"/>
        <charset val="128"/>
      </rPr>
      <t>由　良</t>
    </r>
    <rPh sb="0" eb="1">
      <t>ヨシ</t>
    </rPh>
    <rPh sb="2" eb="3">
      <t>リョウ</t>
    </rPh>
    <phoneticPr fontId="3"/>
  </si>
  <si>
    <r>
      <rPr>
        <sz val="11"/>
        <rFont val="ＭＳ 明朝"/>
        <family val="1"/>
        <charset val="128"/>
      </rPr>
      <t>豊　浦</t>
    </r>
    <rPh sb="0" eb="1">
      <t>ホウ</t>
    </rPh>
    <rPh sb="2" eb="3">
      <t>ウラ</t>
    </rPh>
    <phoneticPr fontId="3"/>
  </si>
  <si>
    <r>
      <rPr>
        <sz val="11"/>
        <rFont val="ＭＳ 明朝"/>
        <family val="1"/>
        <charset val="128"/>
      </rPr>
      <t>温　海</t>
    </r>
    <rPh sb="0" eb="1">
      <t>オン</t>
    </rPh>
    <rPh sb="2" eb="3">
      <t>ウミ</t>
    </rPh>
    <phoneticPr fontId="3"/>
  </si>
  <si>
    <r>
      <rPr>
        <sz val="11"/>
        <rFont val="ＭＳ 明朝"/>
        <family val="1"/>
        <charset val="128"/>
      </rPr>
      <t>念珠関</t>
    </r>
    <rPh sb="0" eb="1">
      <t>ネン</t>
    </rPh>
    <rPh sb="1" eb="2">
      <t>タマ</t>
    </rPh>
    <rPh sb="2" eb="3">
      <t>セキ</t>
    </rPh>
    <phoneticPr fontId="3"/>
  </si>
  <si>
    <r>
      <rPr>
        <sz val="11"/>
        <rFont val="ＭＳ 明朝"/>
        <family val="1"/>
        <charset val="128"/>
      </rPr>
      <t>合　計</t>
    </r>
    <rPh sb="0" eb="1">
      <t>アイ</t>
    </rPh>
    <rPh sb="2" eb="3">
      <t>ケイ</t>
    </rPh>
    <phoneticPr fontId="3"/>
  </si>
  <si>
    <r>
      <rPr>
        <sz val="11"/>
        <rFont val="ＭＳ 明朝"/>
        <family val="1"/>
        <charset val="128"/>
      </rPr>
      <t>は　え　な　わ</t>
    </r>
    <phoneticPr fontId="3"/>
  </si>
  <si>
    <r>
      <rPr>
        <sz val="11"/>
        <rFont val="ＭＳ 明朝"/>
        <family val="1"/>
        <charset val="128"/>
      </rPr>
      <t>釣　　　　　り</t>
    </r>
    <rPh sb="0" eb="1">
      <t>ツ</t>
    </rPh>
    <phoneticPr fontId="3"/>
  </si>
  <si>
    <r>
      <rPr>
        <sz val="11"/>
        <rFont val="ＭＳ 明朝"/>
        <family val="1"/>
        <charset val="128"/>
      </rPr>
      <t>はえなわ・釣り</t>
    </r>
    <rPh sb="5" eb="6">
      <t>ツ</t>
    </rPh>
    <phoneticPr fontId="3"/>
  </si>
  <si>
    <r>
      <rPr>
        <sz val="11"/>
        <rFont val="ＭＳ 明朝"/>
        <family val="1"/>
        <charset val="128"/>
      </rPr>
      <t>合　　　　　計</t>
    </r>
    <rPh sb="0" eb="1">
      <t>アイ</t>
    </rPh>
    <rPh sb="6" eb="7">
      <t>ケイ</t>
    </rPh>
    <phoneticPr fontId="3"/>
  </si>
  <si>
    <r>
      <rPr>
        <sz val="11"/>
        <rFont val="ＭＳ 明朝"/>
        <family val="1"/>
        <charset val="128"/>
      </rPr>
      <t>　　　　　　区　</t>
    </r>
    <r>
      <rPr>
        <sz val="11"/>
        <rFont val="Century"/>
        <family val="1"/>
      </rPr>
      <t xml:space="preserve"> </t>
    </r>
    <r>
      <rPr>
        <sz val="11"/>
        <rFont val="ＭＳ 明朝"/>
        <family val="1"/>
        <charset val="128"/>
      </rPr>
      <t>分</t>
    </r>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</si>
  <si>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3"/>
  </si>
  <si>
    <r>
      <rPr>
        <sz val="11"/>
        <rFont val="ＭＳ 明朝"/>
        <family val="1"/>
        <charset val="128"/>
      </rPr>
      <t>一　般</t>
    </r>
    <rPh sb="0" eb="1">
      <t>イッ</t>
    </rPh>
    <rPh sb="2" eb="3">
      <t>ハン</t>
    </rPh>
    <phoneticPr fontId="3"/>
  </si>
  <si>
    <r>
      <rPr>
        <sz val="11"/>
        <rFont val="ＭＳ 明朝"/>
        <family val="1"/>
        <charset val="128"/>
      </rPr>
      <t>件　　数</t>
    </r>
    <rPh sb="0" eb="1">
      <t>ケン</t>
    </rPh>
    <rPh sb="3" eb="4">
      <t>スウ</t>
    </rPh>
    <phoneticPr fontId="3"/>
  </si>
  <si>
    <r>
      <rPr>
        <sz val="11"/>
        <rFont val="ＭＳ 明朝"/>
        <family val="1"/>
        <charset val="128"/>
      </rPr>
      <t>計</t>
    </r>
    <rPh sb="0" eb="1">
      <t>ケイ</t>
    </rPh>
    <phoneticPr fontId="3"/>
  </si>
  <si>
    <r>
      <rPr>
        <sz val="11"/>
        <rFont val="ＭＳ 明朝"/>
        <family val="1"/>
        <charset val="128"/>
      </rPr>
      <t>業　者　数</t>
    </r>
    <phoneticPr fontId="3"/>
  </si>
  <si>
    <r>
      <rPr>
        <sz val="11"/>
        <rFont val="ＭＳ 明朝"/>
        <family val="1"/>
        <charset val="128"/>
      </rPr>
      <t>隻　　　数</t>
    </r>
    <phoneticPr fontId="3"/>
  </si>
  <si>
    <r>
      <rPr>
        <sz val="14"/>
        <rFont val="ＭＳ 明朝"/>
        <family val="1"/>
        <charset val="128"/>
      </rPr>
      <t>１１　漁業取締・調査</t>
    </r>
    <rPh sb="3" eb="5">
      <t>ギョギョウ</t>
    </rPh>
    <rPh sb="5" eb="7">
      <t>トリシマリ</t>
    </rPh>
    <rPh sb="8" eb="10">
      <t>チョウサ</t>
    </rPh>
    <phoneticPr fontId="16"/>
  </si>
  <si>
    <r>
      <rPr>
        <sz val="11"/>
        <rFont val="ＭＳ 明朝"/>
        <family val="1"/>
        <charset val="128"/>
      </rPr>
      <t>　漁業違反件数は</t>
    </r>
    <r>
      <rPr>
        <sz val="11"/>
        <rFont val="Century"/>
        <family val="1"/>
      </rPr>
      <t>4</t>
    </r>
    <r>
      <rPr>
        <sz val="11"/>
        <rFont val="ＭＳ 明朝"/>
        <family val="1"/>
        <charset val="128"/>
      </rPr>
      <t>件で前年度より</t>
    </r>
    <r>
      <rPr>
        <sz val="11"/>
        <rFont val="Century"/>
        <family val="1"/>
      </rPr>
      <t>1</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6"/>
  </si>
  <si>
    <r>
      <rPr>
        <sz val="11"/>
        <rFont val="ＭＳ 明朝"/>
        <family val="1"/>
        <charset val="128"/>
      </rPr>
      <t>　前年度より調整規則違反が</t>
    </r>
    <r>
      <rPr>
        <sz val="11"/>
        <rFont val="Century"/>
        <family val="1"/>
      </rPr>
      <t>1</t>
    </r>
    <r>
      <rPr>
        <sz val="11"/>
        <rFont val="ＭＳ 明朝"/>
        <family val="1"/>
        <charset val="128"/>
      </rPr>
      <t>件から</t>
    </r>
    <r>
      <rPr>
        <sz val="11"/>
        <rFont val="Century"/>
        <family val="1"/>
      </rPr>
      <t>3</t>
    </r>
    <r>
      <rPr>
        <sz val="11"/>
        <rFont val="ＭＳ 明朝"/>
        <family val="1"/>
        <charset val="128"/>
      </rPr>
      <t>件に増加、海区指示違反が</t>
    </r>
    <r>
      <rPr>
        <sz val="11"/>
        <rFont val="Century"/>
        <family val="1"/>
      </rPr>
      <t>4</t>
    </r>
    <r>
      <rPr>
        <sz val="11"/>
        <rFont val="ＭＳ 明朝"/>
        <family val="1"/>
        <charset val="128"/>
      </rPr>
      <t>件から</t>
    </r>
    <r>
      <rPr>
        <sz val="11"/>
        <rFont val="Century"/>
        <family val="1"/>
      </rPr>
      <t>1</t>
    </r>
    <r>
      <rPr>
        <sz val="11"/>
        <rFont val="ＭＳ 明朝"/>
        <family val="1"/>
        <charset val="128"/>
      </rPr>
      <t>件に減少した。</t>
    </r>
    <rPh sb="6" eb="8">
      <t>チョウセイ</t>
    </rPh>
    <rPh sb="8" eb="10">
      <t>キソク</t>
    </rPh>
    <rPh sb="10" eb="12">
      <t>イハン</t>
    </rPh>
    <rPh sb="14" eb="15">
      <t>ケン</t>
    </rPh>
    <rPh sb="18" eb="19">
      <t>ケン</t>
    </rPh>
    <rPh sb="20" eb="22">
      <t>ゾウカ</t>
    </rPh>
    <rPh sb="23" eb="24">
      <t>ウミ</t>
    </rPh>
    <rPh sb="24" eb="25">
      <t>ク</t>
    </rPh>
    <rPh sb="25" eb="27">
      <t>シジ</t>
    </rPh>
    <rPh sb="27" eb="29">
      <t>イハン</t>
    </rPh>
    <rPh sb="31" eb="32">
      <t>ケン</t>
    </rPh>
    <rPh sb="35" eb="36">
      <t>ケン</t>
    </rPh>
    <rPh sb="37" eb="39">
      <t>ゲンショウ</t>
    </rPh>
    <phoneticPr fontId="16"/>
  </si>
  <si>
    <r>
      <rPr>
        <sz val="11"/>
        <rFont val="ＭＳ 明朝"/>
        <family val="1"/>
        <charset val="128"/>
      </rPr>
      <t>　海面の陸上取締では、違反が</t>
    </r>
    <r>
      <rPr>
        <sz val="11"/>
        <rFont val="Century"/>
        <family val="1"/>
      </rPr>
      <t>1</t>
    </r>
    <r>
      <rPr>
        <sz val="11"/>
        <rFont val="ＭＳ 明朝"/>
        <family val="1"/>
        <charset val="128"/>
      </rPr>
      <t>件から</t>
    </r>
    <r>
      <rPr>
        <sz val="11"/>
        <rFont val="Century"/>
        <family val="1"/>
      </rPr>
      <t>0</t>
    </r>
    <r>
      <rPr>
        <sz val="11"/>
        <rFont val="ＭＳ 明朝"/>
        <family val="1"/>
        <charset val="128"/>
      </rPr>
      <t>件に減少した。</t>
    </r>
    <rPh sb="1" eb="3">
      <t>カイメン</t>
    </rPh>
    <rPh sb="4" eb="6">
      <t>リクジョウ</t>
    </rPh>
    <rPh sb="6" eb="8">
      <t>トリシマ</t>
    </rPh>
    <rPh sb="11" eb="13">
      <t>イハン</t>
    </rPh>
    <rPh sb="15" eb="16">
      <t>ケン</t>
    </rPh>
    <rPh sb="21" eb="23">
      <t>ゲンショウ</t>
    </rPh>
    <phoneticPr fontId="16"/>
  </si>
  <si>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6"/>
  </si>
  <si>
    <r>
      <rPr>
        <sz val="11"/>
        <rFont val="ＭＳ 明朝"/>
        <family val="1"/>
        <charset val="128"/>
      </rPr>
      <t>海　面</t>
    </r>
    <rPh sb="0" eb="1">
      <t>ウミ</t>
    </rPh>
    <rPh sb="2" eb="3">
      <t>メン</t>
    </rPh>
    <phoneticPr fontId="16"/>
  </si>
  <si>
    <r>
      <rPr>
        <sz val="11"/>
        <rFont val="ＭＳ 明朝"/>
        <family val="1"/>
        <charset val="128"/>
      </rPr>
      <t>海上取締</t>
    </r>
    <rPh sb="0" eb="2">
      <t>カイジョウ</t>
    </rPh>
    <rPh sb="2" eb="4">
      <t>トリシマ</t>
    </rPh>
    <phoneticPr fontId="16"/>
  </si>
  <si>
    <r>
      <t>4</t>
    </r>
    <r>
      <rPr>
        <sz val="11"/>
        <rFont val="ＭＳ 明朝"/>
        <family val="1"/>
        <charset val="128"/>
      </rPr>
      <t>件</t>
    </r>
    <rPh sb="1" eb="2">
      <t>ケン</t>
    </rPh>
    <phoneticPr fontId="16"/>
  </si>
  <si>
    <r>
      <rPr>
        <sz val="11"/>
        <rFont val="ＭＳ 明朝"/>
        <family val="1"/>
        <charset val="128"/>
      </rPr>
      <t>県　内　漁　船</t>
    </r>
    <rPh sb="0" eb="1">
      <t>ケン</t>
    </rPh>
    <rPh sb="2" eb="3">
      <t>ナイ</t>
    </rPh>
    <rPh sb="4" eb="5">
      <t>リョウ</t>
    </rPh>
    <rPh sb="6" eb="7">
      <t>セン</t>
    </rPh>
    <phoneticPr fontId="16"/>
  </si>
  <si>
    <r>
      <rPr>
        <sz val="11"/>
        <rFont val="ＭＳ 明朝"/>
        <family val="1"/>
        <charset val="128"/>
      </rPr>
      <t>そ　の　他</t>
    </r>
    <rPh sb="4" eb="5">
      <t>タ</t>
    </rPh>
    <phoneticPr fontId="16"/>
  </si>
  <si>
    <r>
      <rPr>
        <sz val="11"/>
        <rFont val="ＭＳ 明朝"/>
        <family val="1"/>
        <charset val="128"/>
      </rPr>
      <t>県　外　漁　船</t>
    </r>
    <phoneticPr fontId="16"/>
  </si>
  <si>
    <r>
      <t>3</t>
    </r>
    <r>
      <rPr>
        <sz val="11"/>
        <rFont val="ＭＳ 明朝"/>
        <family val="1"/>
        <charset val="128"/>
      </rPr>
      <t>件</t>
    </r>
    <phoneticPr fontId="16"/>
  </si>
  <si>
    <r>
      <rPr>
        <sz val="11"/>
        <rFont val="ＭＳ 明朝"/>
        <family val="1"/>
        <charset val="128"/>
      </rPr>
      <t>遊漁</t>
    </r>
    <phoneticPr fontId="16"/>
  </si>
  <si>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6"/>
  </si>
  <si>
    <r>
      <t>1</t>
    </r>
    <r>
      <rPr>
        <sz val="11"/>
        <rFont val="ＭＳ 明朝"/>
        <family val="1"/>
        <charset val="128"/>
      </rPr>
      <t>件</t>
    </r>
    <rPh sb="1" eb="2">
      <t>ケン</t>
    </rPh>
    <phoneticPr fontId="16"/>
  </si>
  <si>
    <r>
      <t>0</t>
    </r>
    <r>
      <rPr>
        <sz val="11"/>
        <rFont val="ＭＳ 明朝"/>
        <family val="1"/>
        <charset val="128"/>
      </rPr>
      <t>件</t>
    </r>
    <rPh sb="1" eb="2">
      <t>ケン</t>
    </rPh>
    <phoneticPr fontId="16"/>
  </si>
  <si>
    <r>
      <rPr>
        <sz val="11"/>
        <rFont val="ＭＳ 明朝"/>
        <family val="1"/>
        <charset val="128"/>
      </rPr>
      <t>　</t>
    </r>
    <phoneticPr fontId="16"/>
  </si>
  <si>
    <r>
      <rPr>
        <sz val="11"/>
        <rFont val="ＭＳ 明朝"/>
        <family val="1"/>
        <charset val="128"/>
      </rPr>
      <t>陸上取締</t>
    </r>
    <rPh sb="0" eb="2">
      <t>リクジョウ</t>
    </rPh>
    <rPh sb="2" eb="4">
      <t>トリシマ</t>
    </rPh>
    <phoneticPr fontId="16"/>
  </si>
  <si>
    <r>
      <t>0</t>
    </r>
    <r>
      <rPr>
        <sz val="11"/>
        <rFont val="ＭＳ 明朝"/>
        <family val="1"/>
        <charset val="128"/>
      </rPr>
      <t>件　</t>
    </r>
    <phoneticPr fontId="16"/>
  </si>
  <si>
    <r>
      <rPr>
        <sz val="11"/>
        <rFont val="ＭＳ 明朝"/>
        <family val="1"/>
        <charset val="128"/>
      </rPr>
      <t>内水面</t>
    </r>
    <rPh sb="0" eb="1">
      <t>ウチ</t>
    </rPh>
    <rPh sb="1" eb="2">
      <t>ミズ</t>
    </rPh>
    <rPh sb="2" eb="3">
      <t>メン</t>
    </rPh>
    <phoneticPr fontId="16"/>
  </si>
  <si>
    <r>
      <rPr>
        <sz val="11"/>
        <rFont val="ＭＳ 明朝"/>
        <family val="1"/>
        <charset val="128"/>
      </rPr>
      <t>合　計</t>
    </r>
    <rPh sb="0" eb="1">
      <t>ゴウ</t>
    </rPh>
    <rPh sb="2" eb="3">
      <t>ケイ</t>
    </rPh>
    <phoneticPr fontId="16"/>
  </si>
  <si>
    <r>
      <t>4</t>
    </r>
    <r>
      <rPr>
        <sz val="11"/>
        <rFont val="ＭＳ 明朝"/>
        <family val="1"/>
        <charset val="128"/>
      </rPr>
      <t>件</t>
    </r>
    <phoneticPr fontId="16"/>
  </si>
  <si>
    <r>
      <rPr>
        <sz val="11"/>
        <rFont val="ＭＳ 明朝"/>
        <family val="1"/>
        <charset val="128"/>
      </rPr>
      <t>　Ⅱ　調査業務実績</t>
    </r>
    <rPh sb="3" eb="5">
      <t>チョウサ</t>
    </rPh>
    <rPh sb="5" eb="7">
      <t>ギョウム</t>
    </rPh>
    <rPh sb="7" eb="9">
      <t>ジッセキ</t>
    </rPh>
    <phoneticPr fontId="16"/>
  </si>
  <si>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8</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6"/>
  </si>
  <si>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19</t>
    </r>
    <r>
      <rPr>
        <sz val="11"/>
        <rFont val="ＭＳ 明朝"/>
        <family val="1"/>
        <charset val="128"/>
      </rPr>
      <t>日　</t>
    </r>
    <rPh sb="0" eb="1">
      <t>ゴウ</t>
    </rPh>
    <rPh sb="3" eb="4">
      <t>ケイ</t>
    </rPh>
    <rPh sb="7" eb="8">
      <t>ニチ</t>
    </rPh>
    <phoneticPr fontId="16"/>
  </si>
  <si>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</si>
  <si>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6"/>
  </si>
  <si>
    <r>
      <rPr>
        <sz val="11"/>
        <rFont val="ＭＳ 明朝"/>
        <family val="1"/>
        <charset val="128"/>
      </rPr>
      <t>性能</t>
    </r>
    <rPh sb="0" eb="2">
      <t>セイノウ</t>
    </rPh>
    <phoneticPr fontId="16"/>
  </si>
  <si>
    <r>
      <rPr>
        <sz val="11"/>
        <rFont val="ＭＳ 明朝"/>
        <family val="1"/>
        <charset val="128"/>
      </rPr>
      <t>　航海速力　</t>
    </r>
    <r>
      <rPr>
        <sz val="11"/>
        <rFont val="Century"/>
        <family val="1"/>
      </rPr>
      <t xml:space="preserve">   35</t>
    </r>
    <r>
      <rPr>
        <sz val="11"/>
        <rFont val="ＭＳ 明朝"/>
        <family val="1"/>
        <charset val="128"/>
      </rPr>
      <t>ノット</t>
    </r>
    <phoneticPr fontId="16"/>
  </si>
  <si>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6"/>
  </si>
  <si>
    <r>
      <rPr>
        <sz val="11"/>
        <rFont val="ＭＳ 明朝"/>
        <family val="1"/>
        <charset val="128"/>
      </rPr>
      <t>船質</t>
    </r>
    <rPh sb="0" eb="1">
      <t>フネ</t>
    </rPh>
    <rPh sb="1" eb="2">
      <t>シツ</t>
    </rPh>
    <phoneticPr fontId="16"/>
  </si>
  <si>
    <r>
      <rPr>
        <sz val="11"/>
        <rFont val="ＭＳ 明朝"/>
        <family val="1"/>
        <charset val="128"/>
      </rPr>
      <t>　軽合金製</t>
    </r>
    <phoneticPr fontId="16"/>
  </si>
  <si>
    <r>
      <rPr>
        <sz val="11"/>
        <rFont val="ＭＳ 明朝"/>
        <family val="1"/>
        <charset val="128"/>
      </rPr>
      <t>　航続距離　</t>
    </r>
    <r>
      <rPr>
        <sz val="11"/>
        <rFont val="Century"/>
        <family val="1"/>
      </rPr>
      <t xml:space="preserve"> 350</t>
    </r>
    <r>
      <rPr>
        <sz val="11"/>
        <rFont val="ＭＳ 明朝"/>
        <family val="1"/>
        <charset val="128"/>
      </rPr>
      <t>浬</t>
    </r>
    <phoneticPr fontId="16"/>
  </si>
  <si>
    <r>
      <rPr>
        <sz val="11"/>
        <rFont val="ＭＳ 明朝"/>
        <family val="1"/>
        <charset val="128"/>
      </rPr>
      <t>　潮流観測装置</t>
    </r>
    <phoneticPr fontId="16"/>
  </si>
  <si>
    <r>
      <rPr>
        <sz val="11"/>
        <rFont val="ＭＳ 明朝"/>
        <family val="1"/>
        <charset val="128"/>
      </rPr>
      <t>主要寸法</t>
    </r>
    <rPh sb="0" eb="2">
      <t>シュヨウ</t>
    </rPh>
    <rPh sb="2" eb="4">
      <t>スンポウ</t>
    </rPh>
    <phoneticPr fontId="16"/>
  </si>
  <si>
    <r>
      <rPr>
        <sz val="11"/>
        <rFont val="ＭＳ 明朝"/>
        <family val="1"/>
        <charset val="128"/>
      </rPr>
      <t>設備</t>
    </r>
    <rPh sb="0" eb="2">
      <t>セツビ</t>
    </rPh>
    <phoneticPr fontId="16"/>
  </si>
  <si>
    <r>
      <rPr>
        <sz val="11"/>
        <rFont val="ＭＳ 明朝"/>
        <family val="1"/>
        <charset val="128"/>
      </rPr>
      <t>　</t>
    </r>
    <r>
      <rPr>
        <sz val="11"/>
        <rFont val="Century"/>
        <family val="1"/>
      </rPr>
      <t>GPS</t>
    </r>
    <r>
      <rPr>
        <sz val="11"/>
        <rFont val="ＭＳ 明朝"/>
        <family val="1"/>
        <charset val="128"/>
      </rPr>
      <t>航法装置</t>
    </r>
    <phoneticPr fontId="16"/>
  </si>
  <si>
    <r>
      <rPr>
        <sz val="11"/>
        <rFont val="ＭＳ 明朝"/>
        <family val="1"/>
        <charset val="128"/>
      </rPr>
      <t>　航海用電子海図表示装置</t>
    </r>
    <phoneticPr fontId="16"/>
  </si>
  <si>
    <t xml:space="preserve">    </t>
  </si>
  <si>
    <r>
      <rPr>
        <sz val="11"/>
        <rFont val="ＭＳ 明朝"/>
        <family val="1"/>
        <charset val="128"/>
      </rPr>
      <t>　幅</t>
    </r>
    <r>
      <rPr>
        <sz val="11"/>
        <rFont val="Century"/>
        <family val="1"/>
      </rPr>
      <t xml:space="preserve">                 5.50</t>
    </r>
    <r>
      <rPr>
        <sz val="11"/>
        <rFont val="ＭＳ 明朝"/>
        <family val="1"/>
        <charset val="128"/>
      </rPr>
      <t>メートル</t>
    </r>
    <phoneticPr fontId="16"/>
  </si>
  <si>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</si>
  <si>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6"/>
  </si>
  <si>
    <r>
      <rPr>
        <sz val="11"/>
        <rFont val="ＭＳ 明朝"/>
        <family val="1"/>
        <charset val="128"/>
      </rPr>
      <t>　深さ</t>
    </r>
    <r>
      <rPr>
        <sz val="11"/>
        <rFont val="Century"/>
        <family val="1"/>
      </rPr>
      <t xml:space="preserve">             2.73</t>
    </r>
    <r>
      <rPr>
        <sz val="11"/>
        <rFont val="ＭＳ 明朝"/>
        <family val="1"/>
        <charset val="128"/>
      </rPr>
      <t>メートル</t>
    </r>
    <phoneticPr fontId="16"/>
  </si>
  <si>
    <r>
      <rPr>
        <sz val="11"/>
        <rFont val="ＭＳ 明朝"/>
        <family val="1"/>
        <charset val="128"/>
      </rPr>
      <t>　減揺装置</t>
    </r>
    <phoneticPr fontId="16"/>
  </si>
  <si>
    <r>
      <rPr>
        <sz val="11"/>
        <rFont val="ＭＳ 明朝"/>
        <family val="1"/>
        <charset val="128"/>
      </rPr>
      <t>　その他</t>
    </r>
    <r>
      <rPr>
        <sz val="11"/>
        <rFont val="Century"/>
        <family val="1"/>
      </rPr>
      <t xml:space="preserve"> 6</t>
    </r>
    <r>
      <rPr>
        <sz val="11"/>
        <rFont val="ＭＳ 明朝"/>
        <family val="1"/>
        <charset val="128"/>
      </rPr>
      <t>名</t>
    </r>
    <phoneticPr fontId="16"/>
  </si>
  <si>
    <r>
      <rPr>
        <sz val="11"/>
        <rFont val="ＭＳ 明朝"/>
        <family val="1"/>
        <charset val="128"/>
      </rPr>
      <t>総トン数</t>
    </r>
    <rPh sb="0" eb="1">
      <t>ソウ</t>
    </rPh>
    <rPh sb="3" eb="4">
      <t>スウ</t>
    </rPh>
    <phoneticPr fontId="16"/>
  </si>
  <si>
    <r>
      <rPr>
        <sz val="11"/>
        <rFont val="ＭＳ 明朝"/>
        <family val="1"/>
        <charset val="128"/>
      </rPr>
      <t>　</t>
    </r>
    <r>
      <rPr>
        <sz val="11"/>
        <rFont val="Century"/>
        <family val="1"/>
      </rPr>
      <t>52</t>
    </r>
    <r>
      <rPr>
        <sz val="11"/>
        <rFont val="ＭＳ 明朝"/>
        <family val="1"/>
        <charset val="128"/>
      </rPr>
      <t>トン</t>
    </r>
    <phoneticPr fontId="16"/>
  </si>
  <si>
    <r>
      <rPr>
        <sz val="11"/>
        <rFont val="ＭＳ 明朝"/>
        <family val="1"/>
        <charset val="128"/>
      </rPr>
      <t>　カラー魚群探知機</t>
    </r>
    <phoneticPr fontId="16"/>
  </si>
  <si>
    <r>
      <rPr>
        <sz val="11"/>
        <rFont val="ＭＳ 明朝"/>
        <family val="1"/>
        <charset val="128"/>
      </rPr>
      <t>進水年月日</t>
    </r>
    <phoneticPr fontId="16"/>
  </si>
  <si>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6"/>
  </si>
  <si>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</si>
  <si>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6"/>
  </si>
  <si>
    <r>
      <rPr>
        <sz val="11"/>
        <rFont val="ＭＳ 明朝"/>
        <family val="1"/>
        <charset val="128"/>
      </rPr>
      <t>　記録式魚群探知機</t>
    </r>
    <phoneticPr fontId="16"/>
  </si>
  <si>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</si>
  <si>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6"/>
  </si>
  <si>
    <r>
      <rPr>
        <sz val="11"/>
        <rFont val="ＭＳ 明朝"/>
        <family val="1"/>
        <charset val="128"/>
      </rPr>
      <t>　電動測深機</t>
    </r>
    <phoneticPr fontId="16"/>
  </si>
  <si>
    <r>
      <rPr>
        <sz val="14"/>
        <color rgb="FF000000"/>
        <rFont val="ＭＳ 明朝"/>
        <family val="1"/>
        <charset val="128"/>
      </rPr>
      <t>１２　漁業無線</t>
    </r>
    <phoneticPr fontId="3"/>
  </si>
  <si>
    <r>
      <rPr>
        <sz val="12"/>
        <color rgb="FF000000"/>
        <rFont val="ＭＳ 明朝"/>
        <family val="1"/>
        <charset val="128"/>
      </rPr>
      <t>　　　ア、開局年月日</t>
    </r>
    <phoneticPr fontId="3"/>
  </si>
  <si>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</si>
  <si>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　　　イ、呼出名称</t>
    </r>
    <phoneticPr fontId="3"/>
  </si>
  <si>
    <r>
      <t xml:space="preserve"> </t>
    </r>
    <r>
      <rPr>
        <sz val="12"/>
        <color rgb="FF000000"/>
        <rFont val="ＭＳ 明朝"/>
        <family val="1"/>
        <charset val="128"/>
      </rPr>
      <t>「さかたぎょぎょう」</t>
    </r>
  </si>
  <si>
    <r>
      <rPr>
        <sz val="12"/>
        <color rgb="FF000000"/>
        <rFont val="ＭＳ 明朝"/>
        <family val="1"/>
        <charset val="128"/>
      </rPr>
      <t>　　　ウ、電波の型式</t>
    </r>
    <phoneticPr fontId="3"/>
  </si>
  <si>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</si>
  <si>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</si>
  <si>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空中線電力</t>
    </r>
  </si>
  <si>
    <t>1738.5</t>
    <phoneticPr fontId="3"/>
  </si>
  <si>
    <t>2394.5</t>
    <phoneticPr fontId="3"/>
  </si>
  <si>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</si>
  <si>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</si>
  <si>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</si>
  <si>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3"/>
  </si>
  <si>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</si>
  <si>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3"/>
  </si>
  <si>
    <r>
      <rPr>
        <sz val="12"/>
        <color theme="1"/>
        <rFont val="ＭＳ 明朝"/>
        <family val="1"/>
        <charset val="128"/>
      </rPr>
      <t>オ、所属船舶数</t>
    </r>
    <r>
      <rPr>
        <sz val="12"/>
        <color theme="1"/>
        <rFont val="Century"/>
        <family val="1"/>
      </rPr>
      <t>7</t>
    </r>
    <r>
      <rPr>
        <sz val="12"/>
        <color theme="1"/>
        <rFont val="ＭＳ 明朝"/>
        <family val="1"/>
        <charset val="128"/>
      </rPr>
      <t>隻</t>
    </r>
    <phoneticPr fontId="3"/>
  </si>
  <si>
    <r>
      <rPr>
        <sz val="12"/>
        <color theme="1"/>
        <rFont val="ＭＳ 明朝"/>
        <family val="1"/>
        <charset val="128"/>
      </rPr>
      <t>カ、令和</t>
    </r>
    <r>
      <rPr>
        <sz val="12"/>
        <color theme="1"/>
        <rFont val="Century"/>
        <family val="1"/>
      </rPr>
      <t>3</t>
    </r>
    <r>
      <rPr>
        <sz val="12"/>
        <color theme="1"/>
        <rFont val="ＭＳ 明朝"/>
        <family val="1"/>
        <charset val="128"/>
      </rPr>
      <t>年度無線通信実績</t>
    </r>
    <rPh sb="2" eb="4">
      <t>レイワ</t>
    </rPh>
    <phoneticPr fontId="3"/>
  </si>
  <si>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</si>
  <si>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</si>
  <si>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</si>
  <si>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</si>
  <si>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r>
      <t xml:space="preserve">  16</t>
    </r>
    <r>
      <rPr>
        <sz val="12"/>
        <color theme="1"/>
        <rFont val="ＭＳ 明朝"/>
        <family val="1"/>
        <charset val="128"/>
      </rPr>
      <t>時間</t>
    </r>
    <r>
      <rPr>
        <sz val="12"/>
        <color theme="1"/>
        <rFont val="Century"/>
        <family val="1"/>
      </rPr>
      <t>48</t>
    </r>
    <r>
      <rPr>
        <sz val="12"/>
        <color theme="1"/>
        <rFont val="ＭＳ 明朝"/>
        <family val="1"/>
        <charset val="128"/>
      </rPr>
      <t>分</t>
    </r>
    <phoneticPr fontId="3"/>
  </si>
  <si>
    <r>
      <rPr>
        <sz val="12"/>
        <color theme="1"/>
        <rFont val="ＭＳ 明朝"/>
        <family val="1"/>
        <charset val="128"/>
      </rPr>
      <t>定時連絡通信</t>
    </r>
  </si>
  <si>
    <r>
      <t>117</t>
    </r>
    <r>
      <rPr>
        <sz val="12"/>
        <color theme="1"/>
        <rFont val="ＭＳ 明朝"/>
        <family val="1"/>
        <charset val="128"/>
      </rPr>
      <t>時間</t>
    </r>
    <r>
      <rPr>
        <sz val="12"/>
        <color theme="1"/>
        <rFont val="Century"/>
        <family val="1"/>
      </rPr>
      <t>48</t>
    </r>
    <r>
      <rPr>
        <sz val="12"/>
        <color theme="1"/>
        <rFont val="ＭＳ 明朝"/>
        <family val="1"/>
        <charset val="128"/>
      </rPr>
      <t>分</t>
    </r>
    <phoneticPr fontId="3"/>
  </si>
  <si>
    <r>
      <rPr>
        <sz val="12"/>
        <color theme="1"/>
        <rFont val="ＭＳ 明朝"/>
        <family val="1"/>
        <charset val="128"/>
      </rPr>
      <t>海上安全情報</t>
    </r>
  </si>
  <si>
    <r>
      <t xml:space="preserve">  36</t>
    </r>
    <r>
      <rPr>
        <sz val="12"/>
        <color theme="1"/>
        <rFont val="ＭＳ 明朝"/>
        <family val="1"/>
        <charset val="128"/>
      </rPr>
      <t>時間</t>
    </r>
    <r>
      <rPr>
        <sz val="12"/>
        <color theme="1"/>
        <rFont val="Century"/>
        <family val="1"/>
      </rPr>
      <t>30</t>
    </r>
    <r>
      <rPr>
        <sz val="12"/>
        <color theme="1"/>
        <rFont val="ＭＳ 明朝"/>
        <family val="1"/>
        <charset val="128"/>
      </rPr>
      <t>分</t>
    </r>
    <phoneticPr fontId="3"/>
  </si>
  <si>
    <r>
      <rPr>
        <sz val="12"/>
        <color theme="1"/>
        <rFont val="ＭＳ 明朝"/>
        <family val="1"/>
        <charset val="128"/>
      </rPr>
      <t>海上気象周知通信</t>
    </r>
  </si>
  <si>
    <r>
      <t>112</t>
    </r>
    <r>
      <rPr>
        <sz val="12"/>
        <color theme="1"/>
        <rFont val="ＭＳ 明朝"/>
        <family val="1"/>
        <charset val="128"/>
      </rPr>
      <t>時間</t>
    </r>
    <r>
      <rPr>
        <sz val="12"/>
        <color theme="1"/>
        <rFont val="Century"/>
        <family val="1"/>
      </rPr>
      <t>42</t>
    </r>
    <r>
      <rPr>
        <sz val="12"/>
        <color theme="1"/>
        <rFont val="ＭＳ 明朝"/>
        <family val="1"/>
        <charset val="128"/>
      </rPr>
      <t>分</t>
    </r>
    <phoneticPr fontId="3"/>
  </si>
  <si>
    <r>
      <rPr>
        <sz val="12"/>
        <color theme="1"/>
        <rFont val="ＭＳ 明朝"/>
        <family val="1"/>
        <charset val="128"/>
      </rPr>
      <t>その他</t>
    </r>
  </si>
  <si>
    <r>
      <t>13</t>
    </r>
    <r>
      <rPr>
        <sz val="12"/>
        <color theme="1"/>
        <rFont val="ＭＳ 明朝"/>
        <family val="1"/>
        <charset val="128"/>
      </rPr>
      <t>分</t>
    </r>
    <phoneticPr fontId="3"/>
  </si>
  <si>
    <r>
      <rPr>
        <sz val="12"/>
        <color theme="1"/>
        <rFont val="ＭＳ 明朝"/>
        <family val="1"/>
        <charset val="128"/>
      </rPr>
      <t>計</t>
    </r>
  </si>
  <si>
    <r>
      <t>284</t>
    </r>
    <r>
      <rPr>
        <sz val="12"/>
        <color theme="1"/>
        <rFont val="ＭＳ 明朝"/>
        <family val="1"/>
        <charset val="128"/>
      </rPr>
      <t>時間</t>
    </r>
    <r>
      <rPr>
        <sz val="12"/>
        <color theme="1"/>
        <rFont val="Century"/>
        <family val="1"/>
      </rPr>
      <t>01</t>
    </r>
    <r>
      <rPr>
        <sz val="12"/>
        <color theme="1"/>
        <rFont val="ＭＳ 明朝"/>
        <family val="1"/>
        <charset val="128"/>
      </rPr>
      <t>分</t>
    </r>
    <phoneticPr fontId="3"/>
  </si>
  <si>
    <r>
      <rPr>
        <sz val="12"/>
        <color theme="1"/>
        <rFont val="ＭＳ 明朝"/>
        <family val="1"/>
        <charset val="128"/>
      </rPr>
      <t>漁　業　通　信</t>
    </r>
    <phoneticPr fontId="3"/>
  </si>
  <si>
    <r>
      <t>411</t>
    </r>
    <r>
      <rPr>
        <sz val="12"/>
        <color theme="1"/>
        <rFont val="ＭＳ 明朝"/>
        <family val="1"/>
        <charset val="128"/>
      </rPr>
      <t>時間</t>
    </r>
    <r>
      <rPr>
        <sz val="12"/>
        <color theme="1"/>
        <rFont val="Century"/>
        <family val="1"/>
      </rPr>
      <t>06</t>
    </r>
    <r>
      <rPr>
        <sz val="12"/>
        <color theme="1"/>
        <rFont val="ＭＳ 明朝"/>
        <family val="1"/>
        <charset val="128"/>
      </rPr>
      <t>分</t>
    </r>
    <phoneticPr fontId="3"/>
  </si>
  <si>
    <r>
      <rPr>
        <sz val="12"/>
        <color theme="1"/>
        <rFont val="ＭＳ 明朝"/>
        <family val="1"/>
        <charset val="128"/>
      </rPr>
      <t>総　　　　　計</t>
    </r>
    <phoneticPr fontId="3"/>
  </si>
  <si>
    <r>
      <t>695</t>
    </r>
    <r>
      <rPr>
        <sz val="12"/>
        <color theme="1"/>
        <rFont val="ＭＳ 明朝"/>
        <family val="1"/>
        <charset val="128"/>
      </rPr>
      <t>時間</t>
    </r>
    <r>
      <rPr>
        <sz val="12"/>
        <color theme="1"/>
        <rFont val="Century"/>
        <family val="1"/>
      </rPr>
      <t>07</t>
    </r>
    <r>
      <rPr>
        <sz val="12"/>
        <color theme="1"/>
        <rFont val="ＭＳ 明朝"/>
        <family val="1"/>
        <charset val="128"/>
      </rPr>
      <t>分</t>
    </r>
    <phoneticPr fontId="3"/>
  </si>
  <si>
    <t>J3E</t>
    <phoneticPr fontId="3"/>
  </si>
  <si>
    <t>50W</t>
    <phoneticPr fontId="3"/>
  </si>
  <si>
    <t>(1)　山形県酒田漁業無線局</t>
  </si>
  <si>
    <t>周波数(kHz)</t>
  </si>
  <si>
    <t>　主送信機(J3E 50W)1台</t>
  </si>
  <si>
    <t>　送受信機(J3E 50W)  1台</t>
  </si>
  <si>
    <t>　セルコール受信機(個別番号0030) 1台</t>
  </si>
  <si>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</si>
  <si>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</si>
  <si>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</si>
  <si>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</si>
  <si>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</si>
  <si>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</si>
  <si>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3"/>
  </si>
  <si>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</si>
  <si>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</si>
  <si>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</si>
  <si>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</si>
  <si>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</si>
  <si>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</si>
  <si>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3"/>
  </si>
  <si>
    <t>A3E</t>
  </si>
  <si>
    <t>27524  27892</t>
  </si>
  <si>
    <t>27524  27740</t>
  </si>
  <si>
    <t>27524  27932</t>
  </si>
  <si>
    <t>27524  27836</t>
  </si>
  <si>
    <r>
      <rPr>
        <sz val="11"/>
        <color theme="1"/>
        <rFont val="ＭＳ 明朝"/>
        <family val="1"/>
        <charset val="128"/>
      </rPr>
      <t>空中線電力</t>
    </r>
    <phoneticPr fontId="3"/>
  </si>
  <si>
    <t>1W</t>
  </si>
  <si>
    <r>
      <rPr>
        <sz val="11"/>
        <color theme="1"/>
        <rFont val="ＭＳ 明朝"/>
        <family val="1"/>
        <charset val="128"/>
      </rPr>
      <t>所属船舶数</t>
    </r>
    <phoneticPr fontId="3"/>
  </si>
  <si>
    <r>
      <rPr>
        <sz val="11"/>
        <color theme="1"/>
        <rFont val="ＭＳ 明朝"/>
        <family val="1"/>
        <charset val="128"/>
      </rPr>
      <t>所在地</t>
    </r>
    <phoneticPr fontId="3"/>
  </si>
  <si>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3"/>
  </si>
  <si>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3"/>
  </si>
  <si>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</si>
  <si>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</si>
  <si>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3"/>
  </si>
  <si>
    <r>
      <rPr>
        <sz val="11"/>
        <color theme="1"/>
        <rFont val="ＭＳ 明朝"/>
        <family val="1"/>
        <charset val="128"/>
      </rPr>
      <t>令和</t>
    </r>
    <r>
      <rPr>
        <sz val="11"/>
        <color theme="1"/>
        <rFont val="Century"/>
        <family val="1"/>
      </rPr>
      <t>3</t>
    </r>
    <r>
      <rPr>
        <sz val="11"/>
        <color theme="1"/>
        <rFont val="ＭＳ 明朝"/>
        <family val="1"/>
        <charset val="128"/>
      </rPr>
      <t>年度無線通信実績</t>
    </r>
    <rPh sb="0" eb="2">
      <t>レイワ</t>
    </rPh>
    <phoneticPr fontId="3"/>
  </si>
  <si>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</si>
  <si>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</si>
  <si>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</si>
  <si>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3"/>
  </si>
  <si>
    <r>
      <t xml:space="preserve"> </t>
    </r>
    <r>
      <rPr>
        <sz val="11"/>
        <color theme="1"/>
        <rFont val="ＭＳ 明朝"/>
        <family val="1"/>
        <charset val="128"/>
      </rPr>
      <t>時間</t>
    </r>
    <phoneticPr fontId="3"/>
  </si>
  <si>
    <r>
      <rPr>
        <sz val="11"/>
        <color theme="1"/>
        <rFont val="ＭＳ 明朝"/>
        <family val="1"/>
        <charset val="128"/>
      </rPr>
      <t>漁　業　通　信</t>
    </r>
    <phoneticPr fontId="3"/>
  </si>
  <si>
    <r>
      <rPr>
        <sz val="11"/>
        <color theme="1"/>
        <rFont val="ＭＳ 明朝"/>
        <family val="1"/>
        <charset val="128"/>
      </rPr>
      <t>計</t>
    </r>
    <phoneticPr fontId="3"/>
  </si>
  <si>
    <t>漁業指導監督通信</t>
    <phoneticPr fontId="3"/>
  </si>
  <si>
    <r>
      <rPr>
        <sz val="12"/>
        <rFont val="ＭＳ 明朝"/>
        <family val="1"/>
        <charset val="128"/>
      </rPr>
      <t>１３　水産基盤整備事業</t>
    </r>
  </si>
  <si>
    <r>
      <t xml:space="preserve"> </t>
    </r>
    <r>
      <rPr>
        <sz val="11"/>
        <rFont val="ＭＳ 明朝"/>
        <family val="1"/>
        <charset val="128"/>
      </rPr>
      <t>　山形県が事業主体となり、漁港内の静穏度と安全な航路確保の他、耐震化・耐津波化を進めるため、飛島漁港、由良漁港を整備するとともに、飛島漁港、吹浦漁港、米子漁港において施設の長寿命化を図る。
　また由良漁港、吹浦漁港及び米子漁港では漁港機能増進として、浚渫・係留施設等の改良を実施する。
　さらに、山形県沿岸において藻場礁・増殖礁設置等の漁場整備を行うほか、飛島漁港の陸閘自動化を進める。</t>
    </r>
    <rPh sb="30" eb="31">
      <t>ホカ</t>
    </rPh>
    <rPh sb="32" eb="35">
      <t>タイシンカ</t>
    </rPh>
    <rPh sb="36" eb="40">
      <t>タイツナミカ</t>
    </rPh>
    <rPh sb="41" eb="42">
      <t>スス</t>
    </rPh>
    <rPh sb="52" eb="54">
      <t>ユラ</t>
    </rPh>
    <rPh sb="54" eb="56">
      <t>ギョコウ</t>
    </rPh>
    <rPh sb="66" eb="68">
      <t>トビシマ</t>
    </rPh>
    <rPh sb="68" eb="70">
      <t>ギョコウ</t>
    </rPh>
    <rPh sb="71" eb="75">
      <t>フクラギョコウ</t>
    </rPh>
    <rPh sb="76" eb="78">
      <t>ヨナゴ</t>
    </rPh>
    <rPh sb="78" eb="80">
      <t>ギョコウ</t>
    </rPh>
    <rPh sb="84" eb="86">
      <t>シセツ</t>
    </rPh>
    <rPh sb="87" eb="89">
      <t>チョウジュ</t>
    </rPh>
    <rPh sb="89" eb="90">
      <t>イノチ</t>
    </rPh>
    <rPh sb="90" eb="91">
      <t>カ</t>
    </rPh>
    <rPh sb="92" eb="93">
      <t>ハカ</t>
    </rPh>
    <rPh sb="99" eb="103">
      <t>ユラギョコウ</t>
    </rPh>
    <rPh sb="104" eb="106">
      <t>フクラ</t>
    </rPh>
    <rPh sb="106" eb="108">
      <t>ギョコウ</t>
    </rPh>
    <rPh sb="108" eb="109">
      <t>オヨ</t>
    </rPh>
    <rPh sb="110" eb="112">
      <t>ヨナゴ</t>
    </rPh>
    <rPh sb="112" eb="114">
      <t>ギョコウ</t>
    </rPh>
    <rPh sb="116" eb="118">
      <t>ギョコウ</t>
    </rPh>
    <rPh sb="118" eb="120">
      <t>キノウ</t>
    </rPh>
    <rPh sb="120" eb="122">
      <t>ゾウシン</t>
    </rPh>
    <rPh sb="126" eb="128">
      <t>シュンセツ</t>
    </rPh>
    <rPh sb="129" eb="133">
      <t>ケイリュウシセツ</t>
    </rPh>
    <rPh sb="133" eb="134">
      <t>トウ</t>
    </rPh>
    <rPh sb="135" eb="137">
      <t>カイリョウ</t>
    </rPh>
    <rPh sb="138" eb="140">
      <t>ジッシ</t>
    </rPh>
    <rPh sb="158" eb="161">
      <t>モバショウ</t>
    </rPh>
    <rPh sb="162" eb="165">
      <t>ゾウショクショウ</t>
    </rPh>
    <rPh sb="165" eb="167">
      <t>セッチ</t>
    </rPh>
    <rPh sb="167" eb="168">
      <t>トウ</t>
    </rPh>
    <rPh sb="179" eb="181">
      <t>トビシマ</t>
    </rPh>
    <rPh sb="181" eb="183">
      <t>ギョコウ</t>
    </rPh>
    <rPh sb="184" eb="186">
      <t>リッコウ</t>
    </rPh>
    <rPh sb="186" eb="189">
      <t>ジドウカ</t>
    </rPh>
    <rPh sb="190" eb="191">
      <t>スス</t>
    </rPh>
    <phoneticPr fontId="16"/>
  </si>
  <si>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</si>
  <si>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16"/>
  </si>
  <si>
    <r>
      <rPr>
        <sz val="11"/>
        <rFont val="ＭＳ 明朝"/>
        <family val="1"/>
        <charset val="128"/>
      </rPr>
      <t>実施場所</t>
    </r>
    <phoneticPr fontId="16"/>
  </si>
  <si>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</si>
  <si>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</si>
  <si>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</si>
  <si>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</si>
  <si>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</si>
  <si>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t>山形県</t>
    <phoneticPr fontId="16"/>
  </si>
  <si>
    <t>飛島漁港</t>
    <phoneticPr fontId="16"/>
  </si>
  <si>
    <r>
      <rPr>
        <sz val="11"/>
        <rFont val="ＭＳ 明朝"/>
        <family val="1"/>
        <charset val="128"/>
      </rPr>
      <t>機能強化</t>
    </r>
    <rPh sb="0" eb="4">
      <t>キノウキョウカ</t>
    </rPh>
    <phoneticPr fontId="16"/>
  </si>
  <si>
    <r>
      <rPr>
        <sz val="11"/>
        <rFont val="ＭＳ 明朝"/>
        <family val="1"/>
        <charset val="128"/>
      </rPr>
      <t>うち補正　</t>
    </r>
    <r>
      <rPr>
        <sz val="11"/>
        <rFont val="Century"/>
        <family val="1"/>
      </rPr>
      <t>50,000</t>
    </r>
    <phoneticPr fontId="16"/>
  </si>
  <si>
    <r>
      <rPr>
        <sz val="11"/>
        <rFont val="ＭＳ 明朝"/>
        <family val="1"/>
        <charset val="128"/>
      </rPr>
      <t>勝浦地区</t>
    </r>
    <phoneticPr fontId="16"/>
  </si>
  <si>
    <r>
      <t>1</t>
    </r>
    <r>
      <rPr>
        <sz val="11"/>
        <rFont val="ＭＳ 明朝"/>
        <family val="1"/>
        <charset val="128"/>
      </rPr>
      <t>式</t>
    </r>
    <rPh sb="1" eb="2">
      <t>シキ</t>
    </rPh>
    <phoneticPr fontId="16"/>
  </si>
  <si>
    <t>由良漁港</t>
    <phoneticPr fontId="16"/>
  </si>
  <si>
    <r>
      <rPr>
        <sz val="11"/>
        <rFont val="ＭＳ 明朝"/>
        <family val="1"/>
        <charset val="128"/>
      </rPr>
      <t>機能強化</t>
    </r>
    <rPh sb="0" eb="2">
      <t>キノウ</t>
    </rPh>
    <rPh sb="2" eb="4">
      <t>キョウカ</t>
    </rPh>
    <phoneticPr fontId="16"/>
  </si>
  <si>
    <r>
      <rPr>
        <sz val="11"/>
        <rFont val="ＭＳ 明朝"/>
        <family val="1"/>
        <charset val="128"/>
      </rPr>
      <t>耐震補強</t>
    </r>
    <r>
      <rPr>
        <sz val="11"/>
        <rFont val="Century"/>
        <family val="1"/>
      </rPr>
      <t xml:space="preserve">   </t>
    </r>
    <phoneticPr fontId="16"/>
  </si>
  <si>
    <r>
      <rPr>
        <sz val="11"/>
        <rFont val="ＭＳ 明朝"/>
        <family val="1"/>
        <charset val="128"/>
      </rPr>
      <t>機能保全</t>
    </r>
    <rPh sb="0" eb="4">
      <t>キノウホゼン</t>
    </rPh>
    <phoneticPr fontId="16"/>
  </si>
  <si>
    <r>
      <rPr>
        <sz val="11"/>
        <rFont val="ＭＳ 明朝"/>
        <family val="1"/>
        <charset val="128"/>
      </rPr>
      <t>中防波堤補修</t>
    </r>
    <rPh sb="0" eb="1">
      <t>ナカ</t>
    </rPh>
    <rPh sb="4" eb="6">
      <t>ホシュウ</t>
    </rPh>
    <phoneticPr fontId="16"/>
  </si>
  <si>
    <t>吹浦漁港</t>
    <rPh sb="0" eb="2">
      <t>フクラ</t>
    </rPh>
    <phoneticPr fontId="16"/>
  </si>
  <si>
    <r>
      <rPr>
        <sz val="11"/>
        <rFont val="ＭＳ 明朝"/>
        <family val="1"/>
        <charset val="128"/>
      </rPr>
      <t>機能保全</t>
    </r>
    <rPh sb="0" eb="2">
      <t>キノウ</t>
    </rPh>
    <rPh sb="2" eb="4">
      <t>ホゼン</t>
    </rPh>
    <phoneticPr fontId="16"/>
  </si>
  <si>
    <r>
      <rPr>
        <sz val="11"/>
        <rFont val="ＭＳ 明朝"/>
        <family val="1"/>
        <charset val="128"/>
      </rPr>
      <t>うち補正　</t>
    </r>
    <r>
      <rPr>
        <sz val="11"/>
        <rFont val="Century"/>
        <family val="1"/>
      </rPr>
      <t>45,800</t>
    </r>
    <rPh sb="2" eb="4">
      <t>ホセイ</t>
    </rPh>
    <phoneticPr fontId="16"/>
  </si>
  <si>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16"/>
  </si>
  <si>
    <t>米子漁港</t>
    <rPh sb="0" eb="2">
      <t>ヨナゴ</t>
    </rPh>
    <rPh sb="2" eb="4">
      <t>ギョコウ</t>
    </rPh>
    <phoneticPr fontId="16"/>
  </si>
  <si>
    <r>
      <rPr>
        <sz val="11"/>
        <rFont val="ＭＳ 明朝"/>
        <family val="1"/>
        <charset val="128"/>
      </rPr>
      <t>うち補正　</t>
    </r>
    <r>
      <rPr>
        <sz val="11"/>
        <rFont val="Century"/>
        <family val="1"/>
      </rPr>
      <t>65,400</t>
    </r>
    <rPh sb="2" eb="4">
      <t>ホセイ</t>
    </rPh>
    <phoneticPr fontId="16"/>
  </si>
  <si>
    <r>
      <rPr>
        <sz val="11"/>
        <rFont val="ＭＳ 明朝"/>
        <family val="1"/>
        <charset val="128"/>
      </rPr>
      <t>北防波堤消波ブロック撤去再設置・防波堤補修</t>
    </r>
    <rPh sb="0" eb="1">
      <t>キタ</t>
    </rPh>
    <rPh sb="1" eb="4">
      <t>ボウハテイ</t>
    </rPh>
    <rPh sb="4" eb="6">
      <t>ショウハ</t>
    </rPh>
    <rPh sb="10" eb="12">
      <t>テッキョ</t>
    </rPh>
    <rPh sb="12" eb="15">
      <t>サイセッチ</t>
    </rPh>
    <rPh sb="16" eb="19">
      <t>ボウハテイ</t>
    </rPh>
    <rPh sb="19" eb="21">
      <t>ホシュウ</t>
    </rPh>
    <phoneticPr fontId="16"/>
  </si>
  <si>
    <t>由良漁港</t>
    <rPh sb="0" eb="2">
      <t>ユラ</t>
    </rPh>
    <rPh sb="2" eb="4">
      <t>ギョコウ</t>
    </rPh>
    <phoneticPr fontId="16"/>
  </si>
  <si>
    <r>
      <rPr>
        <sz val="11"/>
        <rFont val="ＭＳ 明朝"/>
        <family val="1"/>
        <charset val="128"/>
      </rPr>
      <t>機能増進</t>
    </r>
    <rPh sb="0" eb="4">
      <t>キノウゾウシン</t>
    </rPh>
    <phoneticPr fontId="16"/>
  </si>
  <si>
    <r>
      <rPr>
        <sz val="11"/>
        <rFont val="ＭＳ 明朝"/>
        <family val="1"/>
        <charset val="128"/>
      </rPr>
      <t>うち補正　</t>
    </r>
    <r>
      <rPr>
        <sz val="11"/>
        <rFont val="Century"/>
        <family val="1"/>
      </rPr>
      <t>30,000</t>
    </r>
    <phoneticPr fontId="16"/>
  </si>
  <si>
    <t>浚渫</t>
    <rPh sb="0" eb="2">
      <t>シュンセツ</t>
    </rPh>
    <phoneticPr fontId="16"/>
  </si>
  <si>
    <t>吹浦漁港</t>
    <rPh sb="0" eb="2">
      <t>フクラ</t>
    </rPh>
    <rPh sb="2" eb="4">
      <t>ギョコウ</t>
    </rPh>
    <phoneticPr fontId="16"/>
  </si>
  <si>
    <r>
      <rPr>
        <sz val="11"/>
        <rFont val="ＭＳ 明朝"/>
        <family val="1"/>
        <charset val="128"/>
      </rPr>
      <t>うち補正　</t>
    </r>
    <r>
      <rPr>
        <sz val="11"/>
        <rFont val="Century"/>
        <family val="1"/>
      </rPr>
      <t>20,000</t>
    </r>
    <phoneticPr fontId="16"/>
  </si>
  <si>
    <r>
      <rPr>
        <sz val="11"/>
        <rFont val="ＭＳ 明朝"/>
        <family val="1"/>
        <charset val="128"/>
      </rPr>
      <t>係留施設外</t>
    </r>
    <rPh sb="0" eb="4">
      <t>ケイリュウシセツ</t>
    </rPh>
    <rPh sb="4" eb="5">
      <t>ホカ</t>
    </rPh>
    <phoneticPr fontId="16"/>
  </si>
  <si>
    <r>
      <rPr>
        <sz val="11"/>
        <rFont val="ＭＳ 明朝"/>
        <family val="1"/>
        <charset val="128"/>
      </rPr>
      <t>浚渫</t>
    </r>
    <rPh sb="0" eb="2">
      <t>シュンセツ</t>
    </rPh>
    <phoneticPr fontId="16"/>
  </si>
  <si>
    <t>山形県沿岸</t>
    <rPh sb="0" eb="3">
      <t>ヤマガタケン</t>
    </rPh>
    <rPh sb="3" eb="5">
      <t>エンガン</t>
    </rPh>
    <phoneticPr fontId="16"/>
  </si>
  <si>
    <r>
      <rPr>
        <sz val="11"/>
        <rFont val="ＭＳ 明朝"/>
        <family val="1"/>
        <charset val="128"/>
      </rPr>
      <t>水産環境</t>
    </r>
    <rPh sb="0" eb="4">
      <t>スイサンカンキョウ</t>
    </rPh>
    <phoneticPr fontId="16"/>
  </si>
  <si>
    <r>
      <rPr>
        <sz val="11"/>
        <rFont val="ＭＳ 明朝"/>
        <family val="1"/>
        <charset val="128"/>
      </rPr>
      <t>藻場礁・増殖礁ブロック据付・製作</t>
    </r>
    <rPh sb="0" eb="3">
      <t>モバショウ</t>
    </rPh>
    <rPh sb="11" eb="13">
      <t>スエツケ</t>
    </rPh>
    <rPh sb="14" eb="16">
      <t>セイサク</t>
    </rPh>
    <phoneticPr fontId="16"/>
  </si>
  <si>
    <t>飛島漁港</t>
    <rPh sb="0" eb="2">
      <t>トビシマ</t>
    </rPh>
    <rPh sb="2" eb="4">
      <t>ギョコウ</t>
    </rPh>
    <phoneticPr fontId="16"/>
  </si>
  <si>
    <r>
      <rPr>
        <sz val="11"/>
        <rFont val="ＭＳ 明朝"/>
        <family val="1"/>
        <charset val="128"/>
      </rPr>
      <t>津波対策</t>
    </r>
    <rPh sb="0" eb="4">
      <t>ツナミタイサク</t>
    </rPh>
    <phoneticPr fontId="16"/>
  </si>
  <si>
    <r>
      <rPr>
        <sz val="12"/>
        <rFont val="ＭＳ 明朝"/>
        <family val="1"/>
        <charset val="128"/>
      </rPr>
      <t>１４　増　養　殖　事　業</t>
    </r>
  </si>
  <si>
    <r>
      <rPr>
        <sz val="11"/>
        <color theme="1"/>
        <rFont val="ＭＳ 明朝"/>
        <family val="1"/>
        <charset val="128"/>
      </rPr>
      <t>平年の</t>
    </r>
    <r>
      <rPr>
        <sz val="11"/>
        <color theme="1"/>
        <rFont val="Century"/>
        <family val="1"/>
      </rPr>
      <t>49</t>
    </r>
    <r>
      <rPr>
        <sz val="11"/>
        <color theme="1"/>
        <rFont val="ＭＳ 明朝"/>
        <family val="1"/>
        <charset val="128"/>
      </rPr>
      <t>％、沿岸来遊の合計は</t>
    </r>
    <r>
      <rPr>
        <sz val="11"/>
        <color theme="1"/>
        <rFont val="Century"/>
        <family val="1"/>
      </rPr>
      <t>94,575</t>
    </r>
    <r>
      <rPr>
        <sz val="11"/>
        <color theme="1"/>
        <rFont val="ＭＳ 明朝"/>
        <family val="1"/>
        <charset val="128"/>
      </rPr>
      <t>尾、平年の</t>
    </r>
    <r>
      <rPr>
        <sz val="11"/>
        <color theme="1"/>
        <rFont val="Century"/>
        <family val="1"/>
      </rPr>
      <t>43</t>
    </r>
    <r>
      <rPr>
        <sz val="11"/>
        <color theme="1"/>
        <rFont val="ＭＳ 明朝"/>
        <family val="1"/>
        <charset val="128"/>
      </rPr>
      <t>％となった。採卵数は</t>
    </r>
    <r>
      <rPr>
        <sz val="11"/>
        <color theme="1"/>
        <rFont val="Century"/>
        <family val="1"/>
      </rPr>
      <t>34,928</t>
    </r>
    <r>
      <rPr>
        <sz val="11"/>
        <color theme="1"/>
        <rFont val="ＭＳ 明朝"/>
        <family val="1"/>
        <charset val="128"/>
      </rPr>
      <t>千粒で、前年比</t>
    </r>
    <r>
      <rPr>
        <sz val="11"/>
        <color theme="1"/>
        <rFont val="Century"/>
        <family val="1"/>
      </rPr>
      <t>97</t>
    </r>
    <r>
      <rPr>
        <sz val="11"/>
        <color theme="1"/>
        <rFont val="ＭＳ 明朝"/>
        <family val="1"/>
        <charset val="128"/>
      </rPr>
      <t>％を確保した。稚魚は前年比</t>
    </r>
    <r>
      <rPr>
        <sz val="11"/>
        <color theme="1"/>
        <rFont val="Century"/>
        <family val="1"/>
      </rPr>
      <t>102</t>
    </r>
    <r>
      <rPr>
        <sz val="11"/>
        <color theme="1"/>
        <rFont val="ＭＳ 明朝"/>
        <family val="1"/>
        <charset val="128"/>
      </rPr>
      <t>％にあたる</t>
    </r>
    <r>
      <rPr>
        <sz val="11"/>
        <color theme="1"/>
        <rFont val="Century"/>
        <family val="1"/>
      </rPr>
      <t>28,849</t>
    </r>
    <r>
      <rPr>
        <sz val="11"/>
        <color theme="1"/>
        <rFont val="ＭＳ 明朝"/>
        <family val="1"/>
        <charset val="128"/>
      </rPr>
      <t>千尾を各河川に放流した。　</t>
    </r>
    <phoneticPr fontId="16"/>
  </si>
  <si>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6"/>
  </si>
  <si>
    <r>
      <rPr>
        <sz val="11"/>
        <color theme="1"/>
        <rFont val="ＭＳ 明朝"/>
        <family val="1"/>
        <charset val="128"/>
      </rPr>
      <t>水系</t>
    </r>
  </si>
  <si>
    <r>
      <rPr>
        <sz val="11"/>
        <color theme="1"/>
        <rFont val="ＭＳ 明朝"/>
        <family val="1"/>
        <charset val="128"/>
      </rPr>
      <t>事業主体</t>
    </r>
  </si>
  <si>
    <r>
      <rPr>
        <sz val="11"/>
        <color theme="1"/>
        <rFont val="ＭＳ 明朝"/>
        <family val="1"/>
        <charset val="128"/>
      </rPr>
      <t>ふ化場名</t>
    </r>
  </si>
  <si>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</si>
  <si>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</si>
  <si>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</si>
  <si>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</si>
  <si>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</si>
  <si>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</si>
  <si>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</si>
  <si>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</si>
  <si>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明朝"/>
        <family val="1"/>
        <charset val="128"/>
      </rPr>
      <t>月
光
川</t>
    </r>
  </si>
  <si>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</si>
  <si>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</si>
  <si>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</si>
  <si>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340</t>
    </r>
    <r>
      <rPr>
        <sz val="11"/>
        <color theme="1"/>
        <rFont val="ＭＳ 明朝"/>
        <family val="1"/>
        <charset val="128"/>
      </rPr>
      <t>千粒の発眼卵を県内外へ、</t>
    </r>
    <r>
      <rPr>
        <sz val="11"/>
        <color theme="1"/>
        <rFont val="Century"/>
        <family val="1"/>
      </rPr>
      <t>535</t>
    </r>
    <r>
      <rPr>
        <sz val="11"/>
        <color theme="1"/>
        <rFont val="ＭＳ 明朝"/>
        <family val="1"/>
        <charset val="128"/>
      </rPr>
      <t>千粒の受精卵を県外へ供給。</t>
    </r>
    <r>
      <rPr>
        <sz val="11"/>
        <color theme="1"/>
        <rFont val="Century"/>
        <family val="1"/>
      </rPr>
      <t>66</t>
    </r>
    <r>
      <rPr>
        <sz val="11"/>
        <color theme="1"/>
        <rFont val="ＭＳ 明朝"/>
        <family val="1"/>
        <charset val="128"/>
      </rPr>
      <t>千尾の稚魚を海中飼育へ供給。抜本対策事業のため稚魚</t>
    </r>
    <r>
      <rPr>
        <sz val="11"/>
        <color theme="1"/>
        <rFont val="Century"/>
        <family val="1"/>
      </rPr>
      <t>404</t>
    </r>
    <r>
      <rPr>
        <sz val="11"/>
        <color theme="1"/>
        <rFont val="ＭＳ 明朝"/>
        <family val="1"/>
        <charset val="128"/>
      </rPr>
      <t>千尾を鮭川へ供給。放流体制緊急転換事業で</t>
    </r>
    <r>
      <rPr>
        <sz val="11"/>
        <color theme="1"/>
        <rFont val="Century"/>
        <family val="1"/>
      </rPr>
      <t>1,613</t>
    </r>
    <r>
      <rPr>
        <sz val="11"/>
        <color theme="1"/>
        <rFont val="ＭＳ 明朝"/>
        <family val="1"/>
        <charset val="128"/>
      </rPr>
      <t>千尾を放流。</t>
    </r>
    <rPh sb="3" eb="4">
      <t>セン</t>
    </rPh>
    <rPh sb="4" eb="5">
      <t>リュウ</t>
    </rPh>
    <rPh sb="6" eb="7">
      <t>ハツ</t>
    </rPh>
    <rPh sb="7" eb="8">
      <t>ガン</t>
    </rPh>
    <rPh sb="8" eb="9">
      <t>ラン</t>
    </rPh>
    <rPh sb="10" eb="12">
      <t>ケンナイ</t>
    </rPh>
    <rPh sb="12" eb="13">
      <t>ガイ</t>
    </rPh>
    <rPh sb="18" eb="19">
      <t>セン</t>
    </rPh>
    <rPh sb="19" eb="20">
      <t>リュウ</t>
    </rPh>
    <rPh sb="21" eb="24">
      <t>ジュセイラン</t>
    </rPh>
    <rPh sb="25" eb="27">
      <t>ケンガイ</t>
    </rPh>
    <rPh sb="28" eb="30">
      <t>キョウキュウ</t>
    </rPh>
    <rPh sb="47" eb="49">
      <t>バッポン</t>
    </rPh>
    <rPh sb="49" eb="51">
      <t>タイサク</t>
    </rPh>
    <rPh sb="51" eb="53">
      <t>ジギョウ</t>
    </rPh>
    <rPh sb="56" eb="58">
      <t>チギョ</t>
    </rPh>
    <rPh sb="64" eb="66">
      <t>サケガワ</t>
    </rPh>
    <rPh sb="67" eb="69">
      <t>キョウキュウ</t>
    </rPh>
    <rPh sb="70" eb="80">
      <t>ホウリュウタイセイキンキュウテンカンジギョウ</t>
    </rPh>
    <rPh sb="86" eb="88">
      <t>センビ</t>
    </rPh>
    <rPh sb="89" eb="91">
      <t>ホウリュウ</t>
    </rPh>
    <phoneticPr fontId="16"/>
  </si>
  <si>
    <r>
      <rPr>
        <sz val="11"/>
        <color theme="1"/>
        <rFont val="ＭＳ 明朝"/>
        <family val="1"/>
        <charset val="128"/>
      </rPr>
      <t>滝渕川</t>
    </r>
  </si>
  <si>
    <r>
      <rPr>
        <sz val="11"/>
        <color theme="1"/>
        <rFont val="ＭＳ 明朝"/>
        <family val="1"/>
        <charset val="128"/>
      </rPr>
      <t>枡川鮭漁業生産組合</t>
    </r>
    <rPh sb="0" eb="1">
      <t>マス</t>
    </rPh>
    <phoneticPr fontId="16"/>
  </si>
  <si>
    <r>
      <rPr>
        <sz val="11"/>
        <color theme="1"/>
        <rFont val="ＭＳ 明朝"/>
        <family val="1"/>
        <charset val="128"/>
      </rPr>
      <t>枡川</t>
    </r>
    <rPh sb="0" eb="1">
      <t>マス</t>
    </rPh>
    <phoneticPr fontId="16"/>
  </si>
  <si>
    <r>
      <t>400</t>
    </r>
    <r>
      <rPr>
        <sz val="11"/>
        <color theme="1"/>
        <rFont val="ＭＳ 明朝"/>
        <family val="1"/>
        <charset val="128"/>
      </rPr>
      <t>千粒の発眼卵を県内へ、</t>
    </r>
    <r>
      <rPr>
        <sz val="11"/>
        <color theme="1"/>
        <rFont val="Century"/>
        <family val="1"/>
      </rPr>
      <t>2,645</t>
    </r>
    <r>
      <rPr>
        <sz val="11"/>
        <color theme="1"/>
        <rFont val="ＭＳ 明朝"/>
        <family val="1"/>
        <charset val="128"/>
      </rPr>
      <t>千粒の受精卵を県内外へ供給。</t>
    </r>
    <r>
      <rPr>
        <sz val="11"/>
        <color theme="1"/>
        <rFont val="Century"/>
        <family val="1"/>
      </rP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千粒の受精直後卵を高瀬川より受給。抜本対策事業のため稚魚</t>
    </r>
    <r>
      <rPr>
        <sz val="11"/>
        <color theme="1"/>
        <rFont val="Century"/>
        <family val="1"/>
      </rPr>
      <t>320</t>
    </r>
    <r>
      <rPr>
        <sz val="11"/>
        <color theme="1"/>
        <rFont val="ＭＳ 明朝"/>
        <family val="1"/>
        <charset val="128"/>
      </rPr>
      <t>千尾を最上小国川へ、稚魚</t>
    </r>
    <r>
      <rPr>
        <sz val="11"/>
        <color theme="1"/>
        <rFont val="Century"/>
        <family val="1"/>
      </rPr>
      <t>320</t>
    </r>
    <r>
      <rPr>
        <sz val="11"/>
        <color theme="1"/>
        <rFont val="ＭＳ 明朝"/>
        <family val="1"/>
        <charset val="128"/>
      </rPr>
      <t>千尾を寒河江川へ供給。放流体制緊急転換事業で</t>
    </r>
    <r>
      <rPr>
        <sz val="11"/>
        <color theme="1"/>
        <rFont val="Century"/>
        <family val="1"/>
      </rPr>
      <t>1,584</t>
    </r>
    <r>
      <rPr>
        <sz val="11"/>
        <color theme="1"/>
        <rFont val="ＭＳ 明朝"/>
        <family val="1"/>
        <charset val="128"/>
      </rPr>
      <t>千尾を放流。</t>
    </r>
    <rPh sb="10" eb="12">
      <t>ケンナイ</t>
    </rPh>
    <rPh sb="27" eb="28">
      <t>ウチ</t>
    </rPh>
    <rPh sb="30" eb="32">
      <t>キョウキュウ</t>
    </rPh>
    <rPh sb="35" eb="37">
      <t>センビ</t>
    </rPh>
    <rPh sb="38" eb="40">
      <t>チギョ</t>
    </rPh>
    <rPh sb="41" eb="43">
      <t>カイチュウ</t>
    </rPh>
    <rPh sb="43" eb="45">
      <t>シイク</t>
    </rPh>
    <rPh sb="46" eb="48">
      <t>キョウキュウ</t>
    </rPh>
    <rPh sb="75" eb="77">
      <t>ジュキュウ</t>
    </rPh>
    <rPh sb="87" eb="89">
      <t>チギョ</t>
    </rPh>
    <rPh sb="92" eb="93">
      <t>セン</t>
    </rPh>
    <rPh sb="93" eb="94">
      <t>ビ</t>
    </rPh>
    <rPh sb="95" eb="97">
      <t>モガミ</t>
    </rPh>
    <rPh sb="102" eb="104">
      <t>チギョ</t>
    </rPh>
    <rPh sb="107" eb="109">
      <t>センビ</t>
    </rPh>
    <rPh sb="115" eb="117">
      <t>キョウキュウ</t>
    </rPh>
    <phoneticPr fontId="16"/>
  </si>
  <si>
    <r>
      <rPr>
        <sz val="11"/>
        <color theme="1"/>
        <rFont val="ＭＳ 明朝"/>
        <family val="1"/>
        <charset val="128"/>
      </rPr>
      <t>洗沢川</t>
    </r>
  </si>
  <si>
    <r>
      <rPr>
        <sz val="11"/>
        <color theme="1"/>
        <rFont val="ＭＳ 明朝"/>
        <family val="1"/>
        <charset val="128"/>
      </rPr>
      <t>洗沢鮭漁業生産組合</t>
    </r>
  </si>
  <si>
    <r>
      <rPr>
        <sz val="11"/>
        <color theme="1"/>
        <rFont val="ＭＳ 明朝"/>
        <family val="1"/>
        <charset val="128"/>
      </rPr>
      <t>洗沢</t>
    </r>
  </si>
  <si>
    <r>
      <rPr>
        <sz val="11"/>
        <color theme="1"/>
        <rFont val="ＭＳ 明朝"/>
        <family val="1"/>
        <charset val="128"/>
      </rPr>
      <t>高瀬川</t>
    </r>
  </si>
  <si>
    <r>
      <rPr>
        <sz val="11"/>
        <color theme="1"/>
        <rFont val="ＭＳ 明朝"/>
        <family val="1"/>
        <charset val="128"/>
      </rPr>
      <t>高瀬川鮭漁業生産組合</t>
    </r>
  </si>
  <si>
    <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16"/>
  </si>
  <si>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</si>
  <si>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</si>
  <si>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</si>
  <si>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t>309</t>
    </r>
    <r>
      <rPr>
        <sz val="11"/>
        <color theme="1"/>
        <rFont val="ＭＳ 明朝"/>
        <family val="1"/>
        <charset val="128"/>
      </rPr>
      <t>千粒の受精卵を枡川より受給。</t>
    </r>
    <rPh sb="6" eb="8">
      <t>ジュセイ</t>
    </rPh>
    <rPh sb="10" eb="12">
      <t>マスカワ</t>
    </rPh>
    <rPh sb="14" eb="16">
      <t>ジュキュウ</t>
    </rPh>
    <phoneticPr fontId="16"/>
  </si>
  <si>
    <r>
      <rPr>
        <sz val="11"/>
        <color theme="1"/>
        <rFont val="ＭＳ 明朝"/>
        <family val="1"/>
        <charset val="128"/>
      </rPr>
      <t>最
上
川</t>
    </r>
  </si>
  <si>
    <r>
      <rPr>
        <sz val="11"/>
        <color theme="1"/>
        <rFont val="ＭＳ 明朝"/>
        <family val="1"/>
        <charset val="128"/>
      </rPr>
      <t>立谷沢川</t>
    </r>
  </si>
  <si>
    <r>
      <rPr>
        <sz val="11"/>
        <color theme="1"/>
        <rFont val="ＭＳ 明朝"/>
        <family val="1"/>
        <charset val="128"/>
      </rPr>
      <t>清川鮭増殖漁業生産組合</t>
    </r>
  </si>
  <si>
    <r>
      <rPr>
        <sz val="11"/>
        <color theme="1"/>
        <rFont val="ＭＳ 明朝"/>
        <family val="1"/>
        <charset val="128"/>
      </rPr>
      <t>清川</t>
    </r>
  </si>
  <si>
    <r>
      <t>300</t>
    </r>
    <r>
      <rPr>
        <sz val="11"/>
        <color theme="1"/>
        <rFont val="ＭＳ 明朝"/>
        <family val="1"/>
        <charset val="128"/>
      </rPr>
      <t>千粒の発眼卵を箕輪より受給。</t>
    </r>
    <rPh sb="10" eb="12">
      <t>ミノワ</t>
    </rPh>
    <rPh sb="14" eb="16">
      <t>ジュキュウ</t>
    </rPh>
    <phoneticPr fontId="16"/>
  </si>
  <si>
    <r>
      <rPr>
        <sz val="11"/>
        <color theme="1"/>
        <rFont val="ＭＳ 明朝"/>
        <family val="1"/>
        <charset val="128"/>
      </rPr>
      <t>角川</t>
    </r>
  </si>
  <si>
    <r>
      <rPr>
        <sz val="11"/>
        <color theme="1"/>
        <rFont val="ＭＳ 明朝"/>
        <family val="1"/>
        <charset val="128"/>
      </rPr>
      <t>角川流域鮭人工ふ化組合</t>
    </r>
  </si>
  <si>
    <r>
      <rPr>
        <sz val="11"/>
        <color theme="1"/>
        <rFont val="ＭＳ 明朝"/>
        <family val="1"/>
        <charset val="128"/>
      </rPr>
      <t>角川</t>
    </r>
    <rPh sb="0" eb="2">
      <t>ツノカワ</t>
    </rPh>
    <phoneticPr fontId="16"/>
  </si>
  <si>
    <r>
      <rPr>
        <sz val="11"/>
        <color theme="1"/>
        <rFont val="Century"/>
        <family val="1"/>
      </rPr>
      <t>29</t>
    </r>
    <r>
      <rPr>
        <sz val="11"/>
        <color theme="1"/>
        <rFont val="ＭＳ Ｐ明朝"/>
        <family val="1"/>
        <charset val="128"/>
      </rPr>
      <t>千粒の発眼卵を鮭川より、</t>
    </r>
    <r>
      <rPr>
        <sz val="11"/>
        <color theme="1"/>
        <rFont val="Century"/>
        <family val="1"/>
      </rPr>
      <t>26</t>
    </r>
    <r>
      <rPr>
        <sz val="11"/>
        <color theme="1"/>
        <rFont val="ＭＳ Ｐ明朝"/>
        <family val="1"/>
        <charset val="128"/>
      </rPr>
      <t>千粒の受精卵を小国川より受給。</t>
    </r>
    <rPh sb="2" eb="4">
      <t>センリュウ</t>
    </rPh>
    <rPh sb="5" eb="8">
      <t>ハツガンラン</t>
    </rPh>
    <rPh sb="9" eb="11">
      <t>サケガワ</t>
    </rPh>
    <rPh sb="16" eb="18">
      <t>センリュウ</t>
    </rPh>
    <rPh sb="19" eb="22">
      <t>ジュセイラン</t>
    </rPh>
    <rPh sb="23" eb="26">
      <t>オグニガワ</t>
    </rPh>
    <rPh sb="28" eb="30">
      <t>ジュキュウ</t>
    </rPh>
    <phoneticPr fontId="16"/>
  </si>
  <si>
    <r>
      <rPr>
        <sz val="11"/>
        <color theme="1"/>
        <rFont val="ＭＳ 明朝"/>
        <family val="1"/>
        <charset val="128"/>
      </rPr>
      <t>鮭川</t>
    </r>
  </si>
  <si>
    <r>
      <rPr>
        <sz val="11"/>
        <color theme="1"/>
        <rFont val="ＭＳ 明朝"/>
        <family val="1"/>
        <charset val="128"/>
      </rPr>
      <t>最上漁業協同組合</t>
    </r>
  </si>
  <si>
    <r>
      <rPr>
        <sz val="11"/>
        <color theme="1"/>
        <rFont val="ＭＳ 明朝"/>
        <family val="1"/>
        <charset val="128"/>
      </rPr>
      <t>最上</t>
    </r>
  </si>
  <si>
    <r>
      <rPr>
        <sz val="11"/>
        <color theme="1"/>
        <rFont val="Century"/>
        <family val="1"/>
      </rPr>
      <t>338</t>
    </r>
    <r>
      <rPr>
        <sz val="11"/>
        <color theme="1"/>
        <rFont val="ＭＳ 明朝"/>
        <family val="1"/>
        <charset val="128"/>
      </rPr>
      <t>千粒の発眼卵を丹生川へ、</t>
    </r>
    <r>
      <rPr>
        <sz val="11"/>
        <color theme="1"/>
        <rFont val="Century"/>
        <family val="1"/>
      </rPr>
      <t>29</t>
    </r>
    <r>
      <rPr>
        <sz val="11"/>
        <color theme="1"/>
        <rFont val="ＭＳ 明朝"/>
        <family val="1"/>
        <charset val="128"/>
      </rPr>
      <t>千粒の発眼卵を角川へ供給。抜本対策事業のため稚魚</t>
    </r>
    <r>
      <rPr>
        <sz val="11"/>
        <color theme="1"/>
        <rFont val="Century"/>
        <family val="1"/>
      </rPr>
      <t>404</t>
    </r>
    <r>
      <rPr>
        <sz val="11"/>
        <color theme="1"/>
        <rFont val="ＭＳ 明朝"/>
        <family val="1"/>
        <charset val="128"/>
      </rPr>
      <t>千尾を箕輪より受給。</t>
    </r>
    <rPh sb="6" eb="8">
      <t>ハツガン</t>
    </rPh>
    <rPh sb="10" eb="13">
      <t>ニュウガワ</t>
    </rPh>
    <rPh sb="24" eb="26">
      <t>ツノカワ</t>
    </rPh>
    <rPh sb="27" eb="29">
      <t>キョウキュウ</t>
    </rPh>
    <rPh sb="47" eb="49">
      <t>ミノワ</t>
    </rPh>
    <phoneticPr fontId="16"/>
  </si>
  <si>
    <r>
      <rPr>
        <sz val="11"/>
        <color theme="1"/>
        <rFont val="ＭＳ 明朝"/>
        <family val="1"/>
        <charset val="128"/>
      </rPr>
      <t>小国川</t>
    </r>
  </si>
  <si>
    <r>
      <rPr>
        <sz val="11"/>
        <color theme="1"/>
        <rFont val="ＭＳ 明朝"/>
        <family val="1"/>
        <charset val="128"/>
      </rPr>
      <t>小国川漁業協同組合</t>
    </r>
  </si>
  <si>
    <r>
      <rPr>
        <sz val="11"/>
        <color theme="1"/>
        <rFont val="ＭＳ 明朝"/>
        <family val="1"/>
        <charset val="128"/>
      </rPr>
      <t>舟形</t>
    </r>
    <rPh sb="0" eb="2">
      <t>フナガタ</t>
    </rPh>
    <phoneticPr fontId="16"/>
  </si>
  <si>
    <r>
      <rPr>
        <sz val="11"/>
        <color theme="1"/>
        <rFont val="Century"/>
        <family val="1"/>
      </rPr>
      <t>96</t>
    </r>
    <r>
      <rPr>
        <sz val="11"/>
        <color theme="1"/>
        <rFont val="ＭＳ 明朝"/>
        <family val="1"/>
        <charset val="128"/>
      </rPr>
      <t>千粒の受精卵を富並川へ、</t>
    </r>
    <r>
      <rPr>
        <sz val="11"/>
        <color theme="1"/>
        <rFont val="Century"/>
        <family val="1"/>
      </rPr>
      <t>26</t>
    </r>
    <r>
      <rPr>
        <sz val="11"/>
        <color theme="1"/>
        <rFont val="ＭＳ 明朝"/>
        <family val="1"/>
        <charset val="128"/>
      </rPr>
      <t>千粒の受精卵を角川へ供給。抜本対策事業のため稚魚</t>
    </r>
    <r>
      <rPr>
        <sz val="11"/>
        <color theme="1"/>
        <rFont val="Century"/>
        <family val="1"/>
      </rPr>
      <t>320</t>
    </r>
    <r>
      <rPr>
        <sz val="11"/>
        <color theme="1"/>
        <rFont val="ＭＳ 明朝"/>
        <family val="1"/>
        <charset val="128"/>
      </rPr>
      <t>千尾を枡川より受給。</t>
    </r>
    <rPh sb="5" eb="7">
      <t>ジュセイ</t>
    </rPh>
    <rPh sb="7" eb="8">
      <t>タマゴ</t>
    </rPh>
    <rPh sb="9" eb="10">
      <t>トミ</t>
    </rPh>
    <rPh sb="10" eb="11">
      <t>ナミ</t>
    </rPh>
    <rPh sb="11" eb="12">
      <t>カワ</t>
    </rPh>
    <rPh sb="19" eb="22">
      <t>ジュセイラン</t>
    </rPh>
    <rPh sb="23" eb="25">
      <t>ツノカワ</t>
    </rPh>
    <rPh sb="26" eb="28">
      <t>キョウキュウ</t>
    </rPh>
    <rPh sb="46" eb="48">
      <t>マスカワ</t>
    </rPh>
    <phoneticPr fontId="16"/>
  </si>
  <si>
    <r>
      <rPr>
        <sz val="11"/>
        <color theme="1"/>
        <rFont val="ＭＳ 明朝"/>
        <family val="1"/>
        <charset val="128"/>
      </rPr>
      <t>丹生川</t>
    </r>
  </si>
  <si>
    <r>
      <rPr>
        <sz val="11"/>
        <color theme="1"/>
        <rFont val="ＭＳ 明朝"/>
        <family val="1"/>
        <charset val="128"/>
      </rPr>
      <t>丹生川漁業協同組合</t>
    </r>
    <rPh sb="0" eb="3">
      <t>ニュウガワ</t>
    </rPh>
    <phoneticPr fontId="16"/>
  </si>
  <si>
    <r>
      <rPr>
        <sz val="11"/>
        <color theme="1"/>
        <rFont val="Century"/>
        <family val="1"/>
      </rPr>
      <t>338</t>
    </r>
    <r>
      <rPr>
        <sz val="11"/>
        <color theme="1"/>
        <rFont val="ＭＳ Ｐ明朝"/>
        <family val="1"/>
        <charset val="128"/>
      </rPr>
      <t>千粒の発眼卵を鮭川より受給。</t>
    </r>
    <rPh sb="3" eb="5">
      <t>センリュウ</t>
    </rPh>
    <rPh sb="6" eb="8">
      <t>ハツガン</t>
    </rPh>
    <rPh sb="8" eb="9">
      <t>ラン</t>
    </rPh>
    <rPh sb="10" eb="12">
      <t>サケガワ</t>
    </rPh>
    <rPh sb="14" eb="16">
      <t>ジュキュウ</t>
    </rPh>
    <phoneticPr fontId="16"/>
  </si>
  <si>
    <r>
      <rPr>
        <sz val="11"/>
        <color theme="1"/>
        <rFont val="ＭＳ 明朝"/>
        <family val="1"/>
        <charset val="128"/>
      </rPr>
      <t>富並川</t>
    </r>
  </si>
  <si>
    <r>
      <rPr>
        <sz val="11"/>
        <color theme="1"/>
        <rFont val="ＭＳ 明朝"/>
        <family val="1"/>
        <charset val="128"/>
      </rPr>
      <t>村山市富並川鮭鱒増殖組合</t>
    </r>
  </si>
  <si>
    <r>
      <t>96</t>
    </r>
    <r>
      <rPr>
        <sz val="11"/>
        <color theme="1"/>
        <rFont val="ＭＳ Ｐ明朝"/>
        <family val="1"/>
        <charset val="128"/>
      </rPr>
      <t>千粒の受精卵を小国川より受給。</t>
    </r>
    <phoneticPr fontId="16"/>
  </si>
  <si>
    <r>
      <rPr>
        <sz val="11"/>
        <color theme="1"/>
        <rFont val="ＭＳ 明朝"/>
        <family val="1"/>
        <charset val="128"/>
      </rPr>
      <t>小見川</t>
    </r>
  </si>
  <si>
    <r>
      <rPr>
        <sz val="11"/>
        <color theme="1"/>
        <rFont val="ＭＳ 明朝"/>
        <family val="1"/>
        <charset val="128"/>
      </rPr>
      <t>最上川第二漁業協同組合</t>
    </r>
  </si>
  <si>
    <r>
      <rPr>
        <sz val="11"/>
        <color theme="1"/>
        <rFont val="ＭＳ 明朝"/>
        <family val="1"/>
        <charset val="128"/>
      </rPr>
      <t>寒河江川</t>
    </r>
  </si>
  <si>
    <r>
      <rPr>
        <sz val="11"/>
        <color theme="1"/>
        <rFont val="ＭＳ 明朝"/>
        <family val="1"/>
        <charset val="128"/>
      </rPr>
      <t>乱川</t>
    </r>
  </si>
  <si>
    <r>
      <rPr>
        <sz val="11"/>
        <color theme="1"/>
        <rFont val="ＭＳ 明朝"/>
        <family val="1"/>
        <charset val="128"/>
      </rPr>
      <t>〃</t>
    </r>
  </si>
  <si>
    <r>
      <t>20</t>
    </r>
    <r>
      <rPr>
        <sz val="11"/>
        <color theme="1"/>
        <rFont val="ＭＳ 明朝"/>
        <family val="1"/>
        <charset val="128"/>
      </rPr>
      <t>千尾の稚魚を寒河江川より受給。</t>
    </r>
    <rPh sb="2" eb="3">
      <t>セン</t>
    </rPh>
    <rPh sb="3" eb="4">
      <t>ビ</t>
    </rPh>
    <rPh sb="5" eb="7">
      <t>チギョ</t>
    </rPh>
    <rPh sb="8" eb="11">
      <t>サガエ</t>
    </rPh>
    <rPh sb="11" eb="12">
      <t>ガワ</t>
    </rPh>
    <rPh sb="14" eb="16">
      <t>ジュキュウ</t>
    </rPh>
    <phoneticPr fontId="16"/>
  </si>
  <si>
    <r>
      <t>300</t>
    </r>
    <r>
      <rPr>
        <sz val="11"/>
        <color theme="1"/>
        <rFont val="ＭＳ 明朝"/>
        <family val="1"/>
        <charset val="128"/>
      </rPr>
      <t>千粒の発眼卵を枡川より受給。</t>
    </r>
    <r>
      <rPr>
        <sz val="11"/>
        <color theme="1"/>
        <rFont val="Century"/>
        <family val="1"/>
      </rPr>
      <t>20</t>
    </r>
    <r>
      <rPr>
        <sz val="11"/>
        <color theme="1"/>
        <rFont val="ＭＳ 明朝"/>
        <family val="1"/>
        <charset val="128"/>
      </rPr>
      <t>千尾の稚魚を乱川へ供給。抜本対策事業のため稚魚</t>
    </r>
    <r>
      <rPr>
        <sz val="11"/>
        <color theme="1"/>
        <rFont val="Century"/>
        <family val="1"/>
      </rPr>
      <t>320</t>
    </r>
    <r>
      <rPr>
        <sz val="11"/>
        <color theme="1"/>
        <rFont val="ＭＳ 明朝"/>
        <family val="1"/>
        <charset val="128"/>
      </rPr>
      <t>千尾を枡川より受給。</t>
    </r>
    <rPh sb="10" eb="12">
      <t>マスカワ</t>
    </rPh>
    <rPh sb="25" eb="26">
      <t>ミダレ</t>
    </rPh>
    <rPh sb="28" eb="30">
      <t>キョウキュウ</t>
    </rPh>
    <rPh sb="31" eb="33">
      <t>バッポン</t>
    </rPh>
    <rPh sb="33" eb="35">
      <t>タイサク</t>
    </rPh>
    <rPh sb="35" eb="37">
      <t>ジギョウ</t>
    </rPh>
    <rPh sb="40" eb="42">
      <t>チギョ</t>
    </rPh>
    <rPh sb="45" eb="47">
      <t>センビ</t>
    </rPh>
    <rPh sb="48" eb="50">
      <t>マスカワ</t>
    </rPh>
    <rPh sb="52" eb="54">
      <t>ジュキュウ</t>
    </rPh>
    <phoneticPr fontId="16"/>
  </si>
  <si>
    <r>
      <rPr>
        <sz val="11"/>
        <color theme="1"/>
        <rFont val="ＭＳ 明朝"/>
        <family val="1"/>
        <charset val="128"/>
      </rPr>
      <t>赤川</t>
    </r>
  </si>
  <si>
    <r>
      <rPr>
        <sz val="11"/>
        <color theme="1"/>
        <rFont val="ＭＳ 明朝"/>
        <family val="1"/>
        <charset val="128"/>
      </rPr>
      <t>赤川鮭漁業生産組合</t>
    </r>
  </si>
  <si>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</si>
  <si>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</si>
  <si>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</si>
  <si>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t>100</t>
    </r>
    <r>
      <rPr>
        <sz val="11"/>
        <color theme="1"/>
        <rFont val="ＭＳ 明朝"/>
        <family val="1"/>
        <charset val="128"/>
      </rPr>
      <t>千粒の発眼卵を枡川より受給。</t>
    </r>
    <rPh sb="6" eb="8">
      <t>ハツガン</t>
    </rPh>
    <rPh sb="8" eb="9">
      <t>タマゴ</t>
    </rPh>
    <rPh sb="10" eb="12">
      <t>マスカワ</t>
    </rPh>
    <rPh sb="14" eb="16">
      <t>ジュキュウ</t>
    </rPh>
    <phoneticPr fontId="16"/>
  </si>
  <si>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</si>
  <si>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</si>
  <si>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16"/>
  </si>
  <si>
    <r>
      <t>40</t>
    </r>
    <r>
      <rPr>
        <sz val="11"/>
        <color theme="1"/>
        <rFont val="ＭＳ 明朝"/>
        <family val="1"/>
        <charset val="128"/>
      </rPr>
      <t>千粒の受精卵を枡川より受給。</t>
    </r>
    <rPh sb="5" eb="7">
      <t>ジュセイ</t>
    </rPh>
    <rPh sb="7" eb="8">
      <t>タマゴ</t>
    </rPh>
    <rPh sb="9" eb="11">
      <t>マスカワ</t>
    </rPh>
    <rPh sb="13" eb="15">
      <t>ジュキュウ</t>
    </rPh>
    <phoneticPr fontId="16"/>
  </si>
  <si>
    <r>
      <rPr>
        <sz val="11"/>
        <color theme="1"/>
        <rFont val="ＭＳ 明朝"/>
        <family val="1"/>
        <charset val="128"/>
      </rPr>
      <t>庄内小国川</t>
    </r>
  </si>
  <si>
    <r>
      <rPr>
        <sz val="11"/>
        <color theme="1"/>
        <rFont val="ＭＳ 明朝"/>
        <family val="1"/>
        <charset val="128"/>
      </rPr>
      <t>合計</t>
    </r>
  </si>
  <si>
    <r>
      <t>196</t>
    </r>
    <r>
      <rPr>
        <sz val="11"/>
        <color theme="1"/>
        <rFont val="ＭＳ 明朝"/>
        <family val="1"/>
        <charset val="128"/>
      </rPr>
      <t>千尾の稚魚を海中飼育へ供給。</t>
    </r>
    <phoneticPr fontId="16"/>
  </si>
  <si>
    <r>
      <rPr>
        <sz val="12"/>
        <rFont val="ＭＳ 明朝"/>
        <family val="1"/>
        <charset val="128"/>
      </rPr>
      <t>さけ海中飼育放流事業</t>
    </r>
    <phoneticPr fontId="16"/>
  </si>
  <si>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</si>
  <si>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</si>
  <si>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</si>
  <si>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</si>
  <si>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</si>
  <si>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</si>
  <si>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</si>
  <si>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rPh sb="0" eb="5">
      <t>ヤマガタケンギョキョウ</t>
    </rPh>
    <phoneticPr fontId="16"/>
  </si>
  <si>
    <r>
      <rPr>
        <sz val="11"/>
        <rFont val="ＭＳ 明朝"/>
        <family val="1"/>
        <charset val="128"/>
      </rPr>
      <t>由良</t>
    </r>
    <phoneticPr fontId="16"/>
  </si>
  <si>
    <r>
      <t xml:space="preserve">4.3.11 </t>
    </r>
    <r>
      <rPr>
        <sz val="11"/>
        <rFont val="ＭＳ 明朝"/>
        <family val="1"/>
        <charset val="128"/>
      </rPr>
      <t>～</t>
    </r>
    <r>
      <rPr>
        <sz val="11"/>
        <rFont val="Century"/>
        <family val="1"/>
      </rPr>
      <t xml:space="preserve"> 4.3.29</t>
    </r>
    <phoneticPr fontId="16"/>
  </si>
  <si>
    <r>
      <t>放流稚魚サイズ　平均体重</t>
    </r>
    <r>
      <rPr>
        <sz val="11"/>
        <rFont val="Century"/>
        <family val="1"/>
      </rPr>
      <t>2.01g</t>
    </r>
  </si>
  <si>
    <t>箕輪、枡川、高瀬川ふ化場供給</t>
    <rPh sb="3" eb="5">
      <t>マスカワ</t>
    </rPh>
    <phoneticPr fontId="16"/>
  </si>
  <si>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</si>
  <si>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</si>
  <si>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</si>
  <si>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</si>
  <si>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</si>
  <si>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</si>
  <si>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</si>
  <si>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phoneticPr fontId="16"/>
  </si>
  <si>
    <r>
      <rPr>
        <sz val="11"/>
        <rFont val="ＭＳ 明朝"/>
        <family val="1"/>
        <charset val="128"/>
      </rPr>
      <t>由　良</t>
    </r>
    <phoneticPr fontId="16"/>
  </si>
  <si>
    <r>
      <rPr>
        <sz val="11"/>
        <rFont val="ＭＳ 明朝"/>
        <family val="1"/>
        <charset val="128"/>
      </rPr>
      <t>豊　浦</t>
    </r>
    <phoneticPr fontId="16"/>
  </si>
  <si>
    <r>
      <rPr>
        <sz val="11"/>
        <rFont val="ＭＳ 明朝"/>
        <family val="1"/>
        <charset val="128"/>
      </rPr>
      <t>温　海</t>
    </r>
    <phoneticPr fontId="16"/>
  </si>
  <si>
    <r>
      <rPr>
        <sz val="11"/>
        <rFont val="ＭＳ 明朝"/>
        <family val="1"/>
        <charset val="128"/>
      </rPr>
      <t>念珠関</t>
    </r>
    <phoneticPr fontId="16"/>
  </si>
  <si>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</si>
  <si>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</si>
  <si>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</si>
  <si>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</si>
  <si>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</si>
  <si>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</si>
  <si>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6"/>
  </si>
  <si>
    <r>
      <rPr>
        <sz val="10"/>
        <rFont val="ＭＳ 明朝"/>
        <family val="1"/>
        <charset val="128"/>
      </rPr>
      <t>年度</t>
    </r>
    <phoneticPr fontId="16"/>
  </si>
  <si>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6"/>
  </si>
  <si>
    <r>
      <rPr>
        <sz val="11"/>
        <rFont val="ＭＳ 明朝"/>
        <family val="1"/>
        <charset val="128"/>
      </rPr>
      <t>遊佐町</t>
    </r>
    <phoneticPr fontId="16"/>
  </si>
  <si>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6"/>
  </si>
  <si>
    <r>
      <rPr>
        <sz val="12"/>
        <rFont val="ＭＳ 明朝"/>
        <family val="1"/>
        <charset val="128"/>
      </rPr>
      <t>１５　漁　業　後　継　者　育　成</t>
    </r>
    <phoneticPr fontId="16"/>
  </si>
  <si>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</si>
  <si>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6"/>
  </si>
  <si>
    <r>
      <rPr>
        <sz val="11"/>
        <rFont val="ＭＳ 明朝"/>
        <family val="1"/>
        <charset val="128"/>
      </rPr>
      <t>底びき網</t>
    </r>
    <phoneticPr fontId="16"/>
  </si>
  <si>
    <r>
      <rPr>
        <sz val="11"/>
        <rFont val="ＭＳ 明朝"/>
        <family val="1"/>
        <charset val="128"/>
      </rPr>
      <t>定置</t>
    </r>
    <phoneticPr fontId="16"/>
  </si>
  <si>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</si>
  <si>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</si>
  <si>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</si>
  <si>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16"/>
  </si>
  <si>
    <r>
      <rPr>
        <sz val="11"/>
        <rFont val="ＭＳ 明朝"/>
        <family val="1"/>
        <charset val="128"/>
      </rPr>
      <t>磯見</t>
    </r>
    <phoneticPr fontId="16"/>
  </si>
  <si>
    <r>
      <rPr>
        <sz val="11"/>
        <rFont val="ＭＳ 明朝"/>
        <family val="1"/>
        <charset val="128"/>
      </rPr>
      <t>素潜り</t>
    </r>
    <phoneticPr fontId="16"/>
  </si>
  <si>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6"/>
  </si>
  <si>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</si>
  <si>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6"/>
  </si>
  <si>
    <r>
      <rPr>
        <sz val="11"/>
        <rFont val="ＭＳ 明朝"/>
        <family val="1"/>
        <charset val="128"/>
      </rPr>
      <t>　受講者なし</t>
    </r>
    <rPh sb="1" eb="4">
      <t>ジュコウシャ</t>
    </rPh>
    <phoneticPr fontId="16"/>
  </si>
  <si>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</si>
  <si>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</si>
  <si>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</si>
  <si>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</si>
  <si>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rPr>
        <sz val="11"/>
        <rFont val="ＭＳ 明朝"/>
        <family val="1"/>
        <charset val="128"/>
      </rPr>
      <t>出身地</t>
    </r>
    <rPh sb="0" eb="3">
      <t>シュッシンチ</t>
    </rPh>
    <phoneticPr fontId="16"/>
  </si>
  <si>
    <r>
      <rPr>
        <sz val="11"/>
        <rFont val="ＭＳ 明朝"/>
        <family val="1"/>
        <charset val="128"/>
      </rPr>
      <t>受入先</t>
    </r>
    <rPh sb="0" eb="1">
      <t>ウ</t>
    </rPh>
    <rPh sb="1" eb="2">
      <t>イ</t>
    </rPh>
    <rPh sb="2" eb="3">
      <t>サキ</t>
    </rPh>
    <phoneticPr fontId="16"/>
  </si>
  <si>
    <r>
      <rPr>
        <sz val="11"/>
        <rFont val="ＭＳ 明朝"/>
        <family val="1"/>
        <charset val="128"/>
      </rPr>
      <t>実施主体</t>
    </r>
    <rPh sb="0" eb="2">
      <t>ジッシ</t>
    </rPh>
    <rPh sb="2" eb="4">
      <t>シュタイ</t>
    </rPh>
    <phoneticPr fontId="16"/>
  </si>
  <si>
    <r>
      <rPr>
        <sz val="11"/>
        <rFont val="ＭＳ 明朝"/>
        <family val="1"/>
        <charset val="128"/>
      </rPr>
      <t>備　考</t>
    </r>
    <rPh sb="0" eb="1">
      <t>ソノウ</t>
    </rPh>
    <rPh sb="2" eb="3">
      <t>コウ</t>
    </rPh>
    <phoneticPr fontId="16"/>
  </si>
  <si>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0" eb="1">
      <t>ネン</t>
    </rPh>
    <rPh sb="2" eb="3">
      <t>ガツ</t>
    </rPh>
    <rPh sb="4" eb="5">
      <t>ニチ</t>
    </rPh>
    <rPh sb="7" eb="8">
      <t>ガツ</t>
    </rPh>
    <rPh sb="10" eb="11">
      <t>ニチ</t>
    </rPh>
    <phoneticPr fontId="16"/>
  </si>
  <si>
    <r>
      <rPr>
        <sz val="11"/>
        <rFont val="ＭＳ 明朝"/>
        <family val="1"/>
        <charset val="128"/>
      </rPr>
      <t>酒田市</t>
    </r>
    <rPh sb="0" eb="3">
      <t>サカタシ</t>
    </rPh>
    <phoneticPr fontId="16"/>
  </si>
  <si>
    <r>
      <rPr>
        <sz val="9"/>
        <rFont val="ＭＳ 明朝"/>
        <family val="1"/>
        <charset val="128"/>
      </rPr>
      <t>採介藻、はえ縄漁船</t>
    </r>
    <rPh sb="0" eb="1">
      <t>サイ</t>
    </rPh>
    <rPh sb="1" eb="2">
      <t>カイ</t>
    </rPh>
    <rPh sb="2" eb="3">
      <t>ソウ</t>
    </rPh>
    <rPh sb="6" eb="7">
      <t>ナワ</t>
    </rPh>
    <rPh sb="7" eb="9">
      <t>ギョセン</t>
    </rPh>
    <phoneticPr fontId="16"/>
  </si>
  <si>
    <r>
      <rPr>
        <sz val="11"/>
        <rFont val="ＭＳ 明朝"/>
        <family val="1"/>
        <charset val="128"/>
      </rPr>
      <t>山形県漁業協同組合</t>
    </r>
    <rPh sb="0" eb="3">
      <t>ヤマガタケン</t>
    </rPh>
    <rPh sb="3" eb="5">
      <t>ギョギョウ</t>
    </rPh>
    <rPh sb="5" eb="7">
      <t>キョウドウ</t>
    </rPh>
    <rPh sb="7" eb="9">
      <t>クミアイ</t>
    </rPh>
    <phoneticPr fontId="16"/>
  </si>
  <si>
    <r>
      <rPr>
        <sz val="11"/>
        <rFont val="ＭＳ 明朝"/>
        <family val="1"/>
        <charset val="128"/>
      </rPr>
      <t>独立型研修</t>
    </r>
    <rPh sb="0" eb="2">
      <t>ドクリツ</t>
    </rPh>
    <rPh sb="2" eb="3">
      <t>ガタ</t>
    </rPh>
    <rPh sb="3" eb="5">
      <t>ケンシュウ</t>
    </rPh>
    <phoneticPr fontId="16"/>
  </si>
  <si>
    <r>
      <t>5</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16"/>
  </si>
  <si>
    <r>
      <rPr>
        <sz val="9"/>
        <rFont val="ＭＳ 明朝"/>
        <family val="1"/>
        <charset val="128"/>
      </rPr>
      <t>一本釣り漁船</t>
    </r>
    <rPh sb="0" eb="2">
      <t>イッポン</t>
    </rPh>
    <rPh sb="2" eb="3">
      <t>ヅ</t>
    </rPh>
    <rPh sb="4" eb="6">
      <t>ギョセン</t>
    </rPh>
    <phoneticPr fontId="16"/>
  </si>
  <si>
    <r>
      <rPr>
        <sz val="11"/>
        <rFont val="ＭＳ 明朝"/>
        <family val="1"/>
        <charset val="128"/>
      </rPr>
      <t>１６　魚　食　普　及　・　流　通　対　策</t>
    </r>
    <phoneticPr fontId="16"/>
  </si>
  <si>
    <r>
      <rPr>
        <sz val="11"/>
        <rFont val="ＭＳ 明朝"/>
        <family val="1"/>
        <charset val="128"/>
      </rPr>
      <t>回数</t>
    </r>
  </si>
  <si>
    <r>
      <rPr>
        <sz val="11"/>
        <rFont val="ＭＳ 明朝"/>
        <family val="1"/>
        <charset val="128"/>
      </rPr>
      <t>月　日</t>
    </r>
  </si>
  <si>
    <r>
      <rPr>
        <sz val="11"/>
        <rFont val="ＭＳ 明朝"/>
        <family val="1"/>
        <charset val="128"/>
      </rPr>
      <t>場　　所</t>
    </r>
  </si>
  <si>
    <r>
      <rPr>
        <sz val="11"/>
        <rFont val="ＭＳ 明朝"/>
        <family val="1"/>
        <charset val="128"/>
      </rPr>
      <t>参加者</t>
    </r>
    <phoneticPr fontId="16"/>
  </si>
  <si>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</si>
  <si>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</si>
  <si>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</si>
  <si>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令和</t>
    </r>
    <r>
      <rPr>
        <sz val="11"/>
        <rFont val="Century"/>
        <family val="1"/>
      </rPr>
      <t>3</t>
    </r>
    <r>
      <rPr>
        <sz val="11"/>
        <rFont val="ＭＳ 明朝"/>
        <family val="1"/>
        <charset val="128"/>
      </rPr>
      <t xml:space="preserve">年 </t>
    </r>
    <r>
      <rPr>
        <sz val="11"/>
        <rFont val="Century"/>
        <family val="1"/>
      </rPr>
      <t>6</t>
    </r>
    <r>
      <rPr>
        <sz val="11"/>
        <rFont val="ＭＳ 明朝"/>
        <family val="1"/>
        <charset val="128"/>
      </rPr>
      <t xml:space="preserve">月 </t>
    </r>
    <r>
      <rPr>
        <sz val="11"/>
        <rFont val="Century"/>
        <family val="1"/>
      </rPr>
      <t>2</t>
    </r>
    <r>
      <rPr>
        <sz val="11"/>
        <rFont val="ＭＳ 明朝"/>
        <family val="1"/>
        <charset val="128"/>
      </rPr>
      <t>日　　</t>
    </r>
    <rPh sb="0" eb="2">
      <t>レイワ</t>
    </rPh>
    <rPh sb="3" eb="4">
      <t>ネン</t>
    </rPh>
    <rPh sb="6" eb="7">
      <t>ガツ</t>
    </rPh>
    <rPh sb="9" eb="10">
      <t>カ</t>
    </rPh>
    <phoneticPr fontId="16"/>
  </si>
  <si>
    <r>
      <rPr>
        <sz val="11"/>
        <rFont val="ＭＳ 明朝"/>
        <family val="1"/>
        <charset val="128"/>
      </rPr>
      <t>遊佐町立</t>
    </r>
    <r>
      <rPr>
        <sz val="11"/>
        <rFont val="Century"/>
        <family val="1"/>
      </rPr>
      <t xml:space="preserve"> </t>
    </r>
    <r>
      <rPr>
        <sz val="11"/>
        <rFont val="ＭＳ 明朝"/>
        <family val="1"/>
        <charset val="128"/>
      </rPr>
      <t>遊佐中学校</t>
    </r>
    <rPh sb="0" eb="2">
      <t>ユザ</t>
    </rPh>
    <rPh sb="2" eb="3">
      <t>チョウ</t>
    </rPh>
    <rPh sb="3" eb="4">
      <t>リツ</t>
    </rPh>
    <rPh sb="5" eb="7">
      <t>ユザ</t>
    </rPh>
    <rPh sb="7" eb="10">
      <t>チュウガッコウ</t>
    </rPh>
    <phoneticPr fontId="29"/>
  </si>
  <si>
    <r>
      <rPr>
        <sz val="11"/>
        <rFont val="ＭＳ 明朝"/>
        <family val="1"/>
        <charset val="128"/>
      </rPr>
      <t>中学</t>
    </r>
    <r>
      <rPr>
        <sz val="11"/>
        <rFont val="Century"/>
        <family val="1"/>
      </rPr>
      <t>1</t>
    </r>
    <r>
      <rPr>
        <sz val="11"/>
        <rFont val="ＭＳ 明朝"/>
        <family val="1"/>
        <charset val="128"/>
      </rPr>
      <t>年生</t>
    </r>
    <rPh sb="0" eb="1">
      <t>チュウ</t>
    </rPh>
    <rPh sb="1" eb="2">
      <t>ガク</t>
    </rPh>
    <rPh sb="3" eb="5">
      <t>ネンセイ</t>
    </rPh>
    <phoneticPr fontId="16"/>
  </si>
  <si>
    <r>
      <rPr>
        <sz val="11"/>
        <rFont val="ＭＳ 明朝"/>
        <family val="1"/>
        <charset val="128"/>
      </rPr>
      <t>佐藤憲三</t>
    </r>
    <rPh sb="0" eb="2">
      <t>サトウ</t>
    </rPh>
    <rPh sb="2" eb="4">
      <t>ケンゾウ</t>
    </rPh>
    <phoneticPr fontId="29"/>
  </si>
  <si>
    <r>
      <rPr>
        <sz val="11"/>
        <rFont val="ＭＳ 明朝"/>
        <family val="1"/>
        <charset val="128"/>
      </rPr>
      <t>川鮭と沖ギスのすり身団子入りちゃんこ鍋</t>
    </r>
    <rPh sb="0" eb="1">
      <t>カワ</t>
    </rPh>
    <rPh sb="1" eb="2">
      <t>ザケ</t>
    </rPh>
    <rPh sb="3" eb="4">
      <t>オキ</t>
    </rPh>
    <rPh sb="9" eb="10">
      <t>ミ</t>
    </rPh>
    <rPh sb="10" eb="12">
      <t>ダンゴ</t>
    </rPh>
    <rPh sb="12" eb="13">
      <t>イ</t>
    </rPh>
    <rPh sb="18" eb="19">
      <t>ナベ</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</si>
  <si>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12</t>
    </r>
    <r>
      <rPr>
        <sz val="11"/>
        <rFont val="ＭＳ 明朝"/>
        <family val="1"/>
        <charset val="128"/>
      </rPr>
      <t>日　　</t>
    </r>
    <rPh sb="0" eb="2">
      <t>レイワ</t>
    </rPh>
    <rPh sb="3" eb="4">
      <t>ネン</t>
    </rPh>
    <rPh sb="6" eb="7">
      <t>ガツ</t>
    </rPh>
    <rPh sb="9" eb="10">
      <t>カ</t>
    </rPh>
    <phoneticPr fontId="16"/>
  </si>
  <si>
    <r>
      <rPr>
        <sz val="11"/>
        <rFont val="ＭＳ 明朝"/>
        <family val="1"/>
        <charset val="128"/>
      </rPr>
      <t>若宮保育園</t>
    </r>
    <rPh sb="0" eb="2">
      <t>ワカミヤ</t>
    </rPh>
    <rPh sb="2" eb="5">
      <t>ホイクエン</t>
    </rPh>
    <phoneticPr fontId="16"/>
  </si>
  <si>
    <r>
      <rPr>
        <sz val="11"/>
        <rFont val="ＭＳ 明朝"/>
        <family val="1"/>
        <charset val="128"/>
      </rPr>
      <t>園児</t>
    </r>
    <rPh sb="0" eb="2">
      <t>エンジ</t>
    </rPh>
    <phoneticPr fontId="16"/>
  </si>
  <si>
    <r>
      <rPr>
        <sz val="11"/>
        <rFont val="ＭＳ 明朝"/>
        <family val="1"/>
        <charset val="128"/>
      </rPr>
      <t>鮭の照り焼き</t>
    </r>
    <rPh sb="0" eb="1">
      <t>サケ</t>
    </rPh>
    <rPh sb="2" eb="3">
      <t>テ</t>
    </rPh>
    <rPh sb="4" eb="5">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</si>
  <si>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25</t>
    </r>
    <r>
      <rPr>
        <sz val="11"/>
        <rFont val="ＭＳ 明朝"/>
        <family val="1"/>
        <charset val="128"/>
      </rPr>
      <t>日</t>
    </r>
    <rPh sb="0" eb="2">
      <t>レイワ</t>
    </rPh>
    <rPh sb="3" eb="4">
      <t>ネン</t>
    </rPh>
    <rPh sb="6" eb="7">
      <t>ガツ</t>
    </rPh>
    <rPh sb="9" eb="10">
      <t>カ</t>
    </rPh>
    <phoneticPr fontId="16"/>
  </si>
  <si>
    <r>
      <rPr>
        <sz val="11"/>
        <rFont val="ＭＳ 明朝"/>
        <family val="1"/>
        <charset val="128"/>
      </rPr>
      <t>酒田調理師専門学校</t>
    </r>
    <rPh sb="0" eb="2">
      <t>サカタ</t>
    </rPh>
    <rPh sb="2" eb="5">
      <t>チョウリシ</t>
    </rPh>
    <rPh sb="5" eb="9">
      <t>センモンガッコウ</t>
    </rPh>
    <phoneticPr fontId="16"/>
  </si>
  <si>
    <r>
      <rPr>
        <sz val="11"/>
        <rFont val="ＭＳ 明朝"/>
        <family val="1"/>
        <charset val="128"/>
      </rPr>
      <t>生徒</t>
    </r>
    <rPh sb="0" eb="2">
      <t>セイト</t>
    </rPh>
    <phoneticPr fontId="16"/>
  </si>
  <si>
    <r>
      <rPr>
        <sz val="11"/>
        <rFont val="ＭＳ 明朝"/>
        <family val="1"/>
        <charset val="128"/>
      </rPr>
      <t>齊藤高弘</t>
    </r>
    <rPh sb="0" eb="2">
      <t>サイトウ</t>
    </rPh>
    <rPh sb="2" eb="4">
      <t>タカヒロ</t>
    </rPh>
    <phoneticPr fontId="29"/>
  </si>
  <si>
    <r>
      <rPr>
        <sz val="11"/>
        <rFont val="ＭＳ 明朝"/>
        <family val="1"/>
        <charset val="128"/>
      </rPr>
      <t>庄内おばこサワラの棒寿司、サワラのかぶら蒸し</t>
    </r>
    <rPh sb="0" eb="2">
      <t>ショウナイ</t>
    </rPh>
    <rPh sb="9" eb="12">
      <t>ボウズシ</t>
    </rPh>
    <rPh sb="20" eb="21">
      <t>ム</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</si>
  <si>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26</t>
    </r>
    <r>
      <rPr>
        <sz val="11"/>
        <rFont val="ＭＳ 明朝"/>
        <family val="1"/>
        <charset val="128"/>
      </rPr>
      <t>日</t>
    </r>
    <rPh sb="0" eb="2">
      <t>レイワ</t>
    </rPh>
    <rPh sb="3" eb="4">
      <t>ネン</t>
    </rPh>
    <rPh sb="6" eb="7">
      <t>ガツ</t>
    </rPh>
    <rPh sb="9" eb="10">
      <t>カ</t>
    </rPh>
    <phoneticPr fontId="16"/>
  </si>
  <si>
    <r>
      <rPr>
        <sz val="11"/>
        <rFont val="ＭＳ 明朝"/>
        <family val="1"/>
        <charset val="128"/>
      </rPr>
      <t>松陵保育園</t>
    </r>
    <rPh sb="0" eb="1">
      <t>マツ</t>
    </rPh>
    <rPh sb="1" eb="2">
      <t>リョウ</t>
    </rPh>
    <rPh sb="2" eb="5">
      <t>ホイクエン</t>
    </rPh>
    <phoneticPr fontId="29"/>
  </si>
  <si>
    <r>
      <rPr>
        <sz val="11"/>
        <rFont val="ＭＳ 明朝"/>
        <family val="1"/>
        <charset val="128"/>
      </rPr>
      <t>佐藤憲三、土門連子、佐藤真澄</t>
    </r>
    <rPh sb="0" eb="2">
      <t>サトウ</t>
    </rPh>
    <rPh sb="2" eb="4">
      <t>ケンゾウ</t>
    </rPh>
    <rPh sb="5" eb="7">
      <t>ドモン</t>
    </rPh>
    <rPh sb="7" eb="9">
      <t>レンコ</t>
    </rPh>
    <rPh sb="10" eb="12">
      <t>サトウ</t>
    </rPh>
    <rPh sb="12" eb="14">
      <t>マスミ</t>
    </rPh>
    <phoneticPr fontId="29"/>
  </si>
  <si>
    <r>
      <rPr>
        <sz val="11"/>
        <rFont val="ＭＳ 明朝"/>
        <family val="1"/>
        <charset val="128"/>
      </rPr>
      <t>鮭のちゃんちゃん焼き</t>
    </r>
    <rPh sb="0" eb="1">
      <t>サケ</t>
    </rPh>
    <rPh sb="8" eb="9">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</si>
  <si>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 xml:space="preserve">月 </t>
    </r>
    <r>
      <rPr>
        <sz val="11"/>
        <rFont val="Century"/>
        <family val="1"/>
      </rPr>
      <t>2</t>
    </r>
    <r>
      <rPr>
        <sz val="11"/>
        <rFont val="ＭＳ 明朝"/>
        <family val="1"/>
        <charset val="128"/>
      </rPr>
      <t>日　　</t>
    </r>
    <rPh sb="0" eb="2">
      <t>レイワ</t>
    </rPh>
    <rPh sb="3" eb="4">
      <t>ネン</t>
    </rPh>
    <rPh sb="6" eb="7">
      <t>ガツ</t>
    </rPh>
    <rPh sb="9" eb="10">
      <t>カ</t>
    </rPh>
    <phoneticPr fontId="16"/>
  </si>
  <si>
    <r>
      <rPr>
        <sz val="11"/>
        <rFont val="ＭＳ 明朝"/>
        <family val="1"/>
        <charset val="128"/>
      </rPr>
      <t>県立庄内総合高校</t>
    </r>
    <rPh sb="0" eb="2">
      <t>ケンリツ</t>
    </rPh>
    <rPh sb="2" eb="4">
      <t>ショウナイ</t>
    </rPh>
    <rPh sb="4" eb="6">
      <t>ソウゴウ</t>
    </rPh>
    <rPh sb="6" eb="8">
      <t>コウコウ</t>
    </rPh>
    <phoneticPr fontId="29"/>
  </si>
  <si>
    <r>
      <rPr>
        <sz val="11"/>
        <rFont val="ＭＳ 明朝"/>
        <family val="1"/>
        <charset val="128"/>
      </rPr>
      <t>太田政宏</t>
    </r>
    <rPh sb="0" eb="2">
      <t>オオタ</t>
    </rPh>
    <rPh sb="2" eb="3">
      <t>マサ</t>
    </rPh>
    <rPh sb="3" eb="4">
      <t>ヒロ</t>
    </rPh>
    <phoneticPr fontId="16"/>
  </si>
  <si>
    <r>
      <rPr>
        <sz val="11"/>
        <rFont val="ＭＳ 明朝"/>
        <family val="1"/>
        <charset val="128"/>
      </rPr>
      <t>鮭のソーセージバルサミコとトマトソース</t>
    </r>
    <rPh sb="0" eb="1">
      <t>サケ</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</si>
  <si>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 xml:space="preserve">月 </t>
    </r>
    <r>
      <rPr>
        <sz val="11"/>
        <rFont val="Century"/>
        <family val="1"/>
      </rPr>
      <t>4</t>
    </r>
    <r>
      <rPr>
        <sz val="11"/>
        <rFont val="ＭＳ 明朝"/>
        <family val="1"/>
        <charset val="128"/>
      </rPr>
      <t>日　　</t>
    </r>
    <rPh sb="0" eb="2">
      <t>レイワ</t>
    </rPh>
    <rPh sb="3" eb="4">
      <t>ネン</t>
    </rPh>
    <rPh sb="6" eb="7">
      <t>ガツ</t>
    </rPh>
    <rPh sb="9" eb="10">
      <t>カ</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</si>
  <si>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 xml:space="preserve">月 </t>
    </r>
    <r>
      <rPr>
        <sz val="11"/>
        <rFont val="Century"/>
        <family val="1"/>
      </rPr>
      <t>8</t>
    </r>
    <r>
      <rPr>
        <sz val="11"/>
        <rFont val="ＭＳ 明朝"/>
        <family val="1"/>
        <charset val="128"/>
      </rPr>
      <t>日　　</t>
    </r>
    <rPh sb="0" eb="2">
      <t>レイワ</t>
    </rPh>
    <rPh sb="3" eb="4">
      <t>ネン</t>
    </rPh>
    <rPh sb="6" eb="7">
      <t>ガツ</t>
    </rPh>
    <rPh sb="9" eb="10">
      <t>カ</t>
    </rPh>
    <phoneticPr fontId="16"/>
  </si>
  <si>
    <r>
      <rPr>
        <sz val="11"/>
        <rFont val="ＭＳ 明朝"/>
        <family val="1"/>
        <charset val="128"/>
      </rPr>
      <t>酒田南高等学校</t>
    </r>
    <rPh sb="0" eb="2">
      <t>サカタ</t>
    </rPh>
    <rPh sb="2" eb="3">
      <t>ミナミ</t>
    </rPh>
    <rPh sb="3" eb="5">
      <t>コウトウ</t>
    </rPh>
    <rPh sb="5" eb="7">
      <t>ガッコウ</t>
    </rPh>
    <phoneticPr fontId="29"/>
  </si>
  <si>
    <r>
      <rPr>
        <sz val="11"/>
        <rFont val="ＭＳ 明朝"/>
        <family val="1"/>
        <charset val="128"/>
      </rPr>
      <t>齋藤亮一、玉谷貴子</t>
    </r>
    <rPh sb="0" eb="2">
      <t>サイトウ</t>
    </rPh>
    <rPh sb="2" eb="3">
      <t>リョウ</t>
    </rPh>
    <rPh sb="3" eb="4">
      <t>イチ</t>
    </rPh>
    <rPh sb="5" eb="7">
      <t>タマヤ</t>
    </rPh>
    <rPh sb="7" eb="9">
      <t>タカコ</t>
    </rPh>
    <phoneticPr fontId="29"/>
  </si>
  <si>
    <r>
      <rPr>
        <sz val="11"/>
        <rFont val="ＭＳ 明朝"/>
        <family val="1"/>
        <charset val="128"/>
      </rPr>
      <t>鯵と根菜のつみれ汁、鯵のお作り</t>
    </r>
    <rPh sb="0" eb="1">
      <t>アジ</t>
    </rPh>
    <rPh sb="2" eb="4">
      <t>コンサイ</t>
    </rPh>
    <rPh sb="8" eb="9">
      <t>ジル</t>
    </rPh>
    <rPh sb="10" eb="11">
      <t>アジ</t>
    </rPh>
    <rPh sb="13" eb="14">
      <t>ツク</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</si>
  <si>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 xml:space="preserve">月 </t>
    </r>
    <r>
      <rPr>
        <sz val="11"/>
        <rFont val="Century"/>
        <family val="1"/>
      </rPr>
      <t>9</t>
    </r>
    <r>
      <rPr>
        <sz val="11"/>
        <rFont val="ＭＳ 明朝"/>
        <family val="1"/>
        <charset val="128"/>
      </rPr>
      <t>日　　</t>
    </r>
    <rPh sb="0" eb="2">
      <t>レイワ</t>
    </rPh>
    <rPh sb="3" eb="4">
      <t>ネン</t>
    </rPh>
    <rPh sb="6" eb="7">
      <t>ガツ</t>
    </rPh>
    <rPh sb="9" eb="10">
      <t>カ</t>
    </rPh>
    <phoneticPr fontId="16"/>
  </si>
  <si>
    <r>
      <rPr>
        <sz val="11"/>
        <rFont val="ＭＳ 明朝"/>
        <family val="1"/>
        <charset val="128"/>
      </rPr>
      <t>みなと保育園</t>
    </r>
    <rPh sb="3" eb="6">
      <t>ホイクエン</t>
    </rPh>
    <phoneticPr fontId="29"/>
  </si>
  <si>
    <r>
      <rPr>
        <sz val="11"/>
        <rFont val="ＭＳ 明朝"/>
        <family val="1"/>
        <charset val="128"/>
      </rPr>
      <t>佐藤憲三、佐藤真澄、伊藤一弘</t>
    </r>
    <rPh sb="0" eb="2">
      <t>サトウ</t>
    </rPh>
    <rPh sb="2" eb="4">
      <t>ケンゾウ</t>
    </rPh>
    <rPh sb="5" eb="7">
      <t>サトウ</t>
    </rPh>
    <rPh sb="7" eb="9">
      <t>マスミ</t>
    </rPh>
    <rPh sb="10" eb="12">
      <t>イトウ</t>
    </rPh>
    <rPh sb="12" eb="14">
      <t>カズヒロ</t>
    </rPh>
    <phoneticPr fontId="29"/>
  </si>
  <si>
    <r>
      <rPr>
        <sz val="11"/>
        <rFont val="ＭＳ 明朝"/>
        <family val="1"/>
        <charset val="128"/>
      </rPr>
      <t>鮭のホイル焼き</t>
    </r>
    <rPh sb="0" eb="1">
      <t>サケ</t>
    </rPh>
    <rPh sb="5" eb="6">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</si>
  <si>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12</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</si>
  <si>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認定こども園　天真幼稚園</t>
    </r>
    <rPh sb="0" eb="2">
      <t>ニンテイ</t>
    </rPh>
    <rPh sb="5" eb="6">
      <t>エン</t>
    </rPh>
    <rPh sb="7" eb="9">
      <t>テンシン</t>
    </rPh>
    <rPh sb="9" eb="12">
      <t>ヨウチエン</t>
    </rPh>
    <phoneticPr fontId="29"/>
  </si>
  <si>
    <r>
      <rPr>
        <sz val="11"/>
        <rFont val="ＭＳ 明朝"/>
        <family val="1"/>
        <charset val="128"/>
      </rPr>
      <t>佐藤憲三、後藤登美、後藤裕美、齋藤勝三</t>
    </r>
    <rPh sb="0" eb="2">
      <t>サトウ</t>
    </rPh>
    <rPh sb="2" eb="4">
      <t>ケンゾウ</t>
    </rPh>
    <rPh sb="5" eb="7">
      <t>ゴトウ</t>
    </rPh>
    <rPh sb="7" eb="9">
      <t>トミ</t>
    </rPh>
    <rPh sb="10" eb="12">
      <t>ゴトウ</t>
    </rPh>
    <rPh sb="12" eb="14">
      <t>ユミ</t>
    </rPh>
    <rPh sb="15" eb="17">
      <t>サイトウ</t>
    </rPh>
    <rPh sb="17" eb="19">
      <t>カツゾウ</t>
    </rPh>
    <phoneticPr fontId="29"/>
  </si>
  <si>
    <r>
      <rPr>
        <sz val="11"/>
        <rFont val="ＭＳ 明朝"/>
        <family val="1"/>
        <charset val="128"/>
      </rPr>
      <t>鮭のホイル包み蒸し</t>
    </r>
    <rPh sb="0" eb="1">
      <t>サケ</t>
    </rPh>
    <rPh sb="5" eb="6">
      <t>ツツ</t>
    </rPh>
    <rPh sb="7" eb="8">
      <t>ム</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</si>
  <si>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17</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</si>
  <si>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西荒瀬保育園</t>
    </r>
    <rPh sb="0" eb="3">
      <t>ニシアラセ</t>
    </rPh>
    <rPh sb="3" eb="6">
      <t>ホイクエン</t>
    </rPh>
    <phoneticPr fontId="29"/>
  </si>
  <si>
    <r>
      <rPr>
        <sz val="11"/>
        <rFont val="ＭＳ 明朝"/>
        <family val="1"/>
        <charset val="128"/>
      </rPr>
      <t>佐藤憲三、土門連子、佐藤善友</t>
    </r>
    <rPh sb="0" eb="2">
      <t>サトウ</t>
    </rPh>
    <rPh sb="2" eb="4">
      <t>ケンゾウ</t>
    </rPh>
    <rPh sb="5" eb="7">
      <t>ドモン</t>
    </rPh>
    <rPh sb="7" eb="9">
      <t>レンコ</t>
    </rPh>
    <rPh sb="10" eb="12">
      <t>サトウ</t>
    </rPh>
    <rPh sb="12" eb="14">
      <t>ヨシトモ</t>
    </rPh>
    <phoneticPr fontId="29"/>
  </si>
  <si>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18</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</si>
  <si>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松山保育園</t>
    </r>
    <rPh sb="0" eb="2">
      <t>マツヤマ</t>
    </rPh>
    <rPh sb="2" eb="5">
      <t>ホイクエン</t>
    </rPh>
    <phoneticPr fontId="29"/>
  </si>
  <si>
    <r>
      <rPr>
        <sz val="11"/>
        <rFont val="ＭＳ 明朝"/>
        <family val="1"/>
        <charset val="128"/>
      </rPr>
      <t>佐藤憲三、佐藤憲太郎、齋藤勝三</t>
    </r>
    <rPh sb="0" eb="2">
      <t>サトウ</t>
    </rPh>
    <rPh sb="2" eb="4">
      <t>ケンゾウ</t>
    </rPh>
    <rPh sb="5" eb="7">
      <t>サトウ</t>
    </rPh>
    <rPh sb="7" eb="10">
      <t>ケンタロウ</t>
    </rPh>
    <rPh sb="11" eb="13">
      <t>サイトウ</t>
    </rPh>
    <rPh sb="13" eb="15">
      <t>カツゾウ</t>
    </rPh>
    <phoneticPr fontId="29"/>
  </si>
  <si>
    <r>
      <rPr>
        <sz val="11"/>
        <rFont val="ＭＳ 明朝"/>
        <family val="1"/>
        <charset val="128"/>
      </rPr>
      <t>鮭フレーク</t>
    </r>
    <rPh sb="0" eb="1">
      <t>サケ</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</si>
  <si>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20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</si>
  <si>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広野小学校</t>
    </r>
    <rPh sb="0" eb="2">
      <t>ヒロノ</t>
    </rPh>
    <rPh sb="2" eb="5">
      <t>ショウガッコウ</t>
    </rPh>
    <phoneticPr fontId="29"/>
  </si>
  <si>
    <r>
      <rPr>
        <sz val="11"/>
        <rFont val="ＭＳ 明朝"/>
        <family val="1"/>
        <charset val="128"/>
      </rPr>
      <t>安藤良博</t>
    </r>
    <rPh sb="0" eb="2">
      <t>アンドウ</t>
    </rPh>
    <rPh sb="2" eb="4">
      <t>ヨシヒロ</t>
    </rPh>
    <phoneticPr fontId="29"/>
  </si>
  <si>
    <r>
      <rPr>
        <sz val="11"/>
        <rFont val="ＭＳ 明朝"/>
        <family val="1"/>
        <charset val="128"/>
      </rPr>
      <t>鮭のコロッケ、鮭の炊き込みご飯</t>
    </r>
    <rPh sb="0" eb="1">
      <t>サケ</t>
    </rPh>
    <rPh sb="7" eb="8">
      <t>サケ</t>
    </rPh>
    <rPh sb="9" eb="10">
      <t>タ</t>
    </rPh>
    <rPh sb="11" eb="12">
      <t>コ</t>
    </rPh>
    <rPh sb="14" eb="15">
      <t>ハン</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</si>
  <si>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23</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</si>
  <si>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0"/>
        <rFont val="ＭＳ 明朝"/>
        <family val="1"/>
        <charset val="128"/>
      </rPr>
      <t>庄内小国川鮭漁業生産組合</t>
    </r>
    <rPh sb="0" eb="2">
      <t>ショウナイ</t>
    </rPh>
    <rPh sb="2" eb="4">
      <t>ショウコク</t>
    </rPh>
    <rPh sb="4" eb="5">
      <t>カワ</t>
    </rPh>
    <rPh sb="5" eb="6">
      <t>サケ</t>
    </rPh>
    <rPh sb="6" eb="8">
      <t>ギョギョウ</t>
    </rPh>
    <rPh sb="8" eb="10">
      <t>セイサン</t>
    </rPh>
    <rPh sb="10" eb="12">
      <t>クミアイ</t>
    </rPh>
    <phoneticPr fontId="29"/>
  </si>
  <si>
    <r>
      <rPr>
        <sz val="11"/>
        <rFont val="ＭＳ 明朝"/>
        <family val="1"/>
        <charset val="128"/>
      </rPr>
      <t>鮭の炊き込みご飯、鮭のアラ汁、鮭のごぼう巻き、鮭とば作り</t>
    </r>
    <rPh sb="0" eb="1">
      <t>サケ</t>
    </rPh>
    <rPh sb="2" eb="3">
      <t>タ</t>
    </rPh>
    <rPh sb="4" eb="5">
      <t>コ</t>
    </rPh>
    <rPh sb="7" eb="8">
      <t>ハン</t>
    </rPh>
    <rPh sb="9" eb="10">
      <t>サケ</t>
    </rPh>
    <rPh sb="13" eb="14">
      <t>ジル</t>
    </rPh>
    <rPh sb="15" eb="16">
      <t>サケ</t>
    </rPh>
    <rPh sb="20" eb="21">
      <t>マ</t>
    </rPh>
    <rPh sb="23" eb="24">
      <t>サケ</t>
    </rPh>
    <rPh sb="26" eb="27">
      <t>ツク</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</si>
  <si>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</si>
  <si>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0"/>
        <rFont val="ＭＳ 明朝"/>
        <family val="1"/>
        <charset val="128"/>
      </rPr>
      <t>宮野浦保育園</t>
    </r>
    <rPh sb="0" eb="3">
      <t>ミヤノウラ</t>
    </rPh>
    <rPh sb="3" eb="6">
      <t>ホイクエン</t>
    </rPh>
    <phoneticPr fontId="29"/>
  </si>
  <si>
    <r>
      <rPr>
        <sz val="11"/>
        <rFont val="ＭＳ 明朝"/>
        <family val="1"/>
        <charset val="128"/>
      </rPr>
      <t>佐藤憲三、星川恵美、軽部奈美</t>
    </r>
    <rPh sb="0" eb="2">
      <t>サトウ</t>
    </rPh>
    <rPh sb="2" eb="4">
      <t>ケンゾウ</t>
    </rPh>
    <rPh sb="5" eb="7">
      <t>ホシカワ</t>
    </rPh>
    <rPh sb="7" eb="9">
      <t>エミ</t>
    </rPh>
    <rPh sb="10" eb="12">
      <t>カルベ</t>
    </rPh>
    <rPh sb="12" eb="14">
      <t>ナミ</t>
    </rPh>
    <phoneticPr fontId="29"/>
  </si>
  <si>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 xml:space="preserve">月 </t>
    </r>
    <r>
      <rPr>
        <sz val="11"/>
        <rFont val="Century"/>
        <family val="1"/>
      </rPr>
      <t>7</t>
    </r>
    <r>
      <rPr>
        <sz val="11"/>
        <rFont val="ＭＳ 明朝"/>
        <family val="1"/>
        <charset val="128"/>
      </rPr>
      <t>日　　</t>
    </r>
    <rPh sb="0" eb="2">
      <t>レイワ</t>
    </rPh>
    <rPh sb="3" eb="4">
      <t>ネン</t>
    </rPh>
    <rPh sb="6" eb="7">
      <t>ガツ</t>
    </rPh>
    <rPh sb="9" eb="10">
      <t>カ</t>
    </rPh>
    <phoneticPr fontId="16"/>
  </si>
  <si>
    <r>
      <rPr>
        <sz val="11"/>
        <rFont val="ＭＳ 明朝"/>
        <family val="1"/>
        <charset val="128"/>
      </rPr>
      <t>高校</t>
    </r>
    <r>
      <rPr>
        <sz val="11"/>
        <rFont val="Century"/>
        <family val="1"/>
      </rPr>
      <t>1</t>
    </r>
    <r>
      <rPr>
        <sz val="11"/>
        <rFont val="ＭＳ 明朝"/>
        <family val="1"/>
        <charset val="128"/>
      </rPr>
      <t>年生</t>
    </r>
    <rPh sb="0" eb="2">
      <t>コウコウ</t>
    </rPh>
    <rPh sb="3" eb="5">
      <t>ネンセイ</t>
    </rPh>
    <phoneticPr fontId="16"/>
  </si>
  <si>
    <r>
      <rPr>
        <sz val="11"/>
        <rFont val="ＭＳ 明朝"/>
        <family val="1"/>
        <charset val="128"/>
      </rPr>
      <t>齋藤亮一、玉谷貴子</t>
    </r>
    <rPh sb="0" eb="2">
      <t>サイトウ</t>
    </rPh>
    <rPh sb="2" eb="3">
      <t>リョウ</t>
    </rPh>
    <rPh sb="3" eb="4">
      <t>イチ</t>
    </rPh>
    <rPh sb="5" eb="9">
      <t>タマヤタカコ</t>
    </rPh>
    <phoneticPr fontId="29"/>
  </si>
  <si>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 xml:space="preserve">月 </t>
    </r>
    <r>
      <rPr>
        <sz val="11"/>
        <rFont val="Century"/>
        <family val="1"/>
      </rPr>
      <t>8</t>
    </r>
    <r>
      <rPr>
        <sz val="11"/>
        <rFont val="ＭＳ 明朝"/>
        <family val="1"/>
        <charset val="128"/>
      </rPr>
      <t>日　　</t>
    </r>
    <rPh sb="0" eb="2">
      <t>レイワ</t>
    </rPh>
    <rPh sb="3" eb="4">
      <t>ネン</t>
    </rPh>
    <rPh sb="6" eb="7">
      <t>ガツ</t>
    </rPh>
    <rPh sb="9" eb="10">
      <t>カ</t>
    </rPh>
    <phoneticPr fontId="16"/>
  </si>
  <si>
    <r>
      <rPr>
        <sz val="11"/>
        <rFont val="ＭＳ 明朝"/>
        <family val="1"/>
        <charset val="128"/>
      </rPr>
      <t>酒田東高等学校</t>
    </r>
    <rPh sb="0" eb="2">
      <t>サカタ</t>
    </rPh>
    <rPh sb="2" eb="3">
      <t>ヒガシ</t>
    </rPh>
    <rPh sb="3" eb="5">
      <t>コウトウ</t>
    </rPh>
    <rPh sb="5" eb="7">
      <t>ガッコウ</t>
    </rPh>
    <phoneticPr fontId="29"/>
  </si>
  <si>
    <r>
      <rPr>
        <sz val="11"/>
        <rFont val="ＭＳ 明朝"/>
        <family val="1"/>
        <charset val="128"/>
      </rPr>
      <t>五十嵐安治、佐藤剛、齋藤勝三</t>
    </r>
    <rPh sb="0" eb="3">
      <t>イガラシ</t>
    </rPh>
    <rPh sb="3" eb="5">
      <t>ヤスジ</t>
    </rPh>
    <rPh sb="6" eb="8">
      <t>サトウ</t>
    </rPh>
    <rPh sb="8" eb="9">
      <t>ツヨシ</t>
    </rPh>
    <rPh sb="10" eb="12">
      <t>サイトウ</t>
    </rPh>
    <rPh sb="12" eb="14">
      <t>カツゾウ</t>
    </rPh>
    <phoneticPr fontId="29"/>
  </si>
  <si>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 xml:space="preserve">月 </t>
    </r>
    <r>
      <rPr>
        <sz val="11"/>
        <rFont val="Century"/>
        <family val="1"/>
      </rPr>
      <t>9</t>
    </r>
    <r>
      <rPr>
        <sz val="11"/>
        <rFont val="ＭＳ 明朝"/>
        <family val="1"/>
        <charset val="128"/>
      </rPr>
      <t>日　　</t>
    </r>
    <rPh sb="0" eb="2">
      <t>レイワ</t>
    </rPh>
    <rPh sb="3" eb="4">
      <t>ネン</t>
    </rPh>
    <rPh sb="6" eb="7">
      <t>ガツ</t>
    </rPh>
    <rPh sb="9" eb="10">
      <t>カ</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</si>
  <si>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</si>
  <si>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11</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</si>
  <si>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五十嵐徹、佐藤剛、齋藤勝三</t>
    </r>
    <rPh sb="0" eb="3">
      <t>イガラシ</t>
    </rPh>
    <rPh sb="3" eb="4">
      <t>トオル</t>
    </rPh>
    <rPh sb="5" eb="7">
      <t>サトウ</t>
    </rPh>
    <rPh sb="7" eb="8">
      <t>ツヨシ</t>
    </rPh>
    <rPh sb="9" eb="11">
      <t>サイトウ</t>
    </rPh>
    <rPh sb="11" eb="13">
      <t>カツゾウ</t>
    </rPh>
    <phoneticPr fontId="29"/>
  </si>
  <si>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12</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</si>
  <si>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五十嵐徹、五十嵐安治、佐藤剛、齋藤勝三</t>
    </r>
    <rPh sb="0" eb="3">
      <t>イガラシ</t>
    </rPh>
    <rPh sb="3" eb="4">
      <t>トオル</t>
    </rPh>
    <rPh sb="5" eb="8">
      <t>イガラシ</t>
    </rPh>
    <rPh sb="8" eb="10">
      <t>ヤスジ</t>
    </rPh>
    <rPh sb="11" eb="13">
      <t>サトウ</t>
    </rPh>
    <rPh sb="13" eb="14">
      <t>ツヨシ</t>
    </rPh>
    <rPh sb="15" eb="17">
      <t>サイトウ</t>
    </rPh>
    <rPh sb="17" eb="19">
      <t>カツゾウ</t>
    </rPh>
    <phoneticPr fontId="29"/>
  </si>
  <si>
    <r>
      <rPr>
        <sz val="11"/>
        <rFont val="ＭＳ 明朝"/>
        <family val="1"/>
        <charset val="128"/>
      </rPr>
      <t>○　県内陸部における庄内浜産水産物のプロモーション</t>
    </r>
    <phoneticPr fontId="3"/>
  </si>
  <si>
    <r>
      <rPr>
        <sz val="11"/>
        <rFont val="ＭＳ 明朝"/>
        <family val="1"/>
        <charset val="128"/>
      </rPr>
      <t>日　　時</t>
    </r>
  </si>
  <si>
    <r>
      <rPr>
        <sz val="11"/>
        <rFont val="ＭＳ 明朝"/>
        <family val="1"/>
        <charset val="128"/>
      </rPr>
      <t>概　　　要</t>
    </r>
  </si>
  <si>
    <t>おいしい山形
春の旬の魚キャンペーン</t>
    <rPh sb="7" eb="8">
      <t>ハル</t>
    </rPh>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</si>
  <si>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6</t>
    </r>
    <r>
      <rPr>
        <sz val="11"/>
        <rFont val="ＭＳ 明朝"/>
        <family val="1"/>
        <charset val="128"/>
      </rPr>
      <t>月</t>
    </r>
    <r>
      <rPr>
        <sz val="11"/>
        <rFont val="Century"/>
        <family val="1"/>
      </rPr>
      <t>1</t>
    </r>
    <r>
      <rPr>
        <sz val="11"/>
        <rFont val="ＭＳ 明朝"/>
        <family val="1"/>
        <charset val="128"/>
      </rPr>
      <t>日</t>
    </r>
    <rPh sb="1" eb="3">
      <t>レイワ</t>
    </rPh>
    <rPh sb="4" eb="5">
      <t>ネン</t>
    </rPh>
    <phoneticPr fontId="3"/>
  </si>
  <si>
    <r>
      <rPr>
        <sz val="11"/>
        <rFont val="ＭＳ 明朝"/>
        <family val="1"/>
        <charset val="128"/>
      </rPr>
      <t>内陸地区量販店</t>
    </r>
  </si>
  <si>
    <t>旬の水産物の販売による庄内浜産水産物のＰＲ、レシピ配布、抽選で水産加工品をプレゼント</t>
    <rPh sb="25" eb="27">
      <t>ハイフ</t>
    </rPh>
    <rPh sb="28" eb="30">
      <t>チュウセン</t>
    </rPh>
    <rPh sb="31" eb="33">
      <t>スイサン</t>
    </rPh>
    <rPh sb="33" eb="36">
      <t>カコウヒン</t>
    </rPh>
    <phoneticPr fontId="3"/>
  </si>
  <si>
    <r>
      <t xml:space="preserve"> </t>
    </r>
    <r>
      <rPr>
        <sz val="11"/>
        <rFont val="ＭＳ 明朝"/>
        <family val="1"/>
        <charset val="128"/>
      </rPr>
      <t>～令和</t>
    </r>
    <r>
      <rPr>
        <sz val="11"/>
        <rFont val="Century"/>
        <family val="1"/>
      </rPr>
      <t>3</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3"/>
  </si>
  <si>
    <t>おいしい山形　　　　　　　　秋の旬の魚キャンペーン</t>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</si>
  <si>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9</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3"/>
  </si>
  <si>
    <t>旬の水産物の販売による庄内浜産水産物のＰＲ、レシピ配布</t>
    <rPh sb="25" eb="27">
      <t>ハイフ</t>
    </rPh>
    <phoneticPr fontId="3"/>
  </si>
  <si>
    <r>
      <t xml:space="preserve"> </t>
    </r>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</si>
  <si>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9</t>
    </r>
    <r>
      <rPr>
        <sz val="11"/>
        <rFont val="ＭＳ 明朝"/>
        <family val="1"/>
        <charset val="128"/>
      </rPr>
      <t>月</t>
    </r>
    <r>
      <rPr>
        <sz val="11"/>
        <rFont val="Century"/>
        <family val="1"/>
      </rPr>
      <t>18</t>
    </r>
    <r>
      <rPr>
        <sz val="11"/>
        <rFont val="ＭＳ 明朝"/>
        <family val="1"/>
        <charset val="128"/>
      </rPr>
      <t>日</t>
    </r>
    <rPh sb="1" eb="3">
      <t>レイワ</t>
    </rPh>
    <rPh sb="4" eb="5">
      <t>ネン</t>
    </rPh>
    <phoneticPr fontId="3"/>
  </si>
  <si>
    <r>
      <rPr>
        <sz val="11"/>
        <rFont val="ＭＳ 明朝"/>
        <family val="1"/>
        <charset val="128"/>
      </rPr>
      <t>やまがた庄内浜の魚応援店</t>
    </r>
  </si>
  <si>
    <t>応援店によるテーマ食材の提供及びキャンペーンリーフレットによるＰＲ、スタンプラリーに</t>
    <phoneticPr fontId="3"/>
  </si>
  <si>
    <t>よる利用促進</t>
    <phoneticPr fontId="3"/>
  </si>
  <si>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</si>
  <si>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</si>
  <si>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</si>
  <si>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</si>
  <si>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</si>
  <si>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</si>
  <si>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</si>
  <si>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3"/>
  </si>
  <si>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</si>
  <si>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</si>
  <si>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</si>
  <si>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3"/>
  </si>
  <si>
    <r>
      <rPr>
        <sz val="11"/>
        <rFont val="ＭＳ 明朝"/>
        <family val="1"/>
        <charset val="128"/>
      </rPr>
      <t>〇　情報発信</t>
    </r>
    <rPh sb="2" eb="4">
      <t>ジョウホウ</t>
    </rPh>
    <rPh sb="4" eb="6">
      <t>ハッシン</t>
    </rPh>
    <phoneticPr fontId="3"/>
  </si>
  <si>
    <r>
      <rPr>
        <sz val="11"/>
        <rFont val="ＭＳ 明朝"/>
        <family val="1"/>
        <charset val="128"/>
      </rPr>
      <t>・レシピサイトクックパッド　やまがたさかナビのキッチン</t>
    </r>
    <phoneticPr fontId="3"/>
  </si>
  <si>
    <t>https://cookpad.com/kitchen/34067761</t>
    <phoneticPr fontId="3"/>
  </si>
  <si>
    <t>・フェイスブック　やまがたさかナビ</t>
    <phoneticPr fontId="3"/>
  </si>
  <si>
    <t>https://www.facebook.com/yamagatasakanavi/</t>
    <phoneticPr fontId="3"/>
  </si>
  <si>
    <t>・インスタグラム　やまがたさかナビ</t>
    <phoneticPr fontId="3"/>
  </si>
  <si>
    <t>https://www.instagram.com/yamagatasakanavi/</t>
    <phoneticPr fontId="3"/>
  </si>
  <si>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</si>
  <si>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</si>
  <si>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</si>
  <si>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</si>
  <si>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</si>
  <si>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</si>
  <si>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t>サワラ部会</t>
  </si>
  <si>
    <r>
      <rPr>
        <sz val="10"/>
        <rFont val="ＭＳ 明朝"/>
        <family val="1"/>
        <charset val="128"/>
      </rPr>
      <t>「庄内おばこサワラキャンペーン」</t>
    </r>
  </si>
  <si>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5</t>
    </r>
    <r>
      <rPr>
        <sz val="10"/>
        <rFont val="ＭＳ 明朝"/>
        <family val="1"/>
        <charset val="128"/>
      </rPr>
      <t>日</t>
    </r>
    <rPh sb="0" eb="2">
      <t>レイワ</t>
    </rPh>
    <rPh sb="3" eb="4">
      <t>ネン</t>
    </rPh>
    <rPh sb="6" eb="7">
      <t>ガツ</t>
    </rPh>
    <rPh sb="9" eb="10">
      <t>ニチ</t>
    </rPh>
    <rPh sb="13" eb="14">
      <t>ガツ</t>
    </rPh>
    <rPh sb="15" eb="16">
      <t>ニチ</t>
    </rPh>
    <phoneticPr fontId="3"/>
  </si>
  <si>
    <r>
      <rPr>
        <sz val="10"/>
        <rFont val="ＭＳ 明朝"/>
        <family val="1"/>
        <charset val="128"/>
      </rPr>
      <t>庄内の飲食店</t>
    </r>
    <r>
      <rPr>
        <sz val="10"/>
        <rFont val="Century"/>
        <family val="1"/>
      </rPr>
      <t>15</t>
    </r>
    <r>
      <rPr>
        <sz val="10"/>
        <rFont val="ＭＳ 明朝"/>
        <family val="1"/>
        <charset val="128"/>
      </rPr>
      <t>店舗</t>
    </r>
    <phoneticPr fontId="3"/>
  </si>
  <si>
    <r>
      <rPr>
        <sz val="10"/>
        <rFont val="ＭＳ 明朝"/>
        <family val="1"/>
        <charset val="128"/>
      </rPr>
      <t>総来客数</t>
    </r>
    <r>
      <rPr>
        <sz val="10"/>
        <rFont val="Century"/>
        <family val="1"/>
      </rPr>
      <t>1,944</t>
    </r>
    <r>
      <rPr>
        <sz val="10"/>
        <rFont val="ＭＳ 明朝"/>
        <family val="1"/>
        <charset val="128"/>
      </rPr>
      <t>名</t>
    </r>
    <phoneticPr fontId="3"/>
  </si>
  <si>
    <r>
      <rPr>
        <sz val="10"/>
        <rFont val="ＭＳ 明朝"/>
        <family val="1"/>
        <charset val="128"/>
      </rPr>
      <t>庄内おばこサワラ講習会</t>
    </r>
    <rPh sb="0" eb="2">
      <t>ショウナイ</t>
    </rPh>
    <rPh sb="8" eb="11">
      <t>コウシュウカイ</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</si>
  <si>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25</t>
    </r>
    <r>
      <rPr>
        <sz val="10"/>
        <rFont val="ＭＳ 明朝"/>
        <family val="1"/>
        <charset val="128"/>
      </rPr>
      <t>日</t>
    </r>
    <rPh sb="0" eb="2">
      <t>レイワ</t>
    </rPh>
    <rPh sb="3" eb="4">
      <t>ネン</t>
    </rPh>
    <rPh sb="6" eb="7">
      <t>ガツ</t>
    </rPh>
    <rPh sb="9" eb="10">
      <t>ニチ</t>
    </rPh>
    <phoneticPr fontId="3"/>
  </si>
  <si>
    <r>
      <rPr>
        <sz val="10"/>
        <rFont val="ＭＳ 明朝"/>
        <family val="1"/>
        <charset val="128"/>
      </rPr>
      <t>酒田調理師専門学校</t>
    </r>
    <rPh sb="0" eb="9">
      <t>サカタチョウリシセンモンガッコウ</t>
    </rPh>
    <phoneticPr fontId="3"/>
  </si>
  <si>
    <r>
      <rPr>
        <sz val="10"/>
        <rFont val="ＭＳ 明朝"/>
        <family val="1"/>
        <charset val="128"/>
      </rPr>
      <t>学生</t>
    </r>
    <r>
      <rPr>
        <sz val="10"/>
        <rFont val="Century"/>
        <family val="1"/>
      </rPr>
      <t>26</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3"/>
  </si>
  <si>
    <t>トラフグ部会</t>
    <phoneticPr fontId="3"/>
  </si>
  <si>
    <r>
      <rPr>
        <sz val="10"/>
        <rFont val="ＭＳ 明朝"/>
        <family val="1"/>
        <charset val="128"/>
      </rPr>
      <t>調理技術講習会</t>
    </r>
    <rPh sb="2" eb="4">
      <t>ギジュツ</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</si>
  <si>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11</t>
    </r>
    <r>
      <rPr>
        <sz val="10"/>
        <rFont val="ＭＳ 明朝"/>
        <family val="1"/>
        <charset val="128"/>
      </rPr>
      <t>月</t>
    </r>
    <r>
      <rPr>
        <sz val="10"/>
        <rFont val="Century"/>
        <family val="1"/>
      </rPr>
      <t>26</t>
    </r>
    <r>
      <rPr>
        <sz val="10"/>
        <rFont val="ＭＳ 明朝"/>
        <family val="1"/>
        <charset val="128"/>
      </rPr>
      <t>日</t>
    </r>
    <rPh sb="0" eb="1">
      <t>レイ</t>
    </rPh>
    <rPh sb="1" eb="2">
      <t>カズ</t>
    </rPh>
    <rPh sb="3" eb="4">
      <t>ネン</t>
    </rPh>
    <rPh sb="6" eb="7">
      <t>ガツ</t>
    </rPh>
    <rPh sb="9" eb="10">
      <t>ニチ</t>
    </rPh>
    <phoneticPr fontId="3"/>
  </si>
  <si>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3"/>
  </si>
  <si>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3"/>
  </si>
  <si>
    <r>
      <rPr>
        <sz val="10"/>
        <rFont val="ＭＳ 明朝"/>
        <family val="1"/>
        <charset val="128"/>
      </rPr>
      <t>「食の都庄内天然とらふぐキャンペーン」</t>
    </r>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</si>
  <si>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t>
    </r>
    <r>
      <rPr>
        <sz val="10"/>
        <rFont val="Century"/>
        <family val="1"/>
      </rPr>
      <t>3</t>
    </r>
    <r>
      <rPr>
        <sz val="10"/>
        <rFont val="ＭＳ 明朝"/>
        <family val="1"/>
        <charset val="128"/>
      </rPr>
      <t>月</t>
    </r>
    <r>
      <rPr>
        <sz val="10"/>
        <rFont val="Century"/>
        <family val="1"/>
      </rPr>
      <t>13</t>
    </r>
    <r>
      <rPr>
        <sz val="10"/>
        <rFont val="ＭＳ 明朝"/>
        <family val="1"/>
        <charset val="128"/>
      </rPr>
      <t>日</t>
    </r>
    <rPh sb="0" eb="2">
      <t>レイワ</t>
    </rPh>
    <rPh sb="3" eb="4">
      <t>ネン</t>
    </rPh>
    <rPh sb="6" eb="7">
      <t>ガツ</t>
    </rPh>
    <rPh sb="8" eb="9">
      <t>ニチ</t>
    </rPh>
    <rPh sb="10" eb="11">
      <t>ヨク</t>
    </rPh>
    <rPh sb="12" eb="13">
      <t>ガツ</t>
    </rPh>
    <rPh sb="15" eb="16">
      <t>ニチ</t>
    </rPh>
    <phoneticPr fontId="3"/>
  </si>
  <si>
    <r>
      <rPr>
        <sz val="10"/>
        <rFont val="ＭＳ 明朝"/>
        <family val="1"/>
        <charset val="128"/>
      </rPr>
      <t>庄内の飲食店</t>
    </r>
    <r>
      <rPr>
        <sz val="10"/>
        <rFont val="Century"/>
        <family val="1"/>
      </rPr>
      <t>22</t>
    </r>
    <r>
      <rPr>
        <sz val="10"/>
        <rFont val="ＭＳ 明朝"/>
        <family val="1"/>
        <charset val="128"/>
      </rPr>
      <t>店舗</t>
    </r>
    <r>
      <rPr>
        <sz val="8"/>
        <rFont val="ＭＳ 明朝"/>
        <family val="1"/>
        <charset val="128"/>
      </rPr>
      <t/>
    </r>
    <phoneticPr fontId="3"/>
  </si>
  <si>
    <r>
      <rPr>
        <sz val="10"/>
        <rFont val="ＭＳ 明朝"/>
        <family val="1"/>
        <charset val="128"/>
      </rPr>
      <t>総来客数</t>
    </r>
    <r>
      <rPr>
        <sz val="10"/>
        <rFont val="Century"/>
        <family val="1"/>
      </rPr>
      <t>1,233</t>
    </r>
    <r>
      <rPr>
        <sz val="10"/>
        <rFont val="ＭＳ 明朝"/>
        <family val="1"/>
        <charset val="128"/>
      </rPr>
      <t>名</t>
    </r>
    <phoneticPr fontId="3"/>
  </si>
  <si>
    <r>
      <rPr>
        <sz val="10"/>
        <rFont val="ＭＳ 明朝"/>
        <family val="1"/>
        <charset val="128"/>
      </rPr>
      <t>座学講義</t>
    </r>
    <rPh sb="0" eb="4">
      <t>ザガクコウギ</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</si>
  <si>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1</t>
    </r>
    <r>
      <rPr>
        <sz val="10"/>
        <rFont val="ＭＳ 明朝"/>
        <family val="1"/>
        <charset val="128"/>
      </rPr>
      <t>月</t>
    </r>
    <r>
      <rPr>
        <sz val="10"/>
        <rFont val="Century"/>
        <family val="1"/>
      </rPr>
      <t>27</t>
    </r>
    <r>
      <rPr>
        <sz val="10"/>
        <rFont val="ＭＳ 明朝"/>
        <family val="1"/>
        <charset val="128"/>
      </rPr>
      <t>日</t>
    </r>
    <rPh sb="0" eb="1">
      <t>レイ</t>
    </rPh>
    <rPh sb="1" eb="2">
      <t>カズ</t>
    </rPh>
    <rPh sb="3" eb="4">
      <t>ネン</t>
    </rPh>
    <rPh sb="5" eb="6">
      <t>ガツ</t>
    </rPh>
    <rPh sb="8" eb="9">
      <t>ニチ</t>
    </rPh>
    <phoneticPr fontId="3"/>
  </si>
  <si>
    <r>
      <rPr>
        <sz val="10"/>
        <rFont val="ＭＳ 明朝"/>
        <family val="1"/>
        <charset val="128"/>
      </rPr>
      <t>学生</t>
    </r>
    <r>
      <rPr>
        <sz val="10"/>
        <rFont val="Century"/>
        <family val="1"/>
      </rPr>
      <t>27</t>
    </r>
    <r>
      <rPr>
        <sz val="10"/>
        <rFont val="ＭＳ 明朝"/>
        <family val="1"/>
        <charset val="128"/>
      </rPr>
      <t>名を対象に「庄内浜産トラフグ」に関する説明や、部会活動の紹介</t>
    </r>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</si>
  <si>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2</t>
    </r>
    <r>
      <rPr>
        <sz val="10"/>
        <rFont val="ＭＳ 明朝"/>
        <family val="1"/>
        <charset val="128"/>
      </rPr>
      <t>月</t>
    </r>
    <r>
      <rPr>
        <sz val="10"/>
        <rFont val="Century"/>
        <family val="1"/>
      </rPr>
      <t>15</t>
    </r>
    <r>
      <rPr>
        <sz val="10"/>
        <rFont val="ＭＳ 明朝"/>
        <family val="1"/>
        <charset val="128"/>
      </rPr>
      <t>日</t>
    </r>
    <rPh sb="0" eb="1">
      <t>レイ</t>
    </rPh>
    <rPh sb="1" eb="2">
      <t>カズ</t>
    </rPh>
    <rPh sb="3" eb="4">
      <t>ネン</t>
    </rPh>
    <rPh sb="5" eb="6">
      <t>ガツ</t>
    </rPh>
    <rPh sb="8" eb="9">
      <t>ニチ</t>
    </rPh>
    <phoneticPr fontId="3"/>
  </si>
  <si>
    <r>
      <rPr>
        <sz val="10"/>
        <rFont val="ＭＳ 明朝"/>
        <family val="1"/>
        <charset val="128"/>
      </rPr>
      <t>うしお荘</t>
    </r>
    <rPh sb="3" eb="4">
      <t>ソウ</t>
    </rPh>
    <phoneticPr fontId="3"/>
  </si>
  <si>
    <r>
      <rPr>
        <sz val="10"/>
        <rFont val="ＭＳ 明朝"/>
        <family val="1"/>
        <charset val="128"/>
      </rPr>
      <t>食の都庄内の認知向上や庄内への周遊促進を図るため、庄内地域の豊かな「食材」として庄内浜産天然トラフグに関する取材、同月</t>
    </r>
    <r>
      <rPr>
        <sz val="10"/>
        <rFont val="Century"/>
        <family val="1"/>
      </rPr>
      <t>27</t>
    </r>
    <r>
      <rPr>
        <sz val="10"/>
        <rFont val="ＭＳ 明朝"/>
        <family val="1"/>
        <charset val="128"/>
      </rPr>
      <t>日放送</t>
    </r>
    <rPh sb="40" eb="44">
      <t>ショウナイハマサン</t>
    </rPh>
    <rPh sb="44" eb="46">
      <t>テンネン</t>
    </rPh>
    <rPh sb="51" eb="52">
      <t>カン</t>
    </rPh>
    <rPh sb="54" eb="56">
      <t>シュザイ</t>
    </rPh>
    <rPh sb="57" eb="59">
      <t>ドウゲツ</t>
    </rPh>
    <rPh sb="61" eb="62">
      <t>ニチ</t>
    </rPh>
    <rPh sb="62" eb="64">
      <t>ホウソウ</t>
    </rPh>
    <phoneticPr fontId="3"/>
  </si>
  <si>
    <t>ズワイガニ
部会</t>
    <rPh sb="6" eb="8">
      <t>ブカイ</t>
    </rPh>
    <phoneticPr fontId="3"/>
  </si>
  <si>
    <r>
      <rPr>
        <sz val="10"/>
        <rFont val="ＭＳ 明朝"/>
        <family val="1"/>
        <charset val="128"/>
      </rPr>
      <t>「庄内北前ガニキャンペーン」</t>
    </r>
    <rPh sb="1" eb="3">
      <t>ショウナイ</t>
    </rPh>
    <rPh sb="3" eb="5">
      <t>キタマエ</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</si>
  <si>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2</t>
    </r>
    <r>
      <rPr>
        <sz val="10"/>
        <rFont val="ＭＳ 明朝"/>
        <family val="1"/>
        <charset val="128"/>
      </rPr>
      <t>日～翌</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2" eb="13">
      <t>ガツ</t>
    </rPh>
    <rPh sb="15" eb="16">
      <t>ニチ</t>
    </rPh>
    <phoneticPr fontId="3"/>
  </si>
  <si>
    <r>
      <rPr>
        <sz val="10"/>
        <rFont val="ＭＳ 明朝"/>
        <family val="1"/>
        <charset val="128"/>
      </rPr>
      <t>庄内の飲食店</t>
    </r>
    <r>
      <rPr>
        <sz val="10"/>
        <rFont val="Century"/>
        <family val="1"/>
      </rPr>
      <t>20</t>
    </r>
    <r>
      <rPr>
        <sz val="10"/>
        <rFont val="ＭＳ 明朝"/>
        <family val="1"/>
        <charset val="128"/>
      </rPr>
      <t>店舗</t>
    </r>
    <rPh sb="8" eb="10">
      <t>テンポ</t>
    </rPh>
    <phoneticPr fontId="3"/>
  </si>
  <si>
    <r>
      <rPr>
        <sz val="10"/>
        <rFont val="ＭＳ 明朝"/>
        <family val="1"/>
        <charset val="128"/>
      </rPr>
      <t>総来客数</t>
    </r>
    <r>
      <rPr>
        <sz val="10"/>
        <rFont val="Century"/>
        <family val="1"/>
      </rPr>
      <t>2,305</t>
    </r>
    <r>
      <rPr>
        <sz val="10"/>
        <rFont val="ＭＳ 明朝"/>
        <family val="1"/>
        <charset val="128"/>
      </rPr>
      <t>名</t>
    </r>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</si>
  <si>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7</t>
    </r>
    <r>
      <rPr>
        <sz val="10"/>
        <rFont val="ＭＳ 明朝"/>
        <family val="1"/>
        <charset val="128"/>
      </rPr>
      <t>月</t>
    </r>
    <r>
      <rPr>
        <sz val="10"/>
        <rFont val="Century"/>
        <family val="1"/>
      </rPr>
      <t>21</t>
    </r>
    <r>
      <rPr>
        <sz val="10"/>
        <rFont val="ＭＳ 明朝"/>
        <family val="1"/>
        <charset val="128"/>
      </rPr>
      <t>日</t>
    </r>
    <rPh sb="0" eb="2">
      <t>レイワ</t>
    </rPh>
    <rPh sb="3" eb="4">
      <t>ネン</t>
    </rPh>
    <rPh sb="5" eb="6">
      <t>ガツ</t>
    </rPh>
    <rPh sb="8" eb="9">
      <t>ニチ</t>
    </rPh>
    <phoneticPr fontId="3"/>
  </si>
  <si>
    <r>
      <rPr>
        <sz val="10"/>
        <rFont val="ＭＳ 明朝"/>
        <family val="1"/>
        <charset val="128"/>
      </rPr>
      <t>県漁協由良総括支所</t>
    </r>
    <rPh sb="0" eb="1">
      <t>ケン</t>
    </rPh>
    <rPh sb="1" eb="3">
      <t>ギョキョウ</t>
    </rPh>
    <rPh sb="3" eb="5">
      <t>ユラ</t>
    </rPh>
    <rPh sb="5" eb="7">
      <t>ソウカツ</t>
    </rPh>
    <rPh sb="7" eb="9">
      <t>シショ</t>
    </rPh>
    <phoneticPr fontId="3"/>
  </si>
  <si>
    <r>
      <rPr>
        <sz val="10"/>
        <rFont val="ＭＳ 明朝"/>
        <family val="1"/>
        <charset val="128"/>
      </rPr>
      <t>参加者</t>
    </r>
    <r>
      <rPr>
        <sz val="10"/>
        <rFont val="Century"/>
        <family val="1"/>
      </rPr>
      <t>23</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</si>
  <si>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21</t>
    </r>
    <r>
      <rPr>
        <sz val="10"/>
        <rFont val="ＭＳ 明朝"/>
        <family val="1"/>
        <charset val="128"/>
      </rPr>
      <t>日</t>
    </r>
    <rPh sb="0" eb="2">
      <t>レイワ</t>
    </rPh>
    <rPh sb="3" eb="4">
      <t>ネン</t>
    </rPh>
    <rPh sb="6" eb="7">
      <t>ガツ</t>
    </rPh>
    <rPh sb="9" eb="10">
      <t>ニチ</t>
    </rPh>
    <phoneticPr fontId="3"/>
  </si>
  <si>
    <r>
      <rPr>
        <sz val="10"/>
        <rFont val="ＭＳ 明朝"/>
        <family val="1"/>
        <charset val="128"/>
      </rPr>
      <t>県漁協念珠関総括支所</t>
    </r>
    <rPh sb="0" eb="1">
      <t>ケン</t>
    </rPh>
    <rPh sb="1" eb="3">
      <t>ギョキョウ</t>
    </rPh>
    <rPh sb="3" eb="10">
      <t>ネンジュセキソウカツシショ</t>
    </rPh>
    <phoneticPr fontId="3"/>
  </si>
  <si>
    <r>
      <rPr>
        <sz val="10"/>
        <rFont val="ＭＳ 明朝"/>
        <family val="1"/>
        <charset val="128"/>
      </rPr>
      <t>参加者</t>
    </r>
    <r>
      <rPr>
        <sz val="10"/>
        <rFont val="Century"/>
        <family val="1"/>
      </rPr>
      <t>26</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3"/>
  </si>
  <si>
    <t>ブランド化
検討部会</t>
  </si>
  <si>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6</t>
    </r>
    <r>
      <rPr>
        <sz val="10"/>
        <rFont val="ＭＳ 明朝"/>
        <family val="1"/>
        <charset val="128"/>
      </rPr>
      <t>日</t>
    </r>
    <rPh sb="0" eb="2">
      <t>レイワ</t>
    </rPh>
    <rPh sb="3" eb="4">
      <t>ネン</t>
    </rPh>
    <rPh sb="6" eb="7">
      <t>ガツ</t>
    </rPh>
    <rPh sb="8" eb="9">
      <t>ニチ</t>
    </rPh>
    <phoneticPr fontId="3"/>
  </si>
  <si>
    <r>
      <rPr>
        <sz val="9"/>
        <rFont val="ＭＳ 明朝"/>
        <family val="1"/>
        <charset val="128"/>
      </rPr>
      <t>県漁協本所</t>
    </r>
    <rPh sb="0" eb="1">
      <t>ケン</t>
    </rPh>
    <rPh sb="1" eb="3">
      <t>ギョキョウ</t>
    </rPh>
    <rPh sb="3" eb="5">
      <t>ホンジョ</t>
    </rPh>
    <phoneticPr fontId="3"/>
  </si>
  <si>
    <r>
      <rPr>
        <sz val="10"/>
        <rFont val="ＭＳ 明朝"/>
        <family val="1"/>
        <charset val="128"/>
      </rPr>
      <t>取組の現状報告と今後の予定について協議したほか水産大学校教授から講演いただいた。</t>
    </r>
    <rPh sb="0" eb="2">
      <t>トリクミ</t>
    </rPh>
    <rPh sb="3" eb="5">
      <t>ゲンジョウ</t>
    </rPh>
    <rPh sb="5" eb="7">
      <t>ホウコク</t>
    </rPh>
    <rPh sb="8" eb="10">
      <t>コンゴ</t>
    </rPh>
    <rPh sb="11" eb="13">
      <t>ヨテイ</t>
    </rPh>
    <rPh sb="17" eb="19">
      <t>キョウギ</t>
    </rPh>
    <rPh sb="23" eb="25">
      <t>スイサン</t>
    </rPh>
    <rPh sb="25" eb="28">
      <t>ダイガッコウ</t>
    </rPh>
    <rPh sb="28" eb="30">
      <t>キョウジュ</t>
    </rPh>
    <rPh sb="32" eb="34">
      <t>コウエン</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</si>
  <si>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3</t>
    </r>
    <r>
      <rPr>
        <sz val="10"/>
        <rFont val="ＭＳ 明朝"/>
        <family val="1"/>
        <charset val="128"/>
      </rPr>
      <t>月</t>
    </r>
    <r>
      <rPr>
        <sz val="10"/>
        <rFont val="Century"/>
        <family val="1"/>
      </rPr>
      <t>3</t>
    </r>
    <r>
      <rPr>
        <sz val="10"/>
        <rFont val="ＭＳ 明朝"/>
        <family val="1"/>
        <charset val="128"/>
      </rPr>
      <t>日</t>
    </r>
    <rPh sb="0" eb="2">
      <t>レイワ</t>
    </rPh>
    <rPh sb="3" eb="4">
      <t>ネン</t>
    </rPh>
    <rPh sb="5" eb="6">
      <t>ガツ</t>
    </rPh>
    <rPh sb="7" eb="8">
      <t>ニチ</t>
    </rPh>
    <phoneticPr fontId="3"/>
  </si>
  <si>
    <r>
      <rPr>
        <sz val="10"/>
        <rFont val="ＭＳ 明朝"/>
        <family val="1"/>
        <charset val="128"/>
      </rPr>
      <t>令和</t>
    </r>
    <r>
      <rPr>
        <sz val="10"/>
        <rFont val="Century"/>
        <family val="1"/>
      </rPr>
      <t>3</t>
    </r>
    <r>
      <rPr>
        <sz val="10"/>
        <rFont val="ＭＳ 明朝"/>
        <family val="1"/>
        <charset val="128"/>
      </rPr>
      <t>年度の取組み報告と次年度以降のブランド立ち上げに関する協議を行った。</t>
    </r>
    <rPh sb="0" eb="2">
      <t>レイワ</t>
    </rPh>
    <rPh sb="3" eb="5">
      <t>ネンド</t>
    </rPh>
    <rPh sb="6" eb="8">
      <t>トリク</t>
    </rPh>
    <rPh sb="9" eb="11">
      <t>ホウコク</t>
    </rPh>
    <rPh sb="12" eb="15">
      <t>ジネンド</t>
    </rPh>
    <rPh sb="15" eb="17">
      <t>イコウ</t>
    </rPh>
    <rPh sb="22" eb="23">
      <t>タ</t>
    </rPh>
    <rPh sb="24" eb="25">
      <t>ア</t>
    </rPh>
    <rPh sb="27" eb="28">
      <t>カン</t>
    </rPh>
    <rPh sb="30" eb="32">
      <t>キョウギ</t>
    </rPh>
    <rPh sb="33" eb="34">
      <t>オコナ</t>
    </rPh>
    <phoneticPr fontId="3"/>
  </si>
  <si>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6"/>
  </si>
  <si>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6"/>
  </si>
  <si>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</si>
  <si>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</si>
  <si>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</si>
  <si>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</si>
  <si>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</si>
  <si>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</si>
  <si>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</si>
  <si>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</si>
  <si>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</si>
  <si>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</si>
  <si>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</si>
  <si>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</si>
  <si>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</si>
  <si>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</si>
  <si>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</si>
  <si>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</si>
  <si>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</si>
  <si>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6"/>
  </si>
  <si>
    <r>
      <rPr>
        <sz val="11"/>
        <rFont val="ＭＳ 明朝"/>
        <family val="1"/>
        <charset val="128"/>
      </rPr>
      <t>遊佐町</t>
    </r>
    <r>
      <rPr>
        <sz val="11"/>
        <rFont val="Century"/>
        <family val="1"/>
      </rPr>
      <t xml:space="preserve"> </t>
    </r>
    <r>
      <rPr>
        <sz val="11"/>
        <rFont val="ＭＳ 明朝"/>
        <family val="1"/>
        <charset val="128"/>
      </rPr>
      <t>酒田市
鶴岡市</t>
    </r>
    <phoneticPr fontId="16"/>
  </si>
  <si>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</si>
  <si>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</si>
  <si>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16"/>
  </si>
  <si>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</si>
  <si>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</si>
  <si>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6"/>
  </si>
  <si>
    <r>
      <rPr>
        <sz val="11"/>
        <rFont val="ＭＳ 明朝"/>
        <family val="1"/>
        <charset val="128"/>
      </rPr>
      <t>令和</t>
    </r>
    <r>
      <rPr>
        <sz val="11"/>
        <rFont val="Century"/>
        <family val="1"/>
      </rPr>
      <t>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6"/>
  </si>
  <si>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</si>
  <si>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6"/>
  </si>
  <si>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</si>
  <si>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</si>
  <si>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</si>
  <si>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6"/>
  </si>
  <si>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</si>
  <si>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</si>
  <si>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6"/>
  </si>
  <si>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</si>
  <si>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6"/>
  </si>
  <si>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</si>
  <si>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</si>
  <si>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6"/>
  </si>
  <si>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</si>
  <si>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</si>
  <si>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6"/>
  </si>
  <si>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</si>
  <si>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</si>
  <si>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6"/>
  </si>
  <si>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</si>
  <si>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</si>
  <si>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6"/>
  </si>
  <si>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</si>
  <si>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</si>
  <si>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6"/>
  </si>
  <si>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</si>
  <si>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</si>
  <si>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6"/>
  </si>
  <si>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</si>
  <si>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</si>
  <si>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事務所所在地及び代表者氏名</t>
    </r>
  </si>
  <si>
    <r>
      <rPr>
        <sz val="11"/>
        <rFont val="ＭＳ 明朝"/>
        <family val="1"/>
        <charset val="128"/>
      </rPr>
      <t>放　　　　流　　　　数　　　　量</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</si>
  <si>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6"/>
  </si>
  <si>
    <r>
      <rPr>
        <sz val="11"/>
        <rFont val="ＭＳ 明朝"/>
        <family val="1"/>
        <charset val="128"/>
      </rPr>
      <t>山辺町</t>
    </r>
  </si>
  <si>
    <r>
      <rPr>
        <sz val="11"/>
        <rFont val="ＭＳ 明朝"/>
        <family val="1"/>
        <charset val="128"/>
      </rPr>
      <t>尾花沢市北町一丁目</t>
    </r>
    <r>
      <rPr>
        <sz val="11"/>
        <rFont val="Century"/>
        <family val="1"/>
      </rPr>
      <t xml:space="preserve">10-5
</t>
    </r>
    <r>
      <rPr>
        <sz val="11"/>
        <rFont val="ＭＳ 明朝"/>
        <family val="1"/>
        <charset val="128"/>
      </rPr>
      <t>　　草　刈　　　忍</t>
    </r>
    <rPh sb="16" eb="17">
      <t>クサ</t>
    </rPh>
    <rPh sb="18" eb="19">
      <t>カリ</t>
    </rPh>
    <rPh sb="22" eb="23">
      <t>シノブ</t>
    </rPh>
    <phoneticPr fontId="16"/>
  </si>
  <si>
    <r>
      <rPr>
        <sz val="11"/>
        <rFont val="ＭＳ 明朝"/>
        <family val="1"/>
        <charset val="128"/>
      </rPr>
      <t>尾花沢市・大石田町</t>
    </r>
  </si>
  <si>
    <r>
      <rPr>
        <sz val="11"/>
        <rFont val="ＭＳ 明朝"/>
        <family val="1"/>
        <charset val="128"/>
      </rPr>
      <t>大江町の全部
朝日町・寒河江市の一部</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</si>
  <si>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6"/>
  </si>
  <si>
    <t>河北町・西川町・天童市・東根市
中山町の全部・寒河江市・村山市の一部</t>
    <phoneticPr fontId="16"/>
  </si>
  <si>
    <r>
      <rPr>
        <sz val="11"/>
        <rFont val="ＭＳ 明朝"/>
        <family val="1"/>
        <charset val="128"/>
      </rPr>
      <t>真室川町・金山町・鮭川村の全部
戸沢村の一部</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</si>
  <si>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16"/>
  </si>
  <si>
    <r>
      <rPr>
        <sz val="11"/>
        <rFont val="ＭＳ 明朝"/>
        <family val="1"/>
        <charset val="128"/>
      </rPr>
      <t>新庄市・大蔵村の全部
戸沢村の一部</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</si>
  <si>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6"/>
  </si>
  <si>
    <r>
      <rPr>
        <sz val="11"/>
        <rFont val="ＭＳ 明朝"/>
        <family val="1"/>
        <charset val="128"/>
      </rPr>
      <t>最上町・舟形町</t>
    </r>
  </si>
  <si>
    <r>
      <rPr>
        <sz val="11"/>
        <rFont val="ＭＳ 明朝"/>
        <family val="1"/>
        <charset val="128"/>
      </rPr>
      <t>長井市・白鷹町・飯豊町の全部</t>
    </r>
  </si>
  <si>
    <r>
      <rPr>
        <sz val="11"/>
        <rFont val="ＭＳ 明朝"/>
        <family val="1"/>
        <charset val="128"/>
      </rPr>
      <t>西置賜郡小国町大字岩井沢</t>
    </r>
    <r>
      <rPr>
        <sz val="11"/>
        <rFont val="Century"/>
        <family val="1"/>
      </rPr>
      <t xml:space="preserve">836
</t>
    </r>
    <r>
      <rPr>
        <sz val="11"/>
        <rFont val="ＭＳ 明朝"/>
        <family val="1"/>
        <charset val="128"/>
      </rPr>
      <t>　　遠　藤　和　彦</t>
    </r>
    <rPh sb="7" eb="9">
      <t>オオアザ</t>
    </rPh>
    <rPh sb="9" eb="11">
      <t>イワイ</t>
    </rPh>
    <rPh sb="11" eb="12">
      <t>サワ</t>
    </rPh>
    <rPh sb="18" eb="19">
      <t>オン</t>
    </rPh>
    <rPh sb="20" eb="21">
      <t>フジ</t>
    </rPh>
    <rPh sb="22" eb="23">
      <t>ワ</t>
    </rPh>
    <rPh sb="24" eb="25">
      <t>ヒコ</t>
    </rPh>
    <phoneticPr fontId="16"/>
  </si>
  <si>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16"/>
  </si>
  <si>
    <r>
      <rPr>
        <sz val="11"/>
        <rFont val="ＭＳ 明朝"/>
        <family val="1"/>
        <charset val="128"/>
      </rPr>
      <t>米沢市・南陽市・高畠町・川西町</t>
    </r>
  </si>
  <si>
    <r>
      <rPr>
        <sz val="11"/>
        <rFont val="ＭＳ 明朝"/>
        <family val="1"/>
        <charset val="128"/>
      </rPr>
      <t>鶴岡市本町三丁目</t>
    </r>
    <r>
      <rPr>
        <sz val="11"/>
        <rFont val="Century"/>
        <family val="1"/>
      </rPr>
      <t xml:space="preserve">3-20
</t>
    </r>
    <r>
      <rPr>
        <sz val="11"/>
        <rFont val="ＭＳ 明朝"/>
        <family val="1"/>
        <charset val="128"/>
      </rPr>
      <t>　　黒　井　　　晃</t>
    </r>
  </si>
  <si>
    <t>鶴岡市・酒田市・三川町・庄内町の一部</t>
    <phoneticPr fontId="16"/>
  </si>
  <si>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6"/>
  </si>
  <si>
    <r>
      <rPr>
        <sz val="11"/>
        <rFont val="ＭＳ 明朝"/>
        <family val="1"/>
        <charset val="128"/>
      </rPr>
      <t>鶴岡市の一部</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</si>
  <si>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6"/>
  </si>
  <si>
    <r>
      <rPr>
        <sz val="11"/>
        <rFont val="ＭＳ 明朝"/>
        <family val="1"/>
        <charset val="128"/>
      </rPr>
      <t>酒田市の一部</t>
    </r>
  </si>
  <si>
    <r>
      <rPr>
        <sz val="11"/>
        <rFont val="ＭＳ 明朝"/>
        <family val="1"/>
        <charset val="128"/>
      </rPr>
      <t>遊佐町・酒田市の一部</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</si>
  <si>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16"/>
  </si>
  <si>
    <r>
      <rPr>
        <sz val="11"/>
        <rFont val="ＭＳ 明朝"/>
        <family val="1"/>
        <charset val="128"/>
      </rPr>
      <t>酒田市・庄内町の一部</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</si>
  <si>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16"/>
  </si>
  <si>
    <t>―</t>
    <phoneticPr fontId="16"/>
  </si>
  <si>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</si>
  <si>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6"/>
  </si>
  <si>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6"/>
  </si>
  <si>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</si>
  <si>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</si>
  <si>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6"/>
  </si>
  <si>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</si>
  <si>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</si>
  <si>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6"/>
  </si>
  <si>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6"/>
  </si>
  <si>
    <r>
      <rPr>
        <sz val="11"/>
        <rFont val="ＭＳ 明朝"/>
        <family val="1"/>
        <charset val="128"/>
      </rPr>
      <t>正</t>
    </r>
    <phoneticPr fontId="16"/>
  </si>
  <si>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</si>
  <si>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</si>
  <si>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</si>
  <si>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6"/>
  </si>
  <si>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</si>
  <si>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6"/>
  </si>
  <si>
    <r>
      <rPr>
        <sz val="11"/>
        <rFont val="ＭＳ 明朝"/>
        <family val="1"/>
        <charset val="128"/>
      </rPr>
      <t>枡川鮭</t>
    </r>
    <rPh sb="0" eb="2">
      <t>マスカワ</t>
    </rPh>
    <phoneticPr fontId="16"/>
  </si>
  <si>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</si>
  <si>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</si>
  <si>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6"/>
  </si>
  <si>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</si>
  <si>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6"/>
  </si>
  <si>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</si>
  <si>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</si>
  <si>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</si>
  <si>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6"/>
  </si>
  <si>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6"/>
  </si>
  <si>
    <r>
      <rPr>
        <sz val="11"/>
        <rFont val="ＭＳ 明朝"/>
        <family val="1"/>
        <charset val="128"/>
      </rPr>
      <t>※　さけ採捕の単位は尾</t>
    </r>
  </si>
  <si>
    <r>
      <rPr>
        <sz val="11"/>
        <rFont val="ＭＳ 明朝"/>
        <family val="1"/>
        <charset val="128"/>
      </rPr>
      <t>組合名</t>
    </r>
    <phoneticPr fontId="16"/>
  </si>
  <si>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</si>
  <si>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</si>
  <si>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</si>
  <si>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</si>
  <si>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</si>
  <si>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16"/>
  </si>
  <si>
    <r>
      <rPr>
        <sz val="11"/>
        <rFont val="ＭＳ 明朝"/>
        <family val="1"/>
        <charset val="128"/>
      </rPr>
      <t>設立年月日</t>
    </r>
    <phoneticPr fontId="16"/>
  </si>
  <si>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6"/>
  </si>
  <si>
    <r>
      <rPr>
        <sz val="11"/>
        <rFont val="ＭＳ 明朝"/>
        <family val="1"/>
        <charset val="128"/>
      </rPr>
      <t>支所長</t>
    </r>
    <rPh sb="0" eb="3">
      <t>シショチョウ</t>
    </rPh>
    <phoneticPr fontId="16"/>
  </si>
  <si>
    <r>
      <rPr>
        <sz val="11"/>
        <rFont val="ＭＳ 明朝"/>
        <family val="1"/>
        <charset val="128"/>
      </rPr>
      <t>齋藤　辰幸</t>
    </r>
    <rPh sb="0" eb="2">
      <t>サイトウ</t>
    </rPh>
    <rPh sb="3" eb="5">
      <t>タツユキ</t>
    </rPh>
    <phoneticPr fontId="16"/>
  </si>
  <si>
    <r>
      <rPr>
        <sz val="11"/>
        <rFont val="ＭＳ 明朝"/>
        <family val="1"/>
        <charset val="128"/>
      </rPr>
      <t>事業実績</t>
    </r>
  </si>
  <si>
    <r>
      <rPr>
        <sz val="11"/>
        <rFont val="ＭＳ 明朝"/>
        <family val="1"/>
        <charset val="128"/>
      </rPr>
      <t>区　　　分</t>
    </r>
    <phoneticPr fontId="16"/>
  </si>
  <si>
    <r>
      <rPr>
        <sz val="11"/>
        <rFont val="ＭＳ 明朝"/>
        <family val="1"/>
        <charset val="128"/>
      </rPr>
      <t>保　険　加　入　実　績</t>
    </r>
  </si>
  <si>
    <r>
      <rPr>
        <sz val="11"/>
        <rFont val="ＭＳ 明朝"/>
        <family val="1"/>
        <charset val="128"/>
      </rPr>
      <t>保　険　金　支　払　実　績</t>
    </r>
    <phoneticPr fontId="16"/>
  </si>
  <si>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</si>
  <si>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</si>
  <si>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</si>
  <si>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</si>
  <si>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</si>
  <si>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</si>
  <si>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</si>
  <si>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</si>
  <si>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</si>
  <si>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</si>
  <si>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6"/>
  </si>
  <si>
    <r>
      <rPr>
        <sz val="11"/>
        <rFont val="ＭＳ 明朝"/>
        <family val="1"/>
        <charset val="128"/>
      </rPr>
      <t>普通損害保険</t>
    </r>
    <rPh sb="2" eb="4">
      <t>ソンガイ</t>
    </rPh>
    <rPh sb="4" eb="6">
      <t>ホケン</t>
    </rPh>
    <phoneticPr fontId="16"/>
  </si>
  <si>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</si>
  <si>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</si>
  <si>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6"/>
  </si>
  <si>
    <r>
      <rPr>
        <sz val="11"/>
        <rFont val="ＭＳ 明朝"/>
        <family val="1"/>
        <charset val="128"/>
      </rPr>
      <t>船主責任</t>
    </r>
  </si>
  <si>
    <r>
      <rPr>
        <sz val="11"/>
        <rFont val="ＭＳ 明朝"/>
        <family val="1"/>
        <charset val="128"/>
      </rPr>
      <t>基本損害</t>
    </r>
    <rPh sb="0" eb="2">
      <t>キホン</t>
    </rPh>
    <rPh sb="2" eb="4">
      <t>ソンガイ</t>
    </rPh>
    <phoneticPr fontId="16"/>
  </si>
  <si>
    <r>
      <rPr>
        <sz val="11"/>
        <rFont val="ＭＳ 明朝"/>
        <family val="1"/>
        <charset val="128"/>
      </rPr>
      <t>人命損害</t>
    </r>
    <rPh sb="0" eb="2">
      <t>ジンメイ</t>
    </rPh>
    <rPh sb="2" eb="4">
      <t>ソンガイ</t>
    </rPh>
    <phoneticPr fontId="16"/>
  </si>
  <si>
    <r>
      <rPr>
        <sz val="11"/>
        <rFont val="ＭＳ 明朝"/>
        <family val="1"/>
        <charset val="128"/>
      </rPr>
      <t>乗客損害</t>
    </r>
  </si>
  <si>
    <r>
      <rPr>
        <sz val="11"/>
        <rFont val="ＭＳ 明朝"/>
        <family val="1"/>
        <charset val="128"/>
      </rPr>
      <t>任意保険</t>
    </r>
    <rPh sb="0" eb="2">
      <t>ニンイ</t>
    </rPh>
    <rPh sb="2" eb="4">
      <t>ホケン</t>
    </rPh>
    <phoneticPr fontId="16"/>
  </si>
  <si>
    <r>
      <rPr>
        <sz val="11"/>
        <rFont val="ＭＳ 明朝"/>
        <family val="1"/>
        <charset val="128"/>
      </rPr>
      <t>漁船乗組船主保険</t>
    </r>
    <rPh sb="0" eb="2">
      <t>ギョセン</t>
    </rPh>
    <rPh sb="6" eb="8">
      <t>ホケン</t>
    </rPh>
    <phoneticPr fontId="16"/>
  </si>
  <si>
    <r>
      <rPr>
        <sz val="11"/>
        <rFont val="ＭＳ 明朝"/>
        <family val="1"/>
        <charset val="128"/>
      </rPr>
      <t>漁船積荷保険</t>
    </r>
    <rPh sb="0" eb="2">
      <t>ギョセン</t>
    </rPh>
    <rPh sb="2" eb="4">
      <t>ツミニ</t>
    </rPh>
    <rPh sb="4" eb="6">
      <t>ホケン</t>
    </rPh>
    <phoneticPr fontId="16"/>
  </si>
  <si>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6"/>
  </si>
  <si>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</si>
  <si>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16"/>
  </si>
  <si>
    <r>
      <rPr>
        <sz val="11"/>
        <rFont val="ＭＳ 明朝"/>
        <family val="1"/>
        <charset val="128"/>
      </rPr>
      <t>担当理事</t>
    </r>
    <rPh sb="0" eb="2">
      <t>タントウ</t>
    </rPh>
    <rPh sb="2" eb="4">
      <t>リジ</t>
    </rPh>
    <phoneticPr fontId="16"/>
  </si>
  <si>
    <r>
      <rPr>
        <sz val="11"/>
        <rFont val="ＭＳ 明朝"/>
        <family val="1"/>
        <charset val="128"/>
      </rPr>
      <t>加賀山　祐</t>
    </r>
    <rPh sb="0" eb="3">
      <t>カガヤマ</t>
    </rPh>
    <rPh sb="4" eb="5">
      <t>ユウ</t>
    </rPh>
    <phoneticPr fontId="16"/>
  </si>
  <si>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</si>
  <si>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</si>
  <si>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</si>
  <si>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</si>
  <si>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</si>
  <si>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</si>
  <si>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</si>
  <si>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</si>
  <si>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</si>
  <si>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</si>
  <si>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</si>
  <si>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</si>
  <si>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</si>
  <si>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</si>
  <si>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</si>
  <si>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6"/>
  </si>
  <si>
    <r>
      <rPr>
        <sz val="11"/>
        <rFont val="ＭＳ 明朝"/>
        <family val="1"/>
        <charset val="128"/>
      </rPr>
      <t>金融公庫資金</t>
    </r>
    <rPh sb="4" eb="6">
      <t>シキン</t>
    </rPh>
    <phoneticPr fontId="16"/>
  </si>
  <si>
    <r>
      <rPr>
        <sz val="11"/>
        <rFont val="ＭＳ 明朝"/>
        <family val="1"/>
        <charset val="128"/>
      </rPr>
      <t>法人</t>
    </r>
  </si>
  <si>
    <r>
      <rPr>
        <sz val="11"/>
        <rFont val="ＭＳ 明朝"/>
        <family val="1"/>
        <charset val="128"/>
      </rPr>
      <t>一般緊急融資資金</t>
    </r>
    <rPh sb="4" eb="8">
      <t>ユウシシキン</t>
    </rPh>
    <phoneticPr fontId="16"/>
  </si>
  <si>
    <r>
      <rPr>
        <sz val="11"/>
        <rFont val="ＭＳ 明朝"/>
        <family val="1"/>
        <charset val="128"/>
      </rPr>
      <t>個人</t>
    </r>
  </si>
  <si>
    <r>
      <rPr>
        <sz val="11"/>
        <rFont val="ＭＳ 明朝"/>
        <family val="1"/>
        <charset val="128"/>
      </rPr>
      <t>借替緊急融資資金</t>
    </r>
    <rPh sb="4" eb="6">
      <t>ユウシ</t>
    </rPh>
    <rPh sb="6" eb="8">
      <t>シキン</t>
    </rPh>
    <phoneticPr fontId="16"/>
  </si>
  <si>
    <r>
      <rPr>
        <sz val="11"/>
        <rFont val="ＭＳ 明朝"/>
        <family val="1"/>
        <charset val="128"/>
      </rPr>
      <t>水産振興公益法人</t>
    </r>
    <rPh sb="0" eb="2">
      <t>スイサン</t>
    </rPh>
    <rPh sb="2" eb="4">
      <t>シンコウ</t>
    </rPh>
    <rPh sb="4" eb="6">
      <t>コウエキ</t>
    </rPh>
    <rPh sb="6" eb="8">
      <t>ホウジン</t>
    </rPh>
    <phoneticPr fontId="16"/>
  </si>
  <si>
    <r>
      <rPr>
        <sz val="11"/>
        <rFont val="ＭＳ 明朝"/>
        <family val="1"/>
        <charset val="128"/>
      </rPr>
      <t>その他一般資金</t>
    </r>
  </si>
  <si>
    <r>
      <rPr>
        <sz val="11"/>
        <rFont val="ＭＳ 明朝"/>
        <family val="1"/>
        <charset val="128"/>
      </rPr>
      <t>任意団体</t>
    </r>
  </si>
  <si>
    <r>
      <rPr>
        <sz val="11"/>
        <rFont val="ＭＳ 明朝"/>
        <family val="1"/>
        <charset val="128"/>
      </rPr>
      <t>小計</t>
    </r>
  </si>
  <si>
    <r>
      <rPr>
        <sz val="11"/>
        <rFont val="ＭＳ 明朝"/>
        <family val="1"/>
        <charset val="128"/>
      </rPr>
      <t>金融機関</t>
    </r>
  </si>
  <si>
    <r>
      <rPr>
        <sz val="11"/>
        <rFont val="ＭＳ 明朝"/>
        <family val="1"/>
        <charset val="128"/>
      </rPr>
      <t>山形県事務所</t>
    </r>
  </si>
  <si>
    <r>
      <rPr>
        <sz val="11"/>
        <rFont val="ＭＳ 明朝"/>
        <family val="1"/>
        <charset val="128"/>
      </rPr>
      <t>所長　佐藤　公一</t>
    </r>
    <rPh sb="3" eb="5">
      <t>サトウ</t>
    </rPh>
    <rPh sb="6" eb="8">
      <t>コウイチ</t>
    </rPh>
    <phoneticPr fontId="16"/>
  </si>
  <si>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6"/>
  </si>
  <si>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</si>
  <si>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</si>
  <si>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</si>
  <si>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</si>
  <si>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</si>
  <si>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</si>
  <si>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phoneticPr fontId="16"/>
  </si>
  <si>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</si>
  <si>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</si>
  <si>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</si>
  <si>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</si>
  <si>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6"/>
  </si>
  <si>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6</t>
    </r>
    <phoneticPr fontId="16"/>
  </si>
  <si>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6"/>
  </si>
  <si>
    <r>
      <rPr>
        <sz val="11"/>
        <rFont val="ＭＳ 明朝"/>
        <family val="1"/>
        <charset val="128"/>
      </rPr>
      <t>出捐金</t>
    </r>
    <r>
      <rPr>
        <sz val="11"/>
        <rFont val="Century"/>
        <family val="1"/>
      </rPr>
      <t>139,000</t>
    </r>
    <phoneticPr fontId="16"/>
  </si>
  <si>
    <r>
      <rPr>
        <sz val="12"/>
        <rFont val="ＭＳ 明朝"/>
        <family val="1"/>
        <charset val="128"/>
      </rPr>
      <t>１８　水　産　金　融</t>
    </r>
    <phoneticPr fontId="16"/>
  </si>
  <si>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16"/>
  </si>
  <si>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</si>
  <si>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</si>
  <si>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</si>
  <si>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</si>
  <si>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</si>
  <si>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　</t>
    </r>
    <r>
      <rPr>
        <sz val="6"/>
        <rFont val="Century"/>
        <family val="1"/>
      </rPr>
      <t xml:space="preserve"> </t>
    </r>
    <r>
      <rPr>
        <sz val="6"/>
        <rFont val="ＭＳ 明朝"/>
        <family val="1"/>
        <charset val="128"/>
      </rPr>
      <t>融資機関</t>
    </r>
    <phoneticPr fontId="16"/>
  </si>
  <si>
    <r>
      <rPr>
        <sz val="11"/>
        <rFont val="ＭＳ 明朝"/>
        <family val="1"/>
        <charset val="128"/>
      </rPr>
      <t>農中</t>
    </r>
  </si>
  <si>
    <r>
      <rPr>
        <sz val="11"/>
        <rFont val="ＭＳ 明朝"/>
        <family val="1"/>
        <charset val="128"/>
      </rPr>
      <t>漁協</t>
    </r>
    <phoneticPr fontId="16"/>
  </si>
  <si>
    <r>
      <rPr>
        <sz val="11"/>
        <rFont val="ＭＳ 明朝"/>
        <family val="1"/>
        <charset val="128"/>
      </rPr>
      <t>地銀</t>
    </r>
  </si>
  <si>
    <r>
      <rPr>
        <sz val="11"/>
        <rFont val="ＭＳ 明朝"/>
        <family val="1"/>
        <charset val="128"/>
      </rPr>
      <t>信金</t>
    </r>
  </si>
  <si>
    <r>
      <rPr>
        <sz val="11"/>
        <rFont val="ＭＳ 明朝"/>
        <family val="1"/>
        <charset val="128"/>
      </rPr>
      <t>漁協</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</si>
  <si>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</si>
  <si>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</si>
  <si>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</si>
  <si>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</si>
  <si>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</si>
  <si>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</si>
  <si>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</si>
  <si>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t>日本公庫資金</t>
    <rPh sb="0" eb="6">
      <t>ニホンコウコシキン</t>
    </rPh>
    <phoneticPr fontId="16"/>
  </si>
  <si>
    <r>
      <rPr>
        <sz val="11"/>
        <rFont val="ＭＳ 明朝"/>
        <family val="1"/>
        <charset val="128"/>
      </rPr>
      <t>漁業近代化資金</t>
    </r>
  </si>
  <si>
    <r>
      <rPr>
        <sz val="6"/>
        <rFont val="ＭＳ 明朝"/>
        <family val="1"/>
        <charset val="128"/>
      </rPr>
      <t>漁業種類</t>
    </r>
    <r>
      <rPr>
        <sz val="6"/>
        <rFont val="Century"/>
        <family val="1"/>
      </rPr>
      <t xml:space="preserve">       </t>
    </r>
    <r>
      <rPr>
        <sz val="6"/>
        <rFont val="ＭＳ 明朝"/>
        <family val="1"/>
        <charset val="128"/>
      </rPr>
      <t>　</t>
    </r>
    <r>
      <rPr>
        <sz val="6"/>
        <rFont val="Century"/>
        <family val="1"/>
      </rPr>
      <t xml:space="preserve">  </t>
    </r>
    <r>
      <rPr>
        <sz val="6"/>
        <rFont val="ＭＳ 明朝"/>
        <family val="1"/>
        <charset val="128"/>
      </rPr>
      <t>融資機関</t>
    </r>
    <phoneticPr fontId="16"/>
  </si>
  <si>
    <r>
      <rPr>
        <sz val="11"/>
        <rFont val="ＭＳ 明朝"/>
        <family val="1"/>
        <charset val="128"/>
      </rPr>
      <t>公庫直貸</t>
    </r>
  </si>
  <si>
    <r>
      <rPr>
        <sz val="11"/>
        <rFont val="ＭＳ 明朝"/>
        <family val="1"/>
        <charset val="128"/>
      </rPr>
      <t>沿岸漁業</t>
    </r>
    <phoneticPr fontId="16"/>
  </si>
  <si>
    <r>
      <rPr>
        <sz val="11"/>
        <rFont val="ＭＳ 明朝"/>
        <family val="1"/>
        <charset val="128"/>
      </rPr>
      <t>※　市中銀行については、基金協会保証付のみの金額</t>
    </r>
  </si>
  <si>
    <r>
      <rPr>
        <sz val="11"/>
        <rFont val="ＭＳ 明朝"/>
        <family val="1"/>
        <charset val="128"/>
      </rPr>
      <t>※　漁協総貸出　</t>
    </r>
    <r>
      <rPr>
        <sz val="11"/>
        <rFont val="Century"/>
        <family val="1"/>
      </rPr>
      <t>545</t>
    </r>
    <r>
      <rPr>
        <sz val="11"/>
        <rFont val="ＭＳ 明朝"/>
        <family val="1"/>
        <charset val="128"/>
      </rPr>
      <t>百万円　差額</t>
    </r>
    <r>
      <rPr>
        <sz val="11"/>
        <rFont val="Century"/>
        <family val="1"/>
      </rPr>
      <t>17</t>
    </r>
    <r>
      <rPr>
        <sz val="11"/>
        <rFont val="ＭＳ 明朝"/>
        <family val="1"/>
        <charset val="128"/>
      </rPr>
      <t>百万円は、貯担貸付及び当貸貸付です。</t>
    </r>
    <phoneticPr fontId="16"/>
  </si>
  <si>
    <r>
      <rPr>
        <sz val="12"/>
        <rFont val="ＭＳ 明朝"/>
        <family val="1"/>
        <charset val="128"/>
      </rPr>
      <t>ア　海　　面</t>
    </r>
    <phoneticPr fontId="16"/>
  </si>
  <si>
    <r>
      <rPr>
        <sz val="11"/>
        <rFont val="ＭＳ 明朝"/>
        <family val="1"/>
        <charset val="128"/>
      </rPr>
      <t>単位：千円</t>
    </r>
  </si>
  <si>
    <r>
      <t xml:space="preserve"> </t>
    </r>
    <r>
      <rPr>
        <sz val="11"/>
        <rFont val="ＭＳ 明朝"/>
        <family val="1"/>
        <charset val="128"/>
      </rPr>
      <t>　　区分</t>
    </r>
    <phoneticPr fontId="16"/>
  </si>
  <si>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</si>
  <si>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</si>
  <si>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t>計</t>
    <phoneticPr fontId="16"/>
  </si>
  <si>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</si>
  <si>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6"/>
  </si>
  <si>
    <t>漁具等</t>
    <phoneticPr fontId="16"/>
  </si>
  <si>
    <r>
      <rPr>
        <sz val="11"/>
        <rFont val="ＭＳ 明朝"/>
        <family val="1"/>
        <charset val="128"/>
      </rPr>
      <t>水産動植物</t>
    </r>
    <r>
      <rPr>
        <sz val="11"/>
        <rFont val="Century"/>
        <family val="1"/>
      </rPr>
      <t xml:space="preserve">            </t>
    </r>
    <r>
      <rPr>
        <sz val="11"/>
        <rFont val="ＭＳ 明朝"/>
        <family val="1"/>
        <charset val="128"/>
      </rPr>
      <t>の種苗等</t>
    </r>
    <phoneticPr fontId="16"/>
  </si>
  <si>
    <t>住　宅</t>
    <phoneticPr fontId="16"/>
  </si>
  <si>
    <r>
      <t>20</t>
    </r>
    <r>
      <rPr>
        <sz val="11"/>
        <rFont val="ＭＳ 明朝"/>
        <family val="1"/>
        <charset val="128"/>
      </rPr>
      <t>トン未満</t>
    </r>
    <phoneticPr fontId="16"/>
  </si>
  <si>
    <r>
      <t>20</t>
    </r>
    <r>
      <rPr>
        <sz val="11"/>
        <rFont val="ＭＳ 明朝"/>
        <family val="1"/>
        <charset val="128"/>
      </rPr>
      <t>トン以上</t>
    </r>
    <phoneticPr fontId="16"/>
  </si>
  <si>
    <t>件数</t>
    <phoneticPr fontId="16"/>
  </si>
  <si>
    <t>金額</t>
    <rPh sb="0" eb="2">
      <t>キンガク</t>
    </rPh>
    <phoneticPr fontId="16"/>
  </si>
  <si>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</si>
  <si>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16"/>
  </si>
  <si>
    <r>
      <rPr>
        <sz val="11"/>
        <rFont val="ＭＳ 明朝"/>
        <family val="1"/>
        <charset val="128"/>
      </rPr>
      <t>種苗購入等育成
必要資金</t>
    </r>
    <phoneticPr fontId="16"/>
  </si>
  <si>
    <r>
      <rPr>
        <sz val="11"/>
        <rFont val="ＭＳ 明朝"/>
        <family val="1"/>
        <charset val="128"/>
      </rPr>
      <t>養殖水産物
収穫用器具資金</t>
    </r>
    <phoneticPr fontId="16"/>
  </si>
  <si>
    <t>経営等改善資金</t>
    <phoneticPr fontId="16"/>
  </si>
  <si>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</si>
  <si>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</si>
  <si>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16"/>
  </si>
  <si>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6"/>
  </si>
  <si>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</si>
  <si>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</si>
  <si>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</si>
  <si>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</si>
  <si>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</si>
  <si>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</si>
  <si>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</si>
  <si>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</si>
  <si>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</si>
  <si>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</si>
  <si>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</si>
  <si>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</si>
  <si>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</si>
  <si>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</si>
  <si>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</si>
  <si>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</si>
  <si>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</si>
  <si>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</si>
  <si>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16"/>
  </si>
  <si>
    <t>m</t>
  </si>
  <si>
    <r>
      <rPr>
        <sz val="11"/>
        <rFont val="ＭＳ 明朝"/>
        <family val="1"/>
        <charset val="128"/>
      </rPr>
      <t>㎡</t>
    </r>
  </si>
  <si>
    <r>
      <rPr>
        <sz val="11"/>
        <rFont val="ＭＳ 明朝"/>
        <family val="1"/>
        <charset val="128"/>
      </rPr>
      <t>酒田市勝浦</t>
    </r>
  </si>
  <si>
    <r>
      <rPr>
        <sz val="11"/>
        <rFont val="ＭＳ 明朝"/>
        <family val="1"/>
        <charset val="128"/>
      </rPr>
      <t>酒田市中村</t>
    </r>
    <phoneticPr fontId="16"/>
  </si>
  <si>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</si>
  <si>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</si>
  <si>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</si>
  <si>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</si>
  <si>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</si>
  <si>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</si>
  <si>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</si>
  <si>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</si>
  <si>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</si>
  <si>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r>
      <rPr>
        <sz val="11"/>
        <rFont val="ＭＳ 明朝"/>
        <family val="1"/>
        <charset val="128"/>
      </rPr>
      <t>女　鹿</t>
    </r>
    <phoneticPr fontId="16"/>
  </si>
  <si>
    <r>
      <rPr>
        <sz val="11"/>
        <rFont val="ＭＳ 明朝"/>
        <family val="1"/>
        <charset val="128"/>
      </rPr>
      <t>飽海郡遊佐町
吹浦字女鹿</t>
    </r>
  </si>
  <si>
    <t xml:space="preserve">   (187.0) 
     17.0</t>
  </si>
  <si>
    <r>
      <rPr>
        <sz val="11"/>
        <rFont val="ＭＳ 明朝"/>
        <family val="1"/>
        <charset val="128"/>
      </rPr>
      <t>吹　浦</t>
    </r>
    <phoneticPr fontId="16"/>
  </si>
  <si>
    <r>
      <rPr>
        <sz val="11"/>
        <rFont val="ＭＳ 明朝"/>
        <family val="1"/>
        <charset val="128"/>
      </rPr>
      <t>　〃　吹　浦</t>
    </r>
  </si>
  <si>
    <t xml:space="preserve">   (790.3) 
    531.6</t>
  </si>
  <si>
    <r>
      <rPr>
        <sz val="11"/>
        <rFont val="ＭＳ 明朝"/>
        <family val="1"/>
        <charset val="128"/>
      </rPr>
      <t>油　戸</t>
    </r>
    <phoneticPr fontId="16"/>
  </si>
  <si>
    <r>
      <rPr>
        <sz val="11"/>
        <rFont val="ＭＳ 明朝"/>
        <family val="1"/>
        <charset val="128"/>
      </rPr>
      <t>鶴岡市油戸</t>
    </r>
  </si>
  <si>
    <t xml:space="preserve">   (183.5) 
     44.1</t>
  </si>
  <si>
    <r>
      <rPr>
        <sz val="11"/>
        <rFont val="ＭＳ 明朝"/>
        <family val="1"/>
        <charset val="128"/>
      </rPr>
      <t>三　瀬</t>
    </r>
    <phoneticPr fontId="16"/>
  </si>
  <si>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</si>
  <si>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</si>
  <si>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</si>
  <si>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</si>
  <si>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</si>
  <si>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　坪</t>
    </r>
    <phoneticPr fontId="16"/>
  </si>
  <si>
    <r>
      <rPr>
        <sz val="11"/>
        <rFont val="ＭＳ 明朝"/>
        <family val="1"/>
        <charset val="128"/>
      </rPr>
      <t>　〃　暮　坪</t>
    </r>
  </si>
  <si>
    <r>
      <rPr>
        <sz val="11"/>
        <rFont val="ＭＳ 明朝"/>
        <family val="1"/>
        <charset val="128"/>
      </rPr>
      <t>米　子</t>
    </r>
    <phoneticPr fontId="16"/>
  </si>
  <si>
    <r>
      <rPr>
        <sz val="11"/>
        <rFont val="ＭＳ 明朝"/>
        <family val="1"/>
        <charset val="128"/>
      </rPr>
      <t>　〃　米　子</t>
    </r>
  </si>
  <si>
    <r>
      <rPr>
        <sz val="11"/>
        <rFont val="ＭＳ 明朝"/>
        <family val="1"/>
        <charset val="128"/>
      </rPr>
      <t>温　福</t>
    </r>
    <phoneticPr fontId="16"/>
  </si>
  <si>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</si>
  <si>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</si>
  <si>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</si>
  <si>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</si>
  <si>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</si>
  <si>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</si>
  <si>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16"/>
  </si>
  <si>
    <r>
      <rPr>
        <sz val="11"/>
        <rFont val="ＭＳ 明朝"/>
        <family val="1"/>
        <charset val="128"/>
      </rPr>
      <t>　〃　早　田</t>
    </r>
  </si>
  <si>
    <r>
      <rPr>
        <sz val="11"/>
        <rFont val="ＭＳ 明朝"/>
        <family val="1"/>
        <charset val="128"/>
      </rPr>
      <t>港
湾</t>
    </r>
  </si>
  <si>
    <r>
      <rPr>
        <sz val="11"/>
        <rFont val="ＭＳ 明朝"/>
        <family val="1"/>
        <charset val="128"/>
      </rPr>
      <t>酒　田</t>
    </r>
    <phoneticPr fontId="16"/>
  </si>
  <si>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</si>
  <si>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</si>
  <si>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</si>
  <si>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</si>
  <si>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</si>
  <si>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rFont val="ＭＳ 明朝"/>
        <family val="1"/>
        <charset val="128"/>
      </rPr>
      <t>により管理されている。</t>
    </r>
    <phoneticPr fontId="3"/>
  </si>
  <si>
    <r>
      <rPr>
        <sz val="11"/>
        <rFont val="ＭＳ 明朝"/>
        <family val="1"/>
        <charset val="128"/>
      </rPr>
      <t>ア　県管理漁港</t>
    </r>
    <phoneticPr fontId="3"/>
  </si>
  <si>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3"/>
  </si>
  <si>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3"/>
  </si>
  <si>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</si>
  <si>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</si>
  <si>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</si>
  <si>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</si>
  <si>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</si>
  <si>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</si>
  <si>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</si>
  <si>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</si>
  <si>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</si>
  <si>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</si>
  <si>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</si>
  <si>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</si>
  <si>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</si>
  <si>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</si>
  <si>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</si>
  <si>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</si>
  <si>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</si>
  <si>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</si>
  <si>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</si>
  <si>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</si>
  <si>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r>
      <rPr>
        <sz val="11"/>
        <rFont val="ＭＳ 明朝"/>
        <family val="1"/>
        <charset val="128"/>
      </rPr>
      <t>イ　漁港の管理</t>
    </r>
    <phoneticPr fontId="3"/>
  </si>
  <si>
    <r>
      <rPr>
        <sz val="11"/>
        <rFont val="ＭＳ 明朝"/>
        <family val="1"/>
        <charset val="128"/>
      </rPr>
      <t>実施件数</t>
    </r>
  </si>
  <si>
    <r>
      <rPr>
        <sz val="11"/>
        <rFont val="ＭＳ 明朝"/>
        <family val="1"/>
        <charset val="128"/>
      </rPr>
      <t>技術技能員</t>
    </r>
  </si>
  <si>
    <r>
      <rPr>
        <sz val="11"/>
        <rFont val="ＭＳ 明朝"/>
        <family val="1"/>
        <charset val="128"/>
      </rPr>
      <t>漁港監視実施回数</t>
    </r>
    <phoneticPr fontId="3"/>
  </si>
  <si>
    <r>
      <t>2</t>
    </r>
    <r>
      <rPr>
        <sz val="11"/>
        <rFont val="ＭＳ 明朝"/>
        <family val="1"/>
        <charset val="128"/>
      </rPr>
      <t>名</t>
    </r>
  </si>
  <si>
    <r>
      <t>152</t>
    </r>
    <r>
      <rPr>
        <sz val="11"/>
        <rFont val="ＭＳ 明朝"/>
        <family val="1"/>
        <charset val="128"/>
      </rPr>
      <t>件</t>
    </r>
    <phoneticPr fontId="3"/>
  </si>
  <si>
    <r>
      <rPr>
        <sz val="11"/>
        <rFont val="ＭＳ 明朝"/>
        <family val="1"/>
        <charset val="128"/>
      </rPr>
      <t>平成</t>
    </r>
    <r>
      <rPr>
        <sz val="11"/>
        <rFont val="Century"/>
        <family val="1"/>
      </rPr>
      <t>30</t>
    </r>
    <r>
      <rPr>
        <sz val="11"/>
        <rFont val="ＭＳ 明朝"/>
        <family val="1"/>
        <charset val="128"/>
      </rPr>
      <t>年度</t>
    </r>
  </si>
  <si>
    <r>
      <rPr>
        <sz val="11"/>
        <rFont val="ＭＳ 明朝"/>
        <family val="1"/>
        <charset val="128"/>
      </rPr>
      <t>岸壁利用届受理件数</t>
    </r>
  </si>
  <si>
    <r>
      <rPr>
        <sz val="11"/>
        <rFont val="ＭＳ 明朝"/>
        <family val="1"/>
        <charset val="128"/>
      </rPr>
      <t>　漁港管理者は漁港施設を占用等する場合には漁港管理条例、漁港区域内の公共空地を占用等する場合には漁港漁場整備法、</t>
    </r>
    <phoneticPr fontId="3"/>
  </si>
  <si>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</si>
  <si>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</si>
  <si>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</si>
  <si>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3"/>
  </si>
  <si>
    <r>
      <rPr>
        <sz val="11"/>
        <rFont val="ＭＳ 明朝"/>
        <family val="1"/>
        <charset val="128"/>
      </rPr>
      <t>件　　　数</t>
    </r>
  </si>
  <si>
    <t>H30</t>
  </si>
  <si>
    <t>R1</t>
    <phoneticPr fontId="3"/>
  </si>
  <si>
    <t>R2</t>
  </si>
  <si>
    <t>R3</t>
    <phoneticPr fontId="3"/>
  </si>
  <si>
    <r>
      <rPr>
        <sz val="11"/>
        <rFont val="ＭＳ 明朝"/>
        <family val="1"/>
        <charset val="128"/>
      </rPr>
      <t>　飛　島　漁　港　</t>
    </r>
    <phoneticPr fontId="3"/>
  </si>
  <si>
    <r>
      <rPr>
        <sz val="11"/>
        <rFont val="ＭＳ 明朝"/>
        <family val="1"/>
        <charset val="128"/>
      </rPr>
      <t>由　良　漁　港</t>
    </r>
    <phoneticPr fontId="3"/>
  </si>
  <si>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</si>
  <si>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r>
      <rPr>
        <sz val="11"/>
        <rFont val="ＭＳ 明朝"/>
        <family val="1"/>
        <charset val="128"/>
      </rPr>
      <t>吹　浦　漁　港</t>
    </r>
    <phoneticPr fontId="3"/>
  </si>
  <si>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</si>
  <si>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r>
      <rPr>
        <sz val="11"/>
        <rFont val="ＭＳ 明朝"/>
        <family val="1"/>
        <charset val="128"/>
      </rPr>
      <t>米　子　漁　港</t>
    </r>
    <phoneticPr fontId="3"/>
  </si>
  <si>
    <t>0</t>
    <phoneticPr fontId="3"/>
  </si>
  <si>
    <r>
      <rPr>
        <sz val="11"/>
        <rFont val="ＭＳ 明朝"/>
        <family val="1"/>
        <charset val="128"/>
      </rPr>
      <t>オ　指定施設使用許可</t>
    </r>
    <phoneticPr fontId="3"/>
  </si>
  <si>
    <r>
      <rPr>
        <sz val="11"/>
        <rFont val="ＭＳ 明朝"/>
        <family val="1"/>
        <charset val="128"/>
      </rPr>
      <t>　漁港施設内にある指定施設を使用する場合は漁港管理条例に基づく指定施設の使用許可が必要となる。</t>
    </r>
    <phoneticPr fontId="3"/>
  </si>
  <si>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3"/>
  </si>
  <si>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3"/>
  </si>
  <si>
    <r>
      <rPr>
        <sz val="11"/>
        <rFont val="ＭＳ 明朝"/>
        <family val="1"/>
        <charset val="128"/>
      </rPr>
      <t>使用許可件数</t>
    </r>
  </si>
  <si>
    <t>R2</t>
    <phoneticPr fontId="3"/>
  </si>
  <si>
    <r>
      <rPr>
        <sz val="11"/>
        <rFont val="ＭＳ 明朝"/>
        <family val="1"/>
        <charset val="128"/>
      </rPr>
      <t>堅　苔　沢　漁　港</t>
    </r>
    <phoneticPr fontId="3"/>
  </si>
  <si>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3"/>
  </si>
  <si>
    <r>
      <t xml:space="preserve">11 </t>
    </r>
    <r>
      <rPr>
        <sz val="10"/>
        <color theme="1"/>
        <rFont val="ＭＳ 明朝"/>
        <family val="1"/>
        <charset val="128"/>
      </rPr>
      <t>漁業取締･調査･月峯････････････････････････</t>
    </r>
    <rPh sb="11" eb="12">
      <t>ツキ</t>
    </rPh>
    <rPh sb="12" eb="13">
      <t>ミネ</t>
    </rPh>
    <phoneticPr fontId="3"/>
  </si>
  <si>
    <r>
      <rPr>
        <sz val="11"/>
        <rFont val="ＭＳ 明朝"/>
        <family val="1"/>
        <charset val="128"/>
      </rPr>
      <t>　ディープ</t>
    </r>
    <r>
      <rPr>
        <sz val="11"/>
        <rFont val="Century"/>
        <family val="1"/>
      </rPr>
      <t>V</t>
    </r>
    <r>
      <rPr>
        <sz val="11"/>
        <rFont val="ＭＳ 明朝"/>
        <family val="1"/>
        <charset val="128"/>
      </rPr>
      <t>型性</t>
    </r>
    <phoneticPr fontId="16"/>
  </si>
  <si>
    <t>　(5)漁業協同組合連合会･･････････････････････････</t>
  </si>
  <si>
    <t>　(6)日本漁船保険組合山形県支所･･････････････</t>
    <rPh sb="4" eb="6">
      <t>ニホン</t>
    </rPh>
    <phoneticPr fontId="3"/>
  </si>
  <si>
    <t>　(1)山形県酒田漁業無線局････････････････････････</t>
  </si>
  <si>
    <t>　(7)全国漁業信用基金協会山形支所･･････････････････････</t>
    <rPh sb="4" eb="6">
      <t>ゼンコク</t>
    </rPh>
    <rPh sb="14" eb="16">
      <t>ヤマガタ</t>
    </rPh>
    <rPh sb="16" eb="18">
      <t>シショ</t>
    </rPh>
    <phoneticPr fontId="3"/>
  </si>
  <si>
    <t>4 水産関係歳出決算の概要(一般会計)･････････････</t>
  </si>
  <si>
    <t>　(2)山形県漁業協同組合漁業無線局････････････････</t>
  </si>
  <si>
    <t>　(8)全国合同漁業共済組合山形県事務所･････････････････</t>
  </si>
  <si>
    <t>(9)その他の団体･････････････････････････････････････</t>
  </si>
  <si>
    <t>　(1)漁港及び漁港海岸整備事業････････････････････</t>
  </si>
  <si>
    <t>　(1)金融制度別貸出残高･･･････････････････････････････</t>
  </si>
  <si>
    <t>　(1)さけ人工ふ化放流事業････････････････････････････</t>
  </si>
  <si>
    <t>　(2)漁業近代化資金令和3年度融資実績････････････････</t>
    <rPh sb="11" eb="13">
      <t>レイワ</t>
    </rPh>
    <rPh sb="14" eb="15">
      <t>ネン</t>
    </rPh>
    <phoneticPr fontId="3"/>
  </si>
  <si>
    <t>　(3)沿岸漁業改善資金令和3年度融資実績･･････････････</t>
    <rPh sb="12" eb="14">
      <t>レイワ</t>
    </rPh>
    <rPh sb="15" eb="16">
      <t>ネン</t>
    </rPh>
    <phoneticPr fontId="3"/>
  </si>
  <si>
    <t>(1)海面生産高</t>
  </si>
  <si>
    <t>　(2)さけ海中飼育放流事業････････････････････････</t>
  </si>
  <si>
    <t>　(3)あわび放流事業･･････････････････････････････</t>
  </si>
  <si>
    <t>　(1)漁港･港湾施設一覧表･･････････････････････････････</t>
  </si>
  <si>
    <t>　(4)ひらめ放流事業･･････････････････････････････</t>
  </si>
  <si>
    <t>　(2)漁港管理･････････････････････････････････････････</t>
  </si>
  <si>
    <t>　(5)とらふぐ放流事業･････････････････････････････</t>
    <rPh sb="11" eb="12">
      <t>ギョウ</t>
    </rPh>
    <phoneticPr fontId="3"/>
  </si>
  <si>
    <t>　(1)新規就業者数････････････････････････････････</t>
  </si>
  <si>
    <t>　(2)短期研修････････････････････････････････････</t>
  </si>
  <si>
    <t>(2)内水面生産高</t>
  </si>
  <si>
    <t>　(3)長期研修(技術研修) ･･････････････････････････</t>
  </si>
  <si>
    <t>　(4)新規漁業就業者準備研修･･････････････････････</t>
  </si>
  <si>
    <t>　(1)庄内浜文化伝道師講座････････････････････････</t>
  </si>
  <si>
    <t>　(1)漁業権免許件数･･････････････････････････････</t>
  </si>
  <si>
    <t>　(2)庄内浜の魚消費拡大事業･･････････････････････</t>
  </si>
  <si>
    <t>　(2)漁業種類別､地区別､知事許可隻数･･････････････</t>
  </si>
  <si>
    <t>　(3)庄内浜ブランド推進協議会･････････････････････</t>
    <rPh sb="4" eb="6">
      <t>ショウナイ</t>
    </rPh>
    <rPh sb="6" eb="7">
      <t>ハマ</t>
    </rPh>
    <rPh sb="11" eb="13">
      <t>スイシン</t>
    </rPh>
    <rPh sb="13" eb="16">
      <t>キョウギカイ</t>
    </rPh>
    <phoneticPr fontId="3"/>
  </si>
  <si>
    <t>　(3)入会許可漁業････････････････････････････････</t>
  </si>
  <si>
    <t>　(4)小型いかつり漁業､許可隻数(道県別)････････････</t>
  </si>
  <si>
    <t>　(1)山形県漁業協同組合･･････････････････････････</t>
  </si>
  <si>
    <t>　(5)大臣許可漁業････････････････････････････････</t>
  </si>
  <si>
    <t>　(2)内水面漁業協同組合･･････････････････････････</t>
  </si>
  <si>
    <t>　(6)沿岸くろまぐろ漁業承認件数･･････････････････</t>
  </si>
  <si>
    <t>　(3)業種別漁業協同組合･･････････････････････････</t>
  </si>
  <si>
    <t>　(7)遊漁船業登録件数････････････････････････････</t>
  </si>
  <si>
    <t>　(4)漁業生産組合････････････････････････････････</t>
  </si>
  <si>
    <t>(団体検査)　 2428</t>
    <rPh sb="1" eb="3">
      <t>ダンタイ</t>
    </rPh>
    <rPh sb="3" eb="5">
      <t>ケンサ</t>
    </rPh>
    <phoneticPr fontId="16"/>
  </si>
  <si>
    <t>(農業経営・所得向上推進課) 　3088</t>
    <rPh sb="1" eb="3">
      <t>ノウギョウ</t>
    </rPh>
    <rPh sb="3" eb="5">
      <t>ケイエイ</t>
    </rPh>
    <rPh sb="6" eb="8">
      <t>ショトク</t>
    </rPh>
    <rPh sb="8" eb="10">
      <t>コウジョウ</t>
    </rPh>
    <rPh sb="10" eb="12">
      <t>スイシン</t>
    </rPh>
    <rPh sb="12" eb="13">
      <t>カ</t>
    </rPh>
    <phoneticPr fontId="16"/>
  </si>
  <si>
    <t>(水産振興課) 　2477･2478</t>
    <rPh sb="1" eb="3">
      <t>スイサン</t>
    </rPh>
    <rPh sb="3" eb="5">
      <t>シンコウ</t>
    </rPh>
    <rPh sb="5" eb="6">
      <t>カ</t>
    </rPh>
    <phoneticPr fontId="16"/>
  </si>
  <si>
    <t>(農政企画課)　3096</t>
  </si>
  <si>
    <t>(農業経営・所得向上推進課)　2558</t>
    <rPh sb="1" eb="3">
      <t>ノウギョウ</t>
    </rPh>
    <rPh sb="3" eb="5">
      <t>ケイエイ</t>
    </rPh>
    <rPh sb="6" eb="12">
      <t>ショトクコウジョウスイシン</t>
    </rPh>
    <rPh sb="12" eb="13">
      <t>カ</t>
    </rPh>
    <phoneticPr fontId="16"/>
  </si>
  <si>
    <t>(水産振興課)　 3257</t>
    <rPh sb="1" eb="3">
      <t>スイサン</t>
    </rPh>
    <rPh sb="3" eb="5">
      <t>シンコウ</t>
    </rPh>
    <phoneticPr fontId="16"/>
  </si>
  <si>
    <t>総務担当(総務係)</t>
  </si>
  <si>
    <t>TEL　(代表)　0234-24-6161</t>
  </si>
  <si>
    <t>　　　(総務担当)　6161･6040・6041</t>
  </si>
  <si>
    <t>[29名(うち併任1名)]</t>
  </si>
  <si>
    <t>　　　(振興普及) 　6045</t>
  </si>
  <si>
    <t>水産基盤(漁港､漁場)整備･海岸施設整備</t>
  </si>
  <si>
    <t>　　　(漁港整備) 　6044</t>
  </si>
  <si>
    <t>　　　(漁業調整) 　6046</t>
  </si>
  <si>
    <t>漁業監視調査船月峯(52ﾄﾝ､馬力1,854kW×2)</t>
  </si>
  <si>
    <t>TEL　(代表)　0235-33-3150</t>
  </si>
  <si>
    <t>水産研究所(24名)</t>
    <rPh sb="2" eb="5">
      <t>ケンキュウジョ</t>
    </rPh>
    <phoneticPr fontId="16"/>
  </si>
  <si>
    <t>漁海況予報､漁場調査､資源評価･管理研究､漁業試験調査船最上丸(198ﾄﾝ､1323kW)</t>
  </si>
  <si>
    <t>(海洋資源調査部・資源利用部)　4382</t>
  </si>
  <si>
    <t>(浅海増殖部)　4383</t>
    <rPh sb="1" eb="3">
      <t>センカイ</t>
    </rPh>
    <rPh sb="3" eb="5">
      <t>ゾウショク</t>
    </rPh>
    <rPh sb="5" eb="6">
      <t>ブ</t>
    </rPh>
    <phoneticPr fontId="16"/>
  </si>
  <si>
    <t xml:space="preserve">内水面水産研究所(8名)   </t>
    <rPh sb="5" eb="8">
      <t>ケンキュウジョ</t>
    </rPh>
    <phoneticPr fontId="16"/>
  </si>
  <si>
    <t>山形海区漁業調整委員会(4名)</t>
  </si>
  <si>
    <t>(うち併任3名)</t>
  </si>
  <si>
    <t>山形県内水面漁場管理委員会(5名)</t>
  </si>
  <si>
    <t>(うち併任5名)</t>
  </si>
  <si>
    <t>主な漁場(水深m)</t>
  </si>
  <si>
    <t>一本釣り(火光利用)</t>
  </si>
  <si>
    <t>最上川(河口部)</t>
  </si>
  <si>
    <t>一本釣り(ひらめ)</t>
  </si>
  <si>
    <t>飛島西側500以浅(許可漁場)</t>
  </si>
  <si>
    <t>※総経営体数は284経営体で､前回調査(H25)前年より75経営体減少した｡ 　</t>
  </si>
  <si>
    <t>(漁協統計)</t>
  </si>
  <si>
    <t>(　漁協統計　)</t>
    <rPh sb="2" eb="4">
      <t>ギョキョウ</t>
    </rPh>
    <rPh sb="4" eb="6">
      <t>トウケイ</t>
    </rPh>
    <phoneticPr fontId="16"/>
  </si>
  <si>
    <t xml:space="preserve"> (2)内水面生産高</t>
  </si>
  <si>
    <t>(1)  漁業権免許件数</t>
  </si>
  <si>
    <t>(3) 入会許可漁業</t>
  </si>
  <si>
    <t>新潟海区との委員会協定(甲区域)</t>
  </si>
  <si>
    <t>新潟海区との委員会協定(乙区域)</t>
  </si>
  <si>
    <t>R4.5.31)</t>
  </si>
  <si>
    <t>( )内は協定の有効期間</t>
  </si>
  <si>
    <t>(4) 小型いか釣り漁業､許可隻数(道県別)</t>
    <rPh sb="8" eb="9">
      <t>ツ</t>
    </rPh>
    <phoneticPr fontId="3"/>
  </si>
  <si>
    <t>3(3)</t>
  </si>
  <si>
    <t>74(3)</t>
  </si>
  <si>
    <t>7(7)</t>
  </si>
  <si>
    <t>46(7)</t>
  </si>
  <si>
    <t>5(5)</t>
  </si>
  <si>
    <t>133(5)</t>
  </si>
  <si>
    <t>15(15)</t>
  </si>
  <si>
    <t>254(15)</t>
  </si>
  <si>
    <t>うち( )内は本県の陸揚げなし</t>
  </si>
  <si>
    <t xml:space="preserve">(5) 大臣許可・届出漁業      </t>
    <rPh sb="9" eb="11">
      <t>トドケデ</t>
    </rPh>
    <phoneticPr fontId="3"/>
  </si>
  <si>
    <t>(7) 遊漁船業登録件数</t>
  </si>
  <si>
    <t>(2)　山形県漁業協同組合漁業無線局</t>
  </si>
  <si>
    <t>周波数(KHz)</t>
  </si>
  <si>
    <t>(1)漁港及び漁港海岸整備事業等</t>
    <rPh sb="15" eb="16">
      <t>トウ</t>
    </rPh>
    <phoneticPr fontId="16"/>
  </si>
  <si>
    <t>国庫補助金        (補助率)</t>
  </si>
  <si>
    <t>(8/10)</t>
  </si>
  <si>
    <t>(2/10)</t>
  </si>
  <si>
    <t>耐震補強 　防波堤(2)  改良</t>
    <rPh sb="6" eb="9">
      <t>ボウハテイ</t>
    </rPh>
    <rPh sb="14" eb="16">
      <t>カイリョウ</t>
    </rPh>
    <phoneticPr fontId="16"/>
  </si>
  <si>
    <t>(5/10)</t>
  </si>
  <si>
    <t>西防波堤(B)改良・ブロック製作</t>
    <rPh sb="7" eb="9">
      <t>カイリョウ</t>
    </rPh>
    <rPh sb="14" eb="16">
      <t>セイサク</t>
    </rPh>
    <phoneticPr fontId="16"/>
  </si>
  <si>
    <t>(1)さけ人工ふ化放流事業</t>
  </si>
  <si>
    <t>　 沿岸漁獲数は25,021尾(前年比31％)、河川捕獲数は69,554尾(前年比49％)であった。沿岸漁獲の前期群は平年の49％、後期群は平年の26％、一方、河川捕獲は前期群は平年の50％、後期群は</t>
    <rPh sb="50" eb="52">
      <t>エンガン</t>
    </rPh>
    <rPh sb="52" eb="54">
      <t>ギョカク</t>
    </rPh>
    <rPh sb="55" eb="57">
      <t>ゼンキ</t>
    </rPh>
    <rPh sb="57" eb="58">
      <t>グン</t>
    </rPh>
    <rPh sb="59" eb="61">
      <t>ヘイネン</t>
    </rPh>
    <rPh sb="66" eb="68">
      <t>コウキ</t>
    </rPh>
    <rPh sb="68" eb="69">
      <t>グン</t>
    </rPh>
    <rPh sb="70" eb="72">
      <t>ヘイネン</t>
    </rPh>
    <rPh sb="77" eb="79">
      <t>イッポウ</t>
    </rPh>
    <rPh sb="80" eb="82">
      <t>カセン</t>
    </rPh>
    <rPh sb="82" eb="84">
      <t>ホカク</t>
    </rPh>
    <rPh sb="85" eb="87">
      <t>ゼンキ</t>
    </rPh>
    <rPh sb="87" eb="88">
      <t>グン</t>
    </rPh>
    <rPh sb="89" eb="91">
      <t>ヘイネン</t>
    </rPh>
    <rPh sb="96" eb="98">
      <t>コウキ</t>
    </rPh>
    <rPh sb="98" eb="99">
      <t>グン</t>
    </rPh>
    <phoneticPr fontId="16"/>
  </si>
  <si>
    <t xml:space="preserve"> 採卵数   (千粒)</t>
  </si>
  <si>
    <t>(３)  あわび放流事業</t>
  </si>
  <si>
    <t>漁協・市・町放流　　　(殻長25㎜以上)</t>
    <rPh sb="5" eb="6">
      <t>マチ</t>
    </rPh>
    <rPh sb="12" eb="14">
      <t>カクチョウ</t>
    </rPh>
    <rPh sb="17" eb="19">
      <t>イジョウ</t>
    </rPh>
    <phoneticPr fontId="16"/>
  </si>
  <si>
    <t>(４)  ひらめ放流事業</t>
  </si>
  <si>
    <t xml:space="preserve"> 鶴岡市 (旧温海町)</t>
  </si>
  <si>
    <t>(５)  とらふぐ放流事業</t>
  </si>
  <si>
    <t>(１)新規就業者数</t>
  </si>
  <si>
    <t>(２)短期研修</t>
  </si>
  <si>
    <t>一般参加者
(児童１名)</t>
    <rPh sb="7" eb="9">
      <t>ジドウ</t>
    </rPh>
    <rPh sb="10" eb="11">
      <t>メイ</t>
    </rPh>
    <phoneticPr fontId="16"/>
  </si>
  <si>
    <t>(7企業)</t>
  </si>
  <si>
    <t>(113店舗)</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</si>
  <si>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</si>
  <si>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</si>
  <si>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</si>
  <si>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</si>
  <si>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</si>
  <si>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</si>
  <si>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</si>
  <si>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(注)本所には､全漁連(出向職員1名)製氷工場(2名)水産加工場(7名)を含む｡</t>
  </si>
  <si>
    <t>　(2)　内水面漁業協同組合</t>
  </si>
  <si>
    <t>(サクラマス)</t>
  </si>
  <si>
    <t>(にじ・成魚)
10kg</t>
    <rPh sb="4" eb="6">
      <t>セイギョ</t>
    </rPh>
    <phoneticPr fontId="16"/>
  </si>
  <si>
    <t>(にじ・成魚)
500kg</t>
    <rPh sb="4" eb="6">
      <t>セイギョ</t>
    </rPh>
    <phoneticPr fontId="16"/>
  </si>
  <si>
    <t>(3)　業種別漁業協同組合</t>
  </si>
  <si>
    <t>(4)　漁業生産組合</t>
  </si>
  <si>
    <t>(5)　漁業協同組合連合会</t>
  </si>
  <si>
    <t>(昭25. 9.22)</t>
  </si>
  <si>
    <t>(6)　日本漁船保険組合　山形県支所　</t>
    <rPh sb="4" eb="6">
      <t>ニホン</t>
    </rPh>
    <phoneticPr fontId="16"/>
  </si>
  <si>
    <t xml:space="preserve"> (7)　全国漁業信用基金協会山形支所</t>
    <rPh sb="5" eb="7">
      <t>ゼンコク</t>
    </rPh>
    <rPh sb="7" eb="9">
      <t>ギョギョウ</t>
    </rPh>
    <rPh sb="15" eb="17">
      <t>ヤマガタ</t>
    </rPh>
    <rPh sb="17" eb="19">
      <t>シショ</t>
    </rPh>
    <phoneticPr fontId="16"/>
  </si>
  <si>
    <t>会員数(人)</t>
  </si>
  <si>
    <t xml:space="preserve"> (1)　金融制度別貸出残高</t>
  </si>
  <si>
    <t xml:space="preserve"> (2)　漁業近代化資金令和３年度融資実績</t>
    <rPh sb="12" eb="14">
      <t>レイワ</t>
    </rPh>
    <phoneticPr fontId="16"/>
  </si>
  <si>
    <t xml:space="preserve"> (3)　沿岸漁業改善資金令和３年度融資実績</t>
    <rPh sb="13" eb="15">
      <t>レイワ</t>
    </rPh>
    <phoneticPr fontId="16"/>
  </si>
  <si>
    <t xml:space="preserve">   (499.4) 
    224.4</t>
  </si>
  <si>
    <t xml:space="preserve">   (132.5)      　－</t>
  </si>
  <si>
    <t xml:space="preserve"> (1,828.6) 
    611.9</t>
  </si>
  <si>
    <t xml:space="preserve">   (790.9) 
    426.2</t>
  </si>
  <si>
    <t xml:space="preserve">   (279.8) 
    59.8  </t>
  </si>
  <si>
    <t xml:space="preserve">   (313.5)      　－</t>
  </si>
  <si>
    <t>(441.3)
425.3</t>
  </si>
  <si>
    <t xml:space="preserve"> (1,786.5)
  1,388.1</t>
  </si>
  <si>
    <t xml:space="preserve"> (2,803.7) 
  1,385.7</t>
  </si>
  <si>
    <t>(495.0)
―</t>
  </si>
  <si>
    <t>他の5港は週に1回以上漁港監視員あるいは嘱託職員による巡視を行っている。(令和3年度実績)</t>
    <rPh sb="37" eb="39">
      <t>レイワ</t>
    </rPh>
    <rPh sb="40" eb="42">
      <t>ネンド</t>
    </rPh>
    <phoneticPr fontId="3"/>
  </si>
  <si>
    <t>(飛島漁港を除く)</t>
  </si>
  <si>
    <t>(令和4年4月1日)</t>
    <rPh sb="1" eb="3">
      <t>レイワ</t>
    </rPh>
    <rPh sb="4" eb="5">
      <t>ネン</t>
    </rPh>
    <rPh sb="6" eb="7">
      <t>ガツ</t>
    </rPh>
    <rPh sb="8" eb="9">
      <t>ニチ</t>
    </rPh>
    <phoneticPr fontId="16"/>
  </si>
  <si>
    <t>(農林水産統計)</t>
    <rPh sb="1" eb="3">
      <t>ノウリン</t>
    </rPh>
    <rPh sb="3" eb="5">
      <t>スイサン</t>
    </rPh>
    <rPh sb="5" eb="7">
      <t>トウケイ</t>
    </rPh>
    <phoneticPr fontId="16"/>
  </si>
  <si>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6"/>
  </si>
  <si>
    <t>(１)　海面生産高(属地)</t>
    <rPh sb="4" eb="6">
      <t>カイメン</t>
    </rPh>
    <rPh sb="6" eb="9">
      <t>セイサンダカ</t>
    </rPh>
    <rPh sb="10" eb="12">
      <t>ゾクチ</t>
    </rPh>
    <phoneticPr fontId="16"/>
  </si>
  <si>
    <t>　これを魚種別に見ていくと、１位するめいか(１，３１７トン、３２．９％)、２位べにずわい(３９２トン、９．８％)、</t>
    <rPh sb="4" eb="5">
      <t>ギョ</t>
    </rPh>
    <rPh sb="5" eb="7">
      <t>シュベツ</t>
    </rPh>
    <rPh sb="8" eb="9">
      <t>ミ</t>
    </rPh>
    <rPh sb="15" eb="16">
      <t>イ</t>
    </rPh>
    <rPh sb="38" eb="39">
      <t>イ</t>
    </rPh>
    <phoneticPr fontId="16"/>
  </si>
  <si>
    <t>　３位たら(３３０トン、８．２％)、４位たい類(２９４トン、７．４％)、５位ぶり・いなだ(１８７トン、４．７％)であった。</t>
  </si>
  <si>
    <t>　これを魚種別に多い物から見ていくと、１位するめいか(７８５百万円、３６．４％)、２位たい類(１５５百万円、７．２％)、</t>
    <rPh sb="4" eb="5">
      <t>ギョ</t>
    </rPh>
    <rPh sb="5" eb="7">
      <t>シュベツ</t>
    </rPh>
    <rPh sb="8" eb="9">
      <t>オオ</t>
    </rPh>
    <rPh sb="10" eb="11">
      <t>モノ</t>
    </rPh>
    <rPh sb="13" eb="14">
      <t>ミ</t>
    </rPh>
    <rPh sb="20" eb="21">
      <t>イ</t>
    </rPh>
    <rPh sb="30" eb="31">
      <t>ヒャク</t>
    </rPh>
    <rPh sb="31" eb="33">
      <t>マンエン</t>
    </rPh>
    <rPh sb="42" eb="43">
      <t>イ</t>
    </rPh>
    <rPh sb="45" eb="46">
      <t>ルイ</t>
    </rPh>
    <rPh sb="50" eb="51">
      <t>ヒャク</t>
    </rPh>
    <rPh sb="51" eb="53">
      <t>マンエン</t>
    </rPh>
    <phoneticPr fontId="16"/>
  </si>
  <si>
    <t>３位ずわいがに(１３１百万円、６．１％)４位ほっこくあかえび(１１０百万円、５．１％)、５位さけ(８１百万円、３．８％)であった。</t>
    <rPh sb="21" eb="22">
      <t>イ</t>
    </rPh>
    <rPh sb="34" eb="35">
      <t>ヒャク</t>
    </rPh>
    <rPh sb="35" eb="37">
      <t>マンエン</t>
    </rPh>
    <rPh sb="45" eb="46">
      <t>イ</t>
    </rPh>
    <rPh sb="51" eb="52">
      <t>ヒャク</t>
    </rPh>
    <rPh sb="52" eb="54">
      <t>マンエン</t>
    </rPh>
    <phoneticPr fontId="16"/>
  </si>
  <si>
    <t>　　漁獲量について、漁業種別に多い物から見ていくと、１位底びき網漁業(１，５９０トン、３９．７％)、２位いか一本釣り(１，０１６トン、２５．４％)、</t>
    <rPh sb="2" eb="5">
      <t>ギョカクリョウ</t>
    </rPh>
    <rPh sb="10" eb="12">
      <t>ギョギョウ</t>
    </rPh>
    <rPh sb="12" eb="14">
      <t>シュベツ</t>
    </rPh>
    <rPh sb="15" eb="16">
      <t>オオ</t>
    </rPh>
    <rPh sb="17" eb="18">
      <t>モノ</t>
    </rPh>
    <rPh sb="20" eb="21">
      <t>ミ</t>
    </rPh>
    <rPh sb="51" eb="52">
      <t>イ</t>
    </rPh>
    <rPh sb="54" eb="56">
      <t>イッポン</t>
    </rPh>
    <rPh sb="56" eb="57">
      <t>ツ</t>
    </rPh>
    <phoneticPr fontId="16"/>
  </si>
  <si>
    <t>３位かご漁業(４６６トン、１１．６％)、４位さけます定置網漁業(４０９トン、１０．２％)であった。</t>
    <rPh sb="21" eb="22">
      <t>イ</t>
    </rPh>
    <rPh sb="26" eb="29">
      <t>テイチアミ</t>
    </rPh>
    <rPh sb="29" eb="31">
      <t>ギョギョウ</t>
    </rPh>
    <phoneticPr fontId="16"/>
  </si>
  <si>
    <t>　　生産額について、漁業種別に多い物から見ていくと、１位底びき網漁業(７７２百万円、３５．８％)、２位いか一本釣漁業(６８３百万円、３１．７％)、</t>
    <rPh sb="2" eb="5">
      <t>セイサンガク</t>
    </rPh>
    <rPh sb="10" eb="12">
      <t>ギョギョウ</t>
    </rPh>
    <rPh sb="12" eb="14">
      <t>シュベツ</t>
    </rPh>
    <rPh sb="15" eb="16">
      <t>オオ</t>
    </rPh>
    <rPh sb="17" eb="18">
      <t>モノ</t>
    </rPh>
    <rPh sb="20" eb="21">
      <t>ミ</t>
    </rPh>
    <rPh sb="27" eb="28">
      <t>イ</t>
    </rPh>
    <rPh sb="28" eb="29">
      <t>ソコ</t>
    </rPh>
    <rPh sb="31" eb="32">
      <t>アミ</t>
    </rPh>
    <rPh sb="32" eb="34">
      <t>ギョギョウ</t>
    </rPh>
    <rPh sb="38" eb="39">
      <t>ヒャク</t>
    </rPh>
    <rPh sb="39" eb="41">
      <t>マンエン</t>
    </rPh>
    <rPh sb="50" eb="51">
      <t>イ</t>
    </rPh>
    <rPh sb="53" eb="55">
      <t>イッポン</t>
    </rPh>
    <rPh sb="55" eb="56">
      <t>ツ</t>
    </rPh>
    <rPh sb="56" eb="58">
      <t>ギョギョウ</t>
    </rPh>
    <rPh sb="62" eb="63">
      <t>ヒャク</t>
    </rPh>
    <rPh sb="63" eb="65">
      <t>マンエン</t>
    </rPh>
    <phoneticPr fontId="16"/>
  </si>
  <si>
    <t>　3位さけます定置網漁業(１５７百万円、７．３％)、４位その他のはえ縄漁業(１５４百万円、７．１％)であった。</t>
    <rPh sb="2" eb="3">
      <t>イ</t>
    </rPh>
    <rPh sb="7" eb="10">
      <t>テイチアミ</t>
    </rPh>
    <rPh sb="10" eb="12">
      <t>ギョギョウ</t>
    </rPh>
    <rPh sb="16" eb="19">
      <t>ヒャクマンエン</t>
    </rPh>
    <rPh sb="27" eb="28">
      <t>イ</t>
    </rPh>
    <rPh sb="30" eb="31">
      <t>タ</t>
    </rPh>
    <rPh sb="34" eb="35">
      <t>ナワ</t>
    </rPh>
    <rPh sb="35" eb="37">
      <t>ギョギョウ</t>
    </rPh>
    <rPh sb="41" eb="42">
      <t>ヒャク</t>
    </rPh>
    <rPh sb="42" eb="44">
      <t>マンエン</t>
    </rPh>
    <phoneticPr fontId="16"/>
  </si>
  <si>
    <t xml:space="preserve">(2) 漁業種類別､地区別､知事許可隻数                                                                     　　       </t>
  </si>
  <si>
    <t>あわび・なまこ(磯見)</t>
    <rPh sb="8" eb="10">
      <t>イソミ</t>
    </rPh>
    <phoneticPr fontId="3"/>
  </si>
  <si>
    <t>あわび・なまこ(素潜り)</t>
    <rPh sb="8" eb="9">
      <t>ス</t>
    </rPh>
    <rPh sb="9" eb="10">
      <t>モグ</t>
    </rPh>
    <phoneticPr fontId="3"/>
  </si>
  <si>
    <t>(R3.6.1</t>
  </si>
  <si>
    <t>(山形県で許可)20</t>
    <rPh sb="1" eb="4">
      <t>ヤマガタケン</t>
    </rPh>
    <rPh sb="5" eb="7">
      <t>キョカ</t>
    </rPh>
    <phoneticPr fontId="3"/>
  </si>
  <si>
    <t>(6) 沿岸くろまぐろ漁業承認件数(日本海・九州西広域漁業調整委員会承認)</t>
  </si>
  <si>
    <t>陸閘改良(自動化)</t>
    <rPh sb="0" eb="2">
      <t>リッコウ</t>
    </rPh>
    <rPh sb="2" eb="4">
      <t>カイリョウ</t>
    </rPh>
    <rPh sb="5" eb="8">
      <t>ジドウカ</t>
    </rPh>
    <phoneticPr fontId="16"/>
  </si>
  <si>
    <t>捕獲尾数(尾)</t>
  </si>
  <si>
    <t>移殖卵数(千粒)</t>
  </si>
  <si>
    <t>収容卵数
(千粒)</t>
  </si>
  <si>
    <t>移殖稚魚数(千尾)</t>
    <rPh sb="2" eb="4">
      <t>チギョ</t>
    </rPh>
    <rPh sb="7" eb="8">
      <t>ビ</t>
    </rPh>
    <phoneticPr fontId="16"/>
  </si>
  <si>
    <t>放流尾数
(千尾)</t>
  </si>
  <si>
    <t>(３)長期研修(技術研修)　</t>
    <rPh sb="3" eb="5">
      <t>チョウキ</t>
    </rPh>
    <rPh sb="5" eb="7">
      <t>ケンシュウ</t>
    </rPh>
    <rPh sb="8" eb="10">
      <t>ギジュツ</t>
    </rPh>
    <rPh sb="10" eb="12">
      <t>ケンシュウ</t>
    </rPh>
    <phoneticPr fontId="16"/>
  </si>
  <si>
    <t>(４)新規漁業就業者準備研修</t>
    <rPh sb="3" eb="5">
      <t>シンキ</t>
    </rPh>
    <rPh sb="5" eb="7">
      <t>ギョギョウ</t>
    </rPh>
    <rPh sb="7" eb="10">
      <t>シュウギョウシャ</t>
    </rPh>
    <rPh sb="10" eb="12">
      <t>ジュンビ</t>
    </rPh>
    <rPh sb="12" eb="14">
      <t>ケンシュウ</t>
    </rPh>
    <phoneticPr fontId="16"/>
  </si>
  <si>
    <t>(１)庄内浜文化伝道師食育教室、内陸地域における伝道師講座　(全20回、総参加者数 979名)</t>
    <rPh sb="3" eb="4">
      <t>ショウ</t>
    </rPh>
    <rPh sb="4" eb="5">
      <t>ナイ</t>
    </rPh>
    <rPh sb="5" eb="6">
      <t>ハマ</t>
    </rPh>
    <rPh sb="6" eb="8">
      <t>ブンカ</t>
    </rPh>
    <rPh sb="8" eb="11">
      <t>デンドウシ</t>
    </rPh>
    <rPh sb="11" eb="13">
      <t>ショクイク</t>
    </rPh>
    <rPh sb="13" eb="15">
      <t>キョウシツ</t>
    </rPh>
    <rPh sb="16" eb="18">
      <t>ナイリク</t>
    </rPh>
    <rPh sb="18" eb="20">
      <t>チイキ</t>
    </rPh>
    <rPh sb="24" eb="27">
      <t>デンドウシ</t>
    </rPh>
    <rPh sb="27" eb="29">
      <t>コウザ</t>
    </rPh>
    <rPh sb="31" eb="32">
      <t>ゼン</t>
    </rPh>
    <phoneticPr fontId="16"/>
  </si>
  <si>
    <t>太田政宏(当日代理講師)</t>
    <rPh sb="0" eb="2">
      <t>オオタ</t>
    </rPh>
    <rPh sb="2" eb="3">
      <t>マサ</t>
    </rPh>
    <rPh sb="3" eb="4">
      <t>ヒロ</t>
    </rPh>
    <rPh sb="5" eb="7">
      <t>トウジツ</t>
    </rPh>
    <rPh sb="7" eb="9">
      <t>ダイリ</t>
    </rPh>
    <rPh sb="9" eb="11">
      <t>コウシ</t>
    </rPh>
    <phoneticPr fontId="16"/>
  </si>
  <si>
    <t>ぶり(イナダ)大根</t>
    <rPh sb="7" eb="9">
      <t>ダイコン</t>
    </rPh>
    <phoneticPr fontId="16"/>
  </si>
  <si>
    <t>(２)庄内の魚消費拡大事業</t>
  </si>
  <si>
    <t>(令和4年3月末現在)</t>
    <rPh sb="1" eb="3">
      <t>レイワ</t>
    </rPh>
    <rPh sb="4" eb="5">
      <t>ネン</t>
    </rPh>
    <phoneticPr fontId="3"/>
  </si>
  <si>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傘下にサワラ、トラフグ、ブランド化検討、ズワイガニ(H30～)の各部会を設置。　事務局は庄内総合支庁水産振興課。</t>
    <rPh sb="118" eb="119">
      <t>カク</t>
    </rPh>
    <rPh sb="119" eb="121">
      <t>ブカイ</t>
    </rPh>
    <phoneticPr fontId="3"/>
  </si>
  <si>
    <t>県政テレビ(やまがたサンデー5)</t>
    <rPh sb="0" eb="2">
      <t>ケンセイ</t>
    </rPh>
    <phoneticPr fontId="3"/>
  </si>
  <si>
    <t>目揃え会の開催(第1回)</t>
    <rPh sb="0" eb="2">
      <t>メゾロ</t>
    </rPh>
    <rPh sb="3" eb="4">
      <t>カイ</t>
    </rPh>
    <rPh sb="5" eb="7">
      <t>カイサイ</t>
    </rPh>
    <rPh sb="8" eb="9">
      <t>ダイ</t>
    </rPh>
    <rPh sb="10" eb="11">
      <t>カイ</t>
    </rPh>
    <phoneticPr fontId="3"/>
  </si>
  <si>
    <t>目揃え会の開催(第2回)</t>
    <rPh sb="0" eb="2">
      <t>メゾロ</t>
    </rPh>
    <rPh sb="3" eb="4">
      <t>カイ</t>
    </rPh>
    <rPh sb="5" eb="7">
      <t>カイサイ</t>
    </rPh>
    <rPh sb="8" eb="9">
      <t>ダイ</t>
    </rPh>
    <rPh sb="10" eb="11">
      <t>カイ</t>
    </rPh>
    <phoneticPr fontId="3"/>
  </si>
  <si>
    <t>ブランド化検討部会(第1回)</t>
    <rPh sb="4" eb="5">
      <t>カ</t>
    </rPh>
    <rPh sb="5" eb="7">
      <t>ケントウ</t>
    </rPh>
    <rPh sb="7" eb="9">
      <t>ブカイ</t>
    </rPh>
    <rPh sb="10" eb="11">
      <t>ダイ</t>
    </rPh>
    <rPh sb="12" eb="13">
      <t>カイ</t>
    </rPh>
    <phoneticPr fontId="3"/>
  </si>
  <si>
    <t>ブランド化検討部会(第2回)</t>
    <rPh sb="4" eb="5">
      <t>カ</t>
    </rPh>
    <rPh sb="5" eb="7">
      <t>ケントウ</t>
    </rPh>
    <rPh sb="7" eb="9">
      <t>ブカイ</t>
    </rPh>
    <rPh sb="10" eb="11">
      <t>ダイ</t>
    </rPh>
    <rPh sb="12" eb="13">
      <t>カイ</t>
    </rPh>
    <phoneticPr fontId="3"/>
  </si>
  <si>
    <t>組　合　名
(設立年月日)</t>
  </si>
  <si>
    <t>組合人数(人)</t>
  </si>
  <si>
    <t>役職員数(人)</t>
  </si>
  <si>
    <t>払込済
出資金
(千円)</t>
  </si>
  <si>
    <t>あゆ
(㎏)</t>
  </si>
  <si>
    <t>こい
(㎏)</t>
  </si>
  <si>
    <t>ふな
(㎏)</t>
  </si>
  <si>
    <t>うなぎ
(㎏)</t>
  </si>
  <si>
    <t>いわな
(kg,尾)</t>
  </si>
  <si>
    <t>もくず
が　に
(尾)</t>
  </si>
  <si>
    <t>その他
(㎏)</t>
  </si>
  <si>
    <t>(kg,尾)</t>
  </si>
  <si>
    <t>(昭25. 2. 7)</t>
  </si>
  <si>
    <t>(稚魚)
12,000尾</t>
    <rPh sb="1" eb="3">
      <t>チギョ</t>
    </rPh>
    <rPh sb="11" eb="12">
      <t>ビ</t>
    </rPh>
    <phoneticPr fontId="16"/>
  </si>
  <si>
    <t>(稚魚)
5,000尾</t>
    <rPh sb="1" eb="3">
      <t>チギョ</t>
    </rPh>
    <rPh sb="10" eb="11">
      <t>ビ</t>
    </rPh>
    <phoneticPr fontId="16"/>
  </si>
  <si>
    <t>(昭25.11. 4)</t>
  </si>
  <si>
    <t>西村山郡朝日町大字宮宿1103-1
　　村　山　友　雄(朝日町商工会館内)</t>
    <rPh sb="20" eb="21">
      <t>ムラ</t>
    </rPh>
    <rPh sb="22" eb="23">
      <t>ヤマ</t>
    </rPh>
    <rPh sb="24" eb="25">
      <t>トモ</t>
    </rPh>
    <rPh sb="26" eb="27">
      <t>ユウ</t>
    </rPh>
    <phoneticPr fontId="16"/>
  </si>
  <si>
    <t>(にじ・稚魚)
1,500尾</t>
    <rPh sb="4" eb="6">
      <t>チギョ</t>
    </rPh>
    <rPh sb="13" eb="14">
      <t>ビ</t>
    </rPh>
    <phoneticPr fontId="16"/>
  </si>
  <si>
    <t>(稚魚)
22,560尾</t>
    <rPh sb="1" eb="3">
      <t>チギョ</t>
    </rPh>
    <rPh sb="11" eb="12">
      <t>ビ</t>
    </rPh>
    <phoneticPr fontId="16"/>
  </si>
  <si>
    <t>(稚魚)
29,000尾</t>
    <rPh sb="1" eb="3">
      <t>チギョ</t>
    </rPh>
    <rPh sb="11" eb="12">
      <t>ビ</t>
    </rPh>
    <phoneticPr fontId="16"/>
  </si>
  <si>
    <t>(昭26. 6. 4)</t>
  </si>
  <si>
    <t>(にじ・稚魚)
8,000尾
(にじ・成魚)
480kg</t>
    <rPh sb="4" eb="6">
      <t>チギョ</t>
    </rPh>
    <rPh sb="13" eb="14">
      <t>ビ</t>
    </rPh>
    <rPh sb="19" eb="21">
      <t>セイギョ</t>
    </rPh>
    <phoneticPr fontId="16"/>
  </si>
  <si>
    <t>(稚魚)
26,000尾</t>
    <rPh sb="1" eb="3">
      <t>チギョ</t>
    </rPh>
    <rPh sb="11" eb="12">
      <t>ビ</t>
    </rPh>
    <phoneticPr fontId="16"/>
  </si>
  <si>
    <t>(成魚)
195kg</t>
    <rPh sb="1" eb="3">
      <t>セイギョ</t>
    </rPh>
    <phoneticPr fontId="16"/>
  </si>
  <si>
    <t>(昭27. 5.23)</t>
  </si>
  <si>
    <t>最上郡真室川町大字新町字天神460
    杉　原　義　美(真室川防災センター内)</t>
    <rPh sb="22" eb="23">
      <t>スギ</t>
    </rPh>
    <rPh sb="24" eb="25">
      <t>ハラ</t>
    </rPh>
    <rPh sb="26" eb="27">
      <t>ギ</t>
    </rPh>
    <rPh sb="28" eb="29">
      <t>ビ</t>
    </rPh>
    <phoneticPr fontId="16"/>
  </si>
  <si>
    <t>(稚魚)
50,000尾</t>
    <rPh sb="1" eb="3">
      <t>チギョ</t>
    </rPh>
    <rPh sb="11" eb="12">
      <t>ビ</t>
    </rPh>
    <phoneticPr fontId="16"/>
  </si>
  <si>
    <t>(稚魚)
20,000尾</t>
    <rPh sb="1" eb="3">
      <t>チギョ</t>
    </rPh>
    <rPh sb="11" eb="12">
      <t>ビ</t>
    </rPh>
    <phoneticPr fontId="16"/>
  </si>
  <si>
    <t>(昭24. 9. 1)</t>
  </si>
  <si>
    <t>(にじ・稚魚)
3,000尾</t>
    <rPh sb="4" eb="6">
      <t>チギョ</t>
    </rPh>
    <rPh sb="13" eb="14">
      <t>ビ</t>
    </rPh>
    <phoneticPr fontId="16"/>
  </si>
  <si>
    <t>(稚魚)
25,000尾</t>
    <rPh sb="1" eb="3">
      <t>チギョ</t>
    </rPh>
    <rPh sb="11" eb="12">
      <t>ビ</t>
    </rPh>
    <phoneticPr fontId="16"/>
  </si>
  <si>
    <t>(昭25. 9.13)</t>
  </si>
  <si>
    <t>(にじ・稚魚)
500尾</t>
    <rPh sb="4" eb="6">
      <t>チギョ</t>
    </rPh>
    <rPh sb="11" eb="12">
      <t>ビ</t>
    </rPh>
    <phoneticPr fontId="16"/>
  </si>
  <si>
    <t>(稚魚)
60,000尾</t>
    <rPh sb="1" eb="3">
      <t>チギョ</t>
    </rPh>
    <rPh sb="11" eb="12">
      <t>ビ</t>
    </rPh>
    <phoneticPr fontId="16"/>
  </si>
  <si>
    <t>(昭29.12. 6)</t>
  </si>
  <si>
    <t>西置賜郡白鷹町大字荒砥乙555-１
    伊　藤　一　義(白鷹町産業センター内)</t>
    <rPh sb="22" eb="23">
      <t>イ</t>
    </rPh>
    <rPh sb="24" eb="25">
      <t>フジ</t>
    </rPh>
    <rPh sb="26" eb="27">
      <t>イチ</t>
    </rPh>
    <rPh sb="28" eb="29">
      <t>ヨシ</t>
    </rPh>
    <phoneticPr fontId="16"/>
  </si>
  <si>
    <t>(にじ・稚魚)
1,000尾</t>
    <rPh sb="4" eb="6">
      <t>チギョ</t>
    </rPh>
    <rPh sb="13" eb="14">
      <t>ビ</t>
    </rPh>
    <phoneticPr fontId="16"/>
  </si>
  <si>
    <t>(稚魚)
19,500尾
(成魚)
120kg</t>
    <rPh sb="1" eb="3">
      <t>チギョ</t>
    </rPh>
    <rPh sb="11" eb="12">
      <t>ビ</t>
    </rPh>
    <rPh sb="14" eb="16">
      <t>セイギョ</t>
    </rPh>
    <phoneticPr fontId="16"/>
  </si>
  <si>
    <t>(昭25. 1. 7)</t>
  </si>
  <si>
    <t>(稚魚)
15,000尾</t>
    <rPh sb="1" eb="3">
      <t>チギョ</t>
    </rPh>
    <rPh sb="11" eb="12">
      <t>ビ</t>
    </rPh>
    <phoneticPr fontId="16"/>
  </si>
  <si>
    <t>(稚魚)
150,000尾</t>
    <rPh sb="1" eb="3">
      <t>チギョ</t>
    </rPh>
    <rPh sb="12" eb="13">
      <t>ビ</t>
    </rPh>
    <phoneticPr fontId="16"/>
  </si>
  <si>
    <t>(昭28. 3.25)</t>
  </si>
  <si>
    <t>(稚魚)
6,000尾
(成魚)
300kg</t>
    <rPh sb="1" eb="3">
      <t>チギョ</t>
    </rPh>
    <rPh sb="10" eb="11">
      <t>ビ</t>
    </rPh>
    <rPh sb="13" eb="15">
      <t>セイギョ</t>
    </rPh>
    <phoneticPr fontId="16"/>
  </si>
  <si>
    <t>(稚魚)
13,000尾
(成魚)
275kg</t>
    <rPh sb="1" eb="3">
      <t>チギョ</t>
    </rPh>
    <rPh sb="11" eb="12">
      <t>ビ</t>
    </rPh>
    <rPh sb="14" eb="16">
      <t>セイギョ</t>
    </rPh>
    <phoneticPr fontId="16"/>
  </si>
  <si>
    <t>(昭32.11. 1)</t>
  </si>
  <si>
    <t>(にじ・成魚)
10kg
(ひめます)
3,000尾</t>
    <rPh sb="25" eb="26">
      <t>ビ</t>
    </rPh>
    <phoneticPr fontId="16"/>
  </si>
  <si>
    <t>(稚魚)
10,000尾</t>
    <rPh sb="1" eb="3">
      <t>チギョ</t>
    </rPh>
    <rPh sb="11" eb="12">
      <t>ビ</t>
    </rPh>
    <phoneticPr fontId="16"/>
  </si>
  <si>
    <t>(昭24.10.24)</t>
  </si>
  <si>
    <t>(稚魚)
5,200尾</t>
    <rPh sb="1" eb="3">
      <t>チギョ</t>
    </rPh>
    <rPh sb="10" eb="11">
      <t>ビ</t>
    </rPh>
    <phoneticPr fontId="16"/>
  </si>
  <si>
    <t>(昭24.11.10)</t>
  </si>
  <si>
    <t>(稚魚)
17,000尾</t>
    <rPh sb="1" eb="3">
      <t>チギョ</t>
    </rPh>
    <rPh sb="11" eb="12">
      <t>ビ</t>
    </rPh>
    <phoneticPr fontId="16"/>
  </si>
  <si>
    <t>(昭24.11.21)</t>
  </si>
  <si>
    <t>酒田市市条字八森308
　　後　藤　孝之助(八森荘内)</t>
    <rPh sb="14" eb="15">
      <t>ゴ</t>
    </rPh>
    <rPh sb="16" eb="17">
      <t>フジ</t>
    </rPh>
    <rPh sb="18" eb="21">
      <t>コウノスケ</t>
    </rPh>
    <phoneticPr fontId="16"/>
  </si>
  <si>
    <t>(稚魚)
8,000尾</t>
    <rPh sb="1" eb="3">
      <t>チギョ</t>
    </rPh>
    <rPh sb="10" eb="11">
      <t>ビ</t>
    </rPh>
    <phoneticPr fontId="16"/>
  </si>
  <si>
    <t>(昭24.12.17)</t>
  </si>
  <si>
    <t>(昭25. 1.11)</t>
  </si>
  <si>
    <t>(稚魚)
9,000尾</t>
    <rPh sb="1" eb="3">
      <t>チギョ</t>
    </rPh>
    <rPh sb="10" eb="11">
      <t>ビ</t>
    </rPh>
    <phoneticPr fontId="16"/>
  </si>
  <si>
    <t>(稚魚)
5,500尾</t>
    <rPh sb="1" eb="3">
      <t>チギョ</t>
    </rPh>
    <rPh sb="10" eb="11">
      <t>ビ</t>
    </rPh>
    <phoneticPr fontId="16"/>
  </si>
  <si>
    <t>(昭46. 3. 1)</t>
  </si>
  <si>
    <t>(稚魚)
7,000尾</t>
  </si>
  <si>
    <t>(昭47.10. 2)</t>
  </si>
  <si>
    <t>(昭51.3.31)</t>
  </si>
  <si>
    <t>(昭24.10.14)</t>
  </si>
  <si>
    <t>(昭25. 3. 3)</t>
  </si>
  <si>
    <t>(昭26. 8.24)</t>
  </si>
  <si>
    <t>(昭51. 9. 2)</t>
  </si>
  <si>
    <t>(昭53. 9.11)</t>
  </si>
  <si>
    <t>(設立年月日)</t>
  </si>
  <si>
    <t>(県漁協、漁業信用基金協会)</t>
  </si>
  <si>
    <t>(1)漁港、港湾施設一覧表</t>
  </si>
  <si>
    <t>　(注)酒田港は漁港区を記載　　　(　)内、海岸施設長含む。</t>
  </si>
  <si>
    <t>(港湾事務所、鶴岡市、遊佐町、水産振興課)</t>
    <rPh sb="17" eb="19">
      <t>シンコウ</t>
    </rPh>
    <phoneticPr fontId="16"/>
  </si>
  <si>
    <t>(2)漁港管理</t>
  </si>
  <si>
    <t>　県管理漁港(6港)における漁港施設の管理、漁船以外の船舶が利用する場合の届出の受理、漁港施設、漁港区域内公共空地等の占用、</t>
  </si>
  <si>
    <t>工作物の設置等に係る許可(協議)を行う。</t>
  </si>
  <si>
    <t>　由良漁港(白山島)及び堅苔沢漁港に係る漁船以外の船舶保管施設(以下「指定施設」)については、平成18年度から指定管理者制度</t>
  </si>
  <si>
    <t>飛島漁港(勝浦・中村・法木)</t>
  </si>
  <si>
    <t>　漁港施設に破損がないか、漁港区域に危険な漂着物がないか等を監視するため、飛島漁港はほぼ毎日(土日祝日を除く。)、</t>
  </si>
  <si>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1,854kW×2)</t>
    </r>
    <r>
      <rPr>
        <sz val="11"/>
        <rFont val="ＭＳ 明朝"/>
        <family val="1"/>
        <charset val="128"/>
      </rPr>
      <t>等による海上取締違反が</t>
    </r>
    <r>
      <rPr>
        <sz val="11"/>
        <rFont val="Century"/>
        <family val="1"/>
      </rPr>
      <t>4</t>
    </r>
    <r>
      <rPr>
        <sz val="11"/>
        <rFont val="ＭＳ 明朝"/>
        <family val="1"/>
        <charset val="128"/>
      </rPr>
      <t>件</t>
    </r>
    <r>
      <rPr>
        <sz val="11"/>
        <rFont val="Century"/>
        <family val="1"/>
      </rPr>
      <t>(</t>
    </r>
    <r>
      <rPr>
        <sz val="11"/>
        <rFont val="ＭＳ 明朝"/>
        <family val="1"/>
        <charset val="128"/>
      </rPr>
      <t>県内漁船</t>
    </r>
    <r>
      <rPr>
        <sz val="11"/>
        <rFont val="Century"/>
        <family val="1"/>
      </rPr>
      <t>3</t>
    </r>
    <r>
      <rPr>
        <sz val="11"/>
        <rFont val="ＭＳ 明朝"/>
        <family val="1"/>
        <charset val="128"/>
      </rPr>
      <t>件、遊漁</t>
    </r>
    <r>
      <rPr>
        <sz val="11"/>
        <rFont val="Century"/>
        <family val="1"/>
      </rPr>
      <t>1</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6"/>
  </si>
  <si>
    <r>
      <t>(±0</t>
    </r>
    <r>
      <rPr>
        <sz val="11"/>
        <rFont val="ＭＳ 明朝"/>
        <family val="1"/>
        <charset val="128"/>
      </rPr>
      <t>件</t>
    </r>
    <r>
      <rPr>
        <sz val="11"/>
        <rFont val="Century"/>
        <family val="1"/>
      </rPr>
      <t>)</t>
    </r>
    <rPh sb="3" eb="4">
      <t>ケン</t>
    </rPh>
    <phoneticPr fontId="16"/>
  </si>
  <si>
    <r>
      <t>(</t>
    </r>
    <r>
      <rPr>
        <sz val="11"/>
        <rFont val="ＭＳ 明朝"/>
        <family val="1"/>
        <charset val="128"/>
      </rPr>
      <t>－</t>
    </r>
    <r>
      <rPr>
        <sz val="11"/>
        <rFont val="Century"/>
        <family val="1"/>
      </rPr>
      <t>1</t>
    </r>
    <r>
      <rPr>
        <sz val="11"/>
        <rFont val="ＭＳ 明朝"/>
        <family val="1"/>
        <charset val="128"/>
      </rPr>
      <t>件</t>
    </r>
    <r>
      <rPr>
        <sz val="11"/>
        <rFont val="Century"/>
        <family val="1"/>
      </rPr>
      <t>)</t>
    </r>
  </si>
  <si>
    <r>
      <t>(±0</t>
    </r>
    <r>
      <rPr>
        <sz val="11"/>
        <rFont val="ＭＳ 明朝"/>
        <family val="1"/>
        <charset val="128"/>
      </rPr>
      <t>件</t>
    </r>
    <r>
      <rPr>
        <sz val="11"/>
        <rFont val="Century"/>
        <family val="1"/>
      </rPr>
      <t>)</t>
    </r>
  </si>
  <si>
    <r>
      <t>(</t>
    </r>
    <r>
      <rPr>
        <sz val="11"/>
        <rFont val="ＭＳ 明朝"/>
        <family val="1"/>
        <charset val="128"/>
      </rPr>
      <t>※調整規則：山形県海面漁業調整規則、海区指示：山形海区漁業調整委員会指示</t>
    </r>
    <r>
      <rPr>
        <sz val="11"/>
        <rFont val="Century"/>
        <family val="1"/>
      </rPr>
      <t>)</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6"/>
  </si>
  <si>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</si>
  <si>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</si>
  <si>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</si>
  <si>
    <r>
      <t xml:space="preserve"> </t>
    </r>
    <r>
      <rPr>
        <sz val="11"/>
        <rFont val="ＭＳ 明朝"/>
        <family val="1"/>
        <charset val="128"/>
      </rPr>
      <t>ｱﾏﾁｭｱ無線受信機</t>
    </r>
    <r>
      <rPr>
        <sz val="11"/>
        <rFont val="Century"/>
        <family val="1"/>
      </rPr>
      <t>)</t>
    </r>
  </si>
  <si>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</si>
  <si>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</si>
  <si>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r>
      <rPr>
        <sz val="12"/>
        <rFont val="Century"/>
        <family val="1"/>
      </rPr>
      <t>)</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</si>
  <si>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r>
      <rPr>
        <sz val="11"/>
        <rFont val="Century"/>
        <family val="1"/>
      </rPr>
      <t>)</t>
    </r>
  </si>
  <si>
    <r>
      <rPr>
        <sz val="11"/>
        <rFont val="ＭＳ 明朝"/>
        <family val="1"/>
        <charset val="128"/>
      </rPr>
      <t>共済加入実績</t>
    </r>
  </si>
  <si>
    <r>
      <rPr>
        <sz val="11"/>
        <rFont val="ＭＳ 明朝"/>
        <family val="1"/>
        <charset val="128"/>
      </rPr>
      <t>共済金支払実績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</si>
  <si>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</si>
  <si>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</si>
  <si>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</si>
  <si>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</si>
  <si>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</si>
  <si>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</si>
  <si>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t>
    </r>
    <r>
      <rPr>
        <sz val="11"/>
        <rFont val="Century"/>
        <family val="1"/>
      </rPr>
      <t xml:space="preserve">  </t>
    </r>
    <r>
      <rPr>
        <sz val="11"/>
        <rFont val="ＭＳ 明朝"/>
        <family val="1"/>
        <charset val="128"/>
      </rPr>
      <t>額</t>
    </r>
    <phoneticPr fontId="16"/>
  </si>
  <si>
    <r>
      <rPr>
        <sz val="11"/>
        <rFont val="ＭＳ 明朝"/>
        <family val="1"/>
        <charset val="128"/>
      </rPr>
      <t>件</t>
    </r>
    <r>
      <rPr>
        <sz val="11"/>
        <rFont val="Century"/>
        <family val="1"/>
      </rPr>
      <t xml:space="preserve">  </t>
    </r>
    <r>
      <rPr>
        <sz val="11"/>
        <rFont val="ＭＳ 明朝"/>
        <family val="1"/>
        <charset val="128"/>
      </rPr>
      <t>数</t>
    </r>
  </si>
  <si>
    <r>
      <rPr>
        <sz val="11"/>
        <rFont val="ＭＳ 明朝"/>
        <family val="1"/>
        <charset val="128"/>
      </rPr>
      <t>申込積立金額</t>
    </r>
  </si>
  <si>
    <r>
      <rPr>
        <sz val="11"/>
        <rFont val="ＭＳ 明朝"/>
        <family val="1"/>
        <charset val="128"/>
      </rPr>
      <t>件</t>
    </r>
    <r>
      <rPr>
        <sz val="11"/>
        <rFont val="Century"/>
        <family val="1"/>
      </rPr>
      <t xml:space="preserve">  </t>
    </r>
    <r>
      <rPr>
        <sz val="11"/>
        <rFont val="ＭＳ 明朝"/>
        <family val="1"/>
        <charset val="128"/>
      </rPr>
      <t>数</t>
    </r>
    <phoneticPr fontId="16"/>
  </si>
  <si>
    <r>
      <rPr>
        <sz val="11"/>
        <rFont val="ＭＳ 明朝"/>
        <family val="1"/>
        <charset val="128"/>
      </rPr>
      <t>払戻補てん金</t>
    </r>
  </si>
  <si>
    <r>
      <rPr>
        <sz val="11"/>
        <rFont val="ＭＳ 明朝"/>
        <family val="1"/>
        <charset val="128"/>
      </rPr>
      <t>小型合併漁業</t>
    </r>
    <r>
      <rPr>
        <sz val="11"/>
        <rFont val="Century"/>
        <family val="1"/>
      </rPr>
      <t>(</t>
    </r>
    <r>
      <rPr>
        <sz val="11"/>
        <rFont val="ＭＳ 明朝"/>
        <family val="1"/>
        <charset val="128"/>
      </rPr>
      <t>特定いか</t>
    </r>
    <r>
      <rPr>
        <sz val="11"/>
        <rFont val="Century"/>
        <family val="1"/>
      </rPr>
      <t>)</t>
    </r>
  </si>
  <si>
    <r>
      <rPr>
        <sz val="11"/>
        <rFont val="ＭＳ 明朝"/>
        <family val="1"/>
        <charset val="128"/>
      </rPr>
      <t>団　　　体　　　名</t>
    </r>
  </si>
  <si>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</si>
  <si>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r>
      <rPr>
        <sz val="11"/>
        <rFont val="Century"/>
        <family val="1"/>
      </rPr>
      <t>)</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</si>
  <si>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</si>
  <si>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</si>
  <si>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t>(</t>
    </r>
    <r>
      <rPr>
        <sz val="11"/>
        <rFont val="ＭＳ 明朝"/>
        <family val="1"/>
        <charset val="128"/>
      </rPr>
      <t>　設　立　年　月　日　</t>
    </r>
    <r>
      <rPr>
        <sz val="11"/>
        <rFont val="Century"/>
        <family val="1"/>
      </rPr>
      <t>)</t>
    </r>
  </si>
  <si>
    <r>
      <rPr>
        <sz val="11"/>
        <rFont val="ＭＳ 明朝"/>
        <family val="1"/>
        <charset val="128"/>
      </rPr>
      <t>理事</t>
    </r>
    <phoneticPr fontId="16"/>
  </si>
  <si>
    <r>
      <rPr>
        <sz val="11"/>
        <rFont val="ＭＳ 明朝"/>
        <family val="1"/>
        <charset val="128"/>
      </rPr>
      <t>監事</t>
    </r>
    <phoneticPr fontId="16"/>
  </si>
  <si>
    <r>
      <rPr>
        <sz val="11"/>
        <rFont val="ＭＳ 明朝"/>
        <family val="1"/>
        <charset val="128"/>
      </rPr>
      <t>職員</t>
    </r>
    <phoneticPr fontId="16"/>
  </si>
  <si>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</si>
  <si>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t>
    </r>
    <phoneticPr fontId="3"/>
  </si>
  <si>
    <r>
      <rPr>
        <sz val="11"/>
        <rFont val="ＭＳ 明朝"/>
        <family val="1"/>
        <charset val="128"/>
      </rPr>
      <t>さけ人工ふ化の調査研究</t>
    </r>
    <phoneticPr fontId="3"/>
  </si>
  <si>
    <r>
      <rPr>
        <sz val="11"/>
        <rFont val="ＭＳ 明朝"/>
        <family val="1"/>
        <charset val="128"/>
      </rPr>
      <t>・</t>
    </r>
  </si>
  <si>
    <r>
      <rPr>
        <sz val="11"/>
        <rFont val="ＭＳ 明朝"/>
        <family val="1"/>
        <charset val="128"/>
      </rPr>
      <t>技術の改善、施設・設備拡充指導</t>
    </r>
  </si>
  <si>
    <r>
      <rPr>
        <sz val="11"/>
        <rFont val="ＭＳ 明朝"/>
        <family val="1"/>
        <charset val="128"/>
      </rPr>
      <t>組合の運営指導等</t>
    </r>
  </si>
  <si>
    <r>
      <rPr>
        <sz val="11"/>
        <rFont val="ＭＳ 明朝"/>
        <family val="1"/>
        <charset val="128"/>
      </rPr>
      <t xml:space="preserve">公益財団法人　山形県水産振興協会
</t>
    </r>
    <r>
      <rPr>
        <sz val="11"/>
        <rFont val="Century"/>
        <family val="1"/>
      </rPr>
      <t>(</t>
    </r>
    <r>
      <rPr>
        <sz val="11"/>
        <rFont val="ＭＳ 明朝"/>
        <family val="1"/>
        <charset val="128"/>
      </rPr>
      <t>昭</t>
    </r>
    <r>
      <rPr>
        <sz val="11"/>
        <rFont val="Century"/>
        <family val="1"/>
      </rPr>
      <t>57. 3.20)</t>
    </r>
    <rPh sb="0" eb="2">
      <t>コウエキ</t>
    </rPh>
    <phoneticPr fontId="16"/>
  </si>
  <si>
    <r>
      <rPr>
        <sz val="11"/>
        <rFont val="ＭＳ 明朝"/>
        <family val="1"/>
        <charset val="128"/>
      </rPr>
      <t>水産動植物の種苗の生産、供給、</t>
    </r>
    <phoneticPr fontId="3"/>
  </si>
  <si>
    <r>
      <rPr>
        <sz val="11"/>
        <rFont val="ＭＳ 明朝"/>
        <family val="1"/>
        <charset val="128"/>
      </rPr>
      <t>放流及び放流効果の調査</t>
    </r>
    <phoneticPr fontId="3"/>
  </si>
  <si>
    <r>
      <rPr>
        <sz val="11"/>
        <rFont val="ＭＳ 明朝"/>
        <family val="1"/>
        <charset val="128"/>
      </rPr>
      <t>その他目的達成に必要な事業</t>
    </r>
  </si>
  <si>
    <t>水産動植物の種苗量産及び増養殖</t>
    <phoneticPr fontId="3"/>
  </si>
  <si>
    <t>に関する技術の開発</t>
    <phoneticPr fontId="3"/>
  </si>
  <si>
    <t>栽培漁業、内水面漁業に関する</t>
    <phoneticPr fontId="3"/>
  </si>
  <si>
    <t>調査、指導及び啓蒙普及</t>
    <phoneticPr fontId="3"/>
  </si>
  <si>
    <r>
      <rPr>
        <sz val="11"/>
        <rFont val="ＭＳ 明朝"/>
        <family val="1"/>
        <charset val="128"/>
      </rPr>
      <t>ウ　漁船以外の船舶の利用</t>
    </r>
    <phoneticPr fontId="3"/>
  </si>
  <si>
    <r>
      <rPr>
        <sz val="11"/>
        <rFont val="ＭＳ 明朝"/>
        <family val="1"/>
        <charset val="128"/>
      </rPr>
      <t>　漁港は漁業の本拠地として整備されているため、漁船以外の船舶が利用する場合には、</t>
    </r>
    <phoneticPr fontId="3"/>
  </si>
  <si>
    <r>
      <rPr>
        <sz val="11"/>
        <rFont val="ＭＳ 明朝"/>
        <family val="1"/>
        <charset val="128"/>
      </rPr>
      <t>令和元年度</t>
    </r>
    <rPh sb="0" eb="2">
      <t>レイワ</t>
    </rPh>
    <rPh sb="2" eb="4">
      <t>ガンネン</t>
    </rPh>
    <rPh sb="4" eb="5">
      <t>ド</t>
    </rPh>
    <phoneticPr fontId="3"/>
  </si>
  <si>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3"/>
  </si>
  <si>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3"/>
  </si>
  <si>
    <t>岸壁(物揚場、船揚場)利用届の提出を受けている。</t>
  </si>
  <si>
    <t>エ　占用等許可(協議)</t>
  </si>
  <si>
    <t>漁港区域内にある海岸保全区域の公共空地を占用等する場合には海岸法による許可(協議)を行っている。</t>
  </si>
  <si>
    <t xml:space="preserve"> 由良漁港 (白山島)</t>
  </si>
  <si>
    <r>
      <t>(4</t>
    </r>
    <r>
      <rPr>
        <sz val="11"/>
        <rFont val="ＭＳ 明朝"/>
        <family val="1"/>
        <charset val="128"/>
      </rPr>
      <t>年</t>
    </r>
    <r>
      <rPr>
        <sz val="11"/>
        <rFont val="Century"/>
        <family val="1"/>
      </rPr>
      <t>)</t>
    </r>
    <phoneticPr fontId="3"/>
  </si>
  <si>
    <r>
      <t>(4</t>
    </r>
    <r>
      <rPr>
        <sz val="11"/>
        <rFont val="ＭＳ 明朝"/>
        <family val="1"/>
        <charset val="128"/>
      </rPr>
      <t>年</t>
    </r>
    <r>
      <rPr>
        <sz val="11"/>
        <rFont val="Century"/>
        <family val="1"/>
      </rPr>
      <t>)</t>
    </r>
  </si>
  <si>
    <r>
      <rPr>
        <sz val="11"/>
        <rFont val="ＭＳ 明朝"/>
        <family val="1"/>
        <charset val="128"/>
      </rPr>
      <t>山形県海面利用協議会</t>
    </r>
    <phoneticPr fontId="3"/>
  </si>
  <si>
    <r>
      <t>(2</t>
    </r>
    <r>
      <rPr>
        <sz val="11"/>
        <rFont val="ＭＳ 明朝"/>
        <family val="1"/>
        <charset val="128"/>
      </rPr>
      <t>年</t>
    </r>
    <r>
      <rPr>
        <sz val="11"/>
        <rFont val="Century"/>
        <family val="1"/>
      </rPr>
      <t>)</t>
    </r>
    <phoneticPr fontId="3"/>
  </si>
  <si>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</si>
  <si>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3</t>
    </r>
    <r>
      <rPr>
        <sz val="12"/>
        <rFont val="ＭＳ 明朝"/>
        <family val="1"/>
        <charset val="128"/>
      </rPr>
      <t>年度</t>
    </r>
    <r>
      <rPr>
        <sz val="12"/>
        <rFont val="Century"/>
        <family val="1"/>
      </rPr>
      <t>(</t>
    </r>
    <r>
      <rPr>
        <sz val="12"/>
        <rFont val="ＭＳ 明朝"/>
        <family val="1"/>
        <charset val="128"/>
      </rPr>
      <t>単位：千円）</t>
    </r>
    <rPh sb="0" eb="2">
      <t>レイワ</t>
    </rPh>
    <phoneticPr fontId="3"/>
  </si>
  <si>
    <r>
      <rPr>
        <sz val="11"/>
        <color theme="1"/>
        <rFont val="ＭＳ 明朝"/>
        <family val="1"/>
        <charset val="128"/>
      </rPr>
      <t>一　般　行　政　費</t>
    </r>
    <rPh sb="0" eb="1">
      <t>イチ</t>
    </rPh>
    <rPh sb="2" eb="3">
      <t>ハン</t>
    </rPh>
    <rPh sb="4" eb="5">
      <t>ギョウ</t>
    </rPh>
    <rPh sb="6" eb="7">
      <t>セイ</t>
    </rPh>
    <rPh sb="8" eb="9">
      <t>ヒ</t>
    </rPh>
    <phoneticPr fontId="3"/>
  </si>
  <si>
    <r>
      <rPr>
        <sz val="12"/>
        <rFont val="ＭＳ 明朝"/>
        <family val="1"/>
        <charset val="128"/>
      </rPr>
      <t>令和</t>
    </r>
    <r>
      <rPr>
        <sz val="12"/>
        <rFont val="Century"/>
        <family val="1"/>
      </rPr>
      <t>3</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</si>
</sst>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 "/>
    <numFmt numFmtId="177" formatCode="#,##0.00\ "/>
    <numFmt numFmtId="178" formatCode="#,###;\-#,###;&quot;&quot;;@"/>
    <numFmt numFmtId="179" formatCode="0_ "/>
    <numFmt numFmtId="180" formatCode="#,##0_ "/>
    <numFmt numFmtId="181" formatCode="0.0_ "/>
    <numFmt numFmtId="182" formatCode="0.0\ "/>
    <numFmt numFmtId="183" formatCode="#,##0.0_);[Red]\(#,##0.0\)"/>
    <numFmt numFmtId="184" formatCode="0.0_);[Red]\(0.0\)"/>
    <numFmt numFmtId="185" formatCode="#,##0.0\ "/>
    <numFmt numFmtId="186" formatCode="#,##0\ ;[Red]\(#,##0\)"/>
    <numFmt numFmtId="187" formatCode="0\ "/>
    <numFmt numFmtId="188" formatCode="#,##0_);[Red]\(#,##0\)"/>
    <numFmt numFmtId="189" formatCode="[$-411]ge\.m\.d;@"/>
    <numFmt numFmtId="190" formatCode="#,##0.0\ ;[Red]\(#,##0.0\)"/>
  </numFmts>
  <fonts count="57" x14ac:knownFonts="1">
    <font>
      <sz val="11"/>
      <color theme="1"/>
      <name val="ＭＳ Ｐゴシック"/>
      <family val="2"/>
      <scheme val="minor"/>
    </font>
    <font>
      <sz val="11"/>
      <color theme="1"/>
      <name val="ＭＳ Ｐゴシック"/>
      <family val="2"/>
      <charset val="128"/>
      <scheme val="minor"/>
    </font>
    <font>
      <sz val="28"/>
      <color theme="1"/>
      <name val="Century"/>
      <family val="1"/>
    </font>
    <font>
      <sz val="6"/>
      <name val="ＭＳ Ｐゴシック"/>
      <family val="3"/>
      <charset val="128"/>
      <scheme val="minor"/>
    </font>
    <font>
      <sz val="28"/>
      <color theme="1"/>
      <name val="ＭＳ 明朝"/>
      <family val="1"/>
      <charset val="128"/>
    </font>
    <font>
      <b/>
      <sz val="48"/>
      <color theme="1"/>
      <name val="ＭＳ 明朝"/>
      <family val="1"/>
      <charset val="128"/>
    </font>
    <font>
      <sz val="12"/>
      <color theme="1"/>
      <name val="ＭＳ Ｐゴシック"/>
      <family val="2"/>
      <charset val="128"/>
    </font>
    <font>
      <sz val="11"/>
      <name val="ＭＳ Ｐゴシック"/>
      <family val="3"/>
      <charset val="128"/>
    </font>
    <font>
      <sz val="16"/>
      <color theme="1"/>
      <name val="Century"/>
      <family val="1"/>
    </font>
    <font>
      <sz val="16"/>
      <color theme="1"/>
      <name val="ＭＳ 明朝"/>
      <family val="1"/>
      <charset val="128"/>
    </font>
    <font>
      <sz val="10"/>
      <color theme="1"/>
      <name val="Century"/>
      <family val="1"/>
    </font>
    <font>
      <sz val="14"/>
      <color theme="1"/>
      <name val="Century"/>
      <family val="1"/>
    </font>
    <font>
      <sz val="10"/>
      <color theme="1"/>
      <name val="ＭＳ 明朝"/>
      <family val="1"/>
      <charset val="128"/>
    </font>
    <font>
      <sz val="12"/>
      <color theme="1"/>
      <name val="Century"/>
      <family val="1"/>
    </font>
    <font>
      <sz val="12"/>
      <name val="Century"/>
      <family val="1"/>
    </font>
    <font>
      <sz val="12"/>
      <name val="ＭＳ Ｐ明朝"/>
      <family val="1"/>
      <charset val="128"/>
    </font>
    <font>
      <sz val="6"/>
      <name val="ＭＳ Ｐゴシック"/>
      <family val="3"/>
      <charset val="128"/>
    </font>
    <font>
      <sz val="11"/>
      <name val="Century"/>
      <family val="1"/>
    </font>
    <font>
      <sz val="11"/>
      <name val="ＭＳ Ｐ明朝"/>
      <family val="1"/>
      <charset val="128"/>
    </font>
    <font>
      <sz val="10"/>
      <name val="Century"/>
      <family val="1"/>
    </font>
    <font>
      <sz val="10"/>
      <name val="ＭＳ Ｐ明朝"/>
      <family val="1"/>
      <charset val="128"/>
    </font>
    <font>
      <sz val="9"/>
      <name val="Century"/>
      <family val="1"/>
    </font>
    <font>
      <sz val="9"/>
      <name val="ＭＳ Ｐ明朝"/>
      <family val="1"/>
      <charset val="128"/>
    </font>
    <font>
      <sz val="8"/>
      <name val="Century"/>
      <family val="1"/>
    </font>
    <font>
      <sz val="12"/>
      <name val="ＭＳ 明朝"/>
      <family val="1"/>
      <charset val="128"/>
    </font>
    <font>
      <sz val="11"/>
      <color theme="1"/>
      <name val="Century"/>
      <family val="1"/>
    </font>
    <font>
      <sz val="11"/>
      <name val="ＭＳ 明朝"/>
      <family val="1"/>
      <charset val="128"/>
    </font>
    <font>
      <sz val="12"/>
      <color theme="1"/>
      <name val="ＭＳ Ｐ明朝"/>
      <family val="1"/>
      <charset val="128"/>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11"/>
      <name val="Century"/>
      <family val="1"/>
      <charset val="128"/>
    </font>
    <font>
      <sz val="11"/>
      <color theme="1"/>
      <name val="ＭＳ 明朝"/>
      <family val="1"/>
      <charset val="128"/>
    </font>
    <font>
      <sz val="14"/>
      <name val="Century"/>
      <family val="1"/>
    </font>
    <font>
      <sz val="14"/>
      <name val="ＭＳ 明朝"/>
      <family val="1"/>
      <charset val="128"/>
    </font>
    <font>
      <sz val="10"/>
      <name val="ＭＳ 明朝"/>
      <family val="1"/>
      <charset val="128"/>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2"/>
      <color theme="1"/>
      <name val="ＭＳ 明朝"/>
      <family val="1"/>
      <charset val="128"/>
    </font>
    <font>
      <sz val="10.5"/>
      <color rgb="FF000000"/>
      <name val="Century"/>
      <family val="1"/>
    </font>
    <font>
      <sz val="10.5"/>
      <color theme="1"/>
      <name val="Century"/>
      <family val="1"/>
    </font>
    <font>
      <sz val="11"/>
      <color theme="1"/>
      <name val="ＭＳ Ｐ明朝"/>
      <family val="1"/>
      <charset val="128"/>
    </font>
    <font>
      <sz val="9"/>
      <name val="ＭＳ 明朝"/>
      <family val="1"/>
      <charset val="128"/>
    </font>
    <font>
      <sz val="8"/>
      <name val="ＭＳ 明朝"/>
      <family val="1"/>
      <charset val="128"/>
    </font>
    <font>
      <sz val="6"/>
      <name val="Century"/>
      <family val="1"/>
    </font>
    <font>
      <sz val="6"/>
      <name val="ＭＳ 明朝"/>
      <family val="1"/>
      <charset val="128"/>
    </font>
    <font>
      <b/>
      <sz val="9"/>
      <color indexed="81"/>
      <name val="ＭＳ Ｐゴシック"/>
      <family val="3"/>
      <charset val="128"/>
    </font>
    <font>
      <sz val="10"/>
      <color theme="1"/>
      <name val="Century"/>
      <family val="1"/>
      <charset val="128"/>
    </font>
    <font>
      <sz val="12"/>
      <name val="ＭＳ Ｐゴシック"/>
      <family val="2"/>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medium">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style="hair">
        <color indexed="64"/>
      </right>
      <top style="thin">
        <color indexed="64"/>
      </top>
      <bottom style="thin">
        <color indexed="64"/>
      </bottom>
      <diagonal style="hair">
        <color indexed="8"/>
      </diagonal>
    </border>
    <border diagonalDown="1">
      <left style="hair">
        <color indexed="64"/>
      </left>
      <right/>
      <top style="thin">
        <color indexed="64"/>
      </top>
      <bottom style="thin">
        <color indexed="64"/>
      </bottom>
      <diagonal style="hair">
        <color indexed="8"/>
      </diagonal>
    </border>
    <border diagonalDown="1">
      <left style="thin">
        <color indexed="64"/>
      </left>
      <right/>
      <top style="thin">
        <color indexed="64"/>
      </top>
      <bottom style="thin">
        <color indexed="64"/>
      </bottom>
      <diagonal style="hair">
        <color indexed="8"/>
      </diagonal>
    </border>
    <border diagonalDown="1">
      <left/>
      <right style="thin">
        <color indexed="64"/>
      </right>
      <top style="thin">
        <color indexed="64"/>
      </top>
      <bottom style="thin">
        <color indexed="64"/>
      </bottom>
      <diagonal style="hair">
        <color indexed="8"/>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8"/>
      </right>
      <top style="thin">
        <color indexed="64"/>
      </top>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8"/>
      </left>
      <right style="hair">
        <color indexed="8"/>
      </right>
      <top style="thin">
        <color indexed="64"/>
      </top>
      <bottom/>
      <diagonal/>
    </border>
    <border>
      <left style="thin">
        <color indexed="8"/>
      </left>
      <right style="thin">
        <color indexed="64"/>
      </right>
      <top style="thin">
        <color indexed="64"/>
      </top>
      <bottom/>
      <diagonal/>
    </border>
    <border>
      <left style="hair">
        <color indexed="8"/>
      </left>
      <right style="hair">
        <color indexed="8"/>
      </right>
      <top style="thin">
        <color indexed="64"/>
      </top>
      <bottom/>
      <diagonal/>
    </border>
    <border>
      <left style="thin">
        <color indexed="8"/>
      </left>
      <right style="hair">
        <color indexed="8"/>
      </right>
      <top/>
      <bottom style="thin">
        <color indexed="64"/>
      </bottom>
      <diagonal/>
    </border>
    <border>
      <left style="thin">
        <color indexed="8"/>
      </left>
      <right style="thin">
        <color indexed="64"/>
      </right>
      <top/>
      <bottom style="thin">
        <color indexed="64"/>
      </bottom>
      <diagonal/>
    </border>
    <border>
      <left style="hair">
        <color indexed="8"/>
      </left>
      <right style="hair">
        <color indexed="8"/>
      </right>
      <top/>
      <bottom style="thin">
        <color indexed="64"/>
      </bottom>
      <diagonal/>
    </border>
    <border>
      <left style="thin">
        <color indexed="8"/>
      </left>
      <right style="hair">
        <color indexed="8"/>
      </right>
      <top/>
      <bottom/>
      <diagonal/>
    </border>
    <border>
      <left style="thin">
        <color indexed="8"/>
      </left>
      <right style="thin">
        <color indexed="64"/>
      </right>
      <top/>
      <bottom/>
      <diagonal/>
    </border>
    <border>
      <left/>
      <right style="hair">
        <color indexed="8"/>
      </right>
      <top/>
      <bottom/>
      <diagonal/>
    </border>
    <border>
      <left style="hair">
        <color indexed="8"/>
      </left>
      <right style="hair">
        <color indexed="8"/>
      </right>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0" fontId="6" fillId="0" borderId="0">
      <alignment vertical="center"/>
    </xf>
    <xf numFmtId="0" fontId="7" fillId="0" borderId="0">
      <alignment vertical="center"/>
    </xf>
    <xf numFmtId="38" fontId="7" fillId="0" borderId="0" applyFill="0" applyBorder="0" applyProtection="0">
      <alignment vertical="center"/>
    </xf>
    <xf numFmtId="38" fontId="7" fillId="0" borderId="0" applyFont="0" applyFill="0" applyBorder="0" applyAlignment="0" applyProtection="0">
      <alignment vertical="center"/>
    </xf>
  </cellStyleXfs>
  <cellXfs count="833">
    <xf numFmtId="0" fontId="0" fillId="0" borderId="0" xfId="0"/>
    <xf numFmtId="0" fontId="2" fillId="0" borderId="0" xfId="0" applyFont="1" applyAlignment="1">
      <alignment vertical="center"/>
    </xf>
    <xf numFmtId="0" fontId="10" fillId="0" borderId="0" xfId="0" applyFont="1"/>
    <xf numFmtId="0" fontId="11" fillId="0" borderId="0" xfId="0" applyFont="1" applyAlignment="1">
      <alignment horizontal="center"/>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3" fillId="2" borderId="0" xfId="1" applyFont="1" applyFill="1">
      <alignment vertical="center"/>
    </xf>
    <xf numFmtId="0" fontId="13" fillId="0" borderId="0" xfId="1" applyFont="1">
      <alignment vertical="center"/>
    </xf>
    <xf numFmtId="0" fontId="14"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vertical="center" shrinkToFit="1"/>
    </xf>
    <xf numFmtId="0" fontId="21" fillId="0" borderId="1" xfId="0" applyFont="1" applyBorder="1" applyAlignment="1">
      <alignment vertical="center"/>
    </xf>
    <xf numFmtId="0" fontId="19" fillId="0" borderId="0" xfId="0" applyFont="1" applyAlignment="1">
      <alignment vertical="center" wrapText="1"/>
    </xf>
    <xf numFmtId="0" fontId="19" fillId="0" borderId="0" xfId="0" applyFont="1" applyAlignment="1">
      <alignment horizontal="left" vertical="center"/>
    </xf>
    <xf numFmtId="0" fontId="21" fillId="0" borderId="2" xfId="0" applyFont="1" applyBorder="1" applyAlignment="1">
      <alignment vertical="center"/>
    </xf>
    <xf numFmtId="0" fontId="21"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23" fillId="0" borderId="0" xfId="0" applyFont="1" applyAlignment="1">
      <alignment vertical="center"/>
    </xf>
    <xf numFmtId="0" fontId="19" fillId="0" borderId="0" xfId="0" applyFont="1" applyAlignment="1">
      <alignment wrapText="1"/>
    </xf>
    <xf numFmtId="0" fontId="21" fillId="0" borderId="2" xfId="0" applyFont="1" applyBorder="1" applyAlignment="1">
      <alignment vertical="center" shrinkToFit="1"/>
    </xf>
    <xf numFmtId="0" fontId="23" fillId="0" borderId="5" xfId="0" applyFont="1" applyBorder="1" applyAlignment="1">
      <alignment vertical="center"/>
    </xf>
    <xf numFmtId="49" fontId="21" fillId="0" borderId="2" xfId="0" applyNumberFormat="1" applyFont="1" applyBorder="1" applyAlignment="1">
      <alignment vertical="center"/>
    </xf>
    <xf numFmtId="0" fontId="19" fillId="0" borderId="4" xfId="0" applyFont="1" applyBorder="1" applyAlignment="1">
      <alignment vertical="center" wrapText="1"/>
    </xf>
    <xf numFmtId="0" fontId="14" fillId="0" borderId="6" xfId="0" applyFont="1" applyBorder="1" applyAlignment="1">
      <alignment vertical="center"/>
    </xf>
    <xf numFmtId="0" fontId="17" fillId="0" borderId="9" xfId="0" applyFont="1" applyBorder="1" applyAlignment="1">
      <alignment horizontal="center"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 xfId="0" applyFont="1" applyFill="1" applyBorder="1" applyAlignment="1">
      <alignment vertical="center"/>
    </xf>
    <xf numFmtId="0" fontId="17" fillId="2" borderId="9" xfId="0" applyFont="1" applyFill="1" applyBorder="1" applyAlignment="1">
      <alignment horizontal="center" vertical="center"/>
    </xf>
    <xf numFmtId="0" fontId="17" fillId="2" borderId="3" xfId="0" applyFont="1" applyFill="1" applyBorder="1" applyAlignment="1">
      <alignment vertical="center"/>
    </xf>
    <xf numFmtId="0" fontId="17" fillId="2" borderId="0" xfId="0" applyFont="1" applyFill="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3" fontId="17" fillId="2" borderId="9" xfId="0" applyNumberFormat="1" applyFont="1" applyFill="1" applyBorder="1" applyAlignment="1">
      <alignment vertical="center"/>
    </xf>
    <xf numFmtId="0" fontId="17" fillId="2" borderId="12" xfId="0" applyFont="1" applyFill="1" applyBorder="1" applyAlignment="1">
      <alignment vertical="center"/>
    </xf>
    <xf numFmtId="0" fontId="17" fillId="2" borderId="13" xfId="0" applyFont="1" applyFill="1" applyBorder="1" applyAlignment="1">
      <alignment vertical="center"/>
    </xf>
    <xf numFmtId="0" fontId="17" fillId="2" borderId="2"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3" fontId="17" fillId="2" borderId="7" xfId="0" applyNumberFormat="1" applyFont="1" applyFill="1" applyBorder="1" applyAlignment="1">
      <alignment vertical="center"/>
    </xf>
    <xf numFmtId="0" fontId="17" fillId="0" borderId="0" xfId="0" applyFont="1" applyAlignment="1">
      <alignment horizontal="center" vertical="center"/>
    </xf>
    <xf numFmtId="3" fontId="17" fillId="0" borderId="0" xfId="0" applyNumberFormat="1" applyFont="1" applyAlignment="1">
      <alignment horizontal="center" vertical="center"/>
    </xf>
    <xf numFmtId="49" fontId="14" fillId="0" borderId="0" xfId="0" applyNumberFormat="1" applyFont="1" applyAlignment="1">
      <alignment horizontal="center" vertical="center"/>
    </xf>
    <xf numFmtId="0" fontId="24" fillId="0" borderId="0" xfId="2" applyFont="1">
      <alignment vertical="center"/>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lignment vertical="center"/>
    </xf>
    <xf numFmtId="0" fontId="17" fillId="0" borderId="9" xfId="2" applyFont="1" applyBorder="1" applyAlignment="1">
      <alignment horizontal="center" vertical="center"/>
    </xf>
    <xf numFmtId="0" fontId="17" fillId="0" borderId="0" xfId="2" applyFont="1">
      <alignment vertical="center"/>
    </xf>
    <xf numFmtId="0" fontId="17" fillId="0" borderId="9" xfId="2" applyFont="1" applyBorder="1" applyAlignment="1">
      <alignment horizontal="justify" vertical="center"/>
    </xf>
    <xf numFmtId="0" fontId="17" fillId="0" borderId="9" xfId="2" applyFont="1" applyBorder="1" applyAlignment="1">
      <alignment horizontal="left" vertical="center" shrinkToFit="1"/>
    </xf>
    <xf numFmtId="0" fontId="18" fillId="0" borderId="9" xfId="2" applyFont="1" applyBorder="1" applyAlignment="1">
      <alignment horizontal="justify" vertical="center"/>
    </xf>
    <xf numFmtId="0" fontId="26" fillId="0" borderId="9" xfId="2" applyFont="1" applyBorder="1" applyAlignment="1">
      <alignment horizontal="justify" vertical="center"/>
    </xf>
    <xf numFmtId="0" fontId="26" fillId="0" borderId="9" xfId="2" applyFont="1" applyBorder="1" applyAlignment="1">
      <alignment horizontal="left" vertical="center" shrinkToFit="1"/>
    </xf>
    <xf numFmtId="0" fontId="17" fillId="0" borderId="9" xfId="2" applyFont="1" applyBorder="1" applyAlignment="1">
      <alignment horizontal="center" vertical="center" wrapText="1"/>
    </xf>
    <xf numFmtId="0" fontId="17" fillId="0" borderId="0" xfId="2" applyFont="1" applyAlignment="1">
      <alignment horizontal="center" vertical="center"/>
    </xf>
    <xf numFmtId="0" fontId="28" fillId="0" borderId="0" xfId="2" applyFont="1" applyAlignment="1">
      <alignment horizontal="center" vertical="center"/>
    </xf>
    <xf numFmtId="0" fontId="28" fillId="0" borderId="9" xfId="2" applyFont="1" applyBorder="1" applyAlignment="1">
      <alignment horizontal="center" vertical="center"/>
    </xf>
    <xf numFmtId="0" fontId="28" fillId="0" borderId="9" xfId="2" applyFont="1" applyBorder="1" applyAlignment="1">
      <alignment horizontal="distributed" vertical="center"/>
    </xf>
    <xf numFmtId="0" fontId="28" fillId="0" borderId="9" xfId="2" applyFont="1" applyBorder="1" applyAlignment="1">
      <alignment horizontal="center" vertical="center" shrinkToFit="1"/>
    </xf>
    <xf numFmtId="0" fontId="28" fillId="0" borderId="9" xfId="2" applyFont="1" applyBorder="1" applyAlignment="1">
      <alignment horizontal="justify" vertical="center" indent="1"/>
    </xf>
    <xf numFmtId="0" fontId="28" fillId="0" borderId="9" xfId="2" applyFont="1" applyBorder="1">
      <alignment vertical="center"/>
    </xf>
    <xf numFmtId="0" fontId="31" fillId="0" borderId="9" xfId="2" applyFont="1" applyBorder="1" applyAlignment="1">
      <alignment horizontal="right" vertical="center"/>
    </xf>
    <xf numFmtId="0" fontId="29" fillId="0" borderId="9" xfId="2" applyFont="1" applyBorder="1" applyAlignment="1">
      <alignment horizontal="justify" vertical="center" indent="1"/>
    </xf>
    <xf numFmtId="0" fontId="28" fillId="0" borderId="9" xfId="2" applyFont="1" applyBorder="1" applyAlignment="1">
      <alignment horizontal="right" vertical="center"/>
    </xf>
    <xf numFmtId="0" fontId="28" fillId="0" borderId="0" xfId="2" applyFont="1">
      <alignment vertical="center"/>
    </xf>
    <xf numFmtId="0" fontId="29" fillId="0" borderId="1" xfId="2" applyFont="1" applyBorder="1" applyAlignment="1">
      <alignment horizontal="left" vertical="center"/>
    </xf>
    <xf numFmtId="0" fontId="29" fillId="0" borderId="2" xfId="2" applyFont="1" applyBorder="1" applyAlignment="1">
      <alignment horizontal="left" vertical="center"/>
    </xf>
    <xf numFmtId="0" fontId="29" fillId="0" borderId="3" xfId="2" applyFont="1" applyBorder="1" applyAlignment="1">
      <alignment horizontal="left" vertical="center" wrapText="1"/>
    </xf>
    <xf numFmtId="0" fontId="17" fillId="0" borderId="0" xfId="2" applyFont="1" applyAlignment="1">
      <alignment horizontal="left" vertical="center"/>
    </xf>
    <xf numFmtId="0" fontId="17" fillId="0" borderId="23" xfId="2" applyFont="1" applyBorder="1" applyAlignment="1">
      <alignment horizontal="center" vertical="distributed" wrapText="1"/>
    </xf>
    <xf numFmtId="0" fontId="17" fillId="0" borderId="23" xfId="2" applyFont="1" applyBorder="1" applyAlignment="1">
      <alignment horizontal="center" vertical="center" wrapText="1"/>
    </xf>
    <xf numFmtId="0" fontId="17" fillId="0" borderId="23" xfId="2" applyFont="1" applyBorder="1" applyAlignment="1">
      <alignment horizontal="center" vertical="center"/>
    </xf>
    <xf numFmtId="0" fontId="17" fillId="0" borderId="24" xfId="2" applyFont="1" applyBorder="1" applyAlignment="1">
      <alignment horizontal="center" vertical="center"/>
    </xf>
    <xf numFmtId="176" fontId="17" fillId="0" borderId="23" xfId="2" applyNumberFormat="1" applyFont="1" applyBorder="1" applyAlignment="1">
      <alignment horizontal="right" vertical="center"/>
    </xf>
    <xf numFmtId="176" fontId="17" fillId="0" borderId="24" xfId="2" applyNumberFormat="1" applyFont="1" applyBorder="1" applyAlignment="1">
      <alignment horizontal="right" vertical="center"/>
    </xf>
    <xf numFmtId="177" fontId="17" fillId="0" borderId="23" xfId="2" applyNumberFormat="1" applyFont="1" applyBorder="1" applyAlignment="1">
      <alignment horizontal="right" vertical="center"/>
    </xf>
    <xf numFmtId="177" fontId="17" fillId="0" borderId="24" xfId="2" applyNumberFormat="1" applyFont="1" applyBorder="1" applyAlignment="1">
      <alignment horizontal="right" vertical="center"/>
    </xf>
    <xf numFmtId="38" fontId="17" fillId="0" borderId="23" xfId="3" applyFont="1" applyBorder="1" applyAlignment="1">
      <alignment horizontal="right" vertical="center"/>
    </xf>
    <xf numFmtId="0" fontId="17" fillId="0" borderId="28" xfId="2" applyFont="1" applyBorder="1" applyAlignment="1">
      <alignment horizontal="center" vertical="center"/>
    </xf>
    <xf numFmtId="176" fontId="17" fillId="0" borderId="28" xfId="2" applyNumberFormat="1" applyFont="1" applyBorder="1" applyAlignment="1">
      <alignment horizontal="right" vertical="center"/>
    </xf>
    <xf numFmtId="176" fontId="17" fillId="0" borderId="29" xfId="2" applyNumberFormat="1" applyFont="1" applyBorder="1" applyAlignment="1">
      <alignment horizontal="right" vertical="center"/>
    </xf>
    <xf numFmtId="49" fontId="17" fillId="0" borderId="0" xfId="2" applyNumberFormat="1" applyFont="1">
      <alignment vertical="center"/>
    </xf>
    <xf numFmtId="49" fontId="17" fillId="0" borderId="9" xfId="2" applyNumberFormat="1" applyFont="1" applyBorder="1" applyAlignment="1">
      <alignment horizontal="center" vertical="center"/>
    </xf>
    <xf numFmtId="37" fontId="17" fillId="0" borderId="9" xfId="2" applyNumberFormat="1" applyFont="1" applyBorder="1">
      <alignment vertical="center"/>
    </xf>
    <xf numFmtId="9" fontId="17" fillId="0" borderId="9" xfId="2" applyNumberFormat="1" applyFont="1" applyBorder="1" applyAlignment="1">
      <alignment horizontal="right" vertical="center"/>
    </xf>
    <xf numFmtId="0" fontId="17" fillId="0" borderId="9" xfId="2" applyFont="1" applyBorder="1" applyAlignment="1">
      <alignment vertical="center" shrinkToFit="1"/>
    </xf>
    <xf numFmtId="9" fontId="17" fillId="0" borderId="9" xfId="2" applyNumberFormat="1" applyFont="1" applyBorder="1">
      <alignment vertical="center"/>
    </xf>
    <xf numFmtId="0" fontId="17" fillId="0" borderId="7" xfId="2" applyFont="1" applyBorder="1" applyAlignment="1">
      <alignment horizontal="center" vertical="center"/>
    </xf>
    <xf numFmtId="37" fontId="17" fillId="0" borderId="0" xfId="2" applyNumberFormat="1" applyFont="1">
      <alignment vertical="center"/>
    </xf>
    <xf numFmtId="0" fontId="26" fillId="0" borderId="0" xfId="2" applyFont="1">
      <alignment vertical="center"/>
    </xf>
    <xf numFmtId="37" fontId="17" fillId="0" borderId="9" xfId="2" applyNumberFormat="1" applyFont="1" applyBorder="1" applyAlignment="1">
      <alignment horizontal="center" vertical="center"/>
    </xf>
    <xf numFmtId="0" fontId="17" fillId="0" borderId="9" xfId="2" applyFont="1" applyBorder="1">
      <alignment vertical="center"/>
    </xf>
    <xf numFmtId="9" fontId="19" fillId="0" borderId="9" xfId="2" applyNumberFormat="1" applyFont="1" applyBorder="1" applyAlignment="1">
      <alignment horizontal="right" vertical="center"/>
    </xf>
    <xf numFmtId="0" fontId="7" fillId="0" borderId="0" xfId="2">
      <alignment vertical="center"/>
    </xf>
    <xf numFmtId="0" fontId="7" fillId="0" borderId="9" xfId="2" applyBorder="1" applyAlignment="1">
      <alignment horizontal="center" vertical="center"/>
    </xf>
    <xf numFmtId="49" fontId="7" fillId="0" borderId="9" xfId="2" applyNumberFormat="1" applyBorder="1" applyAlignment="1">
      <alignment horizontal="center" vertical="center"/>
    </xf>
    <xf numFmtId="0" fontId="7" fillId="0" borderId="9" xfId="2" applyBorder="1">
      <alignment vertical="center"/>
    </xf>
    <xf numFmtId="3" fontId="17" fillId="0" borderId="0" xfId="2" applyNumberFormat="1" applyFont="1">
      <alignment vertical="center"/>
    </xf>
    <xf numFmtId="3" fontId="17" fillId="0" borderId="9" xfId="2" applyNumberFormat="1" applyFont="1" applyBorder="1" applyAlignment="1">
      <alignment horizontal="center" vertical="center"/>
    </xf>
    <xf numFmtId="3" fontId="26" fillId="0" borderId="34" xfId="2" applyNumberFormat="1" applyFont="1" applyBorder="1" applyAlignment="1">
      <alignment horizontal="left" vertical="center" wrapText="1"/>
    </xf>
    <xf numFmtId="3" fontId="17" fillId="0" borderId="9" xfId="2" applyNumberFormat="1" applyFont="1" applyBorder="1" applyAlignment="1">
      <alignment horizontal="center" vertical="center" shrinkToFit="1"/>
    </xf>
    <xf numFmtId="3" fontId="17" fillId="0" borderId="9" xfId="2" applyNumberFormat="1" applyFont="1" applyBorder="1" applyAlignment="1">
      <alignment horizontal="center" vertical="center" wrapText="1"/>
    </xf>
    <xf numFmtId="3" fontId="17" fillId="0" borderId="0" xfId="2" applyNumberFormat="1" applyFont="1" applyAlignment="1">
      <alignment horizontal="center" vertical="center"/>
    </xf>
    <xf numFmtId="178" fontId="14" fillId="0" borderId="9" xfId="2" applyNumberFormat="1" applyFont="1" applyBorder="1">
      <alignment vertical="center"/>
    </xf>
    <xf numFmtId="3" fontId="14" fillId="0" borderId="9" xfId="2" applyNumberFormat="1" applyFont="1" applyBorder="1">
      <alignment vertical="center"/>
    </xf>
    <xf numFmtId="3" fontId="26" fillId="0" borderId="9" xfId="2" applyNumberFormat="1" applyFont="1" applyBorder="1" applyAlignment="1">
      <alignment horizontal="center" vertical="center"/>
    </xf>
    <xf numFmtId="3" fontId="26" fillId="0" borderId="9" xfId="2" applyNumberFormat="1" applyFont="1" applyBorder="1" applyAlignment="1">
      <alignment horizontal="center" vertical="center" shrinkToFit="1"/>
    </xf>
    <xf numFmtId="3" fontId="26" fillId="0" borderId="34" xfId="2" applyNumberFormat="1" applyFont="1" applyBorder="1" applyAlignment="1">
      <alignment vertical="center" wrapText="1"/>
    </xf>
    <xf numFmtId="0" fontId="17" fillId="0" borderId="0" xfId="2" applyFont="1" applyAlignment="1">
      <alignment horizontal="right" vertical="center"/>
    </xf>
    <xf numFmtId="0" fontId="35" fillId="0" borderId="0" xfId="0" applyFont="1" applyAlignment="1">
      <alignment vertical="center"/>
    </xf>
    <xf numFmtId="0" fontId="19" fillId="0" borderId="0" xfId="0" applyFont="1" applyAlignment="1">
      <alignment horizontal="right"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distributed" vertical="center"/>
    </xf>
    <xf numFmtId="0" fontId="19" fillId="0" borderId="7" xfId="0" applyFont="1" applyBorder="1" applyAlignment="1">
      <alignment vertical="center"/>
    </xf>
    <xf numFmtId="0" fontId="19" fillId="0" borderId="35" xfId="0" applyFont="1" applyBorder="1" applyAlignment="1">
      <alignment horizontal="distributed" vertical="center"/>
    </xf>
    <xf numFmtId="0" fontId="19" fillId="0" borderId="8" xfId="0" applyFont="1" applyBorder="1" applyAlignment="1">
      <alignment vertical="center"/>
    </xf>
    <xf numFmtId="0" fontId="19" fillId="0" borderId="16" xfId="0" applyFont="1" applyBorder="1" applyAlignment="1">
      <alignment horizontal="distributed" vertical="center"/>
    </xf>
    <xf numFmtId="0" fontId="19" fillId="0" borderId="11" xfId="0" applyFont="1" applyBorder="1" applyAlignment="1">
      <alignment horizontal="distributed" vertical="center"/>
    </xf>
    <xf numFmtId="179" fontId="19" fillId="0" borderId="9" xfId="0" applyNumberFormat="1" applyFont="1" applyBorder="1" applyAlignment="1">
      <alignment horizontal="right" vertical="center"/>
    </xf>
    <xf numFmtId="0" fontId="19" fillId="0" borderId="8" xfId="0" applyFont="1" applyBorder="1" applyAlignment="1">
      <alignment horizontal="distributed" vertical="center"/>
    </xf>
    <xf numFmtId="49" fontId="19" fillId="0" borderId="7" xfId="0" applyNumberFormat="1" applyFont="1" applyBorder="1" applyAlignment="1">
      <alignment horizontal="right" vertical="center"/>
    </xf>
    <xf numFmtId="49" fontId="19" fillId="0" borderId="35" xfId="0" applyNumberFormat="1" applyFont="1" applyBorder="1" applyAlignment="1">
      <alignment horizontal="center" vertical="center"/>
    </xf>
    <xf numFmtId="49" fontId="19" fillId="0" borderId="8" xfId="0" applyNumberFormat="1" applyFont="1" applyBorder="1" applyAlignment="1">
      <alignment horizontal="right" vertical="center" wrapText="1"/>
    </xf>
    <xf numFmtId="49" fontId="19" fillId="0" borderId="35" xfId="0" applyNumberFormat="1" applyFont="1" applyBorder="1" applyAlignment="1">
      <alignment horizontal="right" vertical="center"/>
    </xf>
    <xf numFmtId="49" fontId="19" fillId="0" borderId="8" xfId="0" applyNumberFormat="1" applyFont="1" applyBorder="1" applyAlignment="1">
      <alignment horizontal="right" vertical="center"/>
    </xf>
    <xf numFmtId="0" fontId="19" fillId="0" borderId="10" xfId="0" applyFont="1" applyBorder="1" applyAlignment="1">
      <alignment vertical="center"/>
    </xf>
    <xf numFmtId="49" fontId="19" fillId="0" borderId="7" xfId="0" applyNumberFormat="1" applyFont="1" applyBorder="1" applyAlignment="1">
      <alignment horizontal="left" vertical="center"/>
    </xf>
    <xf numFmtId="49" fontId="19" fillId="0" borderId="35" xfId="0" applyNumberFormat="1" applyFont="1" applyBorder="1" applyAlignment="1">
      <alignment horizontal="left" vertical="center"/>
    </xf>
    <xf numFmtId="49" fontId="19" fillId="0" borderId="8" xfId="0" applyNumberFormat="1" applyFont="1" applyBorder="1" applyAlignment="1">
      <alignment horizontal="left" vertical="center"/>
    </xf>
    <xf numFmtId="49" fontId="14" fillId="0" borderId="0" xfId="0" applyNumberFormat="1" applyFont="1" applyAlignment="1">
      <alignment horizontal="left" vertical="center"/>
    </xf>
    <xf numFmtId="49" fontId="17" fillId="0" borderId="0" xfId="0" applyNumberFormat="1" applyFont="1"/>
    <xf numFmtId="49" fontId="14" fillId="0" borderId="0" xfId="0" applyNumberFormat="1" applyFont="1"/>
    <xf numFmtId="49" fontId="14" fillId="0" borderId="0" xfId="0" applyNumberFormat="1" applyFont="1" applyAlignment="1">
      <alignment vertical="center"/>
    </xf>
    <xf numFmtId="49" fontId="14" fillId="0" borderId="0" xfId="0" applyNumberFormat="1" applyFont="1" applyAlignment="1">
      <alignment horizontal="right" vertical="center"/>
    </xf>
    <xf numFmtId="49" fontId="17" fillId="0" borderId="7" xfId="0" applyNumberFormat="1" applyFont="1" applyBorder="1" applyAlignment="1">
      <alignment horizontal="center" vertical="center" wrapText="1"/>
    </xf>
    <xf numFmtId="49" fontId="17" fillId="0" borderId="7" xfId="0" applyNumberFormat="1" applyFont="1" applyBorder="1" applyAlignment="1">
      <alignment horizontal="distributed" vertical="center" wrapText="1"/>
    </xf>
    <xf numFmtId="49" fontId="17" fillId="0" borderId="16" xfId="0" applyNumberFormat="1" applyFont="1" applyBorder="1" applyAlignment="1">
      <alignment vertical="center" wrapText="1"/>
    </xf>
    <xf numFmtId="49" fontId="17" fillId="0" borderId="35" xfId="0" applyNumberFormat="1" applyFont="1" applyBorder="1" applyAlignment="1">
      <alignment horizontal="left" vertical="center" wrapText="1"/>
    </xf>
    <xf numFmtId="49" fontId="17" fillId="0" borderId="9" xfId="0" applyNumberFormat="1" applyFont="1" applyBorder="1" applyAlignment="1">
      <alignment horizontal="center" vertical="center"/>
    </xf>
    <xf numFmtId="49" fontId="17" fillId="0" borderId="8" xfId="0" applyNumberFormat="1" applyFont="1" applyBorder="1" applyAlignment="1">
      <alignment horizontal="right" vertical="center" wrapText="1"/>
    </xf>
    <xf numFmtId="49" fontId="17" fillId="0" borderId="14" xfId="0" applyNumberFormat="1" applyFont="1" applyBorder="1" applyAlignment="1">
      <alignment horizontal="distributed" vertical="center" wrapText="1"/>
    </xf>
    <xf numFmtId="49" fontId="17" fillId="0" borderId="35" xfId="0" applyNumberFormat="1" applyFont="1" applyBorder="1" applyAlignment="1">
      <alignment vertical="center" wrapText="1"/>
    </xf>
    <xf numFmtId="49" fontId="17" fillId="0" borderId="0" xfId="0" applyNumberFormat="1" applyFont="1" applyAlignment="1">
      <alignment horizontal="left" vertical="center"/>
    </xf>
    <xf numFmtId="0" fontId="17" fillId="0" borderId="0" xfId="0" applyFont="1"/>
    <xf numFmtId="49" fontId="21" fillId="0" borderId="0" xfId="0" applyNumberFormat="1" applyFont="1" applyAlignment="1">
      <alignment horizontal="center" vertical="center"/>
    </xf>
    <xf numFmtId="49" fontId="14" fillId="0" borderId="6" xfId="0" applyNumberFormat="1" applyFont="1" applyBorder="1" applyAlignment="1">
      <alignment horizontal="right" vertical="center"/>
    </xf>
    <xf numFmtId="49" fontId="17" fillId="0" borderId="0" xfId="0" applyNumberFormat="1" applyFont="1" applyAlignment="1">
      <alignment vertical="center"/>
    </xf>
    <xf numFmtId="0" fontId="14" fillId="0" borderId="6" xfId="0" applyFont="1" applyBorder="1" applyAlignment="1">
      <alignment horizontal="righ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35" xfId="0" applyFont="1" applyBorder="1" applyAlignment="1">
      <alignment vertical="center"/>
    </xf>
    <xf numFmtId="0" fontId="17" fillId="0" borderId="8"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6" xfId="0" applyFont="1" applyBorder="1" applyAlignment="1">
      <alignment vertical="center"/>
    </xf>
    <xf numFmtId="0" fontId="14" fillId="0" borderId="0" xfId="0" applyFont="1" applyAlignment="1">
      <alignment horizontal="right" vertical="center"/>
    </xf>
    <xf numFmtId="179" fontId="17" fillId="0" borderId="9" xfId="0" applyNumberFormat="1" applyFont="1" applyBorder="1" applyAlignment="1">
      <alignment horizontal="right"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15" xfId="2" applyFont="1" applyBorder="1" applyAlignment="1">
      <alignment horizontal="center" vertical="center"/>
    </xf>
    <xf numFmtId="0" fontId="17" fillId="0" borderId="1" xfId="2" applyFont="1" applyBorder="1">
      <alignment vertical="center"/>
    </xf>
    <xf numFmtId="0" fontId="17" fillId="0" borderId="10" xfId="2" applyFont="1" applyBorder="1" applyAlignment="1">
      <alignment horizontal="center" vertical="center"/>
    </xf>
    <xf numFmtId="0" fontId="17" fillId="0" borderId="14" xfId="2" applyFont="1" applyBorder="1" applyAlignment="1">
      <alignment horizontal="center" vertical="center"/>
    </xf>
    <xf numFmtId="0" fontId="17" fillId="0" borderId="6" xfId="2" applyFont="1" applyBorder="1">
      <alignment vertical="center"/>
    </xf>
    <xf numFmtId="0" fontId="17" fillId="0" borderId="3" xfId="2" applyFont="1" applyBorder="1">
      <alignment vertical="center"/>
    </xf>
    <xf numFmtId="0" fontId="17" fillId="0" borderId="12" xfId="2" applyFont="1" applyBorder="1">
      <alignment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xf>
    <xf numFmtId="0" fontId="17" fillId="0" borderId="38" xfId="2" applyFont="1" applyBorder="1" applyAlignment="1">
      <alignment horizontal="center" vertical="center"/>
    </xf>
    <xf numFmtId="0" fontId="17" fillId="0" borderId="7" xfId="2" applyFont="1" applyBorder="1">
      <alignment vertical="center"/>
    </xf>
    <xf numFmtId="0" fontId="17" fillId="0" borderId="8" xfId="2" applyFont="1" applyBorder="1">
      <alignment vertical="center"/>
    </xf>
    <xf numFmtId="0" fontId="17" fillId="0" borderId="0" xfId="2" applyFont="1" applyAlignment="1">
      <alignment horizontal="distributed" vertical="center"/>
    </xf>
    <xf numFmtId="49" fontId="13" fillId="0" borderId="0" xfId="0" applyNumberFormat="1" applyFont="1" applyAlignment="1">
      <alignment horizontal="left" vertical="center"/>
    </xf>
    <xf numFmtId="49" fontId="42" fillId="0" borderId="0" xfId="0" applyNumberFormat="1" applyFont="1" applyAlignment="1">
      <alignment horizontal="left" vertical="center"/>
    </xf>
    <xf numFmtId="49" fontId="44" fillId="0" borderId="0" xfId="0" applyNumberFormat="1" applyFont="1" applyAlignment="1">
      <alignment horizontal="left" vertical="center"/>
    </xf>
    <xf numFmtId="49" fontId="44" fillId="0" borderId="0" xfId="0" applyNumberFormat="1" applyFont="1" applyAlignment="1">
      <alignment vertical="center"/>
    </xf>
    <xf numFmtId="49" fontId="44" fillId="0" borderId="9" xfId="0" applyNumberFormat="1" applyFont="1" applyBorder="1" applyAlignment="1">
      <alignment horizontal="center" vertical="center" wrapText="1"/>
    </xf>
    <xf numFmtId="49" fontId="13" fillId="0" borderId="0" xfId="0" applyNumberFormat="1" applyFont="1" applyAlignment="1">
      <alignment horizontal="left" vertical="center" wrapText="1"/>
    </xf>
    <xf numFmtId="49" fontId="13" fillId="0" borderId="9" xfId="0" applyNumberFormat="1" applyFont="1" applyBorder="1" applyAlignment="1">
      <alignment horizontal="center" vertical="center" wrapText="1"/>
    </xf>
    <xf numFmtId="180" fontId="13" fillId="0" borderId="9" xfId="0" applyNumberFormat="1" applyFont="1" applyBorder="1" applyAlignment="1">
      <alignment vertical="center" wrapText="1"/>
    </xf>
    <xf numFmtId="49" fontId="13" fillId="0" borderId="9" xfId="0" applyNumberFormat="1" applyFont="1" applyBorder="1" applyAlignment="1">
      <alignment horizontal="right" vertical="center" wrapText="1"/>
    </xf>
    <xf numFmtId="0" fontId="25" fillId="0" borderId="0" xfId="0" applyFont="1" applyAlignment="1">
      <alignment vertical="center"/>
    </xf>
    <xf numFmtId="0" fontId="47" fillId="0" borderId="0" xfId="0" applyFont="1" applyAlignment="1">
      <alignment vertical="center"/>
    </xf>
    <xf numFmtId="0" fontId="25" fillId="0" borderId="7" xfId="0" applyFont="1" applyBorder="1" applyAlignment="1">
      <alignment vertical="center"/>
    </xf>
    <xf numFmtId="0" fontId="25" fillId="0" borderId="3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5" xfId="0" applyFont="1" applyBorder="1" applyAlignment="1">
      <alignment horizontal="distributed" vertical="center" wrapText="1"/>
    </xf>
    <xf numFmtId="58" fontId="25" fillId="0" borderId="9" xfId="0" applyNumberFormat="1" applyFont="1" applyBorder="1" applyAlignment="1">
      <alignment horizontal="center" vertical="center" wrapText="1"/>
    </xf>
    <xf numFmtId="0" fontId="48" fillId="0" borderId="9" xfId="0" applyFont="1" applyBorder="1" applyAlignment="1">
      <alignment horizontal="center" vertical="center" wrapText="1"/>
    </xf>
    <xf numFmtId="0" fontId="25" fillId="0" borderId="10" xfId="0" applyFont="1" applyBorder="1" applyAlignment="1">
      <alignment vertical="center"/>
    </xf>
    <xf numFmtId="0" fontId="25" fillId="0" borderId="11" xfId="0" applyFont="1" applyBorder="1" applyAlignment="1">
      <alignment vertical="center" wrapText="1"/>
    </xf>
    <xf numFmtId="0" fontId="25" fillId="0" borderId="12" xfId="0" applyFont="1" applyBorder="1" applyAlignment="1">
      <alignment vertical="center"/>
    </xf>
    <xf numFmtId="0" fontId="25" fillId="0" borderId="13" xfId="0" applyFont="1" applyBorder="1" applyAlignment="1">
      <alignmen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8" xfId="0" applyFont="1" applyBorder="1" applyAlignment="1">
      <alignment vertical="center" wrapText="1"/>
    </xf>
    <xf numFmtId="3" fontId="25" fillId="0" borderId="7" xfId="0" applyNumberFormat="1" applyFont="1" applyBorder="1" applyAlignment="1">
      <alignment vertical="center" wrapText="1"/>
    </xf>
    <xf numFmtId="0" fontId="17" fillId="0" borderId="0" xfId="2" applyFont="1" applyAlignment="1">
      <alignment horizontal="left" vertical="center" wrapText="1"/>
    </xf>
    <xf numFmtId="0" fontId="17" fillId="0" borderId="6" xfId="2" applyFont="1" applyBorder="1" applyAlignment="1">
      <alignment vertical="center" wrapText="1"/>
    </xf>
    <xf numFmtId="0" fontId="17" fillId="0" borderId="0" xfId="2" applyFont="1" applyAlignment="1"/>
    <xf numFmtId="0" fontId="17" fillId="0" borderId="3" xfId="2" applyFont="1" applyBorder="1" applyAlignment="1">
      <alignment horizontal="center" vertical="center"/>
    </xf>
    <xf numFmtId="0" fontId="17" fillId="0" borderId="10" xfId="2" applyFont="1" applyBorder="1">
      <alignment vertical="center"/>
    </xf>
    <xf numFmtId="0" fontId="17" fillId="0" borderId="16" xfId="2" applyFont="1" applyBorder="1" applyAlignment="1">
      <alignment horizontal="left" vertical="center" wrapText="1"/>
    </xf>
    <xf numFmtId="0" fontId="17" fillId="0" borderId="14" xfId="2" applyFont="1" applyBorder="1">
      <alignment vertical="center"/>
    </xf>
    <xf numFmtId="0" fontId="17" fillId="0" borderId="0" xfId="2" applyFont="1" applyAlignment="1">
      <alignment vertical="center" wrapText="1"/>
    </xf>
    <xf numFmtId="0" fontId="17" fillId="0" borderId="13" xfId="2" applyFont="1" applyBorder="1" applyAlignment="1">
      <alignment vertical="center" wrapText="1"/>
    </xf>
    <xf numFmtId="0" fontId="17" fillId="0" borderId="39" xfId="2" applyFont="1" applyBorder="1" applyAlignment="1">
      <alignment horizontal="left" vertical="center" wrapText="1"/>
    </xf>
    <xf numFmtId="0" fontId="19" fillId="0" borderId="6" xfId="2" applyFont="1" applyBorder="1" applyAlignment="1">
      <alignment vertical="center" shrinkToFit="1"/>
    </xf>
    <xf numFmtId="0" fontId="17" fillId="0" borderId="14" xfId="2" applyFont="1" applyBorder="1" applyAlignment="1">
      <alignment horizontal="left" vertical="center"/>
    </xf>
    <xf numFmtId="0" fontId="17" fillId="0" borderId="16" xfId="2" applyFont="1" applyBorder="1" applyAlignment="1">
      <alignment vertical="center" wrapText="1"/>
    </xf>
    <xf numFmtId="49" fontId="17" fillId="0" borderId="0" xfId="2" applyNumberFormat="1" applyFont="1" applyAlignment="1">
      <alignment horizontal="left" vertical="center"/>
    </xf>
    <xf numFmtId="0" fontId="25" fillId="0" borderId="9" xfId="2" applyFont="1" applyBorder="1" applyAlignment="1">
      <alignment horizontal="center" vertical="center"/>
    </xf>
    <xf numFmtId="37" fontId="25" fillId="0" borderId="9" xfId="2" applyNumberFormat="1" applyFont="1" applyBorder="1">
      <alignment vertical="center"/>
    </xf>
    <xf numFmtId="0" fontId="25" fillId="0" borderId="9" xfId="2" applyFont="1" applyBorder="1" applyAlignment="1">
      <alignment vertical="center" wrapText="1"/>
    </xf>
    <xf numFmtId="37" fontId="25" fillId="0" borderId="9" xfId="2" applyNumberFormat="1" applyFont="1" applyBorder="1" applyAlignment="1">
      <alignment horizontal="right" vertical="center"/>
    </xf>
    <xf numFmtId="0" fontId="49" fillId="0" borderId="9" xfId="2" applyFont="1" applyBorder="1" applyAlignment="1">
      <alignment vertical="center" wrapText="1"/>
    </xf>
    <xf numFmtId="0" fontId="34" fillId="0" borderId="9" xfId="2" applyFont="1" applyBorder="1" applyAlignment="1">
      <alignment vertical="center" wrapText="1"/>
    </xf>
    <xf numFmtId="0" fontId="17" fillId="0" borderId="0" xfId="2" applyFont="1" applyAlignment="1">
      <alignment horizontal="left" vertical="center" indent="1"/>
    </xf>
    <xf numFmtId="0" fontId="25" fillId="0" borderId="9" xfId="2" applyFont="1" applyBorder="1" applyAlignment="1">
      <alignment horizontal="left" vertical="center"/>
    </xf>
    <xf numFmtId="0" fontId="14" fillId="0" borderId="0" xfId="2" applyFont="1" applyAlignment="1">
      <alignment horizontal="left"/>
    </xf>
    <xf numFmtId="49" fontId="14" fillId="0" borderId="0" xfId="2" applyNumberFormat="1" applyFont="1" applyAlignment="1">
      <alignment horizontal="left" vertical="center"/>
    </xf>
    <xf numFmtId="0" fontId="17" fillId="0" borderId="0" xfId="2" applyFont="1" applyAlignment="1">
      <alignment horizontal="right"/>
    </xf>
    <xf numFmtId="0" fontId="14" fillId="0" borderId="0" xfId="2" applyFont="1" applyAlignment="1">
      <alignment horizontal="right"/>
    </xf>
    <xf numFmtId="0" fontId="17" fillId="0" borderId="40" xfId="2" applyFont="1" applyBorder="1">
      <alignment vertical="center"/>
    </xf>
    <xf numFmtId="0" fontId="19" fillId="0" borderId="41" xfId="2" applyFont="1" applyBorder="1">
      <alignment vertical="center"/>
    </xf>
    <xf numFmtId="0" fontId="17" fillId="0" borderId="42" xfId="2" applyFont="1" applyBorder="1">
      <alignment vertical="center"/>
    </xf>
    <xf numFmtId="0" fontId="17" fillId="0" borderId="43" xfId="2" applyFont="1" applyBorder="1">
      <alignment vertical="center"/>
    </xf>
    <xf numFmtId="181" fontId="17" fillId="0" borderId="9" xfId="2" applyNumberFormat="1" applyFont="1" applyBorder="1">
      <alignment vertical="center"/>
    </xf>
    <xf numFmtId="181" fontId="17" fillId="0" borderId="9" xfId="2" applyNumberFormat="1" applyFont="1" applyBorder="1" applyAlignment="1">
      <alignment horizontal="right" vertical="center"/>
    </xf>
    <xf numFmtId="182" fontId="17" fillId="0" borderId="0" xfId="2" applyNumberFormat="1" applyFont="1">
      <alignment vertical="center"/>
    </xf>
    <xf numFmtId="182" fontId="17" fillId="0" borderId="0" xfId="2" applyNumberFormat="1" applyFont="1" applyAlignment="1">
      <alignment horizontal="right" vertical="center"/>
    </xf>
    <xf numFmtId="49" fontId="14" fillId="0" borderId="0" xfId="2" applyNumberFormat="1" applyFont="1">
      <alignment vertical="center"/>
    </xf>
    <xf numFmtId="49" fontId="19" fillId="0" borderId="44" xfId="2" applyNumberFormat="1" applyFont="1" applyBorder="1">
      <alignment vertical="center"/>
    </xf>
    <xf numFmtId="49" fontId="19" fillId="0" borderId="11" xfId="2" applyNumberFormat="1" applyFont="1" applyBorder="1">
      <alignment vertical="center"/>
    </xf>
    <xf numFmtId="0" fontId="17" fillId="0" borderId="9" xfId="2" applyFont="1" applyBorder="1" applyAlignment="1">
      <alignment horizontal="center" vertical="center" wrapText="1" shrinkToFit="1"/>
    </xf>
    <xf numFmtId="0" fontId="19" fillId="0" borderId="12" xfId="2" applyFont="1" applyBorder="1" applyAlignment="1">
      <alignment vertical="center" shrinkToFit="1"/>
    </xf>
    <xf numFmtId="0" fontId="19" fillId="0" borderId="43" xfId="2" applyFont="1" applyBorder="1" applyAlignment="1">
      <alignment vertical="center" shrinkToFit="1"/>
    </xf>
    <xf numFmtId="184" fontId="17" fillId="0" borderId="0" xfId="2" applyNumberFormat="1" applyFont="1" applyAlignment="1">
      <alignment horizontal="center" vertical="center"/>
    </xf>
    <xf numFmtId="185" fontId="17" fillId="0" borderId="0" xfId="2" applyNumberFormat="1" applyFont="1" applyAlignment="1">
      <alignment horizontal="center" vertical="center"/>
    </xf>
    <xf numFmtId="179" fontId="17" fillId="0" borderId="9" xfId="2" applyNumberFormat="1" applyFont="1" applyBorder="1" applyAlignment="1">
      <alignment horizontal="right" vertical="center"/>
    </xf>
    <xf numFmtId="179" fontId="17" fillId="0" borderId="9" xfId="2" quotePrefix="1" applyNumberFormat="1" applyFont="1" applyBorder="1" applyAlignment="1">
      <alignment horizontal="right" vertical="center"/>
    </xf>
    <xf numFmtId="0" fontId="17" fillId="2" borderId="0" xfId="2" applyFont="1" applyFill="1">
      <alignment vertical="center"/>
    </xf>
    <xf numFmtId="0" fontId="17" fillId="2" borderId="0" xfId="2" applyFont="1" applyFill="1" applyAlignment="1">
      <alignment horizontal="left" vertical="center"/>
    </xf>
    <xf numFmtId="0" fontId="17" fillId="2" borderId="0" xfId="2" applyFont="1" applyFill="1" applyAlignment="1">
      <alignment horizontal="center" vertical="center"/>
    </xf>
    <xf numFmtId="0" fontId="17" fillId="2" borderId="0" xfId="2" applyFont="1" applyFill="1" applyAlignment="1">
      <alignment horizontal="justify" vertical="center"/>
    </xf>
    <xf numFmtId="0" fontId="17" fillId="2" borderId="0" xfId="2" applyFont="1" applyFill="1" applyAlignment="1">
      <alignment horizontal="right" vertical="center"/>
    </xf>
    <xf numFmtId="0" fontId="17" fillId="2" borderId="9" xfId="2" applyFont="1" applyFill="1" applyBorder="1" applyAlignment="1">
      <alignment horizontal="center" vertical="center"/>
    </xf>
    <xf numFmtId="49" fontId="33" fillId="2" borderId="9" xfId="2" applyNumberFormat="1" applyFont="1" applyFill="1" applyBorder="1" applyAlignment="1">
      <alignment horizontal="right" vertical="center"/>
    </xf>
    <xf numFmtId="0" fontId="17" fillId="2" borderId="9" xfId="2" applyFont="1" applyFill="1" applyBorder="1" applyAlignment="1">
      <alignment vertical="center" wrapText="1" shrinkToFit="1"/>
    </xf>
    <xf numFmtId="0" fontId="17" fillId="2" borderId="7" xfId="2" applyFont="1" applyFill="1" applyBorder="1" applyAlignment="1">
      <alignment vertical="center" wrapText="1" shrinkToFit="1"/>
    </xf>
    <xf numFmtId="0" fontId="17" fillId="2" borderId="8" xfId="2" applyFont="1" applyFill="1" applyBorder="1" applyAlignment="1">
      <alignment vertical="center" wrapText="1" shrinkToFit="1"/>
    </xf>
    <xf numFmtId="0" fontId="17" fillId="2" borderId="9" xfId="2" applyFont="1" applyFill="1" applyBorder="1" applyAlignment="1">
      <alignment vertical="center" wrapText="1"/>
    </xf>
    <xf numFmtId="49" fontId="17" fillId="2" borderId="9" xfId="2" applyNumberFormat="1" applyFont="1" applyFill="1" applyBorder="1" applyAlignment="1">
      <alignment horizontal="right" vertical="center"/>
    </xf>
    <xf numFmtId="0" fontId="17" fillId="2" borderId="9" xfId="2" applyFont="1" applyFill="1" applyBorder="1" applyAlignment="1">
      <alignment horizontal="left" vertical="center" wrapText="1" shrinkToFit="1"/>
    </xf>
    <xf numFmtId="0" fontId="17" fillId="2" borderId="9" xfId="2" applyFont="1" applyFill="1" applyBorder="1">
      <alignment vertical="center"/>
    </xf>
    <xf numFmtId="0" fontId="17" fillId="2" borderId="7" xfId="2" applyFont="1" applyFill="1" applyBorder="1">
      <alignment vertical="center"/>
    </xf>
    <xf numFmtId="0" fontId="17" fillId="2" borderId="8" xfId="2" applyFont="1" applyFill="1" applyBorder="1">
      <alignment vertical="center"/>
    </xf>
    <xf numFmtId="0" fontId="19" fillId="2" borderId="9" xfId="2" applyFont="1" applyFill="1" applyBorder="1" applyAlignment="1">
      <alignment vertical="center" wrapText="1" shrinkToFit="1"/>
    </xf>
    <xf numFmtId="0" fontId="19" fillId="2" borderId="9" xfId="2" applyFont="1" applyFill="1" applyBorder="1">
      <alignment vertical="center"/>
    </xf>
    <xf numFmtId="0" fontId="17" fillId="0" borderId="0" xfId="0" applyFont="1" applyAlignment="1" applyProtection="1">
      <alignment vertical="center"/>
      <protection locked="0"/>
    </xf>
    <xf numFmtId="0" fontId="17" fillId="0" borderId="9"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58" fontId="17" fillId="0" borderId="16" xfId="0" applyNumberFormat="1" applyFont="1" applyBorder="1" applyAlignment="1" applyProtection="1">
      <alignment horizontal="left" vertical="center"/>
      <protection locked="0"/>
    </xf>
    <xf numFmtId="0" fontId="17" fillId="0" borderId="16" xfId="0" applyFont="1" applyBorder="1" applyAlignment="1" applyProtection="1">
      <alignment horizontal="left" vertical="center" wrapText="1"/>
      <protection locked="0"/>
    </xf>
    <xf numFmtId="49" fontId="17" fillId="0" borderId="16" xfId="0" applyNumberFormat="1" applyFont="1" applyBorder="1" applyAlignment="1" applyProtection="1">
      <alignment horizontal="center" vertical="center"/>
      <protection locked="0"/>
    </xf>
    <xf numFmtId="0" fontId="17" fillId="0" borderId="0" xfId="0" applyFont="1" applyAlignment="1" applyProtection="1">
      <alignment vertical="center" wrapText="1"/>
      <protection locked="0"/>
    </xf>
    <xf numFmtId="179" fontId="17" fillId="0" borderId="9" xfId="0" applyNumberFormat="1"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49" fontId="19" fillId="0" borderId="9" xfId="0" applyNumberFormat="1" applyFont="1" applyBorder="1" applyAlignment="1" applyProtection="1">
      <alignment horizontal="left" vertical="center" wrapText="1"/>
      <protection locked="0"/>
    </xf>
    <xf numFmtId="176" fontId="17" fillId="0" borderId="9" xfId="2" applyNumberFormat="1" applyFont="1" applyBorder="1" applyAlignment="1">
      <alignment horizontal="right" vertical="center"/>
    </xf>
    <xf numFmtId="176" fontId="17" fillId="0" borderId="0" xfId="2" applyNumberFormat="1" applyFont="1">
      <alignment vertical="center"/>
    </xf>
    <xf numFmtId="176" fontId="17" fillId="0" borderId="50" xfId="2" applyNumberFormat="1" applyFont="1" applyBorder="1">
      <alignment vertical="center"/>
    </xf>
    <xf numFmtId="0" fontId="21" fillId="0" borderId="8" xfId="2" applyFont="1" applyBorder="1" applyAlignment="1">
      <alignment vertical="top"/>
    </xf>
    <xf numFmtId="0" fontId="17" fillId="0" borderId="9" xfId="2" applyFont="1" applyBorder="1" applyAlignment="1">
      <alignment horizontal="center" vertical="center" shrinkToFit="1"/>
    </xf>
    <xf numFmtId="176" fontId="17" fillId="0" borderId="49" xfId="2" applyNumberFormat="1" applyFont="1" applyBorder="1">
      <alignment vertical="center"/>
    </xf>
    <xf numFmtId="0" fontId="17" fillId="0" borderId="9" xfId="2" applyFont="1" applyBorder="1" applyAlignment="1">
      <alignment horizontal="right" vertical="center"/>
    </xf>
    <xf numFmtId="176" fontId="17" fillId="0" borderId="8" xfId="2" applyNumberFormat="1" applyFont="1" applyBorder="1">
      <alignment vertical="center"/>
    </xf>
    <xf numFmtId="3" fontId="17" fillId="0" borderId="9" xfId="2" applyNumberFormat="1" applyFont="1" applyBorder="1" applyAlignment="1">
      <alignment horizontal="right" vertical="center"/>
    </xf>
    <xf numFmtId="176" fontId="17" fillId="0" borderId="63" xfId="2" applyNumberFormat="1" applyFont="1" applyBorder="1">
      <alignment vertical="center"/>
    </xf>
    <xf numFmtId="0" fontId="17" fillId="0" borderId="1"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3" xfId="2" applyFont="1" applyBorder="1" applyAlignment="1">
      <alignment horizontal="center" vertical="center" shrinkToFit="1"/>
    </xf>
    <xf numFmtId="0" fontId="17" fillId="0" borderId="64" xfId="2" applyFont="1" applyBorder="1" applyAlignment="1">
      <alignment horizontal="center" vertical="center"/>
    </xf>
    <xf numFmtId="0" fontId="17" fillId="0" borderId="1" xfId="2" applyFont="1" applyBorder="1" applyAlignment="1">
      <alignment horizontal="center"/>
    </xf>
    <xf numFmtId="0" fontId="17" fillId="0" borderId="3" xfId="2" applyFont="1" applyBorder="1" applyAlignment="1">
      <alignment horizontal="center" vertical="top"/>
    </xf>
    <xf numFmtId="0" fontId="17" fillId="0" borderId="64" xfId="2" applyFont="1" applyBorder="1" applyAlignment="1">
      <alignment horizontal="center"/>
    </xf>
    <xf numFmtId="0" fontId="17" fillId="0" borderId="64" xfId="2" applyFont="1" applyBorder="1" applyAlignment="1">
      <alignment horizontal="center" vertical="top"/>
    </xf>
    <xf numFmtId="0" fontId="17" fillId="0" borderId="8" xfId="2" applyFont="1" applyBorder="1" applyAlignment="1">
      <alignment vertical="center" shrinkToFit="1"/>
    </xf>
    <xf numFmtId="0" fontId="14" fillId="0" borderId="0" xfId="2" applyFont="1" applyAlignment="1">
      <alignment horizontal="right" vertical="center"/>
    </xf>
    <xf numFmtId="0" fontId="19" fillId="0" borderId="6" xfId="2" applyFont="1" applyBorder="1">
      <alignment vertical="center"/>
    </xf>
    <xf numFmtId="0" fontId="19" fillId="0" borderId="0" xfId="2" applyFont="1">
      <alignment vertical="center"/>
    </xf>
    <xf numFmtId="0" fontId="26" fillId="0" borderId="9" xfId="2" applyFont="1" applyBorder="1" applyAlignment="1">
      <alignment horizontal="center" vertical="center"/>
    </xf>
    <xf numFmtId="0" fontId="19" fillId="0" borderId="0" xfId="2" applyFont="1" applyAlignment="1">
      <alignment horizontal="right" vertical="center"/>
    </xf>
    <xf numFmtId="0" fontId="14" fillId="0" borderId="6" xfId="2" applyFont="1" applyBorder="1">
      <alignment vertical="center"/>
    </xf>
    <xf numFmtId="0" fontId="17" fillId="0" borderId="79" xfId="2" applyFont="1" applyBorder="1">
      <alignment vertical="center"/>
    </xf>
    <xf numFmtId="0" fontId="52" fillId="0" borderId="80" xfId="2" applyFont="1" applyBorder="1" applyAlignment="1">
      <alignment horizontal="right" vertical="center"/>
    </xf>
    <xf numFmtId="0" fontId="52" fillId="0" borderId="64" xfId="2" applyFont="1" applyBorder="1" applyAlignment="1">
      <alignment vertical="center" wrapText="1"/>
    </xf>
    <xf numFmtId="0" fontId="52" fillId="0" borderId="0" xfId="2" applyFont="1" applyAlignment="1">
      <alignment horizontal="left" vertical="center"/>
    </xf>
    <xf numFmtId="0" fontId="17" fillId="0" borderId="81" xfId="2" applyFont="1" applyBorder="1" applyAlignment="1">
      <alignment horizontal="right" vertical="center"/>
    </xf>
    <xf numFmtId="0" fontId="17" fillId="0" borderId="64" xfId="2" applyFont="1" applyBorder="1">
      <alignment vertical="center"/>
    </xf>
    <xf numFmtId="0" fontId="52" fillId="0" borderId="0" xfId="2" applyFont="1" applyAlignment="1">
      <alignment horizontal="right" vertical="center"/>
    </xf>
    <xf numFmtId="0" fontId="17" fillId="0" borderId="79" xfId="2" applyFont="1" applyBorder="1" applyAlignment="1">
      <alignment horizontal="left" vertical="center"/>
    </xf>
    <xf numFmtId="0" fontId="17" fillId="0" borderId="64" xfId="2" applyFont="1" applyBorder="1" applyAlignment="1">
      <alignment horizontal="left" vertical="center"/>
    </xf>
    <xf numFmtId="38" fontId="17" fillId="0" borderId="9" xfId="4" applyFont="1" applyBorder="1" applyAlignment="1">
      <alignment horizontal="right" vertical="center"/>
    </xf>
    <xf numFmtId="3" fontId="17" fillId="0" borderId="9" xfId="2" applyNumberFormat="1" applyFont="1" applyBorder="1">
      <alignment vertical="center"/>
    </xf>
    <xf numFmtId="188" fontId="17" fillId="0" borderId="9" xfId="2" applyNumberFormat="1" applyFont="1" applyBorder="1" applyAlignment="1">
      <alignment horizontal="right" vertical="center"/>
    </xf>
    <xf numFmtId="180" fontId="17" fillId="0" borderId="9" xfId="2" applyNumberFormat="1" applyFont="1" applyBorder="1" applyAlignment="1">
      <alignment horizontal="right" vertical="center"/>
    </xf>
    <xf numFmtId="0" fontId="17" fillId="0" borderId="1" xfId="2" applyFont="1" applyBorder="1" applyAlignment="1">
      <alignment horizontal="right" vertical="center"/>
    </xf>
    <xf numFmtId="0" fontId="17" fillId="0" borderId="3" xfId="2" applyFont="1" applyBorder="1" applyAlignment="1">
      <alignment horizontal="justify" vertical="center" wrapText="1"/>
    </xf>
    <xf numFmtId="190" fontId="17" fillId="0" borderId="3" xfId="2" applyNumberFormat="1" applyFont="1" applyBorder="1" applyAlignment="1">
      <alignment horizontal="right" vertical="center"/>
    </xf>
    <xf numFmtId="190" fontId="17" fillId="0" borderId="3" xfId="2" applyNumberFormat="1" applyFont="1" applyBorder="1" applyAlignment="1">
      <alignment horizontal="right" vertical="center" wrapText="1"/>
    </xf>
    <xf numFmtId="176" fontId="17" fillId="0" borderId="3" xfId="2" applyNumberFormat="1" applyFont="1" applyBorder="1" applyAlignment="1">
      <alignment horizontal="right" vertical="center"/>
    </xf>
    <xf numFmtId="185" fontId="17" fillId="0" borderId="3" xfId="2" applyNumberFormat="1" applyFont="1" applyBorder="1" applyAlignment="1">
      <alignment horizontal="right" vertical="center"/>
    </xf>
    <xf numFmtId="190" fontId="17" fillId="0" borderId="9" xfId="2" applyNumberFormat="1" applyFont="1" applyBorder="1" applyAlignment="1">
      <alignment horizontal="right" vertical="center"/>
    </xf>
    <xf numFmtId="190" fontId="17" fillId="0" borderId="9" xfId="2" applyNumberFormat="1" applyFont="1" applyBorder="1" applyAlignment="1">
      <alignment horizontal="right" vertical="center" wrapText="1"/>
    </xf>
    <xf numFmtId="185" fontId="17" fillId="0" borderId="9" xfId="2" applyNumberFormat="1" applyFont="1" applyBorder="1" applyAlignment="1">
      <alignment horizontal="right" vertical="center"/>
    </xf>
    <xf numFmtId="57" fontId="17" fillId="0" borderId="9" xfId="2" applyNumberFormat="1" applyFont="1" applyBorder="1" applyAlignment="1">
      <alignment horizontal="center" vertical="center"/>
    </xf>
    <xf numFmtId="0" fontId="17" fillId="0" borderId="9" xfId="2" applyFont="1" applyBorder="1" applyAlignment="1">
      <alignment horizontal="justify" vertical="center" wrapText="1"/>
    </xf>
    <xf numFmtId="49" fontId="26" fillId="0" borderId="0" xfId="0" applyNumberFormat="1" applyFont="1" applyAlignment="1">
      <alignment vertical="center"/>
    </xf>
    <xf numFmtId="49" fontId="33" fillId="0" borderId="0" xfId="0" applyNumberFormat="1" applyFont="1" applyAlignment="1">
      <alignment vertical="center"/>
    </xf>
    <xf numFmtId="0" fontId="17" fillId="0" borderId="6" xfId="2" applyFont="1" applyBorder="1" applyAlignment="1">
      <alignment horizontal="right" vertical="center"/>
    </xf>
    <xf numFmtId="0" fontId="17" fillId="0" borderId="10" xfId="2" applyFont="1" applyBorder="1" applyAlignment="1">
      <alignment vertical="center" wrapText="1"/>
    </xf>
    <xf numFmtId="0" fontId="17" fillId="0" borderId="12" xfId="2" applyFont="1" applyBorder="1" applyAlignment="1">
      <alignment vertical="center" wrapText="1"/>
    </xf>
    <xf numFmtId="0" fontId="17" fillId="0" borderId="35" xfId="2" applyFont="1" applyBorder="1" applyAlignment="1">
      <alignment horizontal="right" vertical="center"/>
    </xf>
    <xf numFmtId="0" fontId="17" fillId="0" borderId="16"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15" xfId="2" applyFont="1" applyBorder="1" applyAlignment="1">
      <alignment horizontal="right" vertical="center"/>
    </xf>
    <xf numFmtId="0" fontId="17" fillId="0" borderId="35" xfId="2" applyFont="1" applyBorder="1">
      <alignment vertical="center"/>
    </xf>
    <xf numFmtId="0" fontId="55" fillId="0" borderId="0" xfId="0" applyFont="1" applyAlignment="1">
      <alignment vertical="center"/>
    </xf>
    <xf numFmtId="0" fontId="35" fillId="0" borderId="0" xfId="2" applyFont="1">
      <alignment vertical="center"/>
    </xf>
    <xf numFmtId="0" fontId="39" fillId="0" borderId="0" xfId="2" applyFont="1">
      <alignment vertical="center"/>
    </xf>
    <xf numFmtId="0" fontId="17" fillId="0" borderId="16" xfId="2" applyFont="1" applyBorder="1">
      <alignment vertical="center"/>
    </xf>
    <xf numFmtId="0" fontId="17" fillId="0" borderId="11" xfId="2" applyFont="1" applyBorder="1">
      <alignment vertical="center"/>
    </xf>
    <xf numFmtId="0" fontId="17" fillId="0" borderId="2" xfId="2" applyFont="1" applyBorder="1">
      <alignment vertical="center"/>
    </xf>
    <xf numFmtId="0" fontId="17" fillId="0" borderId="36" xfId="2" applyFont="1" applyBorder="1">
      <alignment vertical="center"/>
    </xf>
    <xf numFmtId="0" fontId="17" fillId="0" borderId="37" xfId="2" applyFont="1" applyBorder="1">
      <alignment vertical="center"/>
    </xf>
    <xf numFmtId="0" fontId="17" fillId="0" borderId="13" xfId="2" applyFont="1" applyBorder="1">
      <alignment vertical="center"/>
    </xf>
    <xf numFmtId="0" fontId="40" fillId="0" borderId="0" xfId="2" applyFont="1">
      <alignment vertical="center"/>
    </xf>
    <xf numFmtId="0" fontId="56" fillId="0" borderId="0" xfId="1" applyFont="1">
      <alignment vertical="center"/>
    </xf>
    <xf numFmtId="0" fontId="17" fillId="0" borderId="14" xfId="2" applyFont="1" applyBorder="1" applyAlignment="1">
      <alignment vertical="center" wrapText="1"/>
    </xf>
    <xf numFmtId="0" fontId="5" fillId="0" borderId="0" xfId="0" applyFont="1" applyAlignment="1">
      <alignment horizontal="center" vertical="center"/>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0" xfId="0"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vertical="center" shrinkToFit="1"/>
    </xf>
    <xf numFmtId="0" fontId="19" fillId="0" borderId="0" xfId="0" applyFont="1" applyAlignment="1">
      <alignment vertical="center" wrapText="1"/>
    </xf>
    <xf numFmtId="0" fontId="19" fillId="0" borderId="0" xfId="0" applyFont="1" applyAlignment="1">
      <alignment horizontal="left" vertical="center"/>
    </xf>
    <xf numFmtId="0" fontId="14" fillId="0" borderId="0" xfId="0" applyFont="1" applyAlignment="1">
      <alignment vertical="center"/>
    </xf>
    <xf numFmtId="0" fontId="14" fillId="0" borderId="6" xfId="0" applyFont="1" applyBorder="1" applyAlignme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2" borderId="10" xfId="0" applyFont="1" applyFill="1" applyBorder="1" applyAlignment="1">
      <alignment horizontal="distributed" vertical="center"/>
    </xf>
    <xf numFmtId="0" fontId="17" fillId="2" borderId="11" xfId="0" applyFont="1" applyFill="1" applyBorder="1" applyAlignment="1">
      <alignment horizontal="distributed" vertical="center"/>
    </xf>
    <xf numFmtId="0" fontId="17" fillId="2" borderId="12" xfId="0" applyFont="1" applyFill="1" applyBorder="1" applyAlignment="1">
      <alignment horizontal="distributed" vertical="center"/>
    </xf>
    <xf numFmtId="0" fontId="17" fillId="2" borderId="13" xfId="0" applyFont="1" applyFill="1" applyBorder="1" applyAlignment="1">
      <alignment horizontal="distributed"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1" xfId="0" applyFont="1" applyFill="1" applyBorder="1" applyAlignment="1">
      <alignment vertical="center"/>
    </xf>
    <xf numFmtId="3" fontId="17" fillId="2" borderId="10" xfId="0" applyNumberFormat="1" applyFont="1" applyFill="1" applyBorder="1" applyAlignment="1">
      <alignment vertical="center"/>
    </xf>
    <xf numFmtId="3" fontId="17" fillId="2" borderId="14" xfId="0" applyNumberFormat="1" applyFont="1" applyFill="1" applyBorder="1" applyAlignment="1">
      <alignment vertical="center"/>
    </xf>
    <xf numFmtId="0" fontId="17" fillId="2" borderId="3" xfId="0" applyFont="1" applyFill="1" applyBorder="1" applyAlignment="1">
      <alignment vertical="center"/>
    </xf>
    <xf numFmtId="3" fontId="17" fillId="2" borderId="9" xfId="0" applyNumberFormat="1" applyFont="1" applyFill="1" applyBorder="1" applyAlignment="1">
      <alignment vertical="center"/>
    </xf>
    <xf numFmtId="3" fontId="17" fillId="2" borderId="12" xfId="0" applyNumberFormat="1"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17" fillId="2" borderId="13" xfId="0" applyFont="1" applyFill="1" applyBorder="1" applyAlignment="1">
      <alignment vertical="center"/>
    </xf>
    <xf numFmtId="0" fontId="17" fillId="2" borderId="9" xfId="0" applyFont="1" applyFill="1" applyBorder="1" applyAlignment="1">
      <alignment horizontal="center" vertical="center" wrapText="1"/>
    </xf>
    <xf numFmtId="0" fontId="17" fillId="2" borderId="9"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3" fontId="17" fillId="2" borderId="1"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3" xfId="0" applyNumberFormat="1" applyFont="1" applyFill="1" applyBorder="1" applyAlignment="1">
      <alignmen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9" xfId="2" applyFont="1" applyBorder="1" applyAlignment="1">
      <alignment horizontal="justify" vertical="center"/>
    </xf>
    <xf numFmtId="0" fontId="28" fillId="0" borderId="0" xfId="2" applyFont="1" applyAlignment="1">
      <alignment horizontal="left" vertical="center"/>
    </xf>
    <xf numFmtId="0" fontId="30" fillId="0" borderId="0" xfId="2" applyFont="1" applyAlignment="1">
      <alignment horizontal="center" vertical="center"/>
    </xf>
    <xf numFmtId="0" fontId="28" fillId="0" borderId="0" xfId="2" applyFont="1" applyAlignment="1">
      <alignment horizontal="center" vertical="center"/>
    </xf>
    <xf numFmtId="0" fontId="28" fillId="0" borderId="9" xfId="2" applyFont="1" applyBorder="1" applyAlignment="1">
      <alignment horizontal="center" vertical="center"/>
    </xf>
    <xf numFmtId="0" fontId="29" fillId="0" borderId="9" xfId="2" applyFont="1" applyBorder="1" applyAlignment="1">
      <alignment horizontal="distributed" vertical="center"/>
    </xf>
    <xf numFmtId="0" fontId="28" fillId="0" borderId="9" xfId="2" applyFont="1" applyBorder="1" applyAlignment="1">
      <alignment horizontal="distributed" vertical="center"/>
    </xf>
    <xf numFmtId="0" fontId="28" fillId="0" borderId="9" xfId="2" applyFont="1" applyBorder="1" applyAlignment="1">
      <alignment horizontal="distributed" vertical="center" wrapText="1"/>
    </xf>
    <xf numFmtId="0" fontId="28" fillId="0" borderId="6" xfId="2" applyFont="1" applyBorder="1" applyAlignment="1">
      <alignment horizontal="center" vertical="center"/>
    </xf>
    <xf numFmtId="0" fontId="29" fillId="0" borderId="9" xfId="2" applyFont="1" applyBorder="1" applyAlignment="1">
      <alignment horizontal="center" vertical="center"/>
    </xf>
    <xf numFmtId="0" fontId="28" fillId="0" borderId="9" xfId="2" applyFont="1" applyBorder="1" applyAlignment="1">
      <alignment horizontal="center" vertical="center" shrinkToFit="1"/>
    </xf>
    <xf numFmtId="0" fontId="28" fillId="0" borderId="9" xfId="2" applyFont="1" applyBorder="1">
      <alignment vertical="center"/>
    </xf>
    <xf numFmtId="0" fontId="28" fillId="0" borderId="16" xfId="2" applyFont="1" applyBorder="1"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21" xfId="2" applyFont="1" applyBorder="1" applyAlignment="1">
      <alignment horizontal="center" vertical="center"/>
    </xf>
    <xf numFmtId="0" fontId="17" fillId="0" borderId="27" xfId="2" applyFont="1" applyBorder="1" applyAlignment="1">
      <alignment horizontal="center" vertical="center"/>
    </xf>
    <xf numFmtId="0" fontId="17" fillId="0" borderId="0" xfId="2" applyFont="1" applyAlignment="1">
      <alignment horizontal="righ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22"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6" xfId="2" applyFont="1" applyBorder="1" applyAlignment="1">
      <alignment horizontal="center" vertical="center"/>
    </xf>
    <xf numFmtId="49" fontId="17" fillId="0" borderId="30" xfId="2" applyNumberFormat="1" applyFont="1" applyBorder="1" applyAlignment="1">
      <alignment horizontal="center" vertical="center"/>
    </xf>
    <xf numFmtId="49" fontId="17" fillId="0" borderId="31" xfId="2" applyNumberFormat="1" applyFont="1" applyBorder="1" applyAlignment="1">
      <alignment horizontal="center" vertical="center"/>
    </xf>
    <xf numFmtId="0" fontId="17" fillId="0" borderId="0" xfId="2" applyFont="1" applyAlignment="1">
      <alignment horizontal="center" vertical="center"/>
    </xf>
    <xf numFmtId="49" fontId="26" fillId="0" borderId="7" xfId="2" applyNumberFormat="1" applyFont="1" applyBorder="1" applyAlignment="1">
      <alignment horizontal="center" vertical="center"/>
    </xf>
    <xf numFmtId="49" fontId="17" fillId="0" borderId="8" xfId="2" applyNumberFormat="1"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37" fontId="17" fillId="0" borderId="10" xfId="2" applyNumberFormat="1" applyFont="1" applyBorder="1" applyAlignment="1">
      <alignment horizontal="center" vertical="center"/>
    </xf>
    <xf numFmtId="37" fontId="17" fillId="0" borderId="11" xfId="2" applyNumberFormat="1" applyFont="1" applyBorder="1" applyAlignment="1">
      <alignment horizontal="center" vertical="center"/>
    </xf>
    <xf numFmtId="37" fontId="17" fillId="0" borderId="12" xfId="2" applyNumberFormat="1" applyFont="1" applyBorder="1" applyAlignment="1">
      <alignment horizontal="center" vertical="center"/>
    </xf>
    <xf numFmtId="37" fontId="17" fillId="0" borderId="13" xfId="2" applyNumberFormat="1" applyFont="1" applyBorder="1" applyAlignment="1">
      <alignment horizontal="center" vertical="center"/>
    </xf>
    <xf numFmtId="0" fontId="26" fillId="0" borderId="7" xfId="2" applyFont="1" applyBorder="1" applyAlignment="1">
      <alignment horizontal="center" vertical="center"/>
    </xf>
    <xf numFmtId="49" fontId="17" fillId="0" borderId="32" xfId="2" applyNumberFormat="1" applyFont="1" applyBorder="1" applyAlignment="1">
      <alignment horizontal="center" vertical="center"/>
    </xf>
    <xf numFmtId="49" fontId="17" fillId="0" borderId="33" xfId="2" applyNumberFormat="1" applyFont="1" applyBorder="1" applyAlignment="1">
      <alignment horizontal="center" vertical="center"/>
    </xf>
    <xf numFmtId="49" fontId="17" fillId="0" borderId="7" xfId="2" applyNumberFormat="1" applyFont="1" applyBorder="1" applyAlignment="1">
      <alignment horizontal="center" vertical="center"/>
    </xf>
    <xf numFmtId="0" fontId="17" fillId="0" borderId="6" xfId="2" applyFont="1" applyBorder="1" applyAlignment="1">
      <alignment horizontal="right" vertical="center"/>
    </xf>
    <xf numFmtId="0" fontId="17" fillId="0" borderId="9" xfId="2" applyFont="1" applyBorder="1" applyAlignment="1">
      <alignment horizontal="center" vertical="center"/>
    </xf>
    <xf numFmtId="0" fontId="7" fillId="0" borderId="9" xfId="2" applyBorder="1" applyAlignment="1">
      <alignment horizontal="center" vertical="center"/>
    </xf>
    <xf numFmtId="3" fontId="17" fillId="0" borderId="9" xfId="2" applyNumberFormat="1" applyFont="1" applyBorder="1" applyAlignment="1">
      <alignment horizontal="center" vertical="center"/>
    </xf>
    <xf numFmtId="3" fontId="26" fillId="0" borderId="0" xfId="2" applyNumberFormat="1" applyFont="1">
      <alignment vertical="center"/>
    </xf>
    <xf numFmtId="3" fontId="17" fillId="0" borderId="0" xfId="2" applyNumberFormat="1" applyFont="1">
      <alignment vertical="center"/>
    </xf>
    <xf numFmtId="3" fontId="33" fillId="0" borderId="0" xfId="2" applyNumberFormat="1" applyFont="1" applyAlignment="1">
      <alignment horizontal="center" vertical="center"/>
    </xf>
    <xf numFmtId="3" fontId="26" fillId="0" borderId="0" xfId="2" applyNumberFormat="1" applyFont="1" applyAlignment="1">
      <alignment horizontal="right" vertical="center"/>
    </xf>
    <xf numFmtId="3" fontId="17" fillId="0" borderId="0" xfId="2" applyNumberFormat="1" applyFont="1" applyAlignment="1">
      <alignment horizontal="right" vertical="center"/>
    </xf>
    <xf numFmtId="0" fontId="19" fillId="0" borderId="9" xfId="0" applyFont="1" applyBorder="1" applyAlignment="1">
      <alignment horizontal="left" vertical="center"/>
    </xf>
    <xf numFmtId="49" fontId="19" fillId="0" borderId="9" xfId="0" applyNumberFormat="1" applyFont="1" applyBorder="1" applyAlignment="1">
      <alignment horizontal="left"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distributed" vertical="center"/>
    </xf>
    <xf numFmtId="0" fontId="19" fillId="0" borderId="16" xfId="0" applyFont="1" applyBorder="1" applyAlignment="1">
      <alignment horizontal="distributed" vertical="center"/>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6" xfId="0" applyFont="1" applyBorder="1" applyAlignment="1">
      <alignment horizontal="distributed" vertical="center"/>
    </xf>
    <xf numFmtId="0" fontId="19" fillId="0" borderId="13" xfId="0" applyFont="1" applyBorder="1" applyAlignment="1">
      <alignment horizontal="distributed" vertical="center"/>
    </xf>
    <xf numFmtId="0" fontId="19" fillId="0" borderId="35" xfId="0" applyFont="1" applyBorder="1" applyAlignment="1">
      <alignment horizontal="distributed"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179" fontId="19" fillId="0" borderId="9" xfId="0" applyNumberFormat="1" applyFont="1" applyBorder="1" applyAlignment="1">
      <alignment horizontal="right" vertical="center"/>
    </xf>
    <xf numFmtId="179" fontId="19" fillId="0" borderId="7" xfId="0" applyNumberFormat="1" applyFont="1" applyBorder="1" applyAlignment="1">
      <alignment horizontal="right" vertical="center"/>
    </xf>
    <xf numFmtId="179" fontId="19" fillId="0" borderId="35" xfId="0" applyNumberFormat="1" applyFont="1" applyBorder="1" applyAlignment="1">
      <alignment horizontal="right" vertical="center"/>
    </xf>
    <xf numFmtId="179" fontId="19" fillId="0" borderId="8" xfId="0" applyNumberFormat="1" applyFont="1" applyBorder="1" applyAlignment="1">
      <alignment horizontal="right" vertical="center"/>
    </xf>
    <xf numFmtId="0" fontId="19" fillId="0" borderId="9" xfId="0" applyFont="1" applyBorder="1" applyAlignment="1">
      <alignment horizontal="center" vertical="center"/>
    </xf>
    <xf numFmtId="0" fontId="19" fillId="0" borderId="3" xfId="0" applyFont="1" applyBorder="1" applyAlignment="1">
      <alignment horizontal="distributed" vertical="center"/>
    </xf>
    <xf numFmtId="0" fontId="17" fillId="0" borderId="0" xfId="0" applyFont="1" applyAlignment="1">
      <alignment vertical="center" wrapText="1"/>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distributed" vertical="center"/>
    </xf>
    <xf numFmtId="0" fontId="19" fillId="0" borderId="1" xfId="0" applyFont="1" applyBorder="1" applyAlignment="1">
      <alignment horizontal="distributed" vertical="center"/>
    </xf>
    <xf numFmtId="49" fontId="17" fillId="0" borderId="9" xfId="0" applyNumberFormat="1" applyFont="1" applyBorder="1" applyAlignment="1" applyProtection="1">
      <alignment horizontal="right" vertical="center"/>
      <protection locked="0"/>
    </xf>
    <xf numFmtId="49" fontId="17" fillId="0" borderId="9" xfId="0" applyNumberFormat="1" applyFont="1" applyBorder="1" applyAlignment="1">
      <alignment horizontal="left" vertical="center"/>
    </xf>
    <xf numFmtId="49" fontId="17" fillId="0" borderId="9" xfId="0" applyNumberFormat="1" applyFont="1" applyBorder="1" applyAlignment="1">
      <alignment horizontal="center" vertical="center"/>
    </xf>
    <xf numFmtId="49" fontId="17" fillId="0" borderId="9"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8" xfId="0" applyNumberFormat="1" applyFont="1" applyBorder="1" applyAlignment="1">
      <alignment horizontal="right" vertical="center" wrapText="1"/>
    </xf>
    <xf numFmtId="49" fontId="17" fillId="0" borderId="9" xfId="0" applyNumberFormat="1" applyFont="1" applyBorder="1" applyAlignment="1">
      <alignment horizontal="right" vertical="center" wrapText="1"/>
    </xf>
    <xf numFmtId="49" fontId="17" fillId="0" borderId="35"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9" xfId="0" applyNumberFormat="1" applyFont="1" applyBorder="1" applyAlignment="1">
      <alignment horizontal="center"/>
    </xf>
    <xf numFmtId="0" fontId="17" fillId="0" borderId="9" xfId="0" applyFont="1" applyBorder="1" applyAlignment="1">
      <alignment horizontal="right" vertical="center" wrapText="1"/>
    </xf>
    <xf numFmtId="49" fontId="17" fillId="0" borderId="9" xfId="0" applyNumberFormat="1" applyFont="1" applyBorder="1" applyAlignment="1">
      <alignment horizontal="distributed" vertical="center" wrapText="1"/>
    </xf>
    <xf numFmtId="49" fontId="17" fillId="0" borderId="12"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10"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179" fontId="17" fillId="0" borderId="9" xfId="0" applyNumberFormat="1" applyFont="1" applyBorder="1" applyAlignment="1">
      <alignment horizontal="right" vertical="center"/>
    </xf>
    <xf numFmtId="179" fontId="17" fillId="0" borderId="7" xfId="0" applyNumberFormat="1" applyFont="1" applyBorder="1" applyAlignment="1">
      <alignment horizontal="right" vertical="center"/>
    </xf>
    <xf numFmtId="179" fontId="17" fillId="0" borderId="35"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7" fillId="0" borderId="7" xfId="0" applyNumberFormat="1" applyFont="1" applyBorder="1" applyAlignment="1">
      <alignment vertical="center"/>
    </xf>
    <xf numFmtId="179" fontId="17" fillId="0" borderId="35" xfId="0" applyNumberFormat="1" applyFont="1" applyBorder="1" applyAlignment="1">
      <alignment vertical="center"/>
    </xf>
    <xf numFmtId="179" fontId="17" fillId="0" borderId="8" xfId="0" applyNumberFormat="1" applyFont="1" applyBorder="1" applyAlignment="1">
      <alignment vertical="center"/>
    </xf>
    <xf numFmtId="0" fontId="17" fillId="0" borderId="12"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7" fillId="0" borderId="35" xfId="0" applyFont="1" applyBorder="1" applyAlignment="1">
      <alignment horizontal="center" vertical="center"/>
    </xf>
    <xf numFmtId="0" fontId="17" fillId="0" borderId="10"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horizontal="distributed" vertical="center"/>
    </xf>
    <xf numFmtId="0" fontId="17" fillId="0" borderId="7" xfId="0" applyFont="1" applyBorder="1" applyAlignment="1">
      <alignment vertical="center"/>
    </xf>
    <xf numFmtId="0" fontId="17" fillId="0" borderId="35"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horizontal="right" vertical="center"/>
    </xf>
    <xf numFmtId="0" fontId="17" fillId="0" borderId="16" xfId="0" applyFont="1" applyBorder="1" applyAlignment="1">
      <alignment horizontal="right" vertical="center"/>
    </xf>
    <xf numFmtId="0" fontId="17" fillId="0" borderId="11" xfId="0" applyFont="1" applyBorder="1" applyAlignment="1">
      <alignment horizontal="right" vertical="center"/>
    </xf>
    <xf numFmtId="0" fontId="17" fillId="0" borderId="35" xfId="0" applyFont="1" applyBorder="1" applyAlignment="1">
      <alignment horizontal="distributed" vertical="center" wrapText="1"/>
    </xf>
    <xf numFmtId="0" fontId="17" fillId="0" borderId="0" xfId="0" applyFont="1" applyAlignment="1">
      <alignment horizontal="distributed" vertical="center"/>
    </xf>
    <xf numFmtId="0" fontId="17" fillId="0" borderId="7" xfId="0" applyFont="1" applyBorder="1" applyAlignment="1">
      <alignment horizontal="left" vertical="center"/>
    </xf>
    <xf numFmtId="0" fontId="17" fillId="0" borderId="35"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distributed" vertical="center"/>
    </xf>
    <xf numFmtId="0" fontId="17" fillId="0" borderId="0" xfId="2" applyFont="1" applyAlignment="1">
      <alignment horizontal="distributed" vertical="center"/>
    </xf>
    <xf numFmtId="0" fontId="17" fillId="0" borderId="35" xfId="2" applyFont="1" applyBorder="1" applyAlignment="1">
      <alignment horizontal="center" vertical="center"/>
    </xf>
    <xf numFmtId="49" fontId="13" fillId="0" borderId="9" xfId="0" applyNumberFormat="1" applyFont="1" applyBorder="1" applyAlignment="1">
      <alignment horizontal="center" vertical="center" wrapText="1"/>
    </xf>
    <xf numFmtId="49" fontId="46" fillId="0" borderId="9" xfId="0" applyNumberFormat="1" applyFont="1" applyBorder="1" applyAlignment="1">
      <alignment horizontal="center" vertical="center" wrapText="1"/>
    </xf>
    <xf numFmtId="49" fontId="13" fillId="0" borderId="9" xfId="0" applyNumberFormat="1" applyFont="1" applyBorder="1" applyAlignment="1">
      <alignment horizontal="distributed" vertical="center" wrapText="1"/>
    </xf>
    <xf numFmtId="49" fontId="44" fillId="0" borderId="9" xfId="0" applyNumberFormat="1" applyFont="1" applyBorder="1" applyAlignment="1">
      <alignment horizontal="center" vertical="center" wrapText="1"/>
    </xf>
    <xf numFmtId="49" fontId="44" fillId="0" borderId="0" xfId="0" applyNumberFormat="1" applyFont="1" applyAlignment="1">
      <alignment horizontal="distributed" vertical="center"/>
    </xf>
    <xf numFmtId="0" fontId="25" fillId="0" borderId="1"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25" fillId="0" borderId="35" xfId="0" applyFont="1" applyBorder="1" applyAlignment="1">
      <alignment horizontal="distributed"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58" fontId="25" fillId="0" borderId="7" xfId="0" applyNumberFormat="1" applyFont="1" applyBorder="1" applyAlignment="1">
      <alignment horizontal="center" vertical="center" wrapText="1"/>
    </xf>
    <xf numFmtId="58" fontId="25" fillId="0" borderId="8" xfId="0" applyNumberFormat="1" applyFont="1" applyBorder="1" applyAlignment="1">
      <alignment horizontal="center" vertical="center" wrapText="1"/>
    </xf>
    <xf numFmtId="0" fontId="17" fillId="0" borderId="0" xfId="2" applyFont="1" applyAlignment="1">
      <alignment horizontal="left" vertical="center" wrapText="1"/>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1"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10" xfId="2" applyFont="1" applyBorder="1" applyAlignment="1">
      <alignment horizontal="center" vertical="center"/>
    </xf>
    <xf numFmtId="0" fontId="17" fillId="0" borderId="16" xfId="2" applyFont="1" applyBorder="1" applyAlignment="1">
      <alignment horizontal="center" vertical="center"/>
    </xf>
    <xf numFmtId="0" fontId="17" fillId="0" borderId="11" xfId="2"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10" xfId="2" applyFont="1" applyBorder="1" applyAlignment="1">
      <alignment horizontal="center" vertical="center" wrapText="1" shrinkToFit="1"/>
    </xf>
    <xf numFmtId="0" fontId="17" fillId="0" borderId="11" xfId="2" applyFont="1" applyBorder="1" applyAlignment="1">
      <alignment horizontal="center" vertical="center" wrapText="1" shrinkToFit="1"/>
    </xf>
    <xf numFmtId="0" fontId="17" fillId="0" borderId="12" xfId="2" applyFont="1" applyBorder="1" applyAlignment="1">
      <alignment horizontal="center" vertical="center" wrapText="1" shrinkToFit="1"/>
    </xf>
    <xf numFmtId="0" fontId="17" fillId="0" borderId="13" xfId="2" applyFont="1" applyBorder="1" applyAlignment="1">
      <alignment horizontal="center" vertical="center" wrapText="1" shrinkToFit="1"/>
    </xf>
    <xf numFmtId="3" fontId="17" fillId="0" borderId="10" xfId="2" applyNumberFormat="1" applyFont="1" applyBorder="1" applyAlignment="1">
      <alignment vertical="center" shrinkToFit="1"/>
    </xf>
    <xf numFmtId="3" fontId="17" fillId="0" borderId="12" xfId="2" applyNumberFormat="1" applyFont="1" applyBorder="1" applyAlignment="1">
      <alignment vertical="center" shrinkToFit="1"/>
    </xf>
    <xf numFmtId="0" fontId="17" fillId="0" borderId="11"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10" xfId="2" applyFont="1" applyBorder="1" applyAlignment="1">
      <alignment vertical="center" wrapText="1"/>
    </xf>
    <xf numFmtId="0" fontId="17" fillId="0" borderId="11" xfId="2" applyFont="1" applyBorder="1" applyAlignment="1">
      <alignment vertical="center" wrapText="1"/>
    </xf>
    <xf numFmtId="0" fontId="17" fillId="0" borderId="12" xfId="2" applyFont="1" applyBorder="1" applyAlignment="1">
      <alignment vertical="center" wrapText="1"/>
    </xf>
    <xf numFmtId="0" fontId="17" fillId="0" borderId="13" xfId="2" applyFont="1" applyBorder="1" applyAlignment="1">
      <alignment vertical="center" wrapText="1"/>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26" fillId="0" borderId="11" xfId="2" applyFont="1" applyBorder="1" applyAlignment="1">
      <alignment horizontal="center" vertical="center"/>
    </xf>
    <xf numFmtId="0" fontId="26" fillId="0" borderId="13" xfId="2" applyFont="1" applyBorder="1" applyAlignment="1">
      <alignment horizontal="center" vertical="center"/>
    </xf>
    <xf numFmtId="3" fontId="17" fillId="0" borderId="1" xfId="2" applyNumberFormat="1" applyFont="1" applyBorder="1">
      <alignment vertical="center"/>
    </xf>
    <xf numFmtId="3" fontId="17" fillId="0" borderId="3" xfId="2" applyNumberFormat="1" applyFont="1" applyBorder="1">
      <alignment vertical="center"/>
    </xf>
    <xf numFmtId="0" fontId="17" fillId="0" borderId="16" xfId="2" applyFont="1" applyBorder="1" applyAlignment="1">
      <alignment horizontal="left" vertical="center" wrapText="1"/>
    </xf>
    <xf numFmtId="0" fontId="17" fillId="0" borderId="11" xfId="2" applyFont="1" applyBorder="1" applyAlignment="1">
      <alignment horizontal="left"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16" xfId="2" applyFont="1" applyBorder="1" applyAlignment="1">
      <alignment vertical="center" wrapText="1"/>
    </xf>
    <xf numFmtId="3" fontId="17" fillId="0" borderId="10" xfId="2" applyNumberFormat="1" applyFont="1" applyBorder="1">
      <alignment vertical="center"/>
    </xf>
    <xf numFmtId="3" fontId="17" fillId="0" borderId="12" xfId="2" applyNumberFormat="1" applyFont="1" applyBorder="1">
      <alignment vertical="center"/>
    </xf>
    <xf numFmtId="0" fontId="17" fillId="0" borderId="6" xfId="2" applyFont="1" applyBorder="1" applyAlignment="1">
      <alignment vertical="center" wrapText="1"/>
    </xf>
    <xf numFmtId="0" fontId="17" fillId="0" borderId="6" xfId="2" applyFont="1" applyBorder="1" applyAlignment="1">
      <alignment vertical="center" shrinkToFit="1"/>
    </xf>
    <xf numFmtId="0" fontId="26" fillId="0" borderId="6" xfId="2" applyFont="1" applyBorder="1" applyAlignment="1">
      <alignment vertical="center" shrinkToFit="1"/>
    </xf>
    <xf numFmtId="49" fontId="17" fillId="0" borderId="11" xfId="2" applyNumberFormat="1" applyFont="1" applyBorder="1" applyAlignment="1">
      <alignment horizontal="center" vertical="center" wrapText="1"/>
    </xf>
    <xf numFmtId="49" fontId="17" fillId="0" borderId="13" xfId="2" applyNumberFormat="1" applyFont="1" applyBorder="1" applyAlignment="1">
      <alignment horizontal="center" vertical="center" wrapText="1"/>
    </xf>
    <xf numFmtId="49" fontId="17" fillId="0" borderId="10" xfId="2" applyNumberFormat="1" applyFont="1" applyBorder="1" applyAlignment="1">
      <alignment horizontal="center" vertical="center" wrapText="1"/>
    </xf>
    <xf numFmtId="49" fontId="17" fillId="0" borderId="12" xfId="2" applyNumberFormat="1" applyFont="1" applyBorder="1" applyAlignment="1">
      <alignment horizontal="center" vertical="center" wrapText="1"/>
    </xf>
    <xf numFmtId="0" fontId="17" fillId="0" borderId="6" xfId="2" applyFont="1" applyBorder="1" applyAlignment="1">
      <alignment horizontal="left" vertical="center" wrapText="1"/>
    </xf>
    <xf numFmtId="0" fontId="14" fillId="0" borderId="0" xfId="2" applyFont="1">
      <alignment vertical="center"/>
    </xf>
    <xf numFmtId="49" fontId="17" fillId="0" borderId="0" xfId="2" applyNumberFormat="1" applyFont="1" applyAlignment="1">
      <alignment horizontal="left" vertical="center"/>
    </xf>
    <xf numFmtId="0" fontId="25" fillId="0" borderId="0" xfId="2" applyFont="1">
      <alignment vertical="center"/>
    </xf>
    <xf numFmtId="0" fontId="25" fillId="0" borderId="9" xfId="2" applyFont="1" applyBorder="1" applyAlignment="1">
      <alignment horizontal="center" vertical="center" wrapText="1"/>
    </xf>
    <xf numFmtId="0" fontId="25" fillId="0" borderId="9" xfId="2" applyFont="1" applyBorder="1" applyAlignment="1">
      <alignment horizontal="center" vertical="center"/>
    </xf>
    <xf numFmtId="176" fontId="25" fillId="0" borderId="9" xfId="2" applyNumberFormat="1" applyFont="1" applyBorder="1" applyAlignment="1">
      <alignment horizontal="center" vertical="center"/>
    </xf>
    <xf numFmtId="0" fontId="25" fillId="0" borderId="9" xfId="2" applyFont="1" applyBorder="1" applyAlignment="1">
      <alignment horizontal="center" vertical="center" shrinkToFit="1"/>
    </xf>
    <xf numFmtId="37" fontId="25" fillId="0" borderId="9" xfId="2" applyNumberFormat="1" applyFont="1" applyBorder="1">
      <alignment vertical="center"/>
    </xf>
    <xf numFmtId="176" fontId="25" fillId="0" borderId="9" xfId="2" applyNumberFormat="1" applyFont="1" applyBorder="1" applyAlignment="1">
      <alignment vertical="center" wrapText="1"/>
    </xf>
    <xf numFmtId="0" fontId="18" fillId="0" borderId="10" xfId="2" applyFont="1" applyBorder="1">
      <alignment vertical="center"/>
    </xf>
    <xf numFmtId="0" fontId="18" fillId="0" borderId="16" xfId="2" applyFont="1" applyBorder="1">
      <alignment vertical="center"/>
    </xf>
    <xf numFmtId="0" fontId="18" fillId="0" borderId="11" xfId="2" applyFont="1" applyBorder="1">
      <alignment vertical="center"/>
    </xf>
    <xf numFmtId="0" fontId="26" fillId="0" borderId="12" xfId="2" applyFont="1" applyBorder="1" applyAlignment="1">
      <alignment vertical="center" wrapText="1"/>
    </xf>
    <xf numFmtId="0" fontId="26" fillId="0" borderId="6" xfId="2" applyFont="1" applyBorder="1" applyAlignment="1">
      <alignment vertical="center" wrapText="1"/>
    </xf>
    <xf numFmtId="0" fontId="26" fillId="0" borderId="13" xfId="2" applyFont="1" applyBorder="1" applyAlignment="1">
      <alignment vertical="center" wrapText="1"/>
    </xf>
    <xf numFmtId="49" fontId="14" fillId="0" borderId="0" xfId="2" applyNumberFormat="1" applyFont="1" applyAlignment="1">
      <alignment horizontal="left" vertical="center"/>
    </xf>
    <xf numFmtId="0" fontId="17" fillId="0" borderId="9" xfId="2" applyFont="1" applyBorder="1" applyAlignment="1">
      <alignment horizontal="center" vertical="center" wrapText="1"/>
    </xf>
    <xf numFmtId="179" fontId="17" fillId="0" borderId="1" xfId="2" applyNumberFormat="1" applyFont="1" applyBorder="1">
      <alignment vertical="center"/>
    </xf>
    <xf numFmtId="179" fontId="17" fillId="0" borderId="3" xfId="2" applyNumberFormat="1" applyFont="1" applyBorder="1">
      <alignment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7" xfId="2" applyFont="1" applyBorder="1">
      <alignment vertical="center"/>
    </xf>
    <xf numFmtId="0" fontId="17" fillId="0" borderId="35" xfId="2" applyFont="1" applyBorder="1">
      <alignment vertical="center"/>
    </xf>
    <xf numFmtId="0" fontId="17" fillId="0" borderId="8" xfId="2" applyFont="1" applyBorder="1">
      <alignment vertical="center"/>
    </xf>
    <xf numFmtId="49" fontId="14" fillId="0" borderId="0" xfId="2" applyNumberFormat="1" applyFont="1">
      <alignment vertical="center"/>
    </xf>
    <xf numFmtId="0" fontId="17" fillId="0" borderId="9" xfId="2" applyFont="1" applyBorder="1" applyAlignment="1">
      <alignment horizontal="center" vertical="center" wrapText="1" shrinkToFit="1"/>
    </xf>
    <xf numFmtId="0" fontId="17" fillId="0" borderId="9" xfId="2" applyFont="1" applyBorder="1" applyAlignment="1">
      <alignment horizontal="left" vertical="center"/>
    </xf>
    <xf numFmtId="0" fontId="17" fillId="0" borderId="45" xfId="2" applyFont="1" applyBorder="1" applyAlignment="1">
      <alignment horizontal="center" vertical="center"/>
    </xf>
    <xf numFmtId="0" fontId="17" fillId="0" borderId="46" xfId="2" applyFont="1" applyBorder="1" applyAlignment="1">
      <alignment horizontal="center" vertical="center"/>
    </xf>
    <xf numFmtId="183" fontId="17" fillId="0" borderId="9" xfId="2" applyNumberFormat="1" applyFont="1" applyBorder="1" applyAlignment="1">
      <alignment horizontal="right" vertical="center"/>
    </xf>
    <xf numFmtId="0" fontId="19" fillId="0" borderId="0" xfId="2" applyFont="1" applyAlignment="1">
      <alignment horizontal="center" vertical="center" shrinkToFit="1"/>
    </xf>
    <xf numFmtId="0" fontId="14" fillId="0" borderId="0" xfId="2" applyFont="1" applyAlignment="1">
      <alignment horizontal="left" vertical="center"/>
    </xf>
    <xf numFmtId="56" fontId="17" fillId="0" borderId="9" xfId="2" applyNumberFormat="1" applyFont="1" applyBorder="1" applyAlignment="1">
      <alignment horizontal="center" vertical="center"/>
    </xf>
    <xf numFmtId="0" fontId="21" fillId="0" borderId="9" xfId="2" applyFont="1" applyBorder="1" applyAlignment="1">
      <alignment horizontal="center" vertical="center"/>
    </xf>
    <xf numFmtId="0" fontId="17" fillId="2" borderId="7"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58" fontId="17" fillId="0" borderId="10" xfId="0" applyNumberFormat="1" applyFont="1" applyBorder="1" applyAlignment="1" applyProtection="1">
      <alignment horizontal="left" vertical="center"/>
      <protection locked="0"/>
    </xf>
    <xf numFmtId="58" fontId="17" fillId="0" borderId="11" xfId="0" applyNumberFormat="1" applyFont="1" applyBorder="1" applyAlignment="1" applyProtection="1">
      <alignment horizontal="left" vertical="center"/>
      <protection locked="0"/>
    </xf>
    <xf numFmtId="0" fontId="26" fillId="0" borderId="9" xfId="0" applyFont="1" applyBorder="1" applyAlignment="1" applyProtection="1">
      <alignment horizontal="left" vertical="center" wrapText="1"/>
      <protection locked="0"/>
    </xf>
    <xf numFmtId="58" fontId="17" fillId="0" borderId="12" xfId="0" applyNumberFormat="1" applyFont="1" applyBorder="1" applyAlignment="1" applyProtection="1">
      <alignment horizontal="left" vertical="center"/>
      <protection locked="0"/>
    </xf>
    <xf numFmtId="58" fontId="17" fillId="0" borderId="13" xfId="0" applyNumberFormat="1" applyFont="1" applyBorder="1" applyAlignment="1" applyProtection="1">
      <alignment horizontal="left" vertical="center"/>
      <protection locked="0"/>
    </xf>
    <xf numFmtId="0" fontId="26"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58" fontId="17" fillId="0" borderId="16" xfId="0" applyNumberFormat="1" applyFont="1" applyBorder="1" applyAlignment="1" applyProtection="1">
      <alignment horizontal="left" vertical="center"/>
      <protection locked="0"/>
    </xf>
    <xf numFmtId="0" fontId="26" fillId="0" borderId="10"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58" fontId="17" fillId="0" borderId="6" xfId="0" applyNumberFormat="1" applyFont="1" applyBorder="1" applyAlignment="1" applyProtection="1">
      <alignment horizontal="left" vertical="center"/>
      <protection locked="0"/>
    </xf>
    <xf numFmtId="0" fontId="18" fillId="0" borderId="12"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0" fillId="0" borderId="0" xfId="0"/>
    <xf numFmtId="179" fontId="17" fillId="0" borderId="9" xfId="0" applyNumberFormat="1" applyFont="1" applyBorder="1" applyAlignment="1" applyProtection="1">
      <alignment vertical="center"/>
      <protection locked="0"/>
    </xf>
    <xf numFmtId="179" fontId="17" fillId="0" borderId="7" xfId="0" applyNumberFormat="1" applyFont="1" applyBorder="1" applyAlignment="1" applyProtection="1">
      <alignment vertical="center"/>
      <protection locked="0"/>
    </xf>
    <xf numFmtId="179" fontId="17" fillId="0" borderId="8" xfId="0" applyNumberFormat="1" applyFont="1" applyBorder="1" applyAlignme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9" fillId="0" borderId="9" xfId="0" applyFont="1" applyBorder="1" applyAlignment="1" applyProtection="1">
      <alignment horizontal="left" vertical="center"/>
      <protection locked="0"/>
    </xf>
    <xf numFmtId="0" fontId="19" fillId="0" borderId="9" xfId="0" applyFont="1" applyBorder="1" applyAlignment="1" applyProtection="1">
      <alignment vertical="center" wrapText="1"/>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protection locked="0"/>
    </xf>
    <xf numFmtId="0" fontId="19" fillId="0" borderId="8" xfId="0" applyFont="1" applyBorder="1" applyAlignment="1" applyProtection="1">
      <alignment horizontal="left" vertical="center" wrapText="1"/>
      <protection locked="0"/>
    </xf>
    <xf numFmtId="0" fontId="19" fillId="0" borderId="7" xfId="0" applyFont="1" applyBorder="1" applyAlignment="1" applyProtection="1">
      <alignment horizontal="left" vertical="center"/>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186" fontId="17" fillId="0" borderId="9" xfId="2" applyNumberFormat="1" applyFont="1" applyBorder="1" applyAlignment="1">
      <alignment horizontal="right" vertical="center"/>
    </xf>
    <xf numFmtId="186" fontId="17" fillId="0" borderId="9" xfId="2" applyNumberFormat="1" applyFont="1" applyBorder="1">
      <alignment vertical="center"/>
    </xf>
    <xf numFmtId="176" fontId="17" fillId="0" borderId="9" xfId="2" applyNumberFormat="1" applyFont="1" applyBorder="1" applyAlignment="1">
      <alignment horizontal="right" vertical="center"/>
    </xf>
    <xf numFmtId="176" fontId="17" fillId="0" borderId="49" xfId="2" applyNumberFormat="1" applyFont="1" applyBorder="1" applyAlignment="1">
      <alignment horizontal="left" vertical="center"/>
    </xf>
    <xf numFmtId="0" fontId="17" fillId="0" borderId="49" xfId="2" applyFont="1" applyBorder="1" applyAlignment="1">
      <alignment horizontal="left" vertical="center" shrinkToFit="1"/>
    </xf>
    <xf numFmtId="0" fontId="21" fillId="0" borderId="9" xfId="2" applyFont="1" applyBorder="1" applyAlignment="1">
      <alignment horizontal="center" vertical="center" wrapText="1"/>
    </xf>
    <xf numFmtId="0" fontId="17" fillId="0" borderId="49" xfId="2" applyFont="1" applyBorder="1" applyAlignment="1">
      <alignment horizontal="left" vertical="center"/>
    </xf>
    <xf numFmtId="176" fontId="17" fillId="0" borderId="51" xfId="2" applyNumberFormat="1" applyFont="1" applyBorder="1" applyAlignment="1">
      <alignment horizontal="left" vertical="center"/>
    </xf>
    <xf numFmtId="176" fontId="17" fillId="0" borderId="9" xfId="2" applyNumberFormat="1" applyFont="1" applyBorder="1">
      <alignment vertical="center"/>
    </xf>
    <xf numFmtId="58" fontId="17" fillId="0" borderId="7" xfId="2" applyNumberFormat="1" applyFont="1" applyBorder="1" applyAlignment="1">
      <alignment horizontal="center" vertical="center"/>
    </xf>
    <xf numFmtId="58" fontId="17" fillId="0" borderId="35" xfId="2" applyNumberFormat="1" applyFont="1" applyBorder="1" applyAlignment="1">
      <alignment horizontal="center" vertical="center"/>
    </xf>
    <xf numFmtId="58" fontId="17" fillId="0" borderId="8" xfId="2" applyNumberFormat="1"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49" xfId="2" applyFont="1" applyBorder="1" applyAlignment="1">
      <alignment horizontal="center" vertical="center"/>
    </xf>
    <xf numFmtId="0" fontId="17" fillId="0" borderId="35" xfId="2" applyFont="1" applyBorder="1" applyAlignment="1">
      <alignment horizontal="right" vertical="center"/>
    </xf>
    <xf numFmtId="0" fontId="17" fillId="0" borderId="58" xfId="2" applyFont="1" applyBorder="1" applyAlignment="1">
      <alignment horizontal="right" vertical="center"/>
    </xf>
    <xf numFmtId="0" fontId="17" fillId="0" borderId="9" xfId="2" applyFont="1" applyBorder="1" applyAlignment="1">
      <alignment horizontal="center" vertical="center" shrinkToFit="1"/>
    </xf>
    <xf numFmtId="0" fontId="17" fillId="0" borderId="3" xfId="2" applyFont="1" applyBorder="1" applyAlignment="1">
      <alignment horizontal="right" vertical="center"/>
    </xf>
    <xf numFmtId="0" fontId="17" fillId="0" borderId="61" xfId="2" applyFont="1" applyBorder="1" applyAlignment="1">
      <alignment horizontal="right" vertical="center"/>
    </xf>
    <xf numFmtId="0" fontId="17" fillId="0" borderId="56" xfId="2" applyFont="1" applyBorder="1" applyAlignment="1">
      <alignment horizontal="right" vertical="center"/>
    </xf>
    <xf numFmtId="0" fontId="17" fillId="0" borderId="57" xfId="2" applyFont="1" applyBorder="1" applyAlignment="1">
      <alignment horizontal="right" vertical="center"/>
    </xf>
    <xf numFmtId="0" fontId="21" fillId="0" borderId="59" xfId="2" applyFont="1" applyBorder="1" applyAlignment="1">
      <alignment horizontal="center" vertical="top"/>
    </xf>
    <xf numFmtId="0" fontId="21" fillId="0" borderId="60" xfId="2" applyFont="1" applyBorder="1" applyAlignment="1">
      <alignment horizontal="center" vertical="top"/>
    </xf>
    <xf numFmtId="0" fontId="17" fillId="0" borderId="59" xfId="2" applyFont="1" applyBorder="1" applyAlignment="1">
      <alignment horizontal="right" vertical="center"/>
    </xf>
    <xf numFmtId="0" fontId="17" fillId="0" borderId="7" xfId="2" applyFont="1" applyBorder="1" applyAlignment="1">
      <alignment horizontal="right" vertical="center"/>
    </xf>
    <xf numFmtId="0" fontId="17" fillId="0" borderId="9" xfId="2" applyFont="1" applyBorder="1" applyAlignment="1">
      <alignment horizontal="right" vertical="center"/>
    </xf>
    <xf numFmtId="187" fontId="17" fillId="0" borderId="0" xfId="2" applyNumberFormat="1" applyFont="1">
      <alignment vertical="center"/>
    </xf>
    <xf numFmtId="3" fontId="17" fillId="0" borderId="9" xfId="2" applyNumberFormat="1" applyFont="1" applyBorder="1" applyAlignment="1">
      <alignment horizontal="right" vertical="center"/>
    </xf>
    <xf numFmtId="0" fontId="17" fillId="0" borderId="62" xfId="2" applyFont="1" applyBorder="1" applyAlignment="1">
      <alignment horizontal="right" vertical="center"/>
    </xf>
    <xf numFmtId="0" fontId="17" fillId="0" borderId="1" xfId="2" applyFont="1" applyBorder="1" applyAlignment="1">
      <alignment horizontal="center" vertical="center" shrinkToFit="1"/>
    </xf>
    <xf numFmtId="0" fontId="17" fillId="0" borderId="8" xfId="2" applyFont="1" applyBorder="1" applyAlignment="1">
      <alignment horizontal="center" vertical="center" wrapText="1" shrinkToFit="1"/>
    </xf>
    <xf numFmtId="0" fontId="17" fillId="0" borderId="9" xfId="2" applyFont="1" applyBorder="1" applyAlignment="1">
      <alignment vertical="center" wrapText="1"/>
    </xf>
    <xf numFmtId="3" fontId="14" fillId="0" borderId="9" xfId="2" applyNumberFormat="1" applyFont="1" applyBorder="1" applyAlignment="1">
      <alignment horizontal="right" vertical="center"/>
    </xf>
    <xf numFmtId="3" fontId="14" fillId="0" borderId="9" xfId="3" applyNumberFormat="1" applyFont="1" applyFill="1" applyBorder="1" applyAlignment="1">
      <alignment horizontal="right" vertical="center"/>
    </xf>
    <xf numFmtId="0" fontId="17" fillId="0" borderId="7" xfId="2" applyFont="1" applyBorder="1" applyAlignment="1">
      <alignment horizontal="center" vertical="center" wrapText="1" shrinkToFit="1"/>
    </xf>
    <xf numFmtId="0" fontId="17" fillId="0" borderId="7" xfId="2" applyFont="1" applyBorder="1" applyAlignment="1">
      <alignment horizontal="center" vertical="center" shrinkToFit="1"/>
    </xf>
    <xf numFmtId="0" fontId="17" fillId="0" borderId="35" xfId="2" applyFont="1" applyBorder="1" applyAlignment="1">
      <alignment horizontal="center" vertical="center" wrapText="1" shrinkToFit="1"/>
    </xf>
    <xf numFmtId="3" fontId="14" fillId="0" borderId="3" xfId="2" applyNumberFormat="1" applyFont="1" applyBorder="1" applyAlignment="1">
      <alignment horizontal="right" vertical="center"/>
    </xf>
    <xf numFmtId="3" fontId="14" fillId="0" borderId="9" xfId="2" applyNumberFormat="1" applyFont="1" applyBorder="1" applyAlignment="1">
      <alignment horizontal="right" vertical="center" wrapText="1"/>
    </xf>
    <xf numFmtId="3" fontId="14" fillId="0" borderId="9" xfId="2" applyNumberFormat="1" applyFont="1" applyBorder="1" applyAlignment="1">
      <alignment horizontal="right" vertical="center" shrinkToFit="1"/>
    </xf>
    <xf numFmtId="0" fontId="26" fillId="0" borderId="9" xfId="2" applyFont="1" applyBorder="1" applyAlignment="1">
      <alignment vertical="center" wrapText="1"/>
    </xf>
    <xf numFmtId="3" fontId="14" fillId="0" borderId="1" xfId="2" applyNumberFormat="1" applyFont="1" applyBorder="1" applyAlignment="1">
      <alignment horizontal="right" vertical="center" wrapText="1"/>
    </xf>
    <xf numFmtId="3" fontId="14" fillId="0" borderId="3" xfId="2" applyNumberFormat="1" applyFont="1" applyBorder="1" applyAlignment="1">
      <alignment horizontal="right" vertical="center" wrapText="1"/>
    </xf>
    <xf numFmtId="0" fontId="17" fillId="0" borderId="9" xfId="2" applyFont="1" applyBorder="1">
      <alignment vertical="center"/>
    </xf>
    <xf numFmtId="3" fontId="17" fillId="0" borderId="9" xfId="3" applyNumberFormat="1" applyFont="1" applyFill="1" applyBorder="1" applyAlignment="1">
      <alignment horizontal="right" vertical="center"/>
    </xf>
    <xf numFmtId="0" fontId="17" fillId="0" borderId="9" xfId="2" applyFont="1" applyBorder="1" applyAlignment="1">
      <alignment horizontal="left" vertical="center" wrapText="1"/>
    </xf>
    <xf numFmtId="0" fontId="17" fillId="0" borderId="10" xfId="2" applyFont="1" applyBorder="1" applyAlignment="1">
      <alignment horizontal="right" vertical="center"/>
    </xf>
    <xf numFmtId="0" fontId="17" fillId="0" borderId="16" xfId="2" applyFont="1" applyBorder="1" applyAlignment="1">
      <alignment horizontal="right" vertical="center"/>
    </xf>
    <xf numFmtId="0" fontId="17" fillId="0" borderId="11" xfId="2" applyFont="1" applyBorder="1" applyAlignment="1">
      <alignment horizontal="right" vertical="center"/>
    </xf>
    <xf numFmtId="0" fontId="17" fillId="0" borderId="12" xfId="2" applyFont="1" applyBorder="1" applyAlignment="1">
      <alignment horizontal="right" vertical="center"/>
    </xf>
    <xf numFmtId="0" fontId="17" fillId="0" borderId="13" xfId="2" applyFont="1" applyBorder="1" applyAlignment="1">
      <alignment horizontal="right" vertical="center"/>
    </xf>
    <xf numFmtId="0" fontId="17" fillId="0" borderId="17" xfId="2" applyFont="1" applyBorder="1" applyAlignment="1">
      <alignment horizontal="center"/>
    </xf>
    <xf numFmtId="0" fontId="17" fillId="0" borderId="65" xfId="2" applyFont="1" applyBorder="1" applyAlignment="1">
      <alignment horizontal="center"/>
    </xf>
    <xf numFmtId="0" fontId="17" fillId="0" borderId="66" xfId="2" applyFont="1" applyBorder="1" applyAlignment="1">
      <alignment horizontal="center"/>
    </xf>
    <xf numFmtId="0" fontId="17" fillId="0" borderId="67" xfId="2" applyFont="1" applyBorder="1" applyAlignment="1">
      <alignment horizontal="center"/>
    </xf>
    <xf numFmtId="0" fontId="17" fillId="0" borderId="27" xfId="2" applyFont="1" applyBorder="1" applyAlignment="1">
      <alignment horizontal="center" vertical="top"/>
    </xf>
    <xf numFmtId="0" fontId="17" fillId="0" borderId="68" xfId="2" applyFont="1" applyBorder="1" applyAlignment="1">
      <alignment horizontal="center" vertical="top"/>
    </xf>
    <xf numFmtId="0" fontId="17" fillId="0" borderId="69" xfId="2" applyFont="1" applyBorder="1" applyAlignment="1">
      <alignment horizontal="center" vertical="top"/>
    </xf>
    <xf numFmtId="0" fontId="17" fillId="0" borderId="70" xfId="2" applyFont="1" applyBorder="1" applyAlignment="1">
      <alignment horizontal="center" vertical="top"/>
    </xf>
    <xf numFmtId="0" fontId="17" fillId="0" borderId="75" xfId="2" applyFont="1" applyBorder="1" applyAlignment="1">
      <alignment horizontal="left" vertical="top"/>
    </xf>
    <xf numFmtId="0" fontId="17" fillId="0" borderId="76" xfId="2" applyFont="1" applyBorder="1" applyAlignment="1">
      <alignment horizontal="left" vertical="top"/>
    </xf>
    <xf numFmtId="0" fontId="17" fillId="0" borderId="26" xfId="2" applyFont="1" applyBorder="1" applyAlignment="1">
      <alignment horizontal="center"/>
    </xf>
    <xf numFmtId="0" fontId="17" fillId="0" borderId="71" xfId="2" applyFont="1" applyBorder="1" applyAlignment="1">
      <alignment horizontal="center"/>
    </xf>
    <xf numFmtId="0" fontId="17" fillId="0" borderId="72" xfId="2" applyFont="1" applyBorder="1" applyAlignment="1">
      <alignment horizontal="center"/>
    </xf>
    <xf numFmtId="0" fontId="17" fillId="0" borderId="73" xfId="2" applyFont="1" applyBorder="1" applyAlignment="1">
      <alignment horizontal="left"/>
    </xf>
    <xf numFmtId="0" fontId="17" fillId="0" borderId="74" xfId="2" applyFont="1" applyBorder="1" applyAlignment="1">
      <alignment horizontal="left"/>
    </xf>
    <xf numFmtId="38" fontId="17" fillId="0" borderId="9" xfId="3" applyFont="1" applyFill="1" applyBorder="1">
      <alignment vertical="center"/>
    </xf>
    <xf numFmtId="180" fontId="17" fillId="0" borderId="7" xfId="2" applyNumberFormat="1" applyFont="1" applyBorder="1" applyAlignment="1">
      <alignment horizontal="right" vertical="center"/>
    </xf>
    <xf numFmtId="180" fontId="17" fillId="0" borderId="35" xfId="2" applyNumberFormat="1" applyFont="1" applyBorder="1" applyAlignment="1">
      <alignment horizontal="right" vertical="center"/>
    </xf>
    <xf numFmtId="180" fontId="17" fillId="0" borderId="8" xfId="2" applyNumberFormat="1" applyFont="1" applyBorder="1" applyAlignment="1">
      <alignment horizontal="right" vertical="center"/>
    </xf>
    <xf numFmtId="40" fontId="17" fillId="0" borderId="9" xfId="3" applyNumberFormat="1" applyFont="1" applyFill="1" applyBorder="1" applyAlignment="1">
      <alignment horizontal="right" vertical="center"/>
    </xf>
    <xf numFmtId="40" fontId="17" fillId="0" borderId="7" xfId="3" applyNumberFormat="1" applyFont="1" applyFill="1" applyBorder="1" applyAlignment="1">
      <alignment horizontal="right" vertical="center"/>
    </xf>
    <xf numFmtId="38" fontId="17" fillId="0" borderId="9" xfId="3" applyFont="1" applyFill="1" applyBorder="1" applyAlignment="1">
      <alignment horizontal="right" vertical="center"/>
    </xf>
    <xf numFmtId="0" fontId="19" fillId="0" borderId="9" xfId="2" applyFont="1" applyBorder="1" applyAlignment="1">
      <alignment horizontal="center" vertical="center" wrapText="1"/>
    </xf>
    <xf numFmtId="3" fontId="17" fillId="0" borderId="9" xfId="3" applyNumberFormat="1" applyFont="1" applyFill="1" applyBorder="1">
      <alignment vertical="center"/>
    </xf>
    <xf numFmtId="0" fontId="17" fillId="0" borderId="9" xfId="2" applyFont="1" applyBorder="1" applyAlignment="1">
      <alignment horizontal="center" vertical="center" textRotation="255" wrapText="1"/>
    </xf>
    <xf numFmtId="0" fontId="14" fillId="0" borderId="6" xfId="2" applyFont="1" applyBorder="1" applyAlignment="1">
      <alignment horizontal="center" vertical="center"/>
    </xf>
    <xf numFmtId="0" fontId="17" fillId="0" borderId="35" xfId="2" applyFont="1" applyBorder="1" applyAlignment="1">
      <alignment horizontal="distributed" vertical="center"/>
    </xf>
    <xf numFmtId="180" fontId="17" fillId="0" borderId="10" xfId="2" applyNumberFormat="1" applyFont="1" applyBorder="1" applyAlignment="1">
      <alignment horizontal="right" vertical="center"/>
    </xf>
    <xf numFmtId="180" fontId="17" fillId="0" borderId="16" xfId="2" applyNumberFormat="1" applyFont="1" applyBorder="1" applyAlignment="1">
      <alignment horizontal="right" vertical="center"/>
    </xf>
    <xf numFmtId="180" fontId="17" fillId="0" borderId="11" xfId="2" applyNumberFormat="1" applyFont="1" applyBorder="1" applyAlignment="1">
      <alignment horizontal="right" vertical="center"/>
    </xf>
    <xf numFmtId="37" fontId="17" fillId="0" borderId="9" xfId="3" applyNumberFormat="1" applyFont="1" applyFill="1" applyBorder="1" applyAlignment="1">
      <alignment horizontal="right" vertical="center"/>
    </xf>
    <xf numFmtId="0" fontId="17" fillId="0" borderId="14" xfId="2" applyFont="1" applyBorder="1" applyAlignment="1">
      <alignment horizontal="center" vertical="top"/>
    </xf>
    <xf numFmtId="0" fontId="17" fillId="0" borderId="0" xfId="2" applyFont="1" applyAlignment="1">
      <alignment horizontal="center" vertical="top"/>
    </xf>
    <xf numFmtId="0" fontId="17" fillId="0" borderId="15" xfId="2" applyFont="1" applyBorder="1" applyAlignment="1">
      <alignment horizontal="center" vertical="top"/>
    </xf>
    <xf numFmtId="0" fontId="17" fillId="0" borderId="73" xfId="2" applyFont="1" applyBorder="1" applyAlignment="1">
      <alignment horizontal="center" vertical="top"/>
    </xf>
    <xf numFmtId="0" fontId="17" fillId="0" borderId="74" xfId="2" applyFont="1" applyBorder="1" applyAlignment="1">
      <alignment horizontal="center" vertical="top"/>
    </xf>
    <xf numFmtId="0" fontId="14" fillId="0" borderId="50" xfId="2" applyFont="1" applyBorder="1">
      <alignment vertical="center"/>
    </xf>
    <xf numFmtId="0" fontId="17" fillId="0" borderId="10" xfId="2" applyFont="1" applyBorder="1" applyAlignment="1">
      <alignment horizontal="center"/>
    </xf>
    <xf numFmtId="0" fontId="17" fillId="0" borderId="16" xfId="2" applyFont="1" applyBorder="1" applyAlignment="1">
      <alignment horizontal="center"/>
    </xf>
    <xf numFmtId="0" fontId="17" fillId="0" borderId="11" xfId="2" applyFont="1" applyBorder="1" applyAlignment="1">
      <alignment horizontal="center"/>
    </xf>
    <xf numFmtId="0" fontId="17" fillId="0" borderId="77" xfId="2" applyFont="1" applyBorder="1" applyAlignment="1">
      <alignment horizontal="center"/>
    </xf>
    <xf numFmtId="0" fontId="17" fillId="0" borderId="78" xfId="2" applyFont="1" applyBorder="1" applyAlignment="1">
      <alignment horizontal="center"/>
    </xf>
    <xf numFmtId="0" fontId="17" fillId="0" borderId="0" xfId="2" applyFont="1" applyAlignment="1">
      <alignment vertical="center" wrapText="1"/>
    </xf>
    <xf numFmtId="0" fontId="17" fillId="0" borderId="15" xfId="2" applyFont="1" applyBorder="1" applyAlignment="1">
      <alignment vertical="center" wrapText="1"/>
    </xf>
    <xf numFmtId="0" fontId="26" fillId="0" borderId="0" xfId="2" applyFont="1" applyAlignment="1">
      <alignment vertical="center" wrapText="1"/>
    </xf>
    <xf numFmtId="0" fontId="17" fillId="0" borderId="14" xfId="2" applyFont="1" applyBorder="1" applyAlignment="1">
      <alignment horizontal="right" vertical="center"/>
    </xf>
    <xf numFmtId="0" fontId="17" fillId="0" borderId="15" xfId="2" applyFont="1" applyBorder="1" applyAlignment="1">
      <alignment horizontal="right" vertical="center"/>
    </xf>
    <xf numFmtId="0" fontId="17" fillId="0" borderId="10" xfId="2" applyFont="1" applyBorder="1" applyAlignment="1">
      <alignment horizontal="right" vertical="center" wrapText="1"/>
    </xf>
    <xf numFmtId="0" fontId="17" fillId="0" borderId="16" xfId="2" applyFont="1" applyBorder="1" applyAlignment="1">
      <alignment horizontal="right" vertical="center" wrapText="1"/>
    </xf>
    <xf numFmtId="0" fontId="17" fillId="0" borderId="11" xfId="2" applyFont="1" applyBorder="1" applyAlignment="1">
      <alignment horizontal="right" vertical="center" wrapText="1"/>
    </xf>
    <xf numFmtId="0" fontId="17" fillId="0" borderId="14" xfId="2" applyFont="1" applyBorder="1" applyAlignment="1">
      <alignment horizontal="right" vertical="center" wrapText="1"/>
    </xf>
    <xf numFmtId="0" fontId="17" fillId="0" borderId="0" xfId="2" applyFont="1" applyAlignment="1">
      <alignment horizontal="right" vertical="center" wrapText="1"/>
    </xf>
    <xf numFmtId="0" fontId="17" fillId="0" borderId="15" xfId="2" applyFont="1" applyBorder="1" applyAlignment="1">
      <alignment horizontal="right" vertical="center" wrapText="1"/>
    </xf>
    <xf numFmtId="0" fontId="17" fillId="0" borderId="12" xfId="2" applyFont="1" applyBorder="1" applyAlignment="1">
      <alignment horizontal="right" vertical="center" wrapText="1"/>
    </xf>
    <xf numFmtId="0" fontId="17" fillId="0" borderId="6" xfId="2" applyFont="1" applyBorder="1" applyAlignment="1">
      <alignment horizontal="right" vertical="center" wrapText="1"/>
    </xf>
    <xf numFmtId="0" fontId="17" fillId="0" borderId="13" xfId="2" applyFont="1" applyBorder="1" applyAlignment="1">
      <alignment horizontal="right" vertical="center" wrapText="1"/>
    </xf>
    <xf numFmtId="0" fontId="14" fillId="0" borderId="50" xfId="2" applyFont="1" applyBorder="1" applyAlignment="1">
      <alignment horizontal="left" vertical="center"/>
    </xf>
    <xf numFmtId="0" fontId="14" fillId="0" borderId="6" xfId="2" applyFont="1" applyBorder="1" applyAlignment="1">
      <alignment horizontal="right" vertical="center"/>
    </xf>
    <xf numFmtId="0" fontId="17" fillId="0" borderId="8" xfId="2" applyFont="1" applyBorder="1" applyAlignment="1">
      <alignment horizontal="right" vertical="center"/>
    </xf>
    <xf numFmtId="0" fontId="17" fillId="0" borderId="81" xfId="2" applyFont="1" applyBorder="1" applyAlignment="1">
      <alignment horizontal="center" vertical="center"/>
    </xf>
    <xf numFmtId="0" fontId="17" fillId="0" borderId="81" xfId="2" applyFont="1" applyBorder="1" applyAlignment="1">
      <alignment horizontal="right" vertical="center"/>
    </xf>
    <xf numFmtId="0" fontId="17" fillId="0" borderId="82" xfId="2" applyFont="1" applyBorder="1" applyAlignment="1">
      <alignment horizontal="right" vertical="center"/>
    </xf>
    <xf numFmtId="0" fontId="17" fillId="0" borderId="83" xfId="2" applyFont="1" applyBorder="1" applyAlignment="1">
      <alignment horizontal="right" vertical="center"/>
    </xf>
    <xf numFmtId="0" fontId="26" fillId="0" borderId="9" xfId="2" applyFont="1" applyBorder="1" applyAlignment="1">
      <alignment horizontal="center" vertical="center"/>
    </xf>
    <xf numFmtId="0" fontId="35" fillId="0" borderId="0" xfId="2" applyFont="1" applyAlignment="1">
      <alignment horizontal="left" vertical="center"/>
    </xf>
    <xf numFmtId="189" fontId="17" fillId="0" borderId="9" xfId="2"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17" fillId="0" borderId="12" xfId="0" applyFont="1" applyBorder="1" applyAlignment="1">
      <alignment vertical="center"/>
    </xf>
    <xf numFmtId="0" fontId="17" fillId="0" borderId="6" xfId="0" applyFont="1" applyBorder="1" applyAlignment="1">
      <alignment vertical="center"/>
    </xf>
    <xf numFmtId="0" fontId="17" fillId="0" borderId="13" xfId="0" applyFont="1" applyBorder="1" applyAlignment="1">
      <alignment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25" fillId="0" borderId="1"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17" fillId="0" borderId="2" xfId="0" applyFont="1" applyBorder="1" applyAlignment="1">
      <alignment horizontal="center" vertical="center"/>
    </xf>
    <xf numFmtId="0" fontId="25" fillId="0" borderId="3" xfId="0" applyFont="1" applyBorder="1" applyAlignment="1">
      <alignment horizontal="center" vertical="center" textRotation="255" wrapText="1"/>
    </xf>
    <xf numFmtId="0" fontId="14" fillId="2" borderId="0" xfId="0" applyFont="1" applyFill="1" applyAlignment="1">
      <alignment horizontal="right" vertical="center"/>
    </xf>
    <xf numFmtId="0" fontId="14" fillId="2" borderId="6" xfId="0" applyFont="1" applyFill="1" applyBorder="1" applyAlignment="1">
      <alignment horizontal="right" vertical="center"/>
    </xf>
  </cellXfs>
  <cellStyles count="5">
    <cellStyle name="桁区切り 2" xfId="3" xr:uid="{00000000-0005-0000-0000-000000000000}"/>
    <cellStyle name="桁区切り 3" xfId="4"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22687</xdr:colOff>
      <xdr:row>0</xdr:row>
      <xdr:rowOff>114300</xdr:rowOff>
    </xdr:from>
    <xdr:to>
      <xdr:col>14</xdr:col>
      <xdr:colOff>490452</xdr:colOff>
      <xdr:row>36</xdr:row>
      <xdr:rowOff>28575</xdr:rowOff>
    </xdr:to>
    <xdr:grpSp>
      <xdr:nvGrpSpPr>
        <xdr:cNvPr id="2" name="グループ化 1">
          <a:extLst>
            <a:ext uri="{FF2B5EF4-FFF2-40B4-BE49-F238E27FC236}">
              <a16:creationId xmlns:a16="http://schemas.microsoft.com/office/drawing/2014/main" id="{B8591943-7DC9-4C33-9E8E-856648290706}"/>
            </a:ext>
          </a:extLst>
        </xdr:cNvPr>
        <xdr:cNvGrpSpPr/>
      </xdr:nvGrpSpPr>
      <xdr:grpSpPr>
        <a:xfrm>
          <a:off x="22687" y="114300"/>
          <a:ext cx="9162878" cy="6797213"/>
          <a:chOff x="47625" y="114300"/>
          <a:chExt cx="8724899" cy="7115175"/>
        </a:xfrm>
      </xdr:grpSpPr>
      <xdr:sp macro="" textlink="">
        <xdr:nvSpPr>
          <xdr:cNvPr id="3" name="Rectangle 516">
            <a:extLst>
              <a:ext uri="{FF2B5EF4-FFF2-40B4-BE49-F238E27FC236}">
                <a16:creationId xmlns:a16="http://schemas.microsoft.com/office/drawing/2014/main" id="{8D5E9FA0-26ED-104B-488A-8431B97CA368}"/>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C6BBBA03-AAC6-59C3-9F53-2993E8CF9A5A}"/>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314F9EFD-1BB3-A6D6-D32B-6DAD91EBA8F4}"/>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2F0CB039-C38D-4926-FFFA-BBB804AA3BCF}"/>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228A36CC-0A2C-D86C-E074-DF53650341EE}"/>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21668EB9-56FE-7393-624C-85734C9B6BF3}"/>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B63F0E4C-ED10-7797-EDBD-51C37FC36AEE}"/>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B1DE9F45-BD02-0646-F6C8-845D5BD1511C}"/>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5C7ADE5B-2D97-C42A-D0A8-5DCBCAAFAAC7}"/>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598E81E9-6664-4837-68FC-07AF79979861}"/>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EF3A823A-D798-EF97-6A0A-EC7521D60D5C}"/>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2A47845F-FEB1-DBAA-4111-9A1B48BA15D9}"/>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EFF80FFC-0B89-FD31-93F2-1A47AE14F6E9}"/>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46C8EDAB-AA7D-C3F0-7E91-1154D1D705AF}"/>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50392BF0-2F35-9E4E-96D1-10DBCC875C56}"/>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B8E5E014-2628-292E-EB14-C49AD7F7FB75}"/>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31A74F95-6D6E-B913-8194-CD9A7BE10942}"/>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AF03D66F-D2F4-6067-025C-9A43E0FA9415}"/>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C5F20132-495E-0293-AA35-EE8CACD6F152}"/>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B705D296-37F6-1FE4-894C-50B1CB352B3C}"/>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C3D2378E-21FD-39E2-E566-0522F2071C61}"/>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3C76904D-6CD0-5EF2-18E6-0889946D1F4E}"/>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C1C6A357-C4D6-D003-83E7-6DFFA77D5CAE}"/>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06A0E816-04DB-6C32-B694-AFB4FCF33940}"/>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C3DDAB6D-0A1E-444C-6860-B4DF562B8C40}"/>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BA26EC15-D976-F8D3-BC6F-16DDE3324A30}"/>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87FA5798-CB6F-BD34-0CE4-54AF756DE6BC}"/>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14F54667-ABDA-9396-CE15-74E67D223DE6}"/>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A6867FB7-B001-21AE-D449-E0A265C0300C}"/>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0AC262E3-86A4-ECEE-FFB5-3D34A79EF56A}"/>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27FF0542-71E1-1DAA-FBDF-3B01A2D48512}"/>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34DDAE84-DE16-F57A-417C-D3C83F8D5BA2}"/>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47281F81-DD1B-6F68-F3B3-A0997155704F}"/>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C7DB7E69-51F7-3042-7239-7FF49C428791}"/>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7D0D3042-AEED-D3F6-4361-DF2F2C96E8A0}"/>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9F68BB6D-5FEE-D72E-F3DB-C65B6BCA9734}"/>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7A6D2C2B-4E75-453A-E88E-FD95410DDAA5}"/>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244AFE5C-4BE6-DBEF-D916-F6358F12F71B}"/>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CDF172F3-3272-D8AC-0A66-0085C32FAE87}"/>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8DACDE47-9A1C-6014-9762-6C4CB7DE1F52}"/>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F1B2876D-E8CA-0C9B-5495-F66BD5D5A42B}"/>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57F012D3-BFBA-108A-8B32-60E6411CD18E}"/>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DDF2225D-88F9-5559-4C7C-B5F44CA2F4E6}"/>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BED235D6-51AA-59B9-DE02-8D3C6DA1ACB7}"/>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B5D6FD77-75C0-1BAE-047E-59B6ABEA0E2B}"/>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E1F35B79-0EAC-81C9-C15E-8A9382E8E07D}"/>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67598E2C-8D54-5054-CBB0-88F0BD315DFA}"/>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E4EE03BB-3C63-8803-D341-A4B3273BF863}"/>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63A4E095-3810-D152-E503-9BE34F04B63F}"/>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31F9897C-5F10-F50E-12AD-28A6E0676A63}"/>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B4E9781D-D1B4-3B71-B1BD-544C6DEC0983}"/>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120D6C8E-A763-B4AD-F96C-55D98B8B6920}"/>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2A0F9D60-4425-C285-4035-B9D12A1C68A9}"/>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1ECF008A-5785-3CA3-A433-F222211B5089}"/>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7ECB1723-F3A6-2B5A-C0DC-88360DAEB8F7}"/>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4C3F08B5-2264-D010-66B1-68C42E1C5C40}"/>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1CE9017E-8C6C-D7B6-9E30-2005B60565B6}"/>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9351FDA3-F21D-BD8D-36F1-7E30F172CF5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D9395E0E-8D78-1B12-801B-8D7D0FB3CF73}"/>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61F4199A-CFF2-488E-63EC-43D529493FB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639F624D-86F5-EB16-A763-923D5E91C2D3}"/>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1CF3781B-4ED7-F20C-1D5A-C1134B909F89}"/>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5784FBF9-378F-1668-6D7A-5C97A1DE4738}"/>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8B9BD552-3E2B-AEA5-B33B-24D15E09BAD5}"/>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A54C4C56-6F82-B244-D9B9-065F706EC3DA}"/>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1CCC2CED-0C52-C326-A99D-E82AC10635C5}"/>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F0679486-955F-94AF-0556-AC8D8F389DD1}"/>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6729648E-48E1-8FA0-1480-2C095D79F5E0}"/>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1386FBF7-41C2-C6BE-F07A-757C019023AB}"/>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D96846F5-FD03-290D-9507-1CB3B48AA335}"/>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9DBDE993-52B5-0C74-6621-08CF7E6A858C}"/>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40617CA6-D5C1-E753-407A-F7DDEC9321AB}"/>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527B5F18-536F-24AC-DA04-576432852000}"/>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2E90327F-1D99-E7E8-64C8-E37D4692A556}"/>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71CAA9F3-1A30-21CB-E7BF-D01F834FCB76}"/>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A5E51C1B-4518-947F-6385-E3E0588EF660}"/>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950C2984-A517-1163-ADD8-50703C018FBF}"/>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C8F5F587-F5B7-AA7C-8F28-84ABD10EDF80}"/>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76E41DCA-3E6B-61DB-A794-F511FFC2EF48}"/>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C0A25873-26FC-7C19-953B-64B20639C14E}"/>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7FC998BF-6F4F-3DAA-45ED-900999FFE11E}"/>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5E19547F-AB6F-DC4E-91E9-C24CD0F7CCB9}"/>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BF5F3AF8-5FE4-166B-C419-474C23F73238}"/>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40B69D81-B608-2912-4CB6-0033BB4CCFE4}"/>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1B2A1DC6-4E58-81EA-4871-7D7E4D460BE5}"/>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2233A84D-F098-70D9-9048-BE7F825F6969}"/>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63217BA7-EF45-44D0-9C0C-633CED35AFCC}"/>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BF90FA8E-55A7-52D3-CC8E-85657A63AEE8}"/>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DFFF4321-C964-6326-7481-A95E70966801}"/>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C91E2808-CE64-3E19-2B6D-694D965177B5}"/>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105A92F3-4FCC-846E-E832-D3BD62ED98DF}"/>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83DB446B-1187-91E5-DD01-6B968124182E}"/>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D6327E77-4683-5FA9-3C19-91E7FCB49EAF}"/>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D4062508-485F-35B2-7745-798017ED5D29}"/>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0B1A00D8-CA66-CC68-66F9-7D70026A837A}"/>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66DE9024-618E-2170-3505-79095ABF00FD}"/>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C590E4A3-F1DB-D2BC-75BA-B9A9E33C0393}"/>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0AA3727D-E910-27DD-9253-C33050D3CC69}"/>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6A23AA63-0092-E1D8-44BA-85196787EABE}"/>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AF87FE5B-9318-BD3E-FD1F-55EF2737B990}"/>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BD7E12F3-3E81-D3CB-1763-1CD6A72E8731}"/>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CB2EA50D-BA02-4F13-DE64-C5ADE6672E3F}"/>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1D915938-B5DA-53E2-FBAA-C1FEEFFFEEFF}"/>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4653D581-3D6F-2049-9062-ED1BC022ADAE}"/>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60361DD4-ADC7-B1C2-3BB3-2166CE85AC3A}"/>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73E84EB3-3A4B-8C6E-3CE6-CBF5A74564DF}"/>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C056A197-A516-DF7F-6D0E-655662DEC673}"/>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6807C59E-3B17-EBBA-A4FB-1BB807D3F94D}"/>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BF43FA49-A2CF-74FC-271C-11D65F4ECA80}"/>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72804716-2AB4-3895-8D8C-049F6B25647D}"/>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73567757-4520-4063-1B66-1DA3470D752D}"/>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2FF47755-457E-42F8-59A8-3A76FCA0A850}"/>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DDDB47C8-5C21-40F6-00BF-3635CC99D7F6}"/>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C9B438AF-3EAC-A6E1-4C86-44645E8E1055}"/>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18B062CE-7AC0-3EDC-28FB-D033989A9A5D}"/>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81A02328-9268-62DE-7834-408BEB6AA9F7}"/>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9F51A6E2-5E6A-303D-2803-EE3D8F5C6EAF}"/>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4701C918-6842-FEF0-6BF8-8549A84B57FB}"/>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6AA7067A-FEA7-DE1A-C472-DB65DE0CC1F3}"/>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DF11C2A1-23AE-9E1C-25C2-866EEC07EC44}"/>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DCB2BE6E-0D37-00AC-44CE-8A14D4B777C9}"/>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9491B3F3-9244-F3AB-DF34-6F3006DD5FB1}"/>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1647B997-E990-C069-7681-CF868F84F846}"/>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539D25F4-D8E1-8CF8-66F1-B92ADF3F3092}"/>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3A6ECD8C-0A86-DA36-BB44-DF29851FB31F}"/>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F98C12F2-EFBD-0DFB-D877-3A22014A1583}"/>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40169446-EBD5-060D-AD0E-8AA77DC2F44B}"/>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D4626959-E709-6ACE-2FEC-FDA3B8BA0031}"/>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1EFDE83A-C19C-485C-F832-118AD9B6ABA4}"/>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76B0FC12-84F7-BB0A-CA8C-99DF0DB544C9}"/>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12B18502-0AF9-A722-0922-D610A1F59772}"/>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5463051A-D483-E8F4-9793-F99116F4EE7F}"/>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5D531682-875E-E059-86B7-C9661BB7E84A}"/>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D50BE9B8-4AEC-FF60-B18D-F4F369DF26FB}"/>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89BCBF76-B390-9902-86FA-4EAB0FF14687}"/>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C36CAEE9-50B8-CDEE-1DE3-A55835D7D4E6}"/>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E306CEC0-DA6D-C3DA-5650-7B8D1432938D}"/>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00B2E192-CF7A-AF4E-C7C2-6AD3F85EE97E}"/>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D284828C-3480-6883-5D54-B4C2256BD19F}"/>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E059A8BF-1B51-747A-402B-9E66E4A06421}"/>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94518DFA-DCAB-C2D8-4504-AA480C9C4D4B}"/>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0F665FB4-34B4-F0A0-1328-3BE78CCED9CC}"/>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752ACF5E-835F-A550-B79C-A1E057CE43F0}"/>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FB22DBEC-59D4-0227-8529-1E63D3650A55}"/>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E5AC4531-E06E-9B72-9971-0B6CFD9C0935}"/>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7B08CAF9-95B7-4114-68E2-E9E44A0FB55C}"/>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10D252CB-2DB2-6A96-180F-E9CF75951146}"/>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3263C666-9168-B952-5549-A427C9BB9C83}"/>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ADF9399E-6B56-4D13-F650-9071AFF2883E}"/>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CDA4139C-7225-28B8-E8FD-927EC1B48F8C}"/>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043CF5DA-CABF-7BAB-BC31-F079B515B887}"/>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4148D32B-5020-7558-180D-11D247DB5CC2}"/>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3836566D-C155-7568-4BC8-6C20F216C3C0}"/>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CA8A296B-A18C-9252-7BB7-3417CE7D1FF1}"/>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61EE00A9-1DEB-E102-E4B1-2986D3CCC44A}"/>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0DE1983C-6005-E71B-713B-4FE7B46F3A73}"/>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EC6BE68B-C195-CA74-14D5-93EF9D715AA4}"/>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E3A98BC2-1DA7-4F17-1AF1-F8C667C435D2}"/>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C426E9A2-069A-7F63-ADA6-6F2EEA4BBD23}"/>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2F5857A1-EE6A-85F9-5BF3-7B803A9FAFE0}"/>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96F48B9C-9A1E-D685-6801-378578FA8CFA}"/>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7B4BF230-25B6-E8CF-B700-18AC05E30E43}"/>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31F14C9A-460B-06B4-DF17-E24FA21CC436}"/>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EE59ED72-B6CB-9BE3-016E-A4B7C9BB2E22}"/>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0F2BF224-ED4B-DB6A-A02E-5D70AFEFAD00}"/>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D50A8318-AA2B-EDB7-738A-5822FF70F2A8}"/>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C80FDCC9-1B83-71AC-0E33-31264E683D24}"/>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90934584-3FDC-3643-9A8D-EC2D1F0888E5}"/>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159EA0AB-4A16-9A90-6D75-2DC4CA51145D}"/>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EEB8D815-BE7E-DBC1-C90F-12FEE30645F2}"/>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0F68F681-517D-A71C-A25B-22CFAC96DF4A}"/>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61DB3339-221B-DC6B-8892-84EC8DB7A49D}"/>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6285F648-67F8-B516-17D5-FA9E9168D202}"/>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DEC98C17-03E5-3666-EF0B-FCAC6CEA14F4}"/>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5C286A6D-9C2A-9F7F-AD23-D1945377510F}"/>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DB16E005-40C4-EB36-CF91-E3F6F889EE83}"/>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7C7B6280-0ED6-35A4-5991-F5B74D913FBD}"/>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49CB4BA9-87FD-C36C-3F23-23115E663D46}"/>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7B85CEDA-ACE9-5E57-C3D3-60E990CE8DF1}"/>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67964EBC-649C-7B8F-E417-37255D884A30}"/>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90A67570-2E70-AD9A-87A0-F8D72D0B41D0}"/>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07BF15BA-7021-7004-6E7B-F923988D3F6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D0C9CCC3-EEF2-F7CC-8DEC-CEB494791658}"/>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981BBA6C-5839-BF87-6038-1062CDB1D0A7}"/>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C9CCE740-EEA5-E3C6-AB84-857EE4DC8C4C}"/>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C819576E-F040-30DD-DE9A-50EF84D4AF5B}"/>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513876EB-E7BB-B26A-BF83-197581C9DADC}"/>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6E130E1C-E630-E4D6-C86F-F80BB48C2F72}"/>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20707AB5-838F-9570-09C3-24BC42BA801C}"/>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B003FBC3-6D0A-E527-EED5-1C825E4C06DA}"/>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81901653-F5E6-6281-C517-2AB7F0DF293D}"/>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B73661FF-1CE6-B6B7-30F2-59FB0F336C8A}"/>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F281CBDA-0CF0-4623-FA46-40BE57F3CCA1}"/>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5F7CCE49-B969-59C0-CC22-61C86F8FB0E4}"/>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1084449F-A690-5B03-4E71-0EE6FC3CB993}"/>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798E2F49-E781-5CC4-9B25-0BC110D5A304}"/>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4C9A82D4-E0A8-D9B6-6168-A02622799553}"/>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5024E753-417F-152D-3552-CD78D63DD24D}"/>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A63E4328-9C0B-BDE9-322B-B02B48036436}"/>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F42D9262-E7D3-27B3-6FC3-A2D4409D32A7}"/>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8963A0D0-3819-B51D-FEE9-B1D5BD64975E}"/>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1E16692B-6265-F6F2-7F2C-113B95B31F73}"/>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D47B2F59-02FF-9546-EF93-0313AE263469}"/>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C7BE60E8-25F7-D760-E75F-646472605343}"/>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E9FDD030-ED72-CDA7-F1B2-63CA98CF9B91}"/>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CD560A06-081B-5F50-E3F5-7D0A891C59C0}"/>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F605CF39-D219-AAE3-C981-FC35E6141EF0}"/>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20E9E67D-7396-9E70-E738-1B7770A09F14}"/>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F205953D-9694-F3F2-7391-B6C78B53611B}"/>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46DE1A8E-2F47-5B13-DE96-32BB2458422C}"/>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A88FECE1-7ED9-16A6-2550-435EB5228F43}"/>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06D720EA-FCD8-F70D-2104-D612848D91BD}"/>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4982594F-EBE6-3359-5EAD-C13F6CB2CFF8}"/>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037C689D-06D3-4E67-3F85-9D5B441138E1}"/>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1778ABDB-5C94-D5C5-1366-83EDB3BCC9D6}"/>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50FA0CEC-83F3-55CE-9715-2DF924CF6099}"/>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04683AA9-4D68-944B-456E-DF09305C21CF}"/>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C1E16FDA-0781-B61E-4E79-942BD9943865}"/>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95C4635C-E783-ADD9-5C39-B9DB97B205DA}"/>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34EA63BE-E05F-6323-2C7C-F2F28165D6B9}"/>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28AED189-7BB8-7B59-A692-73110644DA5A}"/>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19A386AD-843D-3817-2852-9E4657BB41B0}"/>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AFACED61-27DC-C0D0-E566-D7F55BE4CFC0}"/>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DFEAD4E3-5F3B-93FD-A29E-5A3EBC842AAF}"/>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BCEB4FDC-95E4-3248-D8C9-A688A3FAEA97}"/>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DE5E58CA-55AB-66A7-3EF0-152F9AE4B614}"/>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8AA350CD-A4D0-8E1C-C099-84FBC8A71381}"/>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90B0E086-7749-AEA9-BD1B-8C0F2D09FAF7}"/>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E180D7A9-C49C-4D56-30E2-6846BE328E87}"/>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DC7C9B1C-6023-E390-92F8-87DFA309E85F}"/>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4F8C6FBD-1256-A30C-A1A8-85A11DD63E82}"/>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26D6BC24-598B-4826-5445-CB9C5F2D9746}"/>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3BBAA978-A4C7-7669-15BB-11DAD6C10C90}"/>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6E0838DE-04E0-4DC9-668D-A449F536F844}"/>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FF34ACC6-1E5C-A4E1-616C-51C642C91089}"/>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C9A21640-D805-59B8-5FE0-7241A28BBA98}"/>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F68520DC-F744-B5AB-2EE4-D880D37EBF00}"/>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F4F88BD5-D326-91E2-73A6-EE8468F2505E}"/>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4C68CC0F-2B23-0D39-229E-0E738E2DBC02}"/>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3ED7A6DA-5814-B6BB-F295-7B985C8B07A1}"/>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F9821B7F-79E5-B8DC-DD00-C9B443B48FE2}"/>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2FC110D9-EB1A-4B6E-EB2E-7F362C2BDCAD}"/>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F8ADDA81-B23A-291C-4BB7-F5A601404E4F}"/>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9769CC03-6899-AB08-500C-AA2045C75CE9}"/>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11A45CA2-F9E1-CFA8-1497-EB590DEFCA62}"/>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387026FA-ADAC-DBD7-F2BF-B1C04C167B52}"/>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19E83A0E-CB24-155C-EDA8-08476FB9809F}"/>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78736A25-EC0E-BAF4-3D04-BD056EDC7D05}"/>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E2B9B3FC-A8B1-3CF2-7076-5F739AAB0F65}"/>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71D7BC27-BAA2-ED94-7DBB-212718346ACB}"/>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1BA84B69-5361-D269-6988-2FC87A8D3D5C}"/>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DE50CC39-4AF8-70EE-663B-64C33D8BED1B}"/>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907E3C84-7079-D9D5-F082-980957D90270}"/>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9D0C7333-3903-0127-D645-84ED9DA3DF38}"/>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71357231-603E-779B-CB68-9F8F297C42E1}"/>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E436B81B-C013-C2CE-E315-C2B6D197711E}"/>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3568262B-7F4F-0AC3-8445-84DB9D30F5E7}"/>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D55DBB28-A377-3B37-0071-81C7C7A9C379}"/>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9D33A2E2-7C66-E042-544C-20C6F9B640B4}"/>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495D0FCD-C5A2-8947-A85A-D438427D01B6}"/>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259F00DD-FD5F-56B5-FD58-C68F80376958}"/>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C0883B6F-B597-F8CD-E468-13500D5EE766}"/>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4535CE22-6903-4CE8-F743-B0EFE92D68C3}"/>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0DBA1878-CE41-B63F-C11A-6CC9604300D6}"/>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4317B4C0-C8CF-1F90-A0D7-5127E2F11571}"/>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DDCC40D4-5F89-BA51-461E-906719CF2FFA}"/>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9AD62CAD-5328-35C5-2711-D95E77256404}"/>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4543E120-5D3E-BE57-694D-C6DB16637519}"/>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E29F3093-3853-1235-40E8-A23D0C351B8F}"/>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FA9FAA15-0AC4-8044-266E-154A044DA627}"/>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850CE125-C379-F67E-0320-C0DB223189AF}"/>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E6C75121-8387-CB32-5765-2453FAAD9228}"/>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DDB4E5A6-243D-337F-7861-7F24792D3BFD}"/>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934A3057-D09A-A544-BAF6-F5F349EF9E58}"/>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66773194-04A4-44CF-3A77-D28798568219}"/>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8A0FD640-1A2A-1B6C-A00B-16CC37FAA623}"/>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3B7403CE-38B1-2CA4-A549-CF4FDC01453F}"/>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99551CB8-F06B-BD18-1CC4-B2EE8E032BD5}"/>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F3375336-7EC0-1B5B-39D7-B2E44C111B3B}"/>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FAC79F8E-4900-D9CE-02A7-547606879B8C}"/>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BD151F31-D4EF-D4A9-05A3-C8A761571CFF}"/>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4F077D7B-F583-321A-03F5-9440ABCDBD56}"/>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D6F031DE-F131-03F0-2B15-7F8BDBC8ABF1}"/>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57213FE0-0096-7DC5-D2E7-D5047D29097C}"/>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D199EA6C-4625-1621-8E24-05A8EDEF298A}"/>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B0672DD2-0CAD-57B5-12C0-204996F5ABD8}"/>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91521211-30C1-B181-A968-3133E426389C}"/>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CBA3EFC6-1470-6CA5-2AE5-C502C2524CA8}"/>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EE6D4374-AF8D-BAA8-6C9A-F5CA82517B81}"/>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ED7984DF-04BF-466B-ECCB-3FFAD55A08EB}"/>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4CF7E637-0028-ED00-D1F6-B73C727BB18A}"/>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F813DE45-B107-B216-72B5-71B9DB611CA5}"/>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E21C9E59-2F23-4189-6085-A106D5B11EBC}"/>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0EEC77FD-7CCA-628A-E932-7FB24EF1D58A}"/>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B5E5A56D-5CFC-9047-E30B-177EC2D89D8D}"/>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043C49AB-9ECB-EC93-A354-A133988F127C}"/>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7333405A-176D-36BC-2D14-47B219E849B7}"/>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C39B4FAB-9CB2-681B-61AF-B10852B56F17}"/>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F2F71D9B-2EFA-D244-957E-39070B6EBE99}"/>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8B98950A-32F1-CD50-463C-78658BF1BB83}"/>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460C2EE9-0E2E-CBB0-744D-9B96FA3E03A9}"/>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F5DF15CD-F446-08BB-A207-B4C55030B622}"/>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5F675670-B84A-7913-C3CF-9943163307D0}"/>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506F4B51-4204-3E7F-40EB-D13437D2416E}"/>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5F6F031E-2017-B52A-D580-BE4D04ED8B03}"/>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74B618C5-0CE3-02BA-B8E3-E7A6FA01C44B}"/>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FEBED0FF-D111-C0B7-A9C3-C4EF83B6AC42}"/>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E80BDC0F-C195-F46A-184E-9D1B2F4DBEF9}"/>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A16EB544-726D-94C6-1BBE-66E24245676A}"/>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922237F8-E287-25CC-99E9-F9EC1964BC3F}"/>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FFB43D47-08E0-7F4F-41ED-355E5C4A7E77}"/>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1F5975BC-A06A-FA8D-1377-3A8006AD0FA2}"/>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ACF937E1-18CC-4A04-5708-9D8AC6C68B78}"/>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55B78ABF-48A1-EC0F-794B-2980E476F6D5}"/>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C8CDF22B-4672-392C-50DB-F9E0CE9CD6ED}"/>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7C7D86FF-6B12-81D9-5E6A-1C9601626FF4}"/>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517FCA2D-2D0A-68B2-88F9-DAA51F7A9E5B}"/>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5F2DA938-C69D-D198-2116-66BF94444177}"/>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2094A648-67C8-6C5A-CA2D-D1FCFF2B037B}"/>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1C3CBCAC-EB9D-083C-0E59-8D7B10670A3F}"/>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0A0E3A47-B554-5343-3BFB-7D6B8758521C}"/>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DD24DE1E-BF99-B8A2-A217-C2941427315B}"/>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F60924FC-7C38-52D8-022E-481FC2CCE434}"/>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8EB33140-80F8-D75D-A67F-0A6D5B0B72FC}"/>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008FC16C-C5CA-12C3-04C8-5F60EEE47828}"/>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D2D6ACE7-6DBF-46AD-0331-AFCCC970ACCE}"/>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46B2EE87-5843-F326-B81E-CB4D3C5636C5}"/>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B22316CB-0B87-AEB0-D6EF-212B7BA104F0}"/>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1093A525-5FC4-770A-6C65-3536E75D3E33}"/>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52BD20A9-F192-B9B1-4382-2FF3D76FB1F4}"/>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2084BEC9-67B5-875A-5EB4-2394A4B232E6}"/>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E6D9D2DC-A7E9-3E24-8DFA-708519EA8A4B}"/>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858B5979-078C-2AAA-1CB9-615F801F7327}"/>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E625E829-6008-0027-8E4E-72D6BBB768DC}"/>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D507F3CD-1828-C22E-6DE8-02CCDDEFB48C}"/>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080DC90D-8B13-0EC9-FD2D-84D981DB22BA}"/>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575FCFC1-B2AF-B681-4A37-47C2B7BFF35C}"/>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569A9F1B-35F4-4715-1F55-7D64D9D8AA07}"/>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30525ADB-74D5-7F46-D4D4-CD594ABC7BCC}"/>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BE0B81A2-2610-C96B-5BD5-0FD13D08BF35}"/>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A62307B9-775E-4FF9-F387-AE2FB9E60EE3}"/>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9EED711E-33BC-584B-A7B7-8F31040E56BC}"/>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C0B5F92E-0A6D-603C-3B1A-E44AD05F4EA5}"/>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79A23A05-9F17-D240-9483-667357D198D6}"/>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6FF00C52-94DD-EF03-6A65-C49E31BBE155}"/>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B08ACC67-EF02-EA76-9F26-CDC905CBB390}"/>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953332E1-A507-95D8-5C85-90F3FE9ECEF3}"/>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64723C93-4A76-42FA-8A14-E895C2A4A470}"/>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F0B6F2C6-540F-E468-A18E-2B2E76EA5FB1}"/>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0A406E09-008D-BC02-2F26-C1E43889F58C}"/>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6BDC4316-DA34-E4DE-C745-5A5E8492826C}"/>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133FA799-CD41-5664-6D11-D3DFFAE0912E}"/>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C822E506-918A-BA09-9BCD-251F3FEBB7D4}"/>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26A72EFB-AE91-0345-9D7E-6B955DBB68CE}"/>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279FFC32-1445-7062-23F8-A2BA66B2BE53}"/>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9C1FC203-2C6A-43DC-7EA2-0F015E37EBA1}"/>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F0B137E0-0CE9-5A5F-9387-4DE5E797B54E}"/>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8053B466-B77E-812D-7D16-109EE493BEF6}"/>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DB8E6238-ABD6-9F9D-2359-1F615396B635}"/>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65CAFD1B-AF03-1243-A2CD-617E2F2682E8}"/>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E374D5AD-4A39-5253-5C3F-A461EA464F5B}"/>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AE2C7163-622B-1086-DB2A-33E34CB05BB3}"/>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AF0DD9BE-238F-A8A3-D0EA-112ADD1E3638}"/>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E0DCA2F3-B4CF-27C4-A7F4-D1841EFC1CB5}"/>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57903F3D-8821-94BE-F311-37FF2E2E4928}"/>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E24CC3CE-30C8-E74D-0272-0EF2FD3A930D}"/>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BD04E0A2-1970-1496-D759-D71B286045B6}"/>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7BCB18E6-606C-5CE2-2112-399365F46748}"/>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4348949A-0618-5CE1-A1A2-794139329E77}"/>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53495BEC-4F70-4D92-F922-2B783E1C16D9}"/>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177744CD-B67A-42CF-D1B4-2C10C7233215}"/>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4FBFD2EB-B468-5E76-3503-F0E789C0FB49}"/>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234CD602-76F8-71D5-46F9-4B16CAE41479}"/>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9B463417-F4FF-630D-C6D3-11763A167D5D}"/>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91C9F182-8979-67BF-DDB8-37961365CBC0}"/>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8030570E-A391-4590-89A5-A143A6D563E8}"/>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31E2CE88-DDE1-31EA-A91F-244172877FC1}"/>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48181669-85D9-14BE-BBE9-D88AF1DE3507}"/>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46CF77B7-6F0B-B725-6F0A-A807A6F524EF}"/>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95684D24-DA67-D53B-4128-201177C21931}"/>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41727BC7-29B2-F7AC-3C70-A3FDE2A05326}"/>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D80BED61-D23B-2560-7865-EB6C944FB98D}"/>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5A97FCC7-06C7-5A34-2706-DB185BB19659}"/>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16D7B5EC-DD58-2589-4928-010B667D31C4}"/>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6C355FFA-E8D3-E3ED-C491-2E39E0C8DC7D}"/>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031FA985-F371-D6BE-B856-C4C071055C01}"/>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484D0514-F8F7-19A0-9680-16E2E2FD2E4E}"/>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CE13BAA4-2B7C-463C-ABA5-390F7634B5B9}"/>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E58CE1FE-F12D-E628-7A75-C5D74EC41078}"/>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8F00E350-27DC-4671-8962-4B02A3D51453}"/>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4D958946-9D8D-D6F3-CC57-8CFF1BD79F5E}"/>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0F78D593-39A0-BE17-7918-2C4B3A56A590}"/>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81ACB5FD-B840-383F-644B-A37CAA267E30}"/>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783B48F3-0781-AF14-452A-591B819182B6}"/>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F4D83365-7851-34B1-2808-15E31AA4D514}"/>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069F1974-3E9E-458B-BDF6-E957FCC5AC22}"/>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B9EB54B0-B49E-6466-D84E-7DFCB5A0B93E}"/>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27185557-E551-20D3-3184-0619C8572EDC}"/>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E901AE1C-BF60-1EEB-7F05-48125ABD79F9}"/>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96DDF9A5-4A4E-4720-6850-FD7358CA3990}"/>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DFEF0FF2-A6BD-4489-77F3-857D23805928}"/>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07A020D4-1A75-1495-2BF4-90FCA82554FC}"/>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07EADE21-542A-934C-7699-DFC6610A897D}"/>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F4D5BA7F-1352-D8C8-F917-7C0A7E2CF1AA}"/>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F990A99B-8AD3-5F58-7D28-3B9F649212DA}"/>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B9887E4E-83FD-57D2-3805-F67F711FDE95}"/>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823B1291-BC7E-D70A-3AF2-C7F2CB701A9B}"/>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9816280C-D079-5308-E3FF-A9182B680D83}"/>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B8271DC6-7E11-FB9F-0CBC-E025050548A3}"/>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6D72937A-1E68-4701-A413-CF431B302FD4}"/>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0BEA8DDC-B3A8-512D-16DB-3B0D16D1469A}"/>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B922E094-58C8-6F4B-243B-F6E87D4490BD}"/>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020FD8A8-5D36-2295-86D4-FDE650924235}"/>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A9E7213B-5AAC-E5E5-CB31-BD3C0DDA10EC}"/>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73840BDB-8E83-9770-D704-2283D02F8DA5}"/>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6478E627-602A-8E06-2F81-D7456C73EFB1}"/>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193A3BBC-767D-6312-E31A-77E8D662A907}"/>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31360ED4-BD30-6515-78D8-AFB1DF90E775}"/>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414BD496-5F01-C5B4-6EC5-BE7C15C61969}"/>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EE44F04C-5875-346D-72B3-2B64B853CE9B}"/>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84A4D4B9-C7AA-2F54-5C5C-1965788ADFA4}"/>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06A1BCE5-549B-C774-3B75-B256981D6E4F}"/>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F6CA88E4-0544-39ED-5613-32C953F4D6AE}"/>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2884EF60-3D74-6020-F3B6-D521662AF886}"/>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B410D8A7-5305-7C27-59C2-FD54E759B09B}"/>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0D05D46B-B616-1D8A-F865-B074E32ECF38}"/>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4E131525-8EF7-8C7F-F41B-A490B5A369E2}"/>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2A6CFE11-086A-F302-C5CB-ACF35305EF3A}"/>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6EAB12AF-88FA-D819-A056-CB59440064F0}"/>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A5AD2D2B-D3E4-7619-1DF7-A7D418E45AA9}"/>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6DBC547F-C8A5-25A0-0C9C-A6DD8E2A5835}"/>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D66F0E65-1BC7-C953-4CC9-3FDE26033764}"/>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D82A7D42-7606-57DE-DDD9-92697CB75BCF}"/>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7AE6D93F-D75C-438A-0CF5-6649F4E66120}"/>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32189351-DA19-2852-6DE9-10EFCB141A2E}"/>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9E1E2B09-D9F6-76B7-9D32-BF3DF3E9FDBD}"/>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5180EF90-F8C6-ED0F-9683-374173FE5F13}"/>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E34570DC-F0AF-F793-4870-A10395683FF9}"/>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DA9C7BAB-441E-AF75-B437-3D3773437288}"/>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29DB5940-8F7F-1959-770B-192E527D61C4}"/>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EB1A7BE6-B3C6-27A3-6605-A3E595659C07}"/>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734153B8-0D89-69C4-7601-B2B17F245E5A}"/>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F46DCAD0-6474-E0AF-B895-A2A6C0527185}"/>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7AD2C15C-0586-819B-4DCE-B78DF1F79849}"/>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39F1CF75-987F-386E-8CDF-4A32AD1C3203}"/>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126B0E94-1339-1DCC-23FE-438D679A0E04}"/>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E52CA2F7-CDB4-E55E-5081-451042777AE7}"/>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547F291C-5FE0-8354-EB72-474B4153F07D}"/>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4884F0CF-8160-4C2D-5A46-E8AEBE2C25DE}"/>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94932EF1-ACEA-7483-1801-D57A25ABED83}"/>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52F7D140-108B-6118-B5FC-CEEAACEE7629}"/>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34ECAE43-B12E-CD48-9A6B-6E77E36A8B8D}"/>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0EA3F57B-A211-6690-51E4-41749FA91A8D}"/>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6E477999-3E33-0255-D6BC-8C53C3CCD083}"/>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A27E1AAD-1CD6-8EE6-86BC-68D9ED2E3B63}"/>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7C74F24C-A7F2-5A42-7ADE-B0F39896ECF9}"/>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0CA36A54-3656-4F7D-9A59-666B02CA7718}"/>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5A33C8D5-878B-19B2-A215-5915C040D185}"/>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70D93E48-D158-59F4-48CF-A20D47FE777A}"/>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A7C11AF7-75CC-DCD1-CD03-C9CFDF0FCA18}"/>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ACA82C17-692A-A426-2416-9905EDA1C495}"/>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B7FD6B43-40AC-65DD-27EE-8DF3ECBE2C90}"/>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9AD1BD71-6419-63B2-0202-D9C35D1B9069}"/>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8EF0B74F-BD00-89C9-EC2B-E33D4BA9233E}"/>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AB64F9F3-ABEC-5D9D-EEE7-A89BC53BC354}"/>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FCBEAAC6-168E-6644-3EBA-CECC1652B5D4}"/>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7D98839C-15F9-173F-3280-B24D3F428E29}"/>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183BFC43-8F3C-DEF4-D978-6D71E3D3C964}"/>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815DF857-E6C5-BB51-F4E7-46FDABA5EA4A}"/>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4D588A9E-7724-F7EE-D550-8111F0305359}"/>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FC279A78-6B49-5172-D0AE-F211277122AB}"/>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8D892675-BDF0-0CD3-3D54-285E26AF4DE1}"/>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5968FB70-97D5-7A42-2D59-2D942E36211C}"/>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374A4CEA-05D4-2583-3F0F-9EEAACE1BCBB}"/>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BD6CBDC0-C6B0-BA11-AEB0-CE786702247E}"/>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45AD655C-0CD8-1A27-4F1E-FEB2E06CF205}"/>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B36E8081-71A0-B425-ABE3-07A9CC374A15}"/>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A6A01896-32DE-9ED1-9CF8-42120DB785DD}"/>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C690A92B-8AF2-3758-F149-743319BF1D6D}"/>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6CA033F0-0451-79E2-8267-63FD750966CF}"/>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88628325-C646-3B74-47E7-0760CC4A4880}"/>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F6E2172A-4217-1D0C-8204-1EA3F5496CA1}"/>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D820340E-DDD3-E5F9-8769-1F305C417D69}"/>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B7C6A658-E660-E28D-221E-4AB4E5460046}"/>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C927574D-EA33-759D-CAC3-3259E47BA102}"/>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8936EAFF-77EF-A256-1801-7F7CEF576076}"/>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994163CE-F11A-30BD-FC5F-782A7DAC6730}"/>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E6FA745B-1AD2-810E-6B96-8CF56AABEE2C}"/>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707BBDDB-3CF3-5CE6-5F3B-215B72CC9EAC}"/>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66EB4DB6-BB09-B02E-2268-4D28C40F5B16}"/>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71798950-CA89-FA54-53FE-0F05F6A98C36}"/>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E6714B93-A12C-D8B2-F295-A026FE57CF41}"/>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2B3765DE-7984-EE45-CCE6-02D9F0D71D03}"/>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C62D557D-C0B2-4263-98DF-6FDA6177700B}"/>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CB20CCE2-F9BA-490C-22F7-36665BE0771B}"/>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0942E84B-B0FD-1A47-B1FA-65AE33B37B25}"/>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6CBB18D4-537F-1DC6-4349-BA703DA91E53}"/>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5445C8AF-1C15-8B0F-56DD-6CD2C178A0A4}"/>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B721FF66-6F41-9CC5-286B-0E90B6841318}"/>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B1617C12-0223-DAFF-87E9-E9692B240252}"/>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8C3430AD-C0A3-157E-2E59-AF40AEB9B020}"/>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B11D7821-36B2-6CBF-DCAC-E66F1BD91DD8}"/>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C04BD8F6-0778-5304-B335-DA2433AB8A91}"/>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DF17DAAD-3BE9-BA6D-93DC-8F711D127DAE}"/>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04055E7D-1741-429C-46CB-387025876EA2}"/>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E2D795D6-DE1B-541B-3AB3-6A0FFFEBCDEA}"/>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A1FF167B-7601-0A7D-78EE-5E928A5293D3}"/>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BE14AA1C-0969-34AD-AABE-D966F9A4454B}"/>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E4FE54DD-D228-9359-EA64-2C9E13B02025}"/>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BE36D0CF-AFBC-6DAB-4850-2EEE8F290012}"/>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6EAA2F5B-6052-71DA-28B3-3B065D95EBAF}"/>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EA055821-5EF8-D6E2-C29E-018EFCCAB3DB}"/>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1">
            <a:extLst>
              <a:ext uri="{FF2B5EF4-FFF2-40B4-BE49-F238E27FC236}">
                <a16:creationId xmlns:a16="http://schemas.microsoft.com/office/drawing/2014/main" id="{A6B6CFA7-FF79-2CB6-9E1D-02479EB00282}"/>
              </a:ext>
            </a:extLst>
          </xdr:cNvPr>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1213</xdr:colOff>
      <xdr:row>7</xdr:row>
      <xdr:rowOff>97674</xdr:rowOff>
    </xdr:from>
    <xdr:to>
      <xdr:col>7</xdr:col>
      <xdr:colOff>266007</xdr:colOff>
      <xdr:row>7</xdr:row>
      <xdr:rowOff>97674</xdr:rowOff>
    </xdr:to>
    <xdr:sp macro="" textlink="">
      <xdr:nvSpPr>
        <xdr:cNvPr id="2" name="Line 56">
          <a:extLst>
            <a:ext uri="{FF2B5EF4-FFF2-40B4-BE49-F238E27FC236}">
              <a16:creationId xmlns:a16="http://schemas.microsoft.com/office/drawing/2014/main" id="{DC2FFB03-BAF1-421F-9177-D96B80A1E526}"/>
            </a:ext>
          </a:extLst>
        </xdr:cNvPr>
        <xdr:cNvSpPr>
          <a:spLocks noChangeShapeType="1"/>
        </xdr:cNvSpPr>
      </xdr:nvSpPr>
      <xdr:spPr bwMode="auto">
        <a:xfrm>
          <a:off x="4398646" y="1726969"/>
          <a:ext cx="189408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98541</xdr:colOff>
      <xdr:row>15</xdr:row>
      <xdr:rowOff>102350</xdr:rowOff>
    </xdr:from>
    <xdr:to>
      <xdr:col>3</xdr:col>
      <xdr:colOff>98541</xdr:colOff>
      <xdr:row>21</xdr:row>
      <xdr:rowOff>121400</xdr:rowOff>
    </xdr:to>
    <xdr:sp macro="" textlink="">
      <xdr:nvSpPr>
        <xdr:cNvPr id="4" name="Line 63">
          <a:extLst>
            <a:ext uri="{FF2B5EF4-FFF2-40B4-BE49-F238E27FC236}">
              <a16:creationId xmlns:a16="http://schemas.microsoft.com/office/drawing/2014/main" id="{72363078-0A0A-49A3-82EC-61D282FD13E6}"/>
            </a:ext>
          </a:extLst>
        </xdr:cNvPr>
        <xdr:cNvSpPr>
          <a:spLocks noChangeShapeType="1"/>
        </xdr:cNvSpPr>
      </xdr:nvSpPr>
      <xdr:spPr bwMode="auto">
        <a:xfrm>
          <a:off x="2692112" y="3111557"/>
          <a:ext cx="0" cy="121608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5" name="Line 71">
          <a:extLst>
            <a:ext uri="{FF2B5EF4-FFF2-40B4-BE49-F238E27FC236}">
              <a16:creationId xmlns:a16="http://schemas.microsoft.com/office/drawing/2014/main" id="{D2E6E02E-B785-4309-B1F9-B0625D915144}"/>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6" name="Line 72">
          <a:extLst>
            <a:ext uri="{FF2B5EF4-FFF2-40B4-BE49-F238E27FC236}">
              <a16:creationId xmlns:a16="http://schemas.microsoft.com/office/drawing/2014/main" id="{306DDE7B-5D41-4AE5-BDAD-403E8CB5E38F}"/>
            </a:ext>
          </a:extLst>
        </xdr:cNvPr>
        <xdr:cNvSpPr>
          <a:spLocks noChangeShapeType="1"/>
        </xdr:cNvSpPr>
      </xdr:nvSpPr>
      <xdr:spPr bwMode="auto">
        <a:xfrm>
          <a:off x="2953443" y="5073361"/>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104775</xdr:rowOff>
    </xdr:from>
    <xdr:to>
      <xdr:col>4</xdr:col>
      <xdr:colOff>0</xdr:colOff>
      <xdr:row>34</xdr:row>
      <xdr:rowOff>104775</xdr:rowOff>
    </xdr:to>
    <xdr:sp macro="" textlink="">
      <xdr:nvSpPr>
        <xdr:cNvPr id="7" name="Line 75">
          <a:extLst>
            <a:ext uri="{FF2B5EF4-FFF2-40B4-BE49-F238E27FC236}">
              <a16:creationId xmlns:a16="http://schemas.microsoft.com/office/drawing/2014/main" id="{C0693E13-3845-4919-9047-985569591EB1}"/>
            </a:ext>
          </a:extLst>
        </xdr:cNvPr>
        <xdr:cNvSpPr>
          <a:spLocks noChangeShapeType="1"/>
        </xdr:cNvSpPr>
      </xdr:nvSpPr>
      <xdr:spPr bwMode="auto">
        <a:xfrm>
          <a:off x="2952230" y="6472324"/>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8" name="Line 71">
          <a:extLst>
            <a:ext uri="{FF2B5EF4-FFF2-40B4-BE49-F238E27FC236}">
              <a16:creationId xmlns:a16="http://schemas.microsoft.com/office/drawing/2014/main" id="{D79C7C46-FE70-4EC2-A24D-D75405F1C716}"/>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2</xdr:row>
      <xdr:rowOff>99753</xdr:rowOff>
    </xdr:from>
    <xdr:to>
      <xdr:col>1</xdr:col>
      <xdr:colOff>174566</xdr:colOff>
      <xdr:row>7</xdr:row>
      <xdr:rowOff>99752</xdr:rowOff>
    </xdr:to>
    <xdr:sp macro="" textlink="">
      <xdr:nvSpPr>
        <xdr:cNvPr id="9" name="Line 57">
          <a:extLst>
            <a:ext uri="{FF2B5EF4-FFF2-40B4-BE49-F238E27FC236}">
              <a16:creationId xmlns:a16="http://schemas.microsoft.com/office/drawing/2014/main" id="{BFE498EC-FC9B-421B-8532-BD3E8BEA6A9D}"/>
            </a:ext>
          </a:extLst>
        </xdr:cNvPr>
        <xdr:cNvSpPr>
          <a:spLocks noChangeShapeType="1"/>
        </xdr:cNvSpPr>
      </xdr:nvSpPr>
      <xdr:spPr bwMode="auto">
        <a:xfrm flipH="1">
          <a:off x="1263533" y="548640"/>
          <a:ext cx="0" cy="11804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1731</xdr:colOff>
      <xdr:row>3</xdr:row>
      <xdr:rowOff>195002</xdr:rowOff>
    </xdr:from>
    <xdr:to>
      <xdr:col>5</xdr:col>
      <xdr:colOff>316056</xdr:colOff>
      <xdr:row>3</xdr:row>
      <xdr:rowOff>195002</xdr:rowOff>
    </xdr:to>
    <xdr:sp macro="" textlink="">
      <xdr:nvSpPr>
        <xdr:cNvPr id="10" name="Line 24">
          <a:extLst>
            <a:ext uri="{FF2B5EF4-FFF2-40B4-BE49-F238E27FC236}">
              <a16:creationId xmlns:a16="http://schemas.microsoft.com/office/drawing/2014/main" id="{7FB75696-59D9-4C1C-8C67-05F931D70657}"/>
            </a:ext>
          </a:extLst>
        </xdr:cNvPr>
        <xdr:cNvSpPr>
          <a:spLocks noChangeShapeType="1"/>
        </xdr:cNvSpPr>
      </xdr:nvSpPr>
      <xdr:spPr bwMode="auto">
        <a:xfrm>
          <a:off x="4399164" y="843395"/>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7</xdr:row>
      <xdr:rowOff>108066</xdr:rowOff>
    </xdr:from>
    <xdr:to>
      <xdr:col>1</xdr:col>
      <xdr:colOff>407323</xdr:colOff>
      <xdr:row>7</xdr:row>
      <xdr:rowOff>108066</xdr:rowOff>
    </xdr:to>
    <xdr:sp macro="" textlink="">
      <xdr:nvSpPr>
        <xdr:cNvPr id="11" name="Line 58">
          <a:extLst>
            <a:ext uri="{FF2B5EF4-FFF2-40B4-BE49-F238E27FC236}">
              <a16:creationId xmlns:a16="http://schemas.microsoft.com/office/drawing/2014/main" id="{BB9FD354-9029-41FE-9520-17947BF75448}"/>
            </a:ext>
          </a:extLst>
        </xdr:cNvPr>
        <xdr:cNvSpPr>
          <a:spLocks noChangeShapeType="1"/>
        </xdr:cNvSpPr>
      </xdr:nvSpPr>
      <xdr:spPr bwMode="auto">
        <a:xfrm>
          <a:off x="1263533" y="1737361"/>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2" name="Line 71">
          <a:extLst>
            <a:ext uri="{FF2B5EF4-FFF2-40B4-BE49-F238E27FC236}">
              <a16:creationId xmlns:a16="http://schemas.microsoft.com/office/drawing/2014/main" id="{24A41617-73F8-4077-99B5-8824985BEF5D}"/>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13" name="Line 72">
          <a:extLst>
            <a:ext uri="{FF2B5EF4-FFF2-40B4-BE49-F238E27FC236}">
              <a16:creationId xmlns:a16="http://schemas.microsoft.com/office/drawing/2014/main" id="{1F985D1D-E138-480E-A894-AADA63DE7206}"/>
            </a:ext>
          </a:extLst>
        </xdr:cNvPr>
        <xdr:cNvSpPr>
          <a:spLocks noChangeShapeType="1"/>
        </xdr:cNvSpPr>
      </xdr:nvSpPr>
      <xdr:spPr bwMode="auto">
        <a:xfrm>
          <a:off x="2953443" y="5073361"/>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4" name="Line 71">
          <a:extLst>
            <a:ext uri="{FF2B5EF4-FFF2-40B4-BE49-F238E27FC236}">
              <a16:creationId xmlns:a16="http://schemas.microsoft.com/office/drawing/2014/main" id="{F3AC974A-C564-48CE-8600-6587148C2E99}"/>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5" name="Line 71">
          <a:extLst>
            <a:ext uri="{FF2B5EF4-FFF2-40B4-BE49-F238E27FC236}">
              <a16:creationId xmlns:a16="http://schemas.microsoft.com/office/drawing/2014/main" id="{61E7440B-D83B-4968-A592-857A2145A9F2}"/>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16" name="Line 72">
          <a:extLst>
            <a:ext uri="{FF2B5EF4-FFF2-40B4-BE49-F238E27FC236}">
              <a16:creationId xmlns:a16="http://schemas.microsoft.com/office/drawing/2014/main" id="{AD88DB03-7DE7-44B0-A95C-8A228B1C31FE}"/>
            </a:ext>
          </a:extLst>
        </xdr:cNvPr>
        <xdr:cNvSpPr>
          <a:spLocks noChangeShapeType="1"/>
        </xdr:cNvSpPr>
      </xdr:nvSpPr>
      <xdr:spPr bwMode="auto">
        <a:xfrm>
          <a:off x="2953443" y="5073361"/>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920810</xdr:colOff>
      <xdr:row>28</xdr:row>
      <xdr:rowOff>19225</xdr:rowOff>
    </xdr:from>
    <xdr:to>
      <xdr:col>3</xdr:col>
      <xdr:colOff>99234</xdr:colOff>
      <xdr:row>28</xdr:row>
      <xdr:rowOff>19225</xdr:rowOff>
    </xdr:to>
    <xdr:sp macro="" textlink="">
      <xdr:nvSpPr>
        <xdr:cNvPr id="17" name="Line 69">
          <a:extLst>
            <a:ext uri="{FF2B5EF4-FFF2-40B4-BE49-F238E27FC236}">
              <a16:creationId xmlns:a16="http://schemas.microsoft.com/office/drawing/2014/main" id="{A98DDB3E-D1A0-4D6B-A76B-8333875A0EF1}"/>
            </a:ext>
          </a:extLst>
        </xdr:cNvPr>
        <xdr:cNvSpPr>
          <a:spLocks noChangeShapeType="1"/>
        </xdr:cNvSpPr>
      </xdr:nvSpPr>
      <xdr:spPr bwMode="auto">
        <a:xfrm>
          <a:off x="2450352" y="5405872"/>
          <a:ext cx="24245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99752</xdr:colOff>
      <xdr:row>26</xdr:row>
      <xdr:rowOff>108067</xdr:rowOff>
    </xdr:from>
    <xdr:to>
      <xdr:col>3</xdr:col>
      <xdr:colOff>99752</xdr:colOff>
      <xdr:row>29</xdr:row>
      <xdr:rowOff>141318</xdr:rowOff>
    </xdr:to>
    <xdr:sp macro="" textlink="">
      <xdr:nvSpPr>
        <xdr:cNvPr id="18" name="Line 70">
          <a:extLst>
            <a:ext uri="{FF2B5EF4-FFF2-40B4-BE49-F238E27FC236}">
              <a16:creationId xmlns:a16="http://schemas.microsoft.com/office/drawing/2014/main" id="{8F85F18A-DECE-4FE0-9691-275C6CEBA418}"/>
            </a:ext>
          </a:extLst>
        </xdr:cNvPr>
        <xdr:cNvSpPr>
          <a:spLocks noChangeShapeType="1"/>
        </xdr:cNvSpPr>
      </xdr:nvSpPr>
      <xdr:spPr bwMode="auto">
        <a:xfrm>
          <a:off x="2693323" y="5095703"/>
          <a:ext cx="0" cy="63176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9" name="Line 71">
          <a:extLst>
            <a:ext uri="{FF2B5EF4-FFF2-40B4-BE49-F238E27FC236}">
              <a16:creationId xmlns:a16="http://schemas.microsoft.com/office/drawing/2014/main" id="{89E868D7-9CC7-4175-A755-36F5DE0028A9}"/>
            </a:ext>
          </a:extLst>
        </xdr:cNvPr>
        <xdr:cNvSpPr>
          <a:spLocks noChangeShapeType="1"/>
        </xdr:cNvSpPr>
      </xdr:nvSpPr>
      <xdr:spPr bwMode="auto">
        <a:xfrm>
          <a:off x="2953443" y="5785658"/>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104775</xdr:rowOff>
    </xdr:from>
    <xdr:to>
      <xdr:col>4</xdr:col>
      <xdr:colOff>0</xdr:colOff>
      <xdr:row>34</xdr:row>
      <xdr:rowOff>104775</xdr:rowOff>
    </xdr:to>
    <xdr:sp macro="" textlink="">
      <xdr:nvSpPr>
        <xdr:cNvPr id="20" name="Line 75">
          <a:extLst>
            <a:ext uri="{FF2B5EF4-FFF2-40B4-BE49-F238E27FC236}">
              <a16:creationId xmlns:a16="http://schemas.microsoft.com/office/drawing/2014/main" id="{3DA1BE58-25EF-4F01-A750-83BC06496A5A}"/>
            </a:ext>
          </a:extLst>
        </xdr:cNvPr>
        <xdr:cNvSpPr>
          <a:spLocks noChangeShapeType="1"/>
        </xdr:cNvSpPr>
      </xdr:nvSpPr>
      <xdr:spPr bwMode="auto">
        <a:xfrm>
          <a:off x="2952230" y="6472324"/>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125903</xdr:colOff>
      <xdr:row>32</xdr:row>
      <xdr:rowOff>118977</xdr:rowOff>
    </xdr:from>
    <xdr:to>
      <xdr:col>3</xdr:col>
      <xdr:colOff>125903</xdr:colOff>
      <xdr:row>34</xdr:row>
      <xdr:rowOff>138027</xdr:rowOff>
    </xdr:to>
    <xdr:sp macro="" textlink="">
      <xdr:nvSpPr>
        <xdr:cNvPr id="21" name="Line 81">
          <a:extLst>
            <a:ext uri="{FF2B5EF4-FFF2-40B4-BE49-F238E27FC236}">
              <a16:creationId xmlns:a16="http://schemas.microsoft.com/office/drawing/2014/main" id="{8910C73C-C474-4C29-8004-0D2F228ABE3C}"/>
            </a:ext>
          </a:extLst>
        </xdr:cNvPr>
        <xdr:cNvSpPr>
          <a:spLocks noChangeShapeType="1"/>
        </xdr:cNvSpPr>
      </xdr:nvSpPr>
      <xdr:spPr bwMode="auto">
        <a:xfrm>
          <a:off x="2719474" y="6087515"/>
          <a:ext cx="0" cy="41806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66502</xdr:colOff>
      <xdr:row>2</xdr:row>
      <xdr:rowOff>99753</xdr:rowOff>
    </xdr:from>
    <xdr:to>
      <xdr:col>1</xdr:col>
      <xdr:colOff>380827</xdr:colOff>
      <xdr:row>2</xdr:row>
      <xdr:rowOff>99753</xdr:rowOff>
    </xdr:to>
    <xdr:sp macro="" textlink="">
      <xdr:nvSpPr>
        <xdr:cNvPr id="22" name="Line 24">
          <a:extLst>
            <a:ext uri="{FF2B5EF4-FFF2-40B4-BE49-F238E27FC236}">
              <a16:creationId xmlns:a16="http://schemas.microsoft.com/office/drawing/2014/main" id="{65460147-1D89-4A09-9D05-9D704E4346C6}"/>
            </a:ext>
          </a:extLst>
        </xdr:cNvPr>
        <xdr:cNvSpPr>
          <a:spLocks noChangeShapeType="1"/>
        </xdr:cNvSpPr>
      </xdr:nvSpPr>
      <xdr:spPr bwMode="auto">
        <a:xfrm>
          <a:off x="1155469" y="548640"/>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8313</xdr:colOff>
      <xdr:row>5</xdr:row>
      <xdr:rowOff>191194</xdr:rowOff>
    </xdr:from>
    <xdr:to>
      <xdr:col>5</xdr:col>
      <xdr:colOff>322638</xdr:colOff>
      <xdr:row>5</xdr:row>
      <xdr:rowOff>191194</xdr:rowOff>
    </xdr:to>
    <xdr:sp macro="" textlink="">
      <xdr:nvSpPr>
        <xdr:cNvPr id="23" name="Line 24">
          <a:extLst>
            <a:ext uri="{FF2B5EF4-FFF2-40B4-BE49-F238E27FC236}">
              <a16:creationId xmlns:a16="http://schemas.microsoft.com/office/drawing/2014/main" id="{E0E9C9F9-4DAA-4225-8361-6144D5A8A4E7}"/>
            </a:ext>
          </a:extLst>
        </xdr:cNvPr>
        <xdr:cNvSpPr>
          <a:spLocks noChangeShapeType="1"/>
        </xdr:cNvSpPr>
      </xdr:nvSpPr>
      <xdr:spPr bwMode="auto">
        <a:xfrm>
          <a:off x="4405746" y="123859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1163783</xdr:colOff>
      <xdr:row>15</xdr:row>
      <xdr:rowOff>91440</xdr:rowOff>
    </xdr:from>
    <xdr:to>
      <xdr:col>5</xdr:col>
      <xdr:colOff>272761</xdr:colOff>
      <xdr:row>15</xdr:row>
      <xdr:rowOff>91440</xdr:rowOff>
    </xdr:to>
    <xdr:sp macro="" textlink="">
      <xdr:nvSpPr>
        <xdr:cNvPr id="24" name="Line 24">
          <a:extLst>
            <a:ext uri="{FF2B5EF4-FFF2-40B4-BE49-F238E27FC236}">
              <a16:creationId xmlns:a16="http://schemas.microsoft.com/office/drawing/2014/main" id="{880BB4B0-9A27-4F04-921D-128490DEBA4D}"/>
            </a:ext>
          </a:extLst>
        </xdr:cNvPr>
        <xdr:cNvSpPr>
          <a:spLocks noChangeShapeType="1"/>
        </xdr:cNvSpPr>
      </xdr:nvSpPr>
      <xdr:spPr bwMode="auto">
        <a:xfrm>
          <a:off x="4114801" y="3100647"/>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8313</xdr:colOff>
      <xdr:row>4</xdr:row>
      <xdr:rowOff>0</xdr:rowOff>
    </xdr:from>
    <xdr:to>
      <xdr:col>3</xdr:col>
      <xdr:colOff>322638</xdr:colOff>
      <xdr:row>4</xdr:row>
      <xdr:rowOff>0</xdr:rowOff>
    </xdr:to>
    <xdr:sp macro="" textlink="">
      <xdr:nvSpPr>
        <xdr:cNvPr id="25" name="Line 24">
          <a:extLst>
            <a:ext uri="{FF2B5EF4-FFF2-40B4-BE49-F238E27FC236}">
              <a16:creationId xmlns:a16="http://schemas.microsoft.com/office/drawing/2014/main" id="{F4FAD347-AB67-4F50-B6CF-6498BC58C600}"/>
            </a:ext>
          </a:extLst>
        </xdr:cNvPr>
        <xdr:cNvSpPr>
          <a:spLocks noChangeShapeType="1"/>
        </xdr:cNvSpPr>
      </xdr:nvSpPr>
      <xdr:spPr bwMode="auto">
        <a:xfrm>
          <a:off x="2601884" y="84789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7</xdr:row>
      <xdr:rowOff>99753</xdr:rowOff>
    </xdr:from>
    <xdr:to>
      <xdr:col>3</xdr:col>
      <xdr:colOff>322637</xdr:colOff>
      <xdr:row>7</xdr:row>
      <xdr:rowOff>99753</xdr:rowOff>
    </xdr:to>
    <xdr:sp macro="" textlink="">
      <xdr:nvSpPr>
        <xdr:cNvPr id="26" name="Line 24">
          <a:extLst>
            <a:ext uri="{FF2B5EF4-FFF2-40B4-BE49-F238E27FC236}">
              <a16:creationId xmlns:a16="http://schemas.microsoft.com/office/drawing/2014/main" id="{1ED6BF87-10D9-4570-9BB9-0D6FE21172FD}"/>
            </a:ext>
          </a:extLst>
        </xdr:cNvPr>
        <xdr:cNvSpPr>
          <a:spLocks noChangeShapeType="1"/>
        </xdr:cNvSpPr>
      </xdr:nvSpPr>
      <xdr:spPr bwMode="auto">
        <a:xfrm>
          <a:off x="2601883" y="172904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182880</xdr:colOff>
      <xdr:row>5</xdr:row>
      <xdr:rowOff>207818</xdr:rowOff>
    </xdr:from>
    <xdr:to>
      <xdr:col>1</xdr:col>
      <xdr:colOff>415637</xdr:colOff>
      <xdr:row>5</xdr:row>
      <xdr:rowOff>207818</xdr:rowOff>
    </xdr:to>
    <xdr:sp macro="" textlink="">
      <xdr:nvSpPr>
        <xdr:cNvPr id="27" name="Line 58">
          <a:extLst>
            <a:ext uri="{FF2B5EF4-FFF2-40B4-BE49-F238E27FC236}">
              <a16:creationId xmlns:a16="http://schemas.microsoft.com/office/drawing/2014/main" id="{C13C663B-7DAB-4CF1-8370-AAB7022B2DA4}"/>
            </a:ext>
          </a:extLst>
        </xdr:cNvPr>
        <xdr:cNvSpPr>
          <a:spLocks noChangeShapeType="1"/>
        </xdr:cNvSpPr>
      </xdr:nvSpPr>
      <xdr:spPr bwMode="auto">
        <a:xfrm>
          <a:off x="1271847" y="1255222"/>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5</xdr:row>
      <xdr:rowOff>282633</xdr:rowOff>
    </xdr:from>
    <xdr:to>
      <xdr:col>3</xdr:col>
      <xdr:colOff>322637</xdr:colOff>
      <xdr:row>5</xdr:row>
      <xdr:rowOff>282633</xdr:rowOff>
    </xdr:to>
    <xdr:sp macro="" textlink="">
      <xdr:nvSpPr>
        <xdr:cNvPr id="28" name="Line 24">
          <a:extLst>
            <a:ext uri="{FF2B5EF4-FFF2-40B4-BE49-F238E27FC236}">
              <a16:creationId xmlns:a16="http://schemas.microsoft.com/office/drawing/2014/main" id="{527A49F1-2FE1-449B-A7A0-574FD9BE651A}"/>
            </a:ext>
          </a:extLst>
        </xdr:cNvPr>
        <xdr:cNvSpPr>
          <a:spLocks noChangeShapeType="1"/>
        </xdr:cNvSpPr>
      </xdr:nvSpPr>
      <xdr:spPr bwMode="auto">
        <a:xfrm>
          <a:off x="2601883" y="1330037"/>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97327</xdr:colOff>
      <xdr:row>15</xdr:row>
      <xdr:rowOff>109278</xdr:rowOff>
    </xdr:from>
    <xdr:to>
      <xdr:col>3</xdr:col>
      <xdr:colOff>330084</xdr:colOff>
      <xdr:row>15</xdr:row>
      <xdr:rowOff>109278</xdr:rowOff>
    </xdr:to>
    <xdr:sp macro="" textlink="">
      <xdr:nvSpPr>
        <xdr:cNvPr id="30" name="Line 58">
          <a:extLst>
            <a:ext uri="{FF2B5EF4-FFF2-40B4-BE49-F238E27FC236}">
              <a16:creationId xmlns:a16="http://schemas.microsoft.com/office/drawing/2014/main" id="{55750915-667D-422E-A40A-E828466D7E4B}"/>
            </a:ext>
          </a:extLst>
        </xdr:cNvPr>
        <xdr:cNvSpPr>
          <a:spLocks noChangeShapeType="1"/>
        </xdr:cNvSpPr>
      </xdr:nvSpPr>
      <xdr:spPr bwMode="auto">
        <a:xfrm>
          <a:off x="2690898" y="3118485"/>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97328</xdr:colOff>
      <xdr:row>20</xdr:row>
      <xdr:rowOff>116377</xdr:rowOff>
    </xdr:from>
    <xdr:to>
      <xdr:col>3</xdr:col>
      <xdr:colOff>330085</xdr:colOff>
      <xdr:row>20</xdr:row>
      <xdr:rowOff>116377</xdr:rowOff>
    </xdr:to>
    <xdr:sp macro="" textlink="">
      <xdr:nvSpPr>
        <xdr:cNvPr id="32" name="Line 58">
          <a:extLst>
            <a:ext uri="{FF2B5EF4-FFF2-40B4-BE49-F238E27FC236}">
              <a16:creationId xmlns:a16="http://schemas.microsoft.com/office/drawing/2014/main" id="{3D67ABDD-EA66-48C7-958C-C255E2D627C9}"/>
            </a:ext>
          </a:extLst>
        </xdr:cNvPr>
        <xdr:cNvSpPr>
          <a:spLocks noChangeShapeType="1"/>
        </xdr:cNvSpPr>
      </xdr:nvSpPr>
      <xdr:spPr bwMode="auto">
        <a:xfrm>
          <a:off x="2690899" y="4123112"/>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108065</xdr:colOff>
      <xdr:row>21</xdr:row>
      <xdr:rowOff>124690</xdr:rowOff>
    </xdr:from>
    <xdr:to>
      <xdr:col>3</xdr:col>
      <xdr:colOff>340822</xdr:colOff>
      <xdr:row>21</xdr:row>
      <xdr:rowOff>124690</xdr:rowOff>
    </xdr:to>
    <xdr:sp macro="" textlink="">
      <xdr:nvSpPr>
        <xdr:cNvPr id="33" name="Line 58">
          <a:extLst>
            <a:ext uri="{FF2B5EF4-FFF2-40B4-BE49-F238E27FC236}">
              <a16:creationId xmlns:a16="http://schemas.microsoft.com/office/drawing/2014/main" id="{1AD70404-6356-4CD2-8C9C-D5BFB8582979}"/>
            </a:ext>
          </a:extLst>
        </xdr:cNvPr>
        <xdr:cNvSpPr>
          <a:spLocks noChangeShapeType="1"/>
        </xdr:cNvSpPr>
      </xdr:nvSpPr>
      <xdr:spPr bwMode="auto">
        <a:xfrm>
          <a:off x="2701636" y="4330930"/>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99752</xdr:colOff>
      <xdr:row>27</xdr:row>
      <xdr:rowOff>99752</xdr:rowOff>
    </xdr:from>
    <xdr:to>
      <xdr:col>3</xdr:col>
      <xdr:colOff>332509</xdr:colOff>
      <xdr:row>27</xdr:row>
      <xdr:rowOff>99752</xdr:rowOff>
    </xdr:to>
    <xdr:sp macro="" textlink="">
      <xdr:nvSpPr>
        <xdr:cNvPr id="34" name="Line 58">
          <a:extLst>
            <a:ext uri="{FF2B5EF4-FFF2-40B4-BE49-F238E27FC236}">
              <a16:creationId xmlns:a16="http://schemas.microsoft.com/office/drawing/2014/main" id="{B9547CE3-6399-41A9-B613-229405887626}"/>
            </a:ext>
          </a:extLst>
        </xdr:cNvPr>
        <xdr:cNvSpPr>
          <a:spLocks noChangeShapeType="1"/>
        </xdr:cNvSpPr>
      </xdr:nvSpPr>
      <xdr:spPr bwMode="auto">
        <a:xfrm>
          <a:off x="2693323" y="5286894"/>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102523</xdr:colOff>
      <xdr:row>28</xdr:row>
      <xdr:rowOff>110836</xdr:rowOff>
    </xdr:from>
    <xdr:to>
      <xdr:col>3</xdr:col>
      <xdr:colOff>335280</xdr:colOff>
      <xdr:row>28</xdr:row>
      <xdr:rowOff>110836</xdr:rowOff>
    </xdr:to>
    <xdr:sp macro="" textlink="">
      <xdr:nvSpPr>
        <xdr:cNvPr id="35" name="Line 58">
          <a:extLst>
            <a:ext uri="{FF2B5EF4-FFF2-40B4-BE49-F238E27FC236}">
              <a16:creationId xmlns:a16="http://schemas.microsoft.com/office/drawing/2014/main" id="{DA57AA60-59C0-4C34-B0D5-02559B518D21}"/>
            </a:ext>
          </a:extLst>
        </xdr:cNvPr>
        <xdr:cNvSpPr>
          <a:spLocks noChangeShapeType="1"/>
        </xdr:cNvSpPr>
      </xdr:nvSpPr>
      <xdr:spPr bwMode="auto">
        <a:xfrm>
          <a:off x="2696094" y="5497483"/>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105294</xdr:colOff>
      <xdr:row>29</xdr:row>
      <xdr:rowOff>138544</xdr:rowOff>
    </xdr:from>
    <xdr:to>
      <xdr:col>3</xdr:col>
      <xdr:colOff>338051</xdr:colOff>
      <xdr:row>29</xdr:row>
      <xdr:rowOff>138544</xdr:rowOff>
    </xdr:to>
    <xdr:sp macro="" textlink="">
      <xdr:nvSpPr>
        <xdr:cNvPr id="36" name="Line 58">
          <a:extLst>
            <a:ext uri="{FF2B5EF4-FFF2-40B4-BE49-F238E27FC236}">
              <a16:creationId xmlns:a16="http://schemas.microsoft.com/office/drawing/2014/main" id="{06C590B4-9E0F-42BB-A49F-84518D3DB437}"/>
            </a:ext>
          </a:extLst>
        </xdr:cNvPr>
        <xdr:cNvSpPr>
          <a:spLocks noChangeShapeType="1"/>
        </xdr:cNvSpPr>
      </xdr:nvSpPr>
      <xdr:spPr bwMode="auto">
        <a:xfrm>
          <a:off x="2698865" y="5724697"/>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108064</xdr:colOff>
      <xdr:row>26</xdr:row>
      <xdr:rowOff>108066</xdr:rowOff>
    </xdr:from>
    <xdr:to>
      <xdr:col>3</xdr:col>
      <xdr:colOff>340821</xdr:colOff>
      <xdr:row>26</xdr:row>
      <xdr:rowOff>108066</xdr:rowOff>
    </xdr:to>
    <xdr:sp macro="" textlink="">
      <xdr:nvSpPr>
        <xdr:cNvPr id="37" name="Line 58">
          <a:extLst>
            <a:ext uri="{FF2B5EF4-FFF2-40B4-BE49-F238E27FC236}">
              <a16:creationId xmlns:a16="http://schemas.microsoft.com/office/drawing/2014/main" id="{CB9051C7-0215-4507-BC36-3993D687D99E}"/>
            </a:ext>
          </a:extLst>
        </xdr:cNvPr>
        <xdr:cNvSpPr>
          <a:spLocks noChangeShapeType="1"/>
        </xdr:cNvSpPr>
      </xdr:nvSpPr>
      <xdr:spPr bwMode="auto">
        <a:xfrm>
          <a:off x="2701635" y="5095702"/>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133002</xdr:colOff>
      <xdr:row>32</xdr:row>
      <xdr:rowOff>116378</xdr:rowOff>
    </xdr:from>
    <xdr:to>
      <xdr:col>3</xdr:col>
      <xdr:colOff>365759</xdr:colOff>
      <xdr:row>32</xdr:row>
      <xdr:rowOff>116378</xdr:rowOff>
    </xdr:to>
    <xdr:sp macro="" textlink="">
      <xdr:nvSpPr>
        <xdr:cNvPr id="38" name="Line 58">
          <a:extLst>
            <a:ext uri="{FF2B5EF4-FFF2-40B4-BE49-F238E27FC236}">
              <a16:creationId xmlns:a16="http://schemas.microsoft.com/office/drawing/2014/main" id="{7ABB60B0-6938-4F18-B003-F9BC0F178F3F}"/>
            </a:ext>
          </a:extLst>
        </xdr:cNvPr>
        <xdr:cNvSpPr>
          <a:spLocks noChangeShapeType="1"/>
        </xdr:cNvSpPr>
      </xdr:nvSpPr>
      <xdr:spPr bwMode="auto">
        <a:xfrm>
          <a:off x="2726573" y="6084916"/>
          <a:ext cx="224444"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121919</xdr:colOff>
      <xdr:row>34</xdr:row>
      <xdr:rowOff>138545</xdr:rowOff>
    </xdr:from>
    <xdr:to>
      <xdr:col>3</xdr:col>
      <xdr:colOff>354676</xdr:colOff>
      <xdr:row>34</xdr:row>
      <xdr:rowOff>138545</xdr:rowOff>
    </xdr:to>
    <xdr:sp macro="" textlink="">
      <xdr:nvSpPr>
        <xdr:cNvPr id="40" name="Line 58">
          <a:extLst>
            <a:ext uri="{FF2B5EF4-FFF2-40B4-BE49-F238E27FC236}">
              <a16:creationId xmlns:a16="http://schemas.microsoft.com/office/drawing/2014/main" id="{F29DC8DE-E5B4-46CD-BD9D-1A4675244866}"/>
            </a:ext>
          </a:extLst>
        </xdr:cNvPr>
        <xdr:cNvSpPr>
          <a:spLocks noChangeShapeType="1"/>
        </xdr:cNvSpPr>
      </xdr:nvSpPr>
      <xdr:spPr bwMode="auto">
        <a:xfrm>
          <a:off x="2715490" y="6506094"/>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1155470</xdr:colOff>
      <xdr:row>18</xdr:row>
      <xdr:rowOff>116378</xdr:rowOff>
    </xdr:from>
    <xdr:to>
      <xdr:col>5</xdr:col>
      <xdr:colOff>264448</xdr:colOff>
      <xdr:row>18</xdr:row>
      <xdr:rowOff>116378</xdr:rowOff>
    </xdr:to>
    <xdr:sp macro="" textlink="">
      <xdr:nvSpPr>
        <xdr:cNvPr id="41" name="Line 24">
          <a:extLst>
            <a:ext uri="{FF2B5EF4-FFF2-40B4-BE49-F238E27FC236}">
              <a16:creationId xmlns:a16="http://schemas.microsoft.com/office/drawing/2014/main" id="{87023E05-7F88-4D66-A0DC-B8A1A3060F81}"/>
            </a:ext>
          </a:extLst>
        </xdr:cNvPr>
        <xdr:cNvSpPr>
          <a:spLocks noChangeShapeType="1"/>
        </xdr:cNvSpPr>
      </xdr:nvSpPr>
      <xdr:spPr bwMode="auto">
        <a:xfrm>
          <a:off x="4106488" y="3724102"/>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1163783</xdr:colOff>
      <xdr:row>20</xdr:row>
      <xdr:rowOff>99752</xdr:rowOff>
    </xdr:from>
    <xdr:to>
      <xdr:col>5</xdr:col>
      <xdr:colOff>272761</xdr:colOff>
      <xdr:row>20</xdr:row>
      <xdr:rowOff>99752</xdr:rowOff>
    </xdr:to>
    <xdr:sp macro="" textlink="">
      <xdr:nvSpPr>
        <xdr:cNvPr id="42" name="Line 24">
          <a:extLst>
            <a:ext uri="{FF2B5EF4-FFF2-40B4-BE49-F238E27FC236}">
              <a16:creationId xmlns:a16="http://schemas.microsoft.com/office/drawing/2014/main" id="{ED6F4224-9860-474D-ACC4-04E88BB3CBB0}"/>
            </a:ext>
          </a:extLst>
        </xdr:cNvPr>
        <xdr:cNvSpPr>
          <a:spLocks noChangeShapeType="1"/>
        </xdr:cNvSpPr>
      </xdr:nvSpPr>
      <xdr:spPr bwMode="auto">
        <a:xfrm>
          <a:off x="4114801" y="4106487"/>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1163781</xdr:colOff>
      <xdr:row>21</xdr:row>
      <xdr:rowOff>141317</xdr:rowOff>
    </xdr:from>
    <xdr:to>
      <xdr:col>5</xdr:col>
      <xdr:colOff>272759</xdr:colOff>
      <xdr:row>21</xdr:row>
      <xdr:rowOff>141317</xdr:rowOff>
    </xdr:to>
    <xdr:sp macro="" textlink="">
      <xdr:nvSpPr>
        <xdr:cNvPr id="43" name="Line 24">
          <a:extLst>
            <a:ext uri="{FF2B5EF4-FFF2-40B4-BE49-F238E27FC236}">
              <a16:creationId xmlns:a16="http://schemas.microsoft.com/office/drawing/2014/main" id="{9F3C8E99-599E-4500-80F8-69C6B4B8F108}"/>
            </a:ext>
          </a:extLst>
        </xdr:cNvPr>
        <xdr:cNvSpPr>
          <a:spLocks noChangeShapeType="1"/>
        </xdr:cNvSpPr>
      </xdr:nvSpPr>
      <xdr:spPr bwMode="auto">
        <a:xfrm>
          <a:off x="4114799" y="4347557"/>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1147156</xdr:colOff>
      <xdr:row>29</xdr:row>
      <xdr:rowOff>124690</xdr:rowOff>
    </xdr:from>
    <xdr:to>
      <xdr:col>5</xdr:col>
      <xdr:colOff>256134</xdr:colOff>
      <xdr:row>29</xdr:row>
      <xdr:rowOff>124690</xdr:rowOff>
    </xdr:to>
    <xdr:sp macro="" textlink="">
      <xdr:nvSpPr>
        <xdr:cNvPr id="44" name="Line 24">
          <a:extLst>
            <a:ext uri="{FF2B5EF4-FFF2-40B4-BE49-F238E27FC236}">
              <a16:creationId xmlns:a16="http://schemas.microsoft.com/office/drawing/2014/main" id="{592704FE-E63A-4550-9288-3AB8DE3C7679}"/>
            </a:ext>
          </a:extLst>
        </xdr:cNvPr>
        <xdr:cNvSpPr>
          <a:spLocks noChangeShapeType="1"/>
        </xdr:cNvSpPr>
      </xdr:nvSpPr>
      <xdr:spPr bwMode="auto">
        <a:xfrm>
          <a:off x="4098174" y="5710843"/>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1147156</xdr:colOff>
      <xdr:row>27</xdr:row>
      <xdr:rowOff>116378</xdr:rowOff>
    </xdr:from>
    <xdr:to>
      <xdr:col>5</xdr:col>
      <xdr:colOff>256134</xdr:colOff>
      <xdr:row>27</xdr:row>
      <xdr:rowOff>116378</xdr:rowOff>
    </xdr:to>
    <xdr:sp macro="" textlink="">
      <xdr:nvSpPr>
        <xdr:cNvPr id="45" name="Line 24">
          <a:extLst>
            <a:ext uri="{FF2B5EF4-FFF2-40B4-BE49-F238E27FC236}">
              <a16:creationId xmlns:a16="http://schemas.microsoft.com/office/drawing/2014/main" id="{83FBF1A3-426D-4C6E-9F5D-DFA3040C98CB}"/>
            </a:ext>
          </a:extLst>
        </xdr:cNvPr>
        <xdr:cNvSpPr>
          <a:spLocks noChangeShapeType="1"/>
        </xdr:cNvSpPr>
      </xdr:nvSpPr>
      <xdr:spPr bwMode="auto">
        <a:xfrm>
          <a:off x="4098174" y="5303520"/>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1149929</xdr:colOff>
      <xdr:row>26</xdr:row>
      <xdr:rowOff>102524</xdr:rowOff>
    </xdr:from>
    <xdr:to>
      <xdr:col>5</xdr:col>
      <xdr:colOff>258907</xdr:colOff>
      <xdr:row>26</xdr:row>
      <xdr:rowOff>102524</xdr:rowOff>
    </xdr:to>
    <xdr:sp macro="" textlink="">
      <xdr:nvSpPr>
        <xdr:cNvPr id="46" name="Line 24">
          <a:extLst>
            <a:ext uri="{FF2B5EF4-FFF2-40B4-BE49-F238E27FC236}">
              <a16:creationId xmlns:a16="http://schemas.microsoft.com/office/drawing/2014/main" id="{D3D0B234-292B-415F-8635-DEB475A94EDF}"/>
            </a:ext>
          </a:extLst>
        </xdr:cNvPr>
        <xdr:cNvSpPr>
          <a:spLocks noChangeShapeType="1"/>
        </xdr:cNvSpPr>
      </xdr:nvSpPr>
      <xdr:spPr bwMode="auto">
        <a:xfrm>
          <a:off x="4100947" y="5090160"/>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1144385</xdr:colOff>
      <xdr:row>28</xdr:row>
      <xdr:rowOff>138546</xdr:rowOff>
    </xdr:from>
    <xdr:to>
      <xdr:col>5</xdr:col>
      <xdr:colOff>253363</xdr:colOff>
      <xdr:row>28</xdr:row>
      <xdr:rowOff>138546</xdr:rowOff>
    </xdr:to>
    <xdr:sp macro="" textlink="">
      <xdr:nvSpPr>
        <xdr:cNvPr id="47" name="Line 24">
          <a:extLst>
            <a:ext uri="{FF2B5EF4-FFF2-40B4-BE49-F238E27FC236}">
              <a16:creationId xmlns:a16="http://schemas.microsoft.com/office/drawing/2014/main" id="{8BD197BF-A07B-4C0F-A322-DC8C6EE01CE7}"/>
            </a:ext>
          </a:extLst>
        </xdr:cNvPr>
        <xdr:cNvSpPr>
          <a:spLocks noChangeShapeType="1"/>
        </xdr:cNvSpPr>
      </xdr:nvSpPr>
      <xdr:spPr bwMode="auto">
        <a:xfrm>
          <a:off x="4095403" y="5525193"/>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1147157</xdr:colOff>
      <xdr:row>34</xdr:row>
      <xdr:rowOff>133003</xdr:rowOff>
    </xdr:from>
    <xdr:to>
      <xdr:col>5</xdr:col>
      <xdr:colOff>256135</xdr:colOff>
      <xdr:row>34</xdr:row>
      <xdr:rowOff>133003</xdr:rowOff>
    </xdr:to>
    <xdr:sp macro="" textlink="">
      <xdr:nvSpPr>
        <xdr:cNvPr id="48" name="Line 24">
          <a:extLst>
            <a:ext uri="{FF2B5EF4-FFF2-40B4-BE49-F238E27FC236}">
              <a16:creationId xmlns:a16="http://schemas.microsoft.com/office/drawing/2014/main" id="{D67AC31D-1355-4726-9352-FE8693F80E5F}"/>
            </a:ext>
          </a:extLst>
        </xdr:cNvPr>
        <xdr:cNvSpPr>
          <a:spLocks noChangeShapeType="1"/>
        </xdr:cNvSpPr>
      </xdr:nvSpPr>
      <xdr:spPr bwMode="auto">
        <a:xfrm>
          <a:off x="4098175" y="6500552"/>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1147157</xdr:colOff>
      <xdr:row>33</xdr:row>
      <xdr:rowOff>116378</xdr:rowOff>
    </xdr:from>
    <xdr:to>
      <xdr:col>5</xdr:col>
      <xdr:colOff>256135</xdr:colOff>
      <xdr:row>33</xdr:row>
      <xdr:rowOff>116378</xdr:rowOff>
    </xdr:to>
    <xdr:sp macro="" textlink="">
      <xdr:nvSpPr>
        <xdr:cNvPr id="49" name="Line 24">
          <a:extLst>
            <a:ext uri="{FF2B5EF4-FFF2-40B4-BE49-F238E27FC236}">
              <a16:creationId xmlns:a16="http://schemas.microsoft.com/office/drawing/2014/main" id="{462AC766-01CD-4749-8CFE-68A88E42FF9F}"/>
            </a:ext>
          </a:extLst>
        </xdr:cNvPr>
        <xdr:cNvSpPr>
          <a:spLocks noChangeShapeType="1"/>
        </xdr:cNvSpPr>
      </xdr:nvSpPr>
      <xdr:spPr bwMode="auto">
        <a:xfrm>
          <a:off x="4098175" y="6284422"/>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1149927</xdr:colOff>
      <xdr:row>32</xdr:row>
      <xdr:rowOff>110837</xdr:rowOff>
    </xdr:from>
    <xdr:to>
      <xdr:col>5</xdr:col>
      <xdr:colOff>258905</xdr:colOff>
      <xdr:row>32</xdr:row>
      <xdr:rowOff>110837</xdr:rowOff>
    </xdr:to>
    <xdr:sp macro="" textlink="">
      <xdr:nvSpPr>
        <xdr:cNvPr id="50" name="Line 24">
          <a:extLst>
            <a:ext uri="{FF2B5EF4-FFF2-40B4-BE49-F238E27FC236}">
              <a16:creationId xmlns:a16="http://schemas.microsoft.com/office/drawing/2014/main" id="{37B32E48-2B50-4D70-A349-E75E3F91E960}"/>
            </a:ext>
          </a:extLst>
        </xdr:cNvPr>
        <xdr:cNvSpPr>
          <a:spLocks noChangeShapeType="1"/>
        </xdr:cNvSpPr>
      </xdr:nvSpPr>
      <xdr:spPr bwMode="auto">
        <a:xfrm>
          <a:off x="4100945" y="6079375"/>
          <a:ext cx="55539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756459</xdr:colOff>
      <xdr:row>37</xdr:row>
      <xdr:rowOff>266008</xdr:rowOff>
    </xdr:from>
    <xdr:to>
      <xdr:col>3</xdr:col>
      <xdr:colOff>264447</xdr:colOff>
      <xdr:row>37</xdr:row>
      <xdr:rowOff>266008</xdr:rowOff>
    </xdr:to>
    <xdr:sp macro="" textlink="">
      <xdr:nvSpPr>
        <xdr:cNvPr id="51" name="Line 24">
          <a:extLst>
            <a:ext uri="{FF2B5EF4-FFF2-40B4-BE49-F238E27FC236}">
              <a16:creationId xmlns:a16="http://schemas.microsoft.com/office/drawing/2014/main" id="{27755329-610D-402B-AFC3-34F38065DE4D}"/>
            </a:ext>
          </a:extLst>
        </xdr:cNvPr>
        <xdr:cNvSpPr>
          <a:spLocks noChangeShapeType="1"/>
        </xdr:cNvSpPr>
      </xdr:nvSpPr>
      <xdr:spPr bwMode="auto">
        <a:xfrm>
          <a:off x="2286001" y="7015943"/>
          <a:ext cx="57201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748147</xdr:colOff>
      <xdr:row>41</xdr:row>
      <xdr:rowOff>282633</xdr:rowOff>
    </xdr:from>
    <xdr:to>
      <xdr:col>3</xdr:col>
      <xdr:colOff>256135</xdr:colOff>
      <xdr:row>41</xdr:row>
      <xdr:rowOff>282633</xdr:rowOff>
    </xdr:to>
    <xdr:sp macro="" textlink="">
      <xdr:nvSpPr>
        <xdr:cNvPr id="52" name="Line 24">
          <a:extLst>
            <a:ext uri="{FF2B5EF4-FFF2-40B4-BE49-F238E27FC236}">
              <a16:creationId xmlns:a16="http://schemas.microsoft.com/office/drawing/2014/main" id="{45239F3C-2E8B-4D0B-84A7-98E4310E8B3E}"/>
            </a:ext>
          </a:extLst>
        </xdr:cNvPr>
        <xdr:cNvSpPr>
          <a:spLocks noChangeShapeType="1"/>
        </xdr:cNvSpPr>
      </xdr:nvSpPr>
      <xdr:spPr bwMode="auto">
        <a:xfrm>
          <a:off x="2277689" y="7755775"/>
          <a:ext cx="57201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964277</xdr:colOff>
      <xdr:row>4</xdr:row>
      <xdr:rowOff>8313</xdr:rowOff>
    </xdr:from>
    <xdr:to>
      <xdr:col>7</xdr:col>
      <xdr:colOff>247822</xdr:colOff>
      <xdr:row>4</xdr:row>
      <xdr:rowOff>8313</xdr:rowOff>
    </xdr:to>
    <xdr:sp macro="" textlink="">
      <xdr:nvSpPr>
        <xdr:cNvPr id="53" name="Line 24">
          <a:extLst>
            <a:ext uri="{FF2B5EF4-FFF2-40B4-BE49-F238E27FC236}">
              <a16:creationId xmlns:a16="http://schemas.microsoft.com/office/drawing/2014/main" id="{5AC8272F-2A05-489B-B755-BF28F2E4C006}"/>
            </a:ext>
          </a:extLst>
        </xdr:cNvPr>
        <xdr:cNvSpPr>
          <a:spLocks noChangeShapeType="1"/>
        </xdr:cNvSpPr>
      </xdr:nvSpPr>
      <xdr:spPr bwMode="auto">
        <a:xfrm>
          <a:off x="5719157" y="856211"/>
          <a:ext cx="555392"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596956</xdr:colOff>
      <xdr:row>0</xdr:row>
      <xdr:rowOff>0</xdr:rowOff>
    </xdr:to>
    <xdr:sp macro="" textlink="">
      <xdr:nvSpPr>
        <xdr:cNvPr id="54" name="Line 24">
          <a:extLst>
            <a:ext uri="{FF2B5EF4-FFF2-40B4-BE49-F238E27FC236}">
              <a16:creationId xmlns:a16="http://schemas.microsoft.com/office/drawing/2014/main" id="{E1CD3F08-AFA6-4187-BB2D-069F3AB10F31}"/>
            </a:ext>
          </a:extLst>
        </xdr:cNvPr>
        <xdr:cNvSpPr>
          <a:spLocks noChangeShapeType="1"/>
        </xdr:cNvSpPr>
      </xdr:nvSpPr>
      <xdr:spPr bwMode="auto">
        <a:xfrm>
          <a:off x="6384175" y="0"/>
          <a:ext cx="59695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972590</xdr:colOff>
      <xdr:row>5</xdr:row>
      <xdr:rowOff>191192</xdr:rowOff>
    </xdr:from>
    <xdr:to>
      <xdr:col>7</xdr:col>
      <xdr:colOff>256135</xdr:colOff>
      <xdr:row>5</xdr:row>
      <xdr:rowOff>191192</xdr:rowOff>
    </xdr:to>
    <xdr:sp macro="" textlink="">
      <xdr:nvSpPr>
        <xdr:cNvPr id="55" name="Line 24">
          <a:extLst>
            <a:ext uri="{FF2B5EF4-FFF2-40B4-BE49-F238E27FC236}">
              <a16:creationId xmlns:a16="http://schemas.microsoft.com/office/drawing/2014/main" id="{80596E68-2AB5-4816-B73F-F21121713458}"/>
            </a:ext>
          </a:extLst>
        </xdr:cNvPr>
        <xdr:cNvSpPr>
          <a:spLocks noChangeShapeType="1"/>
        </xdr:cNvSpPr>
      </xdr:nvSpPr>
      <xdr:spPr bwMode="auto">
        <a:xfrm>
          <a:off x="5727470" y="1238596"/>
          <a:ext cx="555392"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1213</xdr:colOff>
      <xdr:row>7</xdr:row>
      <xdr:rowOff>97674</xdr:rowOff>
    </xdr:from>
    <xdr:to>
      <xdr:col>7</xdr:col>
      <xdr:colOff>266007</xdr:colOff>
      <xdr:row>7</xdr:row>
      <xdr:rowOff>97674</xdr:rowOff>
    </xdr:to>
    <xdr:sp macro="" textlink="">
      <xdr:nvSpPr>
        <xdr:cNvPr id="56" name="Line 56">
          <a:extLst>
            <a:ext uri="{FF2B5EF4-FFF2-40B4-BE49-F238E27FC236}">
              <a16:creationId xmlns:a16="http://schemas.microsoft.com/office/drawing/2014/main" id="{356727AC-4B24-42B0-9234-7B2F24B4B68C}"/>
            </a:ext>
          </a:extLst>
        </xdr:cNvPr>
        <xdr:cNvSpPr>
          <a:spLocks noChangeShapeType="1"/>
        </xdr:cNvSpPr>
      </xdr:nvSpPr>
      <xdr:spPr bwMode="auto">
        <a:xfrm>
          <a:off x="4398646" y="1726969"/>
          <a:ext cx="189408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2</xdr:row>
      <xdr:rowOff>99753</xdr:rowOff>
    </xdr:from>
    <xdr:to>
      <xdr:col>1</xdr:col>
      <xdr:colOff>174566</xdr:colOff>
      <xdr:row>7</xdr:row>
      <xdr:rowOff>99752</xdr:rowOff>
    </xdr:to>
    <xdr:sp macro="" textlink="">
      <xdr:nvSpPr>
        <xdr:cNvPr id="57" name="Line 57">
          <a:extLst>
            <a:ext uri="{FF2B5EF4-FFF2-40B4-BE49-F238E27FC236}">
              <a16:creationId xmlns:a16="http://schemas.microsoft.com/office/drawing/2014/main" id="{C00CA442-B239-4F02-B295-0D7AAE08E938}"/>
            </a:ext>
          </a:extLst>
        </xdr:cNvPr>
        <xdr:cNvSpPr>
          <a:spLocks noChangeShapeType="1"/>
        </xdr:cNvSpPr>
      </xdr:nvSpPr>
      <xdr:spPr bwMode="auto">
        <a:xfrm flipH="1">
          <a:off x="1263533" y="548640"/>
          <a:ext cx="0" cy="11804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1731</xdr:colOff>
      <xdr:row>3</xdr:row>
      <xdr:rowOff>195002</xdr:rowOff>
    </xdr:from>
    <xdr:to>
      <xdr:col>5</xdr:col>
      <xdr:colOff>316056</xdr:colOff>
      <xdr:row>3</xdr:row>
      <xdr:rowOff>195002</xdr:rowOff>
    </xdr:to>
    <xdr:sp macro="" textlink="">
      <xdr:nvSpPr>
        <xdr:cNvPr id="58" name="Line 24">
          <a:extLst>
            <a:ext uri="{FF2B5EF4-FFF2-40B4-BE49-F238E27FC236}">
              <a16:creationId xmlns:a16="http://schemas.microsoft.com/office/drawing/2014/main" id="{589943E0-4AAE-4296-931D-2C0C8E4EECFE}"/>
            </a:ext>
          </a:extLst>
        </xdr:cNvPr>
        <xdr:cNvSpPr>
          <a:spLocks noChangeShapeType="1"/>
        </xdr:cNvSpPr>
      </xdr:nvSpPr>
      <xdr:spPr bwMode="auto">
        <a:xfrm>
          <a:off x="4399164" y="843395"/>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7</xdr:row>
      <xdr:rowOff>108066</xdr:rowOff>
    </xdr:from>
    <xdr:to>
      <xdr:col>1</xdr:col>
      <xdr:colOff>407323</xdr:colOff>
      <xdr:row>7</xdr:row>
      <xdr:rowOff>108066</xdr:rowOff>
    </xdr:to>
    <xdr:sp macro="" textlink="">
      <xdr:nvSpPr>
        <xdr:cNvPr id="59" name="Line 58">
          <a:extLst>
            <a:ext uri="{FF2B5EF4-FFF2-40B4-BE49-F238E27FC236}">
              <a16:creationId xmlns:a16="http://schemas.microsoft.com/office/drawing/2014/main" id="{49B11718-BE4A-473A-8095-664CAB03CF8B}"/>
            </a:ext>
          </a:extLst>
        </xdr:cNvPr>
        <xdr:cNvSpPr>
          <a:spLocks noChangeShapeType="1"/>
        </xdr:cNvSpPr>
      </xdr:nvSpPr>
      <xdr:spPr bwMode="auto">
        <a:xfrm>
          <a:off x="1263533" y="1737361"/>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66502</xdr:colOff>
      <xdr:row>2</xdr:row>
      <xdr:rowOff>99753</xdr:rowOff>
    </xdr:from>
    <xdr:to>
      <xdr:col>1</xdr:col>
      <xdr:colOff>380827</xdr:colOff>
      <xdr:row>2</xdr:row>
      <xdr:rowOff>99753</xdr:rowOff>
    </xdr:to>
    <xdr:sp macro="" textlink="">
      <xdr:nvSpPr>
        <xdr:cNvPr id="60" name="Line 24">
          <a:extLst>
            <a:ext uri="{FF2B5EF4-FFF2-40B4-BE49-F238E27FC236}">
              <a16:creationId xmlns:a16="http://schemas.microsoft.com/office/drawing/2014/main" id="{D833BD8A-71BC-495E-9677-A7B2B740FE18}"/>
            </a:ext>
          </a:extLst>
        </xdr:cNvPr>
        <xdr:cNvSpPr>
          <a:spLocks noChangeShapeType="1"/>
        </xdr:cNvSpPr>
      </xdr:nvSpPr>
      <xdr:spPr bwMode="auto">
        <a:xfrm>
          <a:off x="1155469" y="548640"/>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8313</xdr:colOff>
      <xdr:row>5</xdr:row>
      <xdr:rowOff>191194</xdr:rowOff>
    </xdr:from>
    <xdr:to>
      <xdr:col>5</xdr:col>
      <xdr:colOff>322638</xdr:colOff>
      <xdr:row>5</xdr:row>
      <xdr:rowOff>191194</xdr:rowOff>
    </xdr:to>
    <xdr:sp macro="" textlink="">
      <xdr:nvSpPr>
        <xdr:cNvPr id="61" name="Line 24">
          <a:extLst>
            <a:ext uri="{FF2B5EF4-FFF2-40B4-BE49-F238E27FC236}">
              <a16:creationId xmlns:a16="http://schemas.microsoft.com/office/drawing/2014/main" id="{03B78F64-F929-48CC-8292-A076E559A77D}"/>
            </a:ext>
          </a:extLst>
        </xdr:cNvPr>
        <xdr:cNvSpPr>
          <a:spLocks noChangeShapeType="1"/>
        </xdr:cNvSpPr>
      </xdr:nvSpPr>
      <xdr:spPr bwMode="auto">
        <a:xfrm>
          <a:off x="4405746" y="123859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8313</xdr:colOff>
      <xdr:row>4</xdr:row>
      <xdr:rowOff>0</xdr:rowOff>
    </xdr:from>
    <xdr:to>
      <xdr:col>3</xdr:col>
      <xdr:colOff>322638</xdr:colOff>
      <xdr:row>4</xdr:row>
      <xdr:rowOff>0</xdr:rowOff>
    </xdr:to>
    <xdr:sp macro="" textlink="">
      <xdr:nvSpPr>
        <xdr:cNvPr id="62" name="Line 24">
          <a:extLst>
            <a:ext uri="{FF2B5EF4-FFF2-40B4-BE49-F238E27FC236}">
              <a16:creationId xmlns:a16="http://schemas.microsoft.com/office/drawing/2014/main" id="{4480986F-EBFD-43EA-8D24-08E85F88D901}"/>
            </a:ext>
          </a:extLst>
        </xdr:cNvPr>
        <xdr:cNvSpPr>
          <a:spLocks noChangeShapeType="1"/>
        </xdr:cNvSpPr>
      </xdr:nvSpPr>
      <xdr:spPr bwMode="auto">
        <a:xfrm>
          <a:off x="2601884" y="84789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7</xdr:row>
      <xdr:rowOff>99753</xdr:rowOff>
    </xdr:from>
    <xdr:to>
      <xdr:col>3</xdr:col>
      <xdr:colOff>322637</xdr:colOff>
      <xdr:row>7</xdr:row>
      <xdr:rowOff>99753</xdr:rowOff>
    </xdr:to>
    <xdr:sp macro="" textlink="">
      <xdr:nvSpPr>
        <xdr:cNvPr id="63" name="Line 24">
          <a:extLst>
            <a:ext uri="{FF2B5EF4-FFF2-40B4-BE49-F238E27FC236}">
              <a16:creationId xmlns:a16="http://schemas.microsoft.com/office/drawing/2014/main" id="{8660E77E-1FA3-42FF-90BC-E9C29C7AA9F1}"/>
            </a:ext>
          </a:extLst>
        </xdr:cNvPr>
        <xdr:cNvSpPr>
          <a:spLocks noChangeShapeType="1"/>
        </xdr:cNvSpPr>
      </xdr:nvSpPr>
      <xdr:spPr bwMode="auto">
        <a:xfrm>
          <a:off x="2601883" y="172904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182880</xdr:colOff>
      <xdr:row>5</xdr:row>
      <xdr:rowOff>207818</xdr:rowOff>
    </xdr:from>
    <xdr:to>
      <xdr:col>1</xdr:col>
      <xdr:colOff>415637</xdr:colOff>
      <xdr:row>5</xdr:row>
      <xdr:rowOff>207818</xdr:rowOff>
    </xdr:to>
    <xdr:sp macro="" textlink="">
      <xdr:nvSpPr>
        <xdr:cNvPr id="64" name="Line 58">
          <a:extLst>
            <a:ext uri="{FF2B5EF4-FFF2-40B4-BE49-F238E27FC236}">
              <a16:creationId xmlns:a16="http://schemas.microsoft.com/office/drawing/2014/main" id="{05BEAF05-841D-4ACD-8F88-C3B0FD255104}"/>
            </a:ext>
          </a:extLst>
        </xdr:cNvPr>
        <xdr:cNvSpPr>
          <a:spLocks noChangeShapeType="1"/>
        </xdr:cNvSpPr>
      </xdr:nvSpPr>
      <xdr:spPr bwMode="auto">
        <a:xfrm>
          <a:off x="1271847" y="1255222"/>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5</xdr:row>
      <xdr:rowOff>282633</xdr:rowOff>
    </xdr:from>
    <xdr:to>
      <xdr:col>3</xdr:col>
      <xdr:colOff>322637</xdr:colOff>
      <xdr:row>5</xdr:row>
      <xdr:rowOff>282633</xdr:rowOff>
    </xdr:to>
    <xdr:sp macro="" textlink="">
      <xdr:nvSpPr>
        <xdr:cNvPr id="65" name="Line 24">
          <a:extLst>
            <a:ext uri="{FF2B5EF4-FFF2-40B4-BE49-F238E27FC236}">
              <a16:creationId xmlns:a16="http://schemas.microsoft.com/office/drawing/2014/main" id="{4B2C03D7-7A5C-4FD6-9511-D38B26041859}"/>
            </a:ext>
          </a:extLst>
        </xdr:cNvPr>
        <xdr:cNvSpPr>
          <a:spLocks noChangeShapeType="1"/>
        </xdr:cNvSpPr>
      </xdr:nvSpPr>
      <xdr:spPr bwMode="auto">
        <a:xfrm>
          <a:off x="2601883" y="1330037"/>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964277</xdr:colOff>
      <xdr:row>4</xdr:row>
      <xdr:rowOff>8313</xdr:rowOff>
    </xdr:from>
    <xdr:to>
      <xdr:col>7</xdr:col>
      <xdr:colOff>247822</xdr:colOff>
      <xdr:row>4</xdr:row>
      <xdr:rowOff>8313</xdr:rowOff>
    </xdr:to>
    <xdr:sp macro="" textlink="">
      <xdr:nvSpPr>
        <xdr:cNvPr id="66" name="Line 24">
          <a:extLst>
            <a:ext uri="{FF2B5EF4-FFF2-40B4-BE49-F238E27FC236}">
              <a16:creationId xmlns:a16="http://schemas.microsoft.com/office/drawing/2014/main" id="{7B17926F-455D-4EDB-B6F2-CA4D50A73B78}"/>
            </a:ext>
          </a:extLst>
        </xdr:cNvPr>
        <xdr:cNvSpPr>
          <a:spLocks noChangeShapeType="1"/>
        </xdr:cNvSpPr>
      </xdr:nvSpPr>
      <xdr:spPr bwMode="auto">
        <a:xfrm>
          <a:off x="5719157" y="856211"/>
          <a:ext cx="555392"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972590</xdr:colOff>
      <xdr:row>5</xdr:row>
      <xdr:rowOff>191192</xdr:rowOff>
    </xdr:from>
    <xdr:to>
      <xdr:col>7</xdr:col>
      <xdr:colOff>256135</xdr:colOff>
      <xdr:row>5</xdr:row>
      <xdr:rowOff>191192</xdr:rowOff>
    </xdr:to>
    <xdr:sp macro="" textlink="">
      <xdr:nvSpPr>
        <xdr:cNvPr id="67" name="Line 24">
          <a:extLst>
            <a:ext uri="{FF2B5EF4-FFF2-40B4-BE49-F238E27FC236}">
              <a16:creationId xmlns:a16="http://schemas.microsoft.com/office/drawing/2014/main" id="{F316EE09-9063-4BBA-940A-7501F9318B8B}"/>
            </a:ext>
          </a:extLst>
        </xdr:cNvPr>
        <xdr:cNvSpPr>
          <a:spLocks noChangeShapeType="1"/>
        </xdr:cNvSpPr>
      </xdr:nvSpPr>
      <xdr:spPr bwMode="auto">
        <a:xfrm>
          <a:off x="5727470" y="1238596"/>
          <a:ext cx="555392"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847899</xdr:colOff>
      <xdr:row>33</xdr:row>
      <xdr:rowOff>116377</xdr:rowOff>
    </xdr:from>
    <xdr:to>
      <xdr:col>3</xdr:col>
      <xdr:colOff>306011</xdr:colOff>
      <xdr:row>33</xdr:row>
      <xdr:rowOff>116377</xdr:rowOff>
    </xdr:to>
    <xdr:sp macro="" textlink="">
      <xdr:nvSpPr>
        <xdr:cNvPr id="68" name="Line 24">
          <a:extLst>
            <a:ext uri="{FF2B5EF4-FFF2-40B4-BE49-F238E27FC236}">
              <a16:creationId xmlns:a16="http://schemas.microsoft.com/office/drawing/2014/main" id="{FD3C7E35-DAF3-4D8F-B22F-38AC5574A722}"/>
            </a:ext>
          </a:extLst>
        </xdr:cNvPr>
        <xdr:cNvSpPr>
          <a:spLocks noChangeShapeType="1"/>
        </xdr:cNvSpPr>
      </xdr:nvSpPr>
      <xdr:spPr bwMode="auto">
        <a:xfrm>
          <a:off x="2236124" y="6284421"/>
          <a:ext cx="42238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847898</xdr:colOff>
      <xdr:row>18</xdr:row>
      <xdr:rowOff>116378</xdr:rowOff>
    </xdr:from>
    <xdr:to>
      <xdr:col>3</xdr:col>
      <xdr:colOff>306010</xdr:colOff>
      <xdr:row>18</xdr:row>
      <xdr:rowOff>116378</xdr:rowOff>
    </xdr:to>
    <xdr:sp macro="" textlink="">
      <xdr:nvSpPr>
        <xdr:cNvPr id="69" name="Line 24">
          <a:extLst>
            <a:ext uri="{FF2B5EF4-FFF2-40B4-BE49-F238E27FC236}">
              <a16:creationId xmlns:a16="http://schemas.microsoft.com/office/drawing/2014/main" id="{192D5B36-21C2-4740-8AB0-16FE6D492687}"/>
            </a:ext>
          </a:extLst>
        </xdr:cNvPr>
        <xdr:cNvSpPr>
          <a:spLocks noChangeShapeType="1"/>
        </xdr:cNvSpPr>
      </xdr:nvSpPr>
      <xdr:spPr bwMode="auto">
        <a:xfrm>
          <a:off x="2236123" y="3724102"/>
          <a:ext cx="42238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5</xdr:row>
      <xdr:rowOff>0</xdr:rowOff>
    </xdr:from>
    <xdr:to>
      <xdr:col>44</xdr:col>
      <xdr:colOff>200025</xdr:colOff>
      <xdr:row>5</xdr:row>
      <xdr:rowOff>1</xdr:rowOff>
    </xdr:to>
    <xdr:cxnSp macro="">
      <xdr:nvCxnSpPr>
        <xdr:cNvPr id="2" name="直線コネクタ 1">
          <a:extLst>
            <a:ext uri="{FF2B5EF4-FFF2-40B4-BE49-F238E27FC236}">
              <a16:creationId xmlns:a16="http://schemas.microsoft.com/office/drawing/2014/main" id="{575BB428-8B86-4220-B7E2-613016AEF791}"/>
            </a:ext>
          </a:extLst>
        </xdr:cNvPr>
        <xdr:cNvCxnSpPr/>
      </xdr:nvCxnSpPr>
      <xdr:spPr>
        <a:xfrm flipV="1">
          <a:off x="8131060" y="1953491"/>
          <a:ext cx="138753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18</xdr:row>
      <xdr:rowOff>9528</xdr:rowOff>
    </xdr:from>
    <xdr:to>
      <xdr:col>8</xdr:col>
      <xdr:colOff>0</xdr:colOff>
      <xdr:row>20</xdr:row>
      <xdr:rowOff>9525</xdr:rowOff>
    </xdr:to>
    <xdr:cxnSp macro="">
      <xdr:nvCxnSpPr>
        <xdr:cNvPr id="2" name="直線コネクタ 1">
          <a:extLst>
            <a:ext uri="{FF2B5EF4-FFF2-40B4-BE49-F238E27FC236}">
              <a16:creationId xmlns:a16="http://schemas.microsoft.com/office/drawing/2014/main" id="{164291CD-DB9A-4F93-B31A-1FFEE6D28B1C}"/>
            </a:ext>
          </a:extLst>
        </xdr:cNvPr>
        <xdr:cNvCxnSpPr/>
      </xdr:nvCxnSpPr>
      <xdr:spPr>
        <a:xfrm flipH="1" flipV="1">
          <a:off x="28576" y="5155106"/>
          <a:ext cx="1542529" cy="5985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10</xdr:row>
      <xdr:rowOff>3</xdr:rowOff>
    </xdr:from>
    <xdr:to>
      <xdr:col>8</xdr:col>
      <xdr:colOff>0</xdr:colOff>
      <xdr:row>12</xdr:row>
      <xdr:rowOff>0</xdr:rowOff>
    </xdr:to>
    <xdr:cxnSp macro="">
      <xdr:nvCxnSpPr>
        <xdr:cNvPr id="3" name="直線コネクタ 2">
          <a:extLst>
            <a:ext uri="{FF2B5EF4-FFF2-40B4-BE49-F238E27FC236}">
              <a16:creationId xmlns:a16="http://schemas.microsoft.com/office/drawing/2014/main" id="{A17CFE71-DBF6-4B9A-9E35-58C40BCE64D9}"/>
            </a:ext>
          </a:extLst>
        </xdr:cNvPr>
        <xdr:cNvCxnSpPr/>
      </xdr:nvCxnSpPr>
      <xdr:spPr>
        <a:xfrm flipH="1" flipV="1">
          <a:off x="1" y="2751516"/>
          <a:ext cx="1571104" cy="5985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123826</xdr:colOff>
      <xdr:row>0</xdr:row>
      <xdr:rowOff>123824</xdr:rowOff>
    </xdr:from>
    <xdr:to>
      <xdr:col>15</xdr:col>
      <xdr:colOff>473826</xdr:colOff>
      <xdr:row>39</xdr:row>
      <xdr:rowOff>9524</xdr:rowOff>
    </xdr:to>
    <xdr:grpSp>
      <xdr:nvGrpSpPr>
        <xdr:cNvPr id="2" name="Group 413">
          <a:extLst>
            <a:ext uri="{FF2B5EF4-FFF2-40B4-BE49-F238E27FC236}">
              <a16:creationId xmlns:a16="http://schemas.microsoft.com/office/drawing/2014/main" id="{9355C957-6044-41EC-AD4B-513599F042AC}"/>
            </a:ext>
          </a:extLst>
        </xdr:cNvPr>
        <xdr:cNvGrpSpPr>
          <a:grpSpLocks noChangeAspect="1"/>
        </xdr:cNvGrpSpPr>
      </xdr:nvGrpSpPr>
      <xdr:grpSpPr bwMode="auto">
        <a:xfrm>
          <a:off x="123826" y="123824"/>
          <a:ext cx="8986924" cy="7018020"/>
          <a:chOff x="753" y="710"/>
          <a:chExt cx="15337" cy="10366"/>
        </a:xfrm>
      </xdr:grpSpPr>
      <xdr:sp macro="" textlink="">
        <xdr:nvSpPr>
          <xdr:cNvPr id="3" name="Freeform 414">
            <a:extLst>
              <a:ext uri="{FF2B5EF4-FFF2-40B4-BE49-F238E27FC236}">
                <a16:creationId xmlns:a16="http://schemas.microsoft.com/office/drawing/2014/main" id="{DD590F9E-8E7A-03C6-8E47-04A0D56511F2}"/>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85134D52-E95D-FFCE-3BC0-DD4A8F76FDD3}"/>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288EDF40-8400-97FA-95AB-2939CB29DE74}"/>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83A04F09-513C-FB0B-CF2F-AFFCE7DE1B87}"/>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A6A82FA9-F7CC-19FD-2336-5D230E2ECB02}"/>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3CA132EC-8CED-0A2E-AB4B-2372B8889174}"/>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99AE346B-299E-7142-F570-363A02F45B2E}"/>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1D17A41E-CF04-DDE3-5D75-DEFB54C3F2F9}"/>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B40A5557-3A5B-C830-1166-EBBFBC59626D}"/>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A0C70F18-CFCB-E7A5-07E4-6AF4C81EE9A7}"/>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FA567456-D39D-400F-D279-D402F2BD0DD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51DE1FB6-1EB9-3DFD-BA67-EFD47550236E}"/>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31EBF3D6-7E34-2E48-D278-4F98EF55956E}"/>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F9C26695-68FC-7F07-E5AE-D14F3D40CAD1}"/>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D3975793-F6AE-7DA9-3557-9CFFC5849A4C}"/>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E2DE9504-6C4A-445C-9631-E52EFC790980}"/>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7BE0540F-0CE0-4147-7D88-B5348BBF3CCD}"/>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AFF087A0-C91B-8076-91D3-179A1507889E}"/>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F83B943-10BC-3A83-63B7-FBE83129E0FD}"/>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437FCB53-2C4F-C232-7C3E-EC8436FB5BC2}"/>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C6127CA4-12D3-0DC1-A940-8A0C4B715669}"/>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36C8E278-10A3-BD02-3312-52961854EA1D}"/>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7281C643-0F60-252F-A831-A7C3817B6518}"/>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B33FF0FC-0923-FF80-F29D-91691D81002C}"/>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3216E059-E9CB-05BC-47BD-13F0AB40BA1D}"/>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E3459585-1109-17E4-5B2E-3B6A9194668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1E4C44EE-0C54-0DA6-CDD5-A11E343C015A}"/>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0425DD5A-AFE3-1B4D-8680-A852CF40BE2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8DA0BBC3-3E50-9315-6DBE-43E8197E3593}"/>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39E75622-B3A0-6039-ACCA-569C5E43AA97}"/>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FCD57D8-A229-E93A-7360-35FC0F011DD1}"/>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8A94AB9F-6628-DABE-819B-93F4C7B79C0F}"/>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96399630-50BC-73FD-7C38-B1700BE45D9F}"/>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3664B45A-B681-E6F1-BC9E-B5CCDC7E9603}"/>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742D1EEB-65B3-E88E-2B87-F49D0E632F2D}"/>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3FB18932-ED6F-B107-671D-7616210CD974}"/>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A161E867-E74A-4883-A5C0-01537131BAF1}"/>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A8053260-ADAD-35E7-CB76-E9BC8FBCA70B}"/>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3FA3DA69-49E7-F23B-EA27-F39AFCE31F9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7CE78AA6-4620-260B-F140-E77D083C57E5}"/>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AEB418CE-6104-54E5-8827-40F4523A3CA4}"/>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ED2F31D7-269A-A865-9495-3CFD0B69EC03}"/>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1FD4816C-5AE3-AC5D-6B85-89F6F153396D}"/>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ED56DC58-2778-C8E2-2E3B-4ADB2707A1AA}"/>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3E4D9C74-E3BD-0A61-41C5-0C203ACEE07F}"/>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D8E927E5-0BD2-6BED-F42C-0205A38F7E90}"/>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2FE7B484-68F6-3975-5F45-AD27C6E2459A}"/>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6DC80BA4-E2D4-92F9-741B-35315E1BB98B}"/>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B4609C9F-265F-B97A-8F8A-A2BE571EEFA0}"/>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6DC97EF9-0B7B-4A04-46BE-1D0D6B562FA5}"/>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F7CD31E8-82DC-79F6-97B1-C222D25DFD29}"/>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7939771E-B911-8607-7926-E72D9E1BFC89}"/>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2E91E33C-4F02-9A10-3AA7-9C836157F205}"/>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062DD3DC-7AEB-D4D2-BB79-BC54CD8CBC2A}"/>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BA2DDA34-A752-497E-C654-C9A3A1717D2A}"/>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312EBF6F-7A72-16E9-7279-70E76FE7A198}"/>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B2429800-38D8-7AA7-FED8-DD58EDD8E2ED}"/>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EF8077BD-898B-E1E5-4F63-223F0B5532BF}"/>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13349D3B-3360-391A-D8BD-741B262B3024}"/>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5E316DA0-D453-D525-73D5-F777E9010453}"/>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799D17C4-8DAE-6023-7F39-D6166131BC4A}"/>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D2A526DC-6C49-F411-3926-6881F0FBF135}"/>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883B296D-74DB-C0F7-EB31-56ACA4622D6D}"/>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81E8FF0B-896A-FC99-D585-211CF0B7E6B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5CA3539D-A04D-5D90-E4E1-D0C2F25744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D4B98418-3B9C-76A6-3C96-59590FF2253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23A68E98-EF25-9CE4-C649-C192F9E9EA8A}"/>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47664C83-C5CA-A21B-82A7-6E4C1FE5BBA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B47A629F-551D-C273-143C-A5F26164CD6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0D935E4B-C04C-E1CB-0B5C-689908C66F1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34CB69C8-80C7-0225-4D95-83F712548B1E}"/>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C88A443C-00D1-B0B9-1400-ECF40835F70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5C673848-0353-A48F-C4CD-DF9D5A2B14E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98077786-7EE3-103E-1EF1-E9DB75A8215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97E18D59-1006-ED49-1AFB-399CDD15921F}"/>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D255501F-501B-274F-46FF-EFE4583E582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5921EFEE-DF90-8190-66AC-386642098702}"/>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8CC82A39-533A-A011-243F-99420D72717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F011F58E-9226-96CC-E6C2-A7C11476013F}"/>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F477A3B8-ED63-4361-DE06-F1B05F25527E}"/>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A7D1BE5A-F53F-3B30-5D1B-DEA283CAB8A5}"/>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14063944-3B46-889C-D09F-707F1CD78D30}"/>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DF19BCBA-34DD-FD1B-6F20-64C7DFB08124}"/>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C830BEEF-1273-0417-EFFE-E3EDCE0A5C23}"/>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2F6889A1-397C-C8BA-3EC7-9BA2E628DCD0}"/>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6C07C868-47A6-10CB-0F00-3F306473F22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DE75E33B-DB45-D290-7383-93912EB98DB0}"/>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DC666147-800A-104A-91CB-313F64771BEC}"/>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E2CC0BD5-D8CF-4A13-7500-FC05B3F9A85E}"/>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20110A93-A3E3-CB95-5A2B-D1C2411AF47F}"/>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026A4A86-FF80-F3DA-637A-3C6AB7BEA22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F95B8FF5-1C33-C392-1816-1AA6355BCC5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CB32051F-9252-57EE-ECEC-8E148157851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1FF1342E-F898-0FAD-1E23-F8C9E4928E3B}"/>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C94A3907-00AA-ABD4-3C73-78F441B6217A}"/>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F1F4FD4E-2755-9236-21C6-BB5DE3E536D4}"/>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96C5EC2D-106A-8DAF-19C1-5E32FF58748F}"/>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0E137FF8-20EF-C218-0ABE-1842F2BCCA0E}"/>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2637D3A5-8D67-218B-7D46-FFFE401E344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93D83BE6-E452-40AE-2653-429883DC65B5}"/>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DED86CED-369E-6D60-D8FB-4DE8D552CF1E}"/>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FB7729BE-9E37-2313-2FD5-90CC6326022C}"/>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BD8BEA82-05A1-F65B-6B2F-44011A55B11F}"/>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E08C304A-309E-6550-BC5F-15712020F880}"/>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F13ADB50-43FD-38C7-3118-CDE868DBC088}"/>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B29582F3-B817-31F3-E01B-20776BF359F5}"/>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D60E3A4-5DF7-D325-E203-B0A05EE0ACFB}"/>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1BBB6AD4-C570-AC82-B6E1-32024883B9B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CC53F219-5A9A-CD85-A667-21B29CD7717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796FCE32-59EC-C772-6DC1-3209E91D5C0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EC8FB2A-1D98-588D-FC0B-B48152551A7E}"/>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850C6547-9026-AC42-8606-18F8624380ED}"/>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7FC589E2-AD57-DD41-912C-FC258B1FE018}"/>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B558CD5D-8C28-ECF9-6F16-F691A924391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3D60ECA3-496C-858F-F3D0-846029E39295}"/>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AD3F9D50-FCAA-5203-680A-F08A21F02F8B}"/>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5B5F8A26-C5C2-1A46-B71D-49172EDD480A}"/>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61A71BAF-784A-4861-6D54-CFCAF3569787}"/>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0E8C4966-8862-F987-D23B-C8936D9BAF4E}"/>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8B9D0441-892C-7E64-03E9-6099E783B296}"/>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EF0E39E2-3B50-BC6E-0242-953286AB13A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8D9F37EC-6E7C-AC88-A12C-6BC7A528457E}"/>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F3DFAF92-E8B9-3C35-1978-92D9B8B6BA80}"/>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25EA6567-3B25-54EF-4E73-D986713B22EF}"/>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3256F873-D2D8-A978-975B-45D7A3410D3E}"/>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27BA1FA3-245E-8EF8-9852-82367F01A7CA}"/>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5B5EEAF7-662F-7939-AEE6-845B1C1EE3A5}"/>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DD1C3D00-E884-72CF-9FC1-8173CFC2DD9D}"/>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58FA39D4-90CA-F3B3-BA76-A5B0D309AAE7}"/>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D9D95253-6D6A-7BA8-758C-8FF4E3E417C3}"/>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15C33B1B-73E4-AA57-4F87-CE8E3C9CAF6C}"/>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84FA6D76-31F5-8178-5216-1655EAE4491E}"/>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A288B5DF-FCAA-2711-8CAA-723B7A474CF5}"/>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3AE59ACE-4ED6-5922-D184-B41634AE68C4}"/>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7460C974-CFF7-355A-ECB1-19E45B76771E}"/>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BE79BA1E-9482-5F8F-79D3-AACC22881BCA}"/>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C5897C49-3728-419E-4C61-5EE3B5BC6467}"/>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9C36088D-48BF-9044-6BD8-1914A070ABBC}"/>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A56A5AC9-C4A8-FBCD-918A-902698630CEA}"/>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3C812C8A-2410-DB36-E34C-B78E345C602B}"/>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FED87C5E-2D98-B718-ADF4-79317BF683FB}"/>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9D92D316-6963-9057-51A5-27C2D4D36C10}"/>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F1CA5549-DEE9-63BC-D211-59632084969E}"/>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A5116522-8571-1059-EC08-D5B79E6EA9C7}"/>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F6A00131-E6C6-6E73-FA8C-8035885D595D}"/>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E0D2BFD8-0119-68B2-5140-62F9BF14CB7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73121236-8052-3D62-A3A0-DF725C74673B}"/>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9185FCCD-242B-75BE-C47A-817DDF64B8A8}"/>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2079B696-2946-3217-26D6-B5557563E686}"/>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2ACC3120-BAEA-1452-4E61-C9D149D50F8D}"/>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D552C1FC-05D3-54BA-9F1C-2BDBD6FD3D3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18E213DD-0FE6-FE3B-C1B0-46D6FA58C367}"/>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0E3C82F9-B095-756F-ADE5-938E5EFC4F2F}"/>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6F1B1382-03A9-ED9A-8E57-41F4B2F953E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4916FD8C-FACB-6053-C850-6F75F2AE807A}"/>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42D82627-333A-B16C-E84A-6C17CB796A17}"/>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C023069B-C199-45A7-1FC9-2913FB587207}"/>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D046FB47-81E3-B844-987C-A6F4C734FEDC}"/>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367B803B-EF26-0E32-960F-89723B38CC3C}"/>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574A5F7D-8C83-0B6D-4D56-AA503E9BD84C}"/>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2F99BD3B-D5BD-82D5-E346-7CF1E8E193E0}"/>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1B4346A4-12C4-D523-3118-F9EEC2BD9C96}"/>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3726A82E-8D48-4241-BBAF-25AAE92896CB}"/>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C0F4BA37-09D0-FA0D-5EE6-933188147AF1}"/>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9A5C92A7-A75C-EA3B-FB66-30E96DA3366D}"/>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667A088E-9041-8E1B-036E-9A7D74A7AF9B}"/>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2FAE0497-037D-36CD-8B74-2B77CDC38A5C}"/>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34E31010-90E1-81F4-A510-D54DC8A4097F}"/>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7D00B0AB-E67D-6169-2794-42160C1BB39E}"/>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36E23F9B-E5A0-2C56-01E5-4EE77F27E5FD}"/>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B55BF3FF-DB7E-AD67-7002-0785910738EA}"/>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900415C7-2B23-3BF5-36CB-DF3161DD5A1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8F4E4C79-0FD5-08B7-039C-029847E4D06C}"/>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244F6111-9F4E-7B82-DB80-955004D3F699}"/>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18050D91-0CA0-2EA2-1C01-62609287D061}"/>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BD204682-13F2-4709-0230-D8C9D83BB601}"/>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67BC0E8D-9366-A9B1-626D-8961E235135E}"/>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FF9A66F7-FB26-4FF0-67A6-311A9443AB6D}"/>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01A233F1-A350-92BB-CFD7-45DE3EAD9C0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3FD43F31-3289-B550-DAE8-282AB43D97B6}"/>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F31053A7-E1A2-DBED-1418-1C8A8356F596}"/>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F22E90BE-3480-01CD-1C70-C4A48E5A8210}"/>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C5593465-0D3A-7AE6-0E6C-D9342881B0AA}"/>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7217EB96-F967-CE13-F93C-0D13B9E2EA3E}"/>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8FE9E143-E4B0-06D7-F9E5-692AF4FFCA35}"/>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CCA5EA1A-6E00-6577-4EB3-B13519AC4217}"/>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16FC412D-7F59-6BC5-EA74-87315FA37CE1}"/>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68C30ECA-0915-2B74-FF4D-98A3539204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30A9E14F-F182-879C-CC5A-3242512B9C6A}"/>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1FEEF852-C038-B150-FC0E-4A25E4029EC0}"/>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98C16708-D895-772D-C2EF-9CD2789F6084}"/>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18F880AC-22EF-19ED-5E35-C13062F20D5F}"/>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F78A14BD-ACCB-D578-0684-9E6CA7AF0306}"/>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82311908-370C-6198-2C3C-AD31946A1C9E}"/>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3A55EC9A-F858-20A9-0A02-65197B7748D9}"/>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91569C5F-863A-861F-046A-6C9F8F8BF305}"/>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C2108919-EDA0-0D2B-6F25-532BAEC43FFB}"/>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186CA2FD-40E4-189F-88FB-B0C823D314AD}"/>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F2D62CB9-2BF2-F929-19F7-55DBDF62BC4C}"/>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224B7C74-15CB-3630-F61A-C56A68146583}"/>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4379D1D5-8E15-B784-5E75-6411CC0AFF40}"/>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CBB8E922-7F7F-220F-A25B-25A018FCBE4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3E3693D8-C786-5727-037D-7B0528BCFC07}"/>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07C0B2AC-C591-A6A7-8341-3C068C536FE3}"/>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7E60C987-6ED7-8C61-8BAD-CDA921B1A1B8}"/>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5298D4A2-5F13-30CF-2C1C-BFB979072961}"/>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EF3AB13F-04F5-B5EB-1880-307C03AB3348}"/>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FAC18A33-77DA-0AA4-ECCF-C8890D51A96E}"/>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CBEF79AE-43B0-3BF4-0A31-6CF6E6549A75}"/>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A05B95A0-6EAD-9489-48CB-07BE4613BEAD}"/>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0FBBBC96-A8ED-0884-EC23-E32651672D28}"/>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7C7E728E-DE24-BC6B-7BC8-C3B33C7C1595}"/>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18804487-AF95-8176-957E-D9D300834227}"/>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3F47FC8F-A31A-9997-4DFC-1D918C1507E3}"/>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33CE9B95-2B11-1FD1-D19D-EA0FC1CE894A}"/>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1EC8ABEF-4EC3-EEBF-28C8-0592E341C4C4}"/>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C95F543D-F08D-1569-F502-6C1C987B120C}"/>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1FC1F075-C69A-B954-0D6D-88880DD53A53}"/>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EBFC862C-8262-9A19-E0EF-1C65C18F4A44}"/>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230AF565-AC0F-8496-1DA9-933E34D6CA76}"/>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06782364-FA1E-3429-0407-F666162138B8}"/>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5D104412-0154-0159-A371-5C26625F486D}"/>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1D51FD0E-07D8-4CA1-32A7-F24779D35F90}"/>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E17A060D-EC00-AC20-6B27-C0EEFDD82A78}"/>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C2966498-6F0D-2D4E-97D3-37C23DBFA4A1}"/>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56232ADF-A578-7B7E-9F6D-A742F457BF58}"/>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894EF7B6-6B86-97F3-380F-A8133156B033}"/>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4485E231-3FBB-8C9B-3D4C-238FE4652A6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8C00BF49-D5A6-737D-6581-BBA75999170B}"/>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DE6298AA-6498-9E99-DB98-53ED558886A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F9FD00F2-D335-7F66-A147-B01EBD4B25FF}"/>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22AAE3E0-B379-E778-6EC3-C3281075584C}"/>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9A34E1D9-03C2-6738-47AA-37B211460C8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8D2A26BF-FE72-986C-906E-CCD146445EEB}"/>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B9035071-11D7-351D-5F9C-CC9062EB7C7E}"/>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DB7CBF42-5849-1E94-3D9E-BF6868CACB7E}"/>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16B54789-8043-4DB6-A6C3-6D01C1D1956F}"/>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B4928AAB-74C1-A031-232E-582BCAEEDBE1}"/>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ECA2CC0F-C068-753A-F947-5F5891B0A883}"/>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3AB53A45-E6E9-C3E2-1CDB-F61186081A7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034A251E-DCF9-978A-4358-AADE5F8E14FE}"/>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7F91A35B-2023-50CF-06CD-59CC9B352C7D}"/>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E0D2E275-3D6C-3D7E-3E4E-0F97E40F3A45}"/>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D6BC145-D6F0-75A2-D15A-F379C30AFCD9}"/>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8EA9CCAD-06B9-566B-5F19-0DA721401C8E}"/>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3936523E-0623-B54A-2C5D-7D4C3EAECAEC}"/>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8E4345BF-53F1-41F7-6535-586A5C2B713B}"/>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E7CE19C-40FD-5BA8-20E8-980641F8173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CD6DF635-D7F2-2570-42B6-AA5EA743A21B}"/>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3EE5D2C5-AE9F-4C17-13F7-E0313A62340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6A48E7B8-3F00-BD14-AC2A-935672110418}"/>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9F3D6E41-97D7-FBF0-E38A-2F25113350B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3D29C52D-1EF4-1727-BDAB-EC5E22FC1BD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325A117-7709-9BC5-1363-B4B680F4881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981AB887-00FD-A53E-701F-56DC390C0E16}"/>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EE95DD08-D48D-B538-1BBB-50C36969E05C}"/>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DA22BC01-DD53-9BAC-6162-52F533F81426}"/>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E524231A-E655-808A-5EFA-2E44EC8BFFC4}"/>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A2D2401F-D5CE-DBEC-DDAB-FA77A25DC9B0}"/>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4E77366B-665A-4D1D-9567-0E64BC00B98D}"/>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D1DD4A5E-809F-5634-2D1A-57DAF8FDD978}"/>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F9DFD91E-0771-C9A2-7015-F0359861489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8DC690FF-855A-25BF-B064-50484766BDD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E75FB750-27E0-F237-FFA7-9BF114C84C5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1B2B5499-D8AF-06E3-F2F4-A5A9CA157CAF}"/>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46AC267C-35A4-73D5-3C45-9E1F83D5986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5B71AD2B-466D-BA78-36C2-BE9C1E9D570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BA47DB85-36CF-0223-356B-262CC541D94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BC3E2ED7-4479-D2BB-A8C6-1AF9E703E4BC}"/>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874EC828-C15D-A65F-11C3-A170A12C4BC5}"/>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ECD065FC-90DC-085D-EBF4-9BC5018753E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00437054-B97A-9528-D305-1C22376C42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9FB7D14F-B819-B92D-B0DB-C4ECA55F231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5CF8B630-C063-E972-2E0B-90412ABFCB73}"/>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5460F930-FCB1-9D80-71C5-8E2524073568}"/>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D9C768A0-F8E6-6B44-EA32-06FBE0C6AE8D}"/>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7A42291B-06CB-9A5D-4995-ABAC5DF558A1}"/>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053A7893-B961-F339-66F5-EEC5357E24FE}"/>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F9F3C8B6-6A23-A2AD-9DDB-546C1EBE67B6}"/>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A0FB2196-666B-A380-5BBB-1BE35AA43213}"/>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607BA053-0059-CDAF-0A3D-14A54AB010E3}"/>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4AC4E53B-C822-866F-F654-3F019AA73810}"/>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CD68D08F-93FB-0460-B8AF-815A92CFF870}"/>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430B7F19-AE48-7C6A-54B8-085F78DBF650}"/>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A43462EB-5DD3-ECE3-19E4-221D745720D5}"/>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43F9E09E-ED7B-DB3C-9B83-1319C6DE832A}"/>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694D4C48-DDA7-4B78-6C3C-514299056B51}"/>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22F380AA-D6C6-66C9-A19E-5A74298B91C3}"/>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75DB398D-4FE1-9898-1643-934272ED3D5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AD5AF544-07EA-3354-9BCC-B1EABE555071}"/>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CEE9FF71-55E5-046C-585C-26408581C9C8}"/>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4CAA0D41-5104-4DEB-6D00-2AF0651338C5}"/>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76D1ABB8-86F9-0A3F-8803-A83CB0A7CF93}"/>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B6C35191-43BE-5F07-F7C1-32C4B9A92CCE}"/>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4691AF91-A9AB-5116-D3A5-305610A5CAE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5BDF5835-6F26-F2E1-735E-574865B2B69A}"/>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F7B91CA4-C9DF-4662-21D6-8A3C0352BD18}"/>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BB92CF01-C5B2-3A22-A7F7-6AF05D7C078A}"/>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8C370600-78E6-5BB7-0C88-A0BC97DDC7BE}"/>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0317CFF1-E93B-DE81-95F4-B573969925A8}"/>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1778DFF8-0538-3414-3C1C-B1298EC7AC2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C1F199C3-2076-9785-71F5-A7CBCB405E30}"/>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985F2AB4-7B0E-D721-4FD3-8452E8B8AE7F}"/>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B1EB034D-C1F7-D3E4-DC74-2C1904073268}"/>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2C562EFA-70EE-F170-7D94-83970DF86AA0}"/>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6044940D-280B-F2AA-D285-A31B54BE44A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7AFBB11-A9BE-1BF2-0E0C-35B52AF11AA2}"/>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346C9BF2-E6DF-C5E3-8C9C-842569D81F4D}"/>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06A0FAD2-FF36-312A-B84E-1B95F6FDB3CE}"/>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ECCC3F08-CFFC-D928-6E24-38EE08DBA499}"/>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F129ED92-A366-6606-45CD-99E0C6FD546C}"/>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57FC8CBC-A727-5B4B-596D-6924CF61117D}"/>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88DBC493-1780-B94A-11A3-2DBBF8E86611}"/>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EC152E76-9BDC-4C37-B6AA-34D734606019}"/>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1BCE6D0E-56E0-170C-A53A-37C4027FA566}"/>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018FFBC4-8049-B385-E0C9-28B1DD67700B}"/>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36651DDF-B58C-5C8E-1479-424565D584C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C494C611-2029-8486-5213-87390C871C3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B4BA606D-914E-A4AD-1F95-D8EAAAFBE10F}"/>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3868879B-872E-94EA-DCF9-B362FA001A79}"/>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F34B277C-75DA-A7DC-E1A8-8FF1B3D3B29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881CD83C-5CD1-5C93-F7C1-C450D65BA45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ABFE27F8-957C-A737-8907-BDC6531FF2D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55B1A354-2EA9-7C55-9E5E-779C66C4F1CC}"/>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33B2CFAC-EC63-5470-6631-DC942C63B532}"/>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4068F443-71DA-69FE-83BC-CB4537B4DAE4}"/>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C6A70A31-7526-8722-51DC-FBD2A116ED78}"/>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F0F02294-35F6-1C8A-CFBD-D41524D6C657}"/>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FA4513CE-99D6-110C-DCE8-E7E6A28DF5D3}"/>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B50C34C6-3452-562E-4D52-EB9D3B0104A8}"/>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10953D66-51AD-0DCF-51DF-7318065387AC}"/>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99CC63F7-D4D8-D783-64AB-ACA837D8793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8983641B-E173-2119-DF18-08D22700EAA3}"/>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F04E3370-F752-595C-BD81-44E01E1D65F2}"/>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94199D49-9229-E66E-30BC-A28F7876C827}"/>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E0D81E0D-2526-A395-B6D1-2DD7571A5429}"/>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468B364D-E9C8-9EF6-0096-277896D225A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BEEA5181-394C-F87C-0FEE-712D15E5055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15260EBB-D7ED-C732-A142-C0C05AF16E2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8FAAFE93-8CD7-9B8D-8025-5B3FBB0F7D3A}"/>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1AEBBDEC-B243-80AA-12FD-BE6727C75904}"/>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9C681CF-D4BA-3BC9-1DF0-ED5C9109EDD6}"/>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DB9E4746-9D1C-F5D7-341B-416EE0BD0974}"/>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6FA914F2-4F35-D930-1D24-34A4E853DF78}"/>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123BCF5C-D3F2-A658-C2AC-0DBC9570F75E}"/>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CF6B51FB-F678-99B1-E341-A0D67B73F552}"/>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5FACF70C-3F74-2D71-59BD-F2EE1A875D22}"/>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89FABA85-EDF3-5CE5-7C72-4E92E2A50F58}"/>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FB9B17D-EEEE-F90A-2375-4E692C07A1C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201074F3-98F2-1AD6-8DEF-54768D34076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4BA3ECB3-27E3-E2CC-BDF0-C95A5F1C7DA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30711388-F29E-5B11-A017-5CC61B62FE22}"/>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1A7E14EF-7B6F-6D97-9658-0F09AB1EC40B}"/>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D32066D8-15F1-39F2-3E57-43EC984AFEF9}"/>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D5F6E8E8-94EE-1F34-9805-8D3E01D068E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7D3E78A7-F3F2-6387-254F-AC7BC86A2AF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3886647E-4775-5482-7109-2C16D9B82A0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B62AB21F-EABE-128F-2C60-17A4DE6F3EEE}"/>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2DA94856-C684-1E23-C90B-EF6BC81CDEA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7B0765E6-5874-A7E1-1B56-D4CB4512B946}"/>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0B36974E-BE17-6660-AB8A-BAFCEEB754A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985618D5-D8E7-61B9-5A14-2FA8EDB569A2}"/>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1202DBE3-FFD9-AA93-8A42-6B5B4247F7E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3F787B13-D70E-6C02-0330-193E8C626CB7}"/>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91D9A32-59B9-5945-C7EE-D70EB334C374}"/>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1C30436E-6CFC-E77E-5A7B-03BBAE88D12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251490BD-328C-F8A8-8712-7D8249FB756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581293EF-B823-5173-3350-99152B973A2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6F4FE94D-3219-2978-CD5D-DF1FF70737EB}"/>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55AB3DE8-6B1B-FE33-3B69-CC94C26893B6}"/>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BC653158-5990-D615-8CA9-E2250E528983}"/>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68F15FAF-D492-C837-D09B-8F02AFACB054}"/>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99C28172-91EE-18E7-A4A8-2E728A348C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F557B184-AB87-CD10-A303-D82578BB967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A29D7F06-8ECF-2F2C-6E1A-93DFD6F3D955}"/>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9CD49F0B-7583-E88A-2018-D43B882EEDB2}"/>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74D64253-CFB1-D937-142B-991945EEE88C}"/>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D31CD48A-7CF7-1577-BE3C-75D933FD4749}"/>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6A88B684-437E-E1CF-A681-40ED3B1303AF}"/>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D77A3CFD-E712-E16F-E60E-33E5EE591283}"/>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35C2A504-9EE4-1A89-902C-24AB1E62765E}"/>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B6999D41-38D6-E88E-9CA2-D28F8245BB73}"/>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80B5F0C1-95EF-03A8-B614-ACAFC76889C6}"/>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FC3D4034-5BDF-2497-088D-82A966EF2C53}"/>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266F3A02-FBA1-BFE1-A5F7-C5D11E2C59CE}"/>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1F28B12B-A373-E08C-85D0-4D6A8763F662}"/>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B2CCF3E9-1362-E871-1E10-CD790A944F49}"/>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BED8B480-C8EB-5362-681B-8B849AE33F2E}"/>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C9260849-28E0-AD28-D712-B429D2871CA0}"/>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FB95E9F9-0953-B541-1219-B352D4E8365D}"/>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BF659A35-BE19-3E3F-2147-73A4F94A73C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250B9667-DCBC-E84B-7571-FE576A7F9770}"/>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2FC08AB6-6C12-FFB5-A4B1-0E3C20E7D2FB}"/>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61A490B8-A44F-01AF-8732-9A1A76233B29}"/>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11268353-7D43-A579-AA51-3B5DFC1F0C8D}"/>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70D182B2-2558-27F9-2562-53A387FFEDB2}"/>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831C2CE2-B604-C470-0608-7EC17FAA5CE8}"/>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5A9C9BCD-AFF6-FCB8-E4DB-0D0EAA662E3A}"/>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2D457592-25BD-10A1-207A-52A82D7C6537}"/>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F92C68B8-A494-798B-BE7B-94FC963AF12B}"/>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ECB24B53-FB97-27B3-3A98-B6452261C160}"/>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A30DB9D5-CC6A-80B8-F91D-0E61BB22F191}"/>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EDF11F4B-FAB7-DCF1-2D40-CF9B25B79B14}"/>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884E7EE3-E446-F7F8-E02C-F5910D3714DF}"/>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75A1A5AA-2C2C-74BC-BF87-DE9C85474157}"/>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0E932926-50F0-FBD9-EDC4-6A0376A933CD}"/>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861F0556-D172-E366-2D49-4DAFA637B9D0}"/>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586D6F79-518A-CA68-FC4F-68457E880606}"/>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D3AA901F-D124-B24D-1857-2ECB9980490A}"/>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D591BC1E-1A03-21B9-B785-889B568FED65}"/>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28234763-6819-F57F-E8D5-EC2F5A6DC8DD}"/>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a16="http://schemas.microsoft.com/office/drawing/2014/main" id="{29807058-93D4-48AF-99F7-ACA12D1DB128}"/>
            </a:ext>
          </a:extLst>
        </xdr:cNvPr>
        <xdr:cNvSpPr>
          <a:spLocks noChangeArrowheads="1"/>
        </xdr:cNvSpPr>
      </xdr:nvSpPr>
      <xdr:spPr bwMode="auto">
        <a:xfrm>
          <a:off x="5671705" y="2749608"/>
          <a:ext cx="528724" cy="562667"/>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7</xdr:row>
      <xdr:rowOff>104775</xdr:rowOff>
    </xdr:from>
    <xdr:to>
      <xdr:col>88</xdr:col>
      <xdr:colOff>85725</xdr:colOff>
      <xdr:row>10</xdr:row>
      <xdr:rowOff>104775</xdr:rowOff>
    </xdr:to>
    <xdr:sp macro="" textlink="">
      <xdr:nvSpPr>
        <xdr:cNvPr id="3" name="AutoShape 2">
          <a:extLst>
            <a:ext uri="{FF2B5EF4-FFF2-40B4-BE49-F238E27FC236}">
              <a16:creationId xmlns:a16="http://schemas.microsoft.com/office/drawing/2014/main" id="{8455DF4D-C86C-49B7-9DDF-4668B3140386}"/>
            </a:ext>
          </a:extLst>
        </xdr:cNvPr>
        <xdr:cNvSpPr>
          <a:spLocks/>
        </xdr:cNvSpPr>
      </xdr:nvSpPr>
      <xdr:spPr bwMode="auto">
        <a:xfrm>
          <a:off x="12796924" y="2349211"/>
          <a:ext cx="190154"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9525</xdr:colOff>
      <xdr:row>3</xdr:row>
      <xdr:rowOff>9525</xdr:rowOff>
    </xdr:to>
    <xdr:sp macro="" textlink="">
      <xdr:nvSpPr>
        <xdr:cNvPr id="2" name="Line 3">
          <a:extLst>
            <a:ext uri="{FF2B5EF4-FFF2-40B4-BE49-F238E27FC236}">
              <a16:creationId xmlns:a16="http://schemas.microsoft.com/office/drawing/2014/main" id="{877B2C49-963D-4A0A-90E6-09B205FC71FA}"/>
            </a:ext>
          </a:extLst>
        </xdr:cNvPr>
        <xdr:cNvSpPr>
          <a:spLocks noChangeShapeType="1"/>
        </xdr:cNvSpPr>
      </xdr:nvSpPr>
      <xdr:spPr bwMode="auto">
        <a:xfrm>
          <a:off x="0" y="532015"/>
          <a:ext cx="1256434" cy="2921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xdr:rowOff>
    </xdr:from>
    <xdr:to>
      <xdr:col>1</xdr:col>
      <xdr:colOff>419100</xdr:colOff>
      <xdr:row>3</xdr:row>
      <xdr:rowOff>142875</xdr:rowOff>
    </xdr:to>
    <xdr:sp macro="" textlink="">
      <xdr:nvSpPr>
        <xdr:cNvPr id="3" name="Line 4">
          <a:extLst>
            <a:ext uri="{FF2B5EF4-FFF2-40B4-BE49-F238E27FC236}">
              <a16:creationId xmlns:a16="http://schemas.microsoft.com/office/drawing/2014/main" id="{FEEA5D9B-5680-4B65-9549-69632F8AFA07}"/>
            </a:ext>
          </a:extLst>
        </xdr:cNvPr>
        <xdr:cNvSpPr>
          <a:spLocks noChangeShapeType="1"/>
        </xdr:cNvSpPr>
      </xdr:nvSpPr>
      <xdr:spPr bwMode="auto">
        <a:xfrm>
          <a:off x="0" y="532016"/>
          <a:ext cx="743296" cy="42550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7A88E776-B3F4-4A72-998C-31388B54C5CE}"/>
            </a:ext>
          </a:extLst>
        </xdr:cNvPr>
        <xdr:cNvSpPr>
          <a:spLocks noChangeShapeType="1"/>
        </xdr:cNvSpPr>
      </xdr:nvSpPr>
      <xdr:spPr bwMode="auto">
        <a:xfrm>
          <a:off x="0" y="532015"/>
          <a:ext cx="324196" cy="57479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49C9A33F-62DB-415D-A86A-8B43044FA686}"/>
            </a:ext>
          </a:extLst>
        </xdr:cNvPr>
        <xdr:cNvSpPr>
          <a:spLocks noChangeShapeType="1"/>
        </xdr:cNvSpPr>
      </xdr:nvSpPr>
      <xdr:spPr bwMode="auto">
        <a:xfrm>
          <a:off x="9525" y="3931920"/>
          <a:ext cx="333721" cy="57479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419100</xdr:colOff>
      <xdr:row>3</xdr:row>
      <xdr:rowOff>142875</xdr:rowOff>
    </xdr:from>
    <xdr:to>
      <xdr:col>2</xdr:col>
      <xdr:colOff>0</xdr:colOff>
      <xdr:row>3</xdr:row>
      <xdr:rowOff>266700</xdr:rowOff>
    </xdr:to>
    <xdr:sp macro="" textlink="">
      <xdr:nvSpPr>
        <xdr:cNvPr id="6" name="Line 7">
          <a:extLst>
            <a:ext uri="{FF2B5EF4-FFF2-40B4-BE49-F238E27FC236}">
              <a16:creationId xmlns:a16="http://schemas.microsoft.com/office/drawing/2014/main" id="{405A319C-8CF7-41D8-A2E2-C106C2D486D1}"/>
            </a:ext>
          </a:extLst>
        </xdr:cNvPr>
        <xdr:cNvSpPr>
          <a:spLocks noChangeShapeType="1"/>
        </xdr:cNvSpPr>
      </xdr:nvSpPr>
      <xdr:spPr bwMode="auto">
        <a:xfrm>
          <a:off x="743296" y="957522"/>
          <a:ext cx="503613" cy="1238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id="{ED469DA5-7FAA-429F-99A2-FA874909020D}"/>
            </a:ext>
          </a:extLst>
        </xdr:cNvPr>
        <xdr:cNvSpPr>
          <a:spLocks noChangeShapeType="1"/>
        </xdr:cNvSpPr>
      </xdr:nvSpPr>
      <xdr:spPr bwMode="auto">
        <a:xfrm>
          <a:off x="0" y="3931920"/>
          <a:ext cx="1210021" cy="29215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15</xdr:row>
      <xdr:rowOff>1</xdr:rowOff>
    </xdr:from>
    <xdr:to>
      <xdr:col>1</xdr:col>
      <xdr:colOff>428626</xdr:colOff>
      <xdr:row>16</xdr:row>
      <xdr:rowOff>142876</xdr:rowOff>
    </xdr:to>
    <xdr:sp macro="" textlink="">
      <xdr:nvSpPr>
        <xdr:cNvPr id="8" name="Line 10">
          <a:extLst>
            <a:ext uri="{FF2B5EF4-FFF2-40B4-BE49-F238E27FC236}">
              <a16:creationId xmlns:a16="http://schemas.microsoft.com/office/drawing/2014/main" id="{79A2A668-92D2-4A29-AB19-5557F0A94953}"/>
            </a:ext>
          </a:extLst>
        </xdr:cNvPr>
        <xdr:cNvSpPr>
          <a:spLocks noChangeShapeType="1"/>
        </xdr:cNvSpPr>
      </xdr:nvSpPr>
      <xdr:spPr bwMode="auto">
        <a:xfrm>
          <a:off x="1" y="3931921"/>
          <a:ext cx="752821" cy="4255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428626</xdr:colOff>
      <xdr:row>16</xdr:row>
      <xdr:rowOff>142875</xdr:rowOff>
    </xdr:from>
    <xdr:to>
      <xdr:col>2</xdr:col>
      <xdr:colOff>9526</xdr:colOff>
      <xdr:row>16</xdr:row>
      <xdr:rowOff>271550</xdr:rowOff>
    </xdr:to>
    <xdr:sp macro="" textlink="">
      <xdr:nvSpPr>
        <xdr:cNvPr id="9" name="Line 12">
          <a:extLst>
            <a:ext uri="{FF2B5EF4-FFF2-40B4-BE49-F238E27FC236}">
              <a16:creationId xmlns:a16="http://schemas.microsoft.com/office/drawing/2014/main" id="{0B216ABB-EE03-40FF-8266-A9DAA60F7C08}"/>
            </a:ext>
          </a:extLst>
        </xdr:cNvPr>
        <xdr:cNvSpPr>
          <a:spLocks noChangeShapeType="1"/>
        </xdr:cNvSpPr>
      </xdr:nvSpPr>
      <xdr:spPr bwMode="auto">
        <a:xfrm>
          <a:off x="752822" y="4357428"/>
          <a:ext cx="503613" cy="128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5</xdr:row>
      <xdr:rowOff>19050</xdr:rowOff>
    </xdr:from>
    <xdr:to>
      <xdr:col>0</xdr:col>
      <xdr:colOff>695325</xdr:colOff>
      <xdr:row>9</xdr:row>
      <xdr:rowOff>9525</xdr:rowOff>
    </xdr:to>
    <xdr:sp macro="" textlink="">
      <xdr:nvSpPr>
        <xdr:cNvPr id="2" name="Line 1">
          <a:extLst>
            <a:ext uri="{FF2B5EF4-FFF2-40B4-BE49-F238E27FC236}">
              <a16:creationId xmlns:a16="http://schemas.microsoft.com/office/drawing/2014/main" id="{A0C72DFC-9B8B-454B-B5E4-29F4695E21AB}"/>
            </a:ext>
          </a:extLst>
        </xdr:cNvPr>
        <xdr:cNvSpPr>
          <a:spLocks noChangeShapeType="1"/>
        </xdr:cNvSpPr>
      </xdr:nvSpPr>
      <xdr:spPr bwMode="auto">
        <a:xfrm>
          <a:off x="9524" y="1282585"/>
          <a:ext cx="685801" cy="14535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361950</xdr:rowOff>
    </xdr:from>
    <xdr:to>
      <xdr:col>1</xdr:col>
      <xdr:colOff>9525</xdr:colOff>
      <xdr:row>14</xdr:row>
      <xdr:rowOff>9525</xdr:rowOff>
    </xdr:to>
    <xdr:sp macro="" textlink="">
      <xdr:nvSpPr>
        <xdr:cNvPr id="3" name="Line 2">
          <a:extLst>
            <a:ext uri="{FF2B5EF4-FFF2-40B4-BE49-F238E27FC236}">
              <a16:creationId xmlns:a16="http://schemas.microsoft.com/office/drawing/2014/main" id="{69F2118A-207C-40A0-9D5C-6605727E6188}"/>
            </a:ext>
          </a:extLst>
        </xdr:cNvPr>
        <xdr:cNvSpPr>
          <a:spLocks noChangeShapeType="1"/>
        </xdr:cNvSpPr>
      </xdr:nvSpPr>
      <xdr:spPr bwMode="auto">
        <a:xfrm>
          <a:off x="0" y="3820045"/>
          <a:ext cx="716107" cy="7448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9525</xdr:rowOff>
    </xdr:from>
    <xdr:to>
      <xdr:col>1</xdr:col>
      <xdr:colOff>0</xdr:colOff>
      <xdr:row>19</xdr:row>
      <xdr:rowOff>0</xdr:rowOff>
    </xdr:to>
    <xdr:sp macro="" textlink="">
      <xdr:nvSpPr>
        <xdr:cNvPr id="4" name="Line 3">
          <a:extLst>
            <a:ext uri="{FF2B5EF4-FFF2-40B4-BE49-F238E27FC236}">
              <a16:creationId xmlns:a16="http://schemas.microsoft.com/office/drawing/2014/main" id="{C6841906-8B33-4390-ACEF-150BB6EE658E}"/>
            </a:ext>
          </a:extLst>
        </xdr:cNvPr>
        <xdr:cNvSpPr>
          <a:spLocks noChangeShapeType="1"/>
        </xdr:cNvSpPr>
      </xdr:nvSpPr>
      <xdr:spPr bwMode="auto">
        <a:xfrm>
          <a:off x="19050" y="5662180"/>
          <a:ext cx="687532" cy="7219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O15"/>
  <sheetViews>
    <sheetView tabSelected="1" view="pageLayout" zoomScaleNormal="100" workbookViewId="0">
      <selection activeCell="D14" sqref="D14"/>
    </sheetView>
  </sheetViews>
  <sheetFormatPr defaultColWidth="9" defaultRowHeight="34.700000000000003" x14ac:dyDescent="0.15"/>
  <cols>
    <col min="1" max="16384" width="9" style="1"/>
  </cols>
  <sheetData>
    <row r="4" spans="1:15" ht="33.75" customHeight="1" x14ac:dyDescent="0.15">
      <c r="D4" s="355" t="s">
        <v>0</v>
      </c>
      <c r="E4" s="355"/>
      <c r="F4" s="355"/>
      <c r="G4" s="355"/>
      <c r="H4" s="355"/>
      <c r="I4" s="355"/>
      <c r="J4" s="355"/>
      <c r="K4" s="355"/>
      <c r="L4" s="355"/>
    </row>
    <row r="7" spans="1:15" ht="55.5" customHeight="1" x14ac:dyDescent="0.15">
      <c r="A7" s="354" t="s">
        <v>1</v>
      </c>
      <c r="B7" s="354"/>
      <c r="C7" s="354"/>
      <c r="D7" s="354"/>
      <c r="E7" s="354"/>
      <c r="F7" s="354"/>
      <c r="G7" s="354"/>
      <c r="H7" s="354"/>
      <c r="I7" s="354"/>
      <c r="J7" s="354"/>
      <c r="K7" s="354"/>
      <c r="L7" s="354"/>
      <c r="M7" s="354"/>
      <c r="N7" s="354"/>
      <c r="O7" s="354"/>
    </row>
    <row r="10" spans="1:15" ht="32.25" customHeight="1" x14ac:dyDescent="0.15">
      <c r="D10" s="356" t="s">
        <v>2</v>
      </c>
      <c r="E10" s="356"/>
      <c r="F10" s="356"/>
      <c r="G10" s="356"/>
      <c r="H10" s="356"/>
      <c r="I10" s="356"/>
      <c r="J10" s="356"/>
      <c r="K10" s="356"/>
      <c r="L10" s="356"/>
    </row>
    <row r="13" spans="1:15" ht="32.25" customHeight="1" x14ac:dyDescent="0.15">
      <c r="E13" s="357" t="s">
        <v>3</v>
      </c>
      <c r="F13" s="357"/>
      <c r="G13" s="357"/>
      <c r="H13" s="357"/>
      <c r="I13" s="357"/>
      <c r="J13" s="357"/>
      <c r="K13" s="357"/>
    </row>
    <row r="14" spans="1:15" ht="32.25" customHeight="1" x14ac:dyDescent="0.15"/>
    <row r="15" spans="1:15" ht="32.25" customHeight="1" x14ac:dyDescent="0.15"/>
  </sheetData>
  <mergeCells count="4">
    <mergeCell ref="A7:O7"/>
    <mergeCell ref="D4:L4"/>
    <mergeCell ref="D10:L10"/>
    <mergeCell ref="E13:K13"/>
  </mergeCells>
  <phoneticPr fontId="3"/>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29CC3-5878-4F86-9EDA-1B260B58FFB1}">
  <sheetPr codeName="Sheet2">
    <pageSetUpPr fitToPage="1"/>
  </sheetPr>
  <dimension ref="A1:F34"/>
  <sheetViews>
    <sheetView view="pageLayout" zoomScaleNormal="100" workbookViewId="0">
      <selection activeCell="C7" sqref="C7"/>
    </sheetView>
  </sheetViews>
  <sheetFormatPr defaultColWidth="9" defaultRowHeight="12.45" x14ac:dyDescent="0.2"/>
  <cols>
    <col min="1" max="1" width="39.88671875" style="2" customWidth="1"/>
    <col min="2" max="2" width="5.6640625" style="4" customWidth="1"/>
    <col min="3" max="3" width="39.88671875" style="2" customWidth="1"/>
    <col min="4" max="4" width="5.6640625" style="4" customWidth="1"/>
    <col min="5" max="5" width="39.88671875" style="2" customWidth="1"/>
    <col min="6" max="6" width="5.6640625" style="4" customWidth="1"/>
    <col min="7" max="16384" width="9" style="2"/>
  </cols>
  <sheetData>
    <row r="1" spans="1:6" ht="25.05" customHeight="1" x14ac:dyDescent="0.2"/>
    <row r="2" spans="1:6" ht="19.649999999999999" x14ac:dyDescent="0.2">
      <c r="A2" s="358" t="s">
        <v>4</v>
      </c>
      <c r="B2" s="358"/>
      <c r="C2" s="358"/>
      <c r="D2" s="358"/>
      <c r="E2" s="358"/>
      <c r="F2" s="358"/>
    </row>
    <row r="3" spans="1:6" ht="16.55" customHeight="1" x14ac:dyDescent="0.3">
      <c r="A3" s="3"/>
      <c r="B3" s="3"/>
      <c r="C3" s="3"/>
      <c r="D3" s="3"/>
      <c r="E3" s="3"/>
    </row>
    <row r="4" spans="1:6" ht="16.55" customHeight="1" x14ac:dyDescent="0.2">
      <c r="A4" s="5" t="s">
        <v>5</v>
      </c>
      <c r="B4" s="6">
        <v>1</v>
      </c>
      <c r="C4" s="5" t="s">
        <v>1717</v>
      </c>
      <c r="D4" s="6">
        <v>20</v>
      </c>
      <c r="E4" s="5" t="s">
        <v>1719</v>
      </c>
      <c r="F4" s="6">
        <v>33</v>
      </c>
    </row>
    <row r="5" spans="1:6" ht="16.55" customHeight="1" x14ac:dyDescent="0.2">
      <c r="A5" s="5" t="s">
        <v>6</v>
      </c>
      <c r="B5" s="6">
        <v>2</v>
      </c>
      <c r="C5" s="5" t="s">
        <v>33</v>
      </c>
      <c r="D5" s="6"/>
      <c r="E5" s="5" t="s">
        <v>1720</v>
      </c>
      <c r="F5" s="6">
        <v>33</v>
      </c>
    </row>
    <row r="6" spans="1:6" ht="16.55" customHeight="1" x14ac:dyDescent="0.2">
      <c r="A6" s="5" t="s">
        <v>8</v>
      </c>
      <c r="B6" s="6">
        <v>3</v>
      </c>
      <c r="C6" s="5" t="s">
        <v>1721</v>
      </c>
      <c r="D6" s="6">
        <v>21</v>
      </c>
      <c r="E6" s="5" t="s">
        <v>1722</v>
      </c>
      <c r="F6" s="6">
        <v>33</v>
      </c>
    </row>
    <row r="7" spans="1:6" ht="16.55" customHeight="1" x14ac:dyDescent="0.2">
      <c r="A7" s="5" t="s">
        <v>1723</v>
      </c>
      <c r="B7" s="6">
        <v>3</v>
      </c>
      <c r="C7" s="5" t="s">
        <v>1724</v>
      </c>
      <c r="D7" s="6">
        <v>22</v>
      </c>
      <c r="E7" s="5" t="s">
        <v>1725</v>
      </c>
      <c r="F7" s="6">
        <v>34</v>
      </c>
    </row>
    <row r="8" spans="1:6" ht="16.55" customHeight="1" x14ac:dyDescent="0.2">
      <c r="A8" s="5" t="s">
        <v>10</v>
      </c>
      <c r="B8" s="6">
        <v>4</v>
      </c>
      <c r="C8" s="5" t="s">
        <v>9</v>
      </c>
      <c r="D8" s="6"/>
      <c r="E8" s="5" t="s">
        <v>1726</v>
      </c>
      <c r="F8" s="6">
        <v>34</v>
      </c>
    </row>
    <row r="9" spans="1:6" ht="16.55" customHeight="1" x14ac:dyDescent="0.2">
      <c r="A9" s="5" t="s">
        <v>12</v>
      </c>
      <c r="B9" s="6">
        <v>5</v>
      </c>
      <c r="C9" s="5" t="s">
        <v>1727</v>
      </c>
      <c r="D9" s="6">
        <v>23</v>
      </c>
      <c r="E9" s="5" t="s">
        <v>7</v>
      </c>
      <c r="F9" s="6"/>
    </row>
    <row r="10" spans="1:6" ht="16.55" customHeight="1" x14ac:dyDescent="0.2">
      <c r="A10" s="5" t="s">
        <v>14</v>
      </c>
      <c r="B10" s="6">
        <v>5</v>
      </c>
      <c r="C10" s="5" t="s">
        <v>11</v>
      </c>
      <c r="D10" s="6"/>
      <c r="E10" s="5" t="s">
        <v>1728</v>
      </c>
      <c r="F10" s="6">
        <v>35</v>
      </c>
    </row>
    <row r="11" spans="1:6" ht="16.55" customHeight="1" x14ac:dyDescent="0.2">
      <c r="A11" s="5" t="s">
        <v>16</v>
      </c>
      <c r="B11" s="6">
        <v>6</v>
      </c>
      <c r="C11" s="342" t="s">
        <v>1729</v>
      </c>
      <c r="D11" s="6">
        <v>24</v>
      </c>
      <c r="E11" s="5" t="s">
        <v>1730</v>
      </c>
      <c r="F11" s="6">
        <v>36</v>
      </c>
    </row>
    <row r="12" spans="1:6" ht="16.55" customHeight="1" x14ac:dyDescent="0.2">
      <c r="A12" s="5" t="s">
        <v>18</v>
      </c>
      <c r="B12" s="6"/>
      <c r="C12" s="5" t="s">
        <v>15</v>
      </c>
      <c r="D12" s="6">
        <v>25</v>
      </c>
      <c r="E12" s="5" t="s">
        <v>1731</v>
      </c>
      <c r="F12" s="6">
        <v>36</v>
      </c>
    </row>
    <row r="13" spans="1:6" ht="16.55" customHeight="1" x14ac:dyDescent="0.2">
      <c r="A13" s="5" t="s">
        <v>1732</v>
      </c>
      <c r="B13" s="6"/>
      <c r="C13" s="5" t="s">
        <v>1733</v>
      </c>
      <c r="D13" s="6">
        <v>26</v>
      </c>
      <c r="E13" s="5" t="s">
        <v>13</v>
      </c>
      <c r="F13" s="6"/>
    </row>
    <row r="14" spans="1:6" ht="16.55" customHeight="1" x14ac:dyDescent="0.2">
      <c r="A14" s="5" t="s">
        <v>19</v>
      </c>
      <c r="B14" s="6" t="s">
        <v>20</v>
      </c>
      <c r="C14" s="5" t="s">
        <v>1734</v>
      </c>
      <c r="D14" s="6">
        <v>26</v>
      </c>
      <c r="E14" s="5" t="s">
        <v>1735</v>
      </c>
      <c r="F14" s="6">
        <v>37</v>
      </c>
    </row>
    <row r="15" spans="1:6" ht="16.55" customHeight="1" x14ac:dyDescent="0.2">
      <c r="A15" s="5" t="s">
        <v>21</v>
      </c>
      <c r="B15" s="6" t="s">
        <v>22</v>
      </c>
      <c r="C15" s="5" t="s">
        <v>1736</v>
      </c>
      <c r="D15" s="6">
        <v>26</v>
      </c>
      <c r="E15" s="5" t="s">
        <v>1737</v>
      </c>
      <c r="F15" s="6" t="s">
        <v>17</v>
      </c>
    </row>
    <row r="16" spans="1:6" ht="16.55" customHeight="1" x14ac:dyDescent="0.2">
      <c r="A16" s="5" t="s">
        <v>24</v>
      </c>
      <c r="B16" s="6">
        <v>11</v>
      </c>
      <c r="C16" s="5" t="s">
        <v>1738</v>
      </c>
      <c r="D16" s="6">
        <v>26</v>
      </c>
      <c r="E16" s="5"/>
      <c r="F16" s="6"/>
    </row>
    <row r="17" spans="1:6" ht="16.55" customHeight="1" x14ac:dyDescent="0.2">
      <c r="A17" s="5" t="s">
        <v>25</v>
      </c>
      <c r="B17" s="6">
        <v>12</v>
      </c>
      <c r="C17" s="5" t="s">
        <v>23</v>
      </c>
      <c r="D17" s="6"/>
      <c r="E17" s="5"/>
      <c r="F17" s="6"/>
    </row>
    <row r="18" spans="1:6" ht="16.55" customHeight="1" x14ac:dyDescent="0.2">
      <c r="A18" s="5" t="s">
        <v>26</v>
      </c>
      <c r="B18" s="6">
        <v>13</v>
      </c>
      <c r="C18" s="5" t="s">
        <v>1739</v>
      </c>
      <c r="D18" s="6">
        <v>27</v>
      </c>
      <c r="E18" s="5"/>
      <c r="F18" s="6"/>
    </row>
    <row r="19" spans="1:6" ht="16.55" customHeight="1" x14ac:dyDescent="0.2">
      <c r="A19" s="5" t="s">
        <v>27</v>
      </c>
      <c r="B19" s="6">
        <v>14</v>
      </c>
      <c r="C19" s="5" t="s">
        <v>1740</v>
      </c>
      <c r="D19" s="6">
        <v>27</v>
      </c>
      <c r="E19" s="5"/>
      <c r="F19" s="6"/>
    </row>
    <row r="20" spans="1:6" ht="16.55" customHeight="1" x14ac:dyDescent="0.2">
      <c r="A20" s="5" t="s">
        <v>1741</v>
      </c>
      <c r="B20" s="6"/>
      <c r="C20" s="5" t="s">
        <v>1742</v>
      </c>
      <c r="D20" s="6">
        <v>27</v>
      </c>
      <c r="E20" s="5"/>
      <c r="F20" s="6"/>
    </row>
    <row r="21" spans="1:6" ht="16.55" customHeight="1" x14ac:dyDescent="0.2">
      <c r="A21" s="5" t="s">
        <v>29</v>
      </c>
      <c r="B21" s="6">
        <v>15</v>
      </c>
      <c r="C21" s="5" t="s">
        <v>1743</v>
      </c>
      <c r="D21" s="6">
        <v>27</v>
      </c>
      <c r="E21" s="5"/>
      <c r="F21" s="6"/>
    </row>
    <row r="22" spans="1:6" ht="16.55" customHeight="1" x14ac:dyDescent="0.2">
      <c r="A22" s="5" t="s">
        <v>30</v>
      </c>
      <c r="B22" s="6">
        <v>16</v>
      </c>
      <c r="C22" s="5" t="s">
        <v>28</v>
      </c>
      <c r="D22" s="6"/>
      <c r="E22" s="5"/>
      <c r="F22" s="6"/>
    </row>
    <row r="23" spans="1:6" ht="16.55" customHeight="1" x14ac:dyDescent="0.2">
      <c r="A23" s="5" t="s">
        <v>31</v>
      </c>
      <c r="B23" s="6"/>
      <c r="C23" s="5" t="s">
        <v>1744</v>
      </c>
      <c r="D23" s="6">
        <v>28</v>
      </c>
      <c r="E23" s="5"/>
      <c r="F23" s="6"/>
    </row>
    <row r="24" spans="1:6" ht="16.55" customHeight="1" x14ac:dyDescent="0.2">
      <c r="A24" s="5" t="s">
        <v>1745</v>
      </c>
      <c r="B24" s="6">
        <v>17</v>
      </c>
      <c r="C24" s="5" t="s">
        <v>1746</v>
      </c>
      <c r="D24" s="6">
        <v>29</v>
      </c>
      <c r="E24" s="5"/>
      <c r="F24" s="6"/>
    </row>
    <row r="25" spans="1:6" ht="16.55" customHeight="1" x14ac:dyDescent="0.2">
      <c r="A25" s="5" t="s">
        <v>1747</v>
      </c>
      <c r="B25" s="6">
        <v>17</v>
      </c>
      <c r="C25" s="5" t="s">
        <v>1748</v>
      </c>
      <c r="D25" s="6">
        <v>29</v>
      </c>
      <c r="E25" s="5"/>
      <c r="F25" s="6"/>
    </row>
    <row r="26" spans="1:6" ht="16.55" customHeight="1" x14ac:dyDescent="0.2">
      <c r="A26" s="5" t="s">
        <v>1749</v>
      </c>
      <c r="B26" s="6">
        <v>18</v>
      </c>
      <c r="C26" s="5" t="s">
        <v>32</v>
      </c>
      <c r="D26" s="6"/>
      <c r="E26" s="5"/>
      <c r="F26" s="6"/>
    </row>
    <row r="27" spans="1:6" ht="16.55" customHeight="1" x14ac:dyDescent="0.2">
      <c r="A27" s="5" t="s">
        <v>1750</v>
      </c>
      <c r="B27" s="6">
        <v>18</v>
      </c>
      <c r="C27" s="5" t="s">
        <v>1751</v>
      </c>
      <c r="D27" s="6">
        <v>30</v>
      </c>
      <c r="E27" s="5"/>
      <c r="F27" s="6"/>
    </row>
    <row r="28" spans="1:6" ht="16.55" customHeight="1" x14ac:dyDescent="0.2">
      <c r="A28" s="5" t="s">
        <v>1752</v>
      </c>
      <c r="B28" s="6">
        <v>19</v>
      </c>
      <c r="C28" s="5" t="s">
        <v>1753</v>
      </c>
      <c r="D28" s="6">
        <v>31</v>
      </c>
      <c r="E28" s="5"/>
      <c r="F28" s="6"/>
    </row>
    <row r="29" spans="1:6" ht="16.55" customHeight="1" x14ac:dyDescent="0.2">
      <c r="A29" s="5" t="s">
        <v>1754</v>
      </c>
      <c r="B29" s="6">
        <v>19</v>
      </c>
      <c r="C29" s="5" t="s">
        <v>1755</v>
      </c>
      <c r="D29" s="6">
        <v>32</v>
      </c>
      <c r="E29" s="5"/>
      <c r="F29" s="6"/>
    </row>
    <row r="30" spans="1:6" ht="16.55" customHeight="1" x14ac:dyDescent="0.2">
      <c r="A30" s="5" t="s">
        <v>1756</v>
      </c>
      <c r="B30" s="6">
        <v>19</v>
      </c>
      <c r="C30" s="5" t="s">
        <v>1757</v>
      </c>
      <c r="D30" s="6">
        <v>32</v>
      </c>
      <c r="E30" s="5"/>
      <c r="F30" s="6"/>
    </row>
    <row r="31" spans="1:6" ht="16.55" customHeight="1" x14ac:dyDescent="0.2">
      <c r="E31" s="5"/>
      <c r="F31" s="6"/>
    </row>
    <row r="32" spans="1:6" ht="16.55" customHeight="1" x14ac:dyDescent="0.2">
      <c r="E32" s="5"/>
      <c r="F32" s="6"/>
    </row>
    <row r="33" ht="16.55" customHeight="1" x14ac:dyDescent="0.2"/>
    <row r="34" ht="16.55" customHeight="1" x14ac:dyDescent="0.2"/>
  </sheetData>
  <mergeCells count="1">
    <mergeCell ref="A2:F2"/>
  </mergeCells>
  <phoneticPr fontId="3"/>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7363-EFA2-44A7-BF30-FB430083101D}">
  <sheetPr codeName="Sheet3"/>
  <dimension ref="A1:N37"/>
  <sheetViews>
    <sheetView showGridLines="0" view="pageLayout" zoomScaleNormal="100" workbookViewId="0">
      <selection activeCell="B9" sqref="B9"/>
    </sheetView>
  </sheetViews>
  <sheetFormatPr defaultColWidth="9" defaultRowHeight="15.05" x14ac:dyDescent="0.15"/>
  <cols>
    <col min="1" max="13" width="9" style="8"/>
    <col min="14" max="14" width="6.88671875" style="8" customWidth="1"/>
    <col min="15" max="16384" width="9" style="8"/>
  </cols>
  <sheetData>
    <row r="1" spans="1:14" x14ac:dyDescent="0.15">
      <c r="A1" s="7"/>
      <c r="B1" s="7"/>
      <c r="C1" s="7"/>
      <c r="D1" s="7"/>
      <c r="E1" s="7"/>
      <c r="F1" s="7"/>
      <c r="G1" s="7"/>
      <c r="H1" s="7"/>
      <c r="I1" s="7"/>
      <c r="J1" s="7"/>
      <c r="K1" s="7"/>
      <c r="L1" s="7"/>
      <c r="M1" s="7"/>
      <c r="N1" s="7"/>
    </row>
    <row r="2" spans="1:14" x14ac:dyDescent="0.15">
      <c r="A2" s="7"/>
      <c r="B2" s="7"/>
      <c r="C2" s="7"/>
      <c r="D2" s="7"/>
      <c r="E2" s="7"/>
      <c r="F2" s="7"/>
      <c r="G2" s="7"/>
      <c r="H2" s="7"/>
      <c r="I2" s="7"/>
      <c r="J2" s="7"/>
      <c r="K2" s="7"/>
      <c r="L2" s="7"/>
      <c r="M2" s="7"/>
      <c r="N2" s="7"/>
    </row>
    <row r="3" spans="1:14" x14ac:dyDescent="0.15">
      <c r="A3" s="7"/>
      <c r="B3" s="7"/>
      <c r="C3" s="7"/>
      <c r="D3" s="7"/>
      <c r="E3" s="7"/>
      <c r="F3" s="7"/>
      <c r="G3" s="7"/>
      <c r="H3" s="7"/>
      <c r="I3" s="7"/>
      <c r="J3" s="7"/>
      <c r="K3" s="7"/>
      <c r="L3" s="7"/>
      <c r="M3" s="7"/>
      <c r="N3" s="7"/>
    </row>
    <row r="4" spans="1:14" x14ac:dyDescent="0.15">
      <c r="A4" s="7"/>
      <c r="B4" s="7"/>
      <c r="C4" s="7"/>
      <c r="D4" s="7"/>
      <c r="E4" s="7"/>
      <c r="F4" s="7"/>
      <c r="G4" s="7"/>
      <c r="H4" s="7"/>
      <c r="I4" s="7"/>
      <c r="J4" s="7"/>
      <c r="K4" s="7"/>
      <c r="L4" s="7"/>
      <c r="M4" s="7"/>
      <c r="N4" s="7"/>
    </row>
    <row r="5" spans="1:14" x14ac:dyDescent="0.15">
      <c r="A5" s="7"/>
      <c r="B5" s="7"/>
      <c r="C5" s="7"/>
      <c r="D5" s="7"/>
      <c r="E5" s="7"/>
      <c r="F5" s="7"/>
      <c r="G5" s="7"/>
      <c r="H5" s="7"/>
      <c r="I5" s="7"/>
      <c r="J5" s="7"/>
      <c r="K5" s="7"/>
      <c r="L5" s="7"/>
      <c r="M5" s="7"/>
      <c r="N5" s="7"/>
    </row>
    <row r="6" spans="1:14" x14ac:dyDescent="0.15">
      <c r="A6" s="7"/>
      <c r="B6" s="7"/>
      <c r="C6" s="7"/>
      <c r="D6" s="7"/>
      <c r="E6" s="7"/>
      <c r="F6" s="7"/>
      <c r="G6" s="7"/>
      <c r="H6" s="7"/>
      <c r="I6" s="7"/>
      <c r="J6" s="7"/>
      <c r="K6" s="7"/>
      <c r="L6" s="7"/>
      <c r="M6" s="7"/>
      <c r="N6" s="7"/>
    </row>
    <row r="7" spans="1:14" x14ac:dyDescent="0.15">
      <c r="A7" s="7"/>
      <c r="B7" s="7"/>
      <c r="C7" s="7"/>
      <c r="D7" s="7"/>
      <c r="E7" s="7"/>
      <c r="F7" s="7"/>
      <c r="G7" s="7"/>
      <c r="H7" s="7"/>
      <c r="I7" s="7"/>
      <c r="J7" s="7"/>
      <c r="K7" s="7"/>
      <c r="L7" s="7"/>
      <c r="M7" s="7"/>
      <c r="N7" s="7"/>
    </row>
    <row r="8" spans="1:14" x14ac:dyDescent="0.15">
      <c r="A8" s="7"/>
      <c r="B8" s="7"/>
      <c r="C8" s="7"/>
      <c r="D8" s="7"/>
      <c r="E8" s="7"/>
      <c r="F8" s="7"/>
      <c r="G8" s="7"/>
      <c r="H8" s="7"/>
      <c r="I8" s="7"/>
      <c r="J8" s="7"/>
      <c r="K8" s="7"/>
      <c r="L8" s="7"/>
      <c r="M8" s="7"/>
      <c r="N8" s="7"/>
    </row>
    <row r="9" spans="1:14" x14ac:dyDescent="0.15">
      <c r="A9" s="7"/>
      <c r="B9" s="7"/>
      <c r="C9" s="7"/>
      <c r="D9" s="7"/>
      <c r="E9" s="7"/>
      <c r="F9" s="7"/>
      <c r="G9" s="7"/>
      <c r="H9" s="7"/>
      <c r="I9" s="7"/>
      <c r="J9" s="7"/>
      <c r="K9" s="7"/>
      <c r="L9" s="7"/>
      <c r="M9" s="7"/>
      <c r="N9" s="7"/>
    </row>
    <row r="10" spans="1:14" x14ac:dyDescent="0.15">
      <c r="A10" s="7"/>
      <c r="B10" s="7"/>
      <c r="C10" s="7"/>
      <c r="D10" s="7"/>
      <c r="E10" s="7"/>
      <c r="F10" s="7"/>
      <c r="G10" s="7"/>
      <c r="H10" s="7"/>
      <c r="I10" s="7"/>
      <c r="J10" s="7"/>
      <c r="K10" s="7"/>
      <c r="L10" s="7"/>
      <c r="M10" s="7"/>
      <c r="N10" s="7"/>
    </row>
    <row r="11" spans="1:14" x14ac:dyDescent="0.15">
      <c r="A11" s="7"/>
      <c r="B11" s="7"/>
      <c r="C11" s="7"/>
      <c r="D11" s="7"/>
      <c r="E11" s="7"/>
      <c r="F11" s="7"/>
      <c r="G11" s="7"/>
      <c r="H11" s="7"/>
      <c r="I11" s="7"/>
      <c r="J11" s="7"/>
      <c r="K11" s="7"/>
      <c r="L11" s="7"/>
      <c r="M11" s="7"/>
      <c r="N11" s="7"/>
    </row>
    <row r="12" spans="1:14" x14ac:dyDescent="0.15">
      <c r="A12" s="7"/>
      <c r="B12" s="7"/>
      <c r="C12" s="7"/>
      <c r="D12" s="7"/>
      <c r="E12" s="7"/>
      <c r="F12" s="7"/>
      <c r="G12" s="7"/>
      <c r="H12" s="7"/>
      <c r="I12" s="7"/>
      <c r="J12" s="7"/>
      <c r="K12" s="7"/>
      <c r="L12" s="7"/>
      <c r="M12" s="7"/>
      <c r="N12" s="7"/>
    </row>
    <row r="13" spans="1:14" x14ac:dyDescent="0.15">
      <c r="A13" s="7"/>
      <c r="B13" s="7"/>
      <c r="C13" s="7"/>
      <c r="D13" s="7"/>
      <c r="E13" s="7"/>
      <c r="F13" s="7"/>
      <c r="G13" s="7"/>
      <c r="H13" s="7"/>
      <c r="I13" s="7"/>
      <c r="J13" s="7"/>
      <c r="K13" s="7"/>
      <c r="L13" s="7"/>
      <c r="M13" s="7"/>
      <c r="N13" s="7"/>
    </row>
    <row r="14" spans="1:14" x14ac:dyDescent="0.15">
      <c r="A14" s="7"/>
      <c r="B14" s="7"/>
      <c r="C14" s="7"/>
      <c r="D14" s="7"/>
      <c r="E14" s="7"/>
      <c r="F14" s="7"/>
      <c r="G14" s="7"/>
      <c r="H14" s="7"/>
      <c r="I14" s="7"/>
      <c r="J14" s="7"/>
      <c r="K14" s="7"/>
      <c r="L14" s="7"/>
      <c r="M14" s="7"/>
      <c r="N14" s="7"/>
    </row>
    <row r="15" spans="1:14" x14ac:dyDescent="0.15">
      <c r="A15" s="7"/>
      <c r="B15" s="7"/>
      <c r="C15" s="7"/>
      <c r="D15" s="7"/>
      <c r="E15" s="7"/>
      <c r="F15" s="7"/>
      <c r="G15" s="7"/>
      <c r="H15" s="7"/>
      <c r="I15" s="7"/>
      <c r="J15" s="7"/>
      <c r="K15" s="7"/>
      <c r="L15" s="7"/>
      <c r="M15" s="7"/>
      <c r="N15" s="7"/>
    </row>
    <row r="16" spans="1:14" x14ac:dyDescent="0.15">
      <c r="A16" s="7"/>
      <c r="B16" s="7"/>
      <c r="C16" s="7"/>
      <c r="D16" s="7"/>
      <c r="E16" s="7"/>
      <c r="F16" s="7"/>
      <c r="G16" s="7"/>
      <c r="H16" s="7"/>
      <c r="I16" s="7"/>
      <c r="J16" s="7"/>
      <c r="K16" s="7"/>
      <c r="L16" s="7"/>
      <c r="M16" s="7"/>
      <c r="N16" s="7"/>
    </row>
    <row r="17" spans="1:14" x14ac:dyDescent="0.15">
      <c r="A17" s="7"/>
      <c r="B17" s="7"/>
      <c r="C17" s="7"/>
      <c r="D17" s="7"/>
      <c r="E17" s="7"/>
      <c r="F17" s="7"/>
      <c r="G17" s="7"/>
      <c r="H17" s="7"/>
      <c r="I17" s="7"/>
      <c r="J17" s="7"/>
      <c r="K17" s="7"/>
      <c r="L17" s="7"/>
      <c r="M17" s="7"/>
      <c r="N17" s="7"/>
    </row>
    <row r="18" spans="1:14" x14ac:dyDescent="0.15">
      <c r="A18" s="7"/>
      <c r="B18" s="7"/>
      <c r="C18" s="7"/>
      <c r="D18" s="7"/>
      <c r="E18" s="7"/>
      <c r="F18" s="7"/>
      <c r="G18" s="7"/>
      <c r="H18" s="7"/>
      <c r="I18" s="7"/>
      <c r="J18" s="7"/>
      <c r="K18" s="7"/>
      <c r="L18" s="7"/>
      <c r="M18" s="7"/>
      <c r="N18" s="7"/>
    </row>
    <row r="19" spans="1:14" x14ac:dyDescent="0.15">
      <c r="A19" s="7"/>
      <c r="B19" s="7"/>
      <c r="C19" s="7"/>
      <c r="D19" s="7"/>
      <c r="E19" s="7"/>
      <c r="F19" s="7"/>
      <c r="G19" s="7"/>
      <c r="H19" s="7"/>
      <c r="I19" s="7"/>
      <c r="J19" s="7"/>
      <c r="K19" s="7"/>
      <c r="L19" s="7"/>
      <c r="M19" s="7"/>
      <c r="N19" s="7"/>
    </row>
    <row r="20" spans="1:14" x14ac:dyDescent="0.15">
      <c r="A20" s="7"/>
      <c r="B20" s="7"/>
      <c r="C20" s="7"/>
      <c r="D20" s="7"/>
      <c r="E20" s="7"/>
      <c r="F20" s="7"/>
      <c r="G20" s="7"/>
      <c r="H20" s="7"/>
      <c r="I20" s="7"/>
      <c r="J20" s="7"/>
      <c r="K20" s="7"/>
      <c r="L20" s="7"/>
      <c r="M20" s="7"/>
      <c r="N20" s="7"/>
    </row>
    <row r="21" spans="1:14" x14ac:dyDescent="0.15">
      <c r="A21" s="7"/>
      <c r="B21" s="7"/>
      <c r="C21" s="7"/>
      <c r="D21" s="7"/>
      <c r="E21" s="7"/>
      <c r="F21" s="7"/>
      <c r="G21" s="7"/>
      <c r="H21" s="7"/>
      <c r="I21" s="7"/>
      <c r="J21" s="7"/>
      <c r="K21" s="7"/>
      <c r="L21" s="7"/>
      <c r="M21" s="7"/>
      <c r="N21" s="7"/>
    </row>
    <row r="22" spans="1:14" x14ac:dyDescent="0.15">
      <c r="A22" s="7"/>
      <c r="B22" s="7"/>
      <c r="C22" s="7"/>
      <c r="D22" s="7"/>
      <c r="E22" s="7"/>
      <c r="F22" s="7"/>
      <c r="G22" s="7"/>
      <c r="H22" s="7"/>
      <c r="I22" s="7"/>
      <c r="J22" s="7"/>
      <c r="K22" s="7"/>
      <c r="L22" s="7"/>
      <c r="M22" s="7"/>
      <c r="N22" s="7"/>
    </row>
    <row r="23" spans="1:14" x14ac:dyDescent="0.15">
      <c r="A23" s="7"/>
      <c r="B23" s="7"/>
      <c r="C23" s="7"/>
      <c r="D23" s="7"/>
      <c r="E23" s="7"/>
      <c r="F23" s="7"/>
      <c r="G23" s="7"/>
      <c r="H23" s="7"/>
      <c r="I23" s="7"/>
      <c r="J23" s="7"/>
      <c r="K23" s="7"/>
      <c r="L23" s="7"/>
      <c r="M23" s="7"/>
      <c r="N23" s="7"/>
    </row>
    <row r="24" spans="1:14" x14ac:dyDescent="0.15">
      <c r="A24" s="7"/>
      <c r="B24" s="7"/>
      <c r="C24" s="7"/>
      <c r="D24" s="7"/>
      <c r="E24" s="7"/>
      <c r="F24" s="7"/>
      <c r="G24" s="7"/>
      <c r="H24" s="7"/>
      <c r="I24" s="7"/>
      <c r="J24" s="7"/>
      <c r="K24" s="7"/>
      <c r="L24" s="7"/>
      <c r="M24" s="7"/>
      <c r="N24" s="7"/>
    </row>
    <row r="25" spans="1:14" x14ac:dyDescent="0.15">
      <c r="A25" s="7"/>
      <c r="B25" s="7"/>
      <c r="C25" s="7"/>
      <c r="D25" s="7"/>
      <c r="E25" s="7"/>
      <c r="F25" s="7"/>
      <c r="G25" s="7"/>
      <c r="H25" s="7"/>
      <c r="I25" s="7"/>
      <c r="J25" s="7"/>
      <c r="K25" s="7"/>
      <c r="L25" s="7"/>
      <c r="M25" s="7"/>
      <c r="N25" s="7"/>
    </row>
    <row r="26" spans="1:14" x14ac:dyDescent="0.15">
      <c r="A26" s="7"/>
      <c r="B26" s="7"/>
      <c r="C26" s="7"/>
      <c r="D26" s="7"/>
      <c r="E26" s="7"/>
      <c r="F26" s="7"/>
      <c r="G26" s="7"/>
      <c r="H26" s="7"/>
      <c r="I26" s="7"/>
      <c r="J26" s="7"/>
      <c r="K26" s="7"/>
      <c r="L26" s="7"/>
      <c r="M26" s="7"/>
      <c r="N26" s="7"/>
    </row>
    <row r="27" spans="1:14" x14ac:dyDescent="0.15">
      <c r="A27" s="7"/>
      <c r="B27" s="7"/>
      <c r="C27" s="7"/>
      <c r="D27" s="7"/>
      <c r="E27" s="7"/>
      <c r="F27" s="7"/>
      <c r="G27" s="7"/>
      <c r="H27" s="7"/>
      <c r="I27" s="7"/>
      <c r="J27" s="7"/>
      <c r="K27" s="7"/>
      <c r="L27" s="7"/>
      <c r="M27" s="7"/>
      <c r="N27" s="7"/>
    </row>
    <row r="28" spans="1:14" x14ac:dyDescent="0.15">
      <c r="A28" s="7"/>
      <c r="B28" s="7"/>
      <c r="C28" s="7"/>
      <c r="D28" s="7"/>
      <c r="E28" s="7"/>
      <c r="F28" s="7"/>
      <c r="G28" s="7"/>
      <c r="H28" s="7"/>
      <c r="I28" s="7"/>
      <c r="J28" s="7"/>
      <c r="K28" s="7"/>
      <c r="L28" s="7"/>
      <c r="M28" s="7"/>
      <c r="N28" s="7"/>
    </row>
    <row r="29" spans="1:14" x14ac:dyDescent="0.15">
      <c r="A29" s="7"/>
      <c r="B29" s="7"/>
      <c r="C29" s="7"/>
      <c r="D29" s="7"/>
      <c r="E29" s="7"/>
      <c r="F29" s="7"/>
      <c r="G29" s="7"/>
      <c r="H29" s="7"/>
      <c r="I29" s="7"/>
      <c r="J29" s="7"/>
      <c r="K29" s="7"/>
      <c r="L29" s="7"/>
      <c r="M29" s="7"/>
      <c r="N29" s="7"/>
    </row>
    <row r="30" spans="1:14" x14ac:dyDescent="0.15">
      <c r="A30" s="7"/>
      <c r="B30" s="7"/>
      <c r="C30" s="7"/>
      <c r="D30" s="7"/>
      <c r="E30" s="7"/>
      <c r="F30" s="7"/>
      <c r="G30" s="7"/>
      <c r="H30" s="7"/>
      <c r="I30" s="7"/>
      <c r="J30" s="7"/>
      <c r="K30" s="7"/>
      <c r="L30" s="7"/>
      <c r="M30" s="7"/>
      <c r="N30" s="7"/>
    </row>
    <row r="31" spans="1:14" x14ac:dyDescent="0.15">
      <c r="A31" s="7"/>
      <c r="B31" s="7"/>
      <c r="C31" s="7"/>
      <c r="D31" s="7"/>
      <c r="E31" s="7"/>
      <c r="F31" s="7"/>
      <c r="G31" s="7"/>
      <c r="H31" s="7"/>
      <c r="I31" s="7"/>
      <c r="J31" s="7"/>
      <c r="K31" s="7"/>
      <c r="L31" s="7"/>
      <c r="M31" s="7"/>
      <c r="N31" s="7"/>
    </row>
    <row r="32" spans="1:14" x14ac:dyDescent="0.15">
      <c r="A32" s="7"/>
      <c r="B32" s="7"/>
      <c r="C32" s="7"/>
      <c r="D32" s="7"/>
      <c r="E32" s="7"/>
      <c r="F32" s="7"/>
      <c r="G32" s="7"/>
      <c r="H32" s="7"/>
      <c r="I32" s="7"/>
      <c r="J32" s="7"/>
      <c r="K32" s="7"/>
      <c r="L32" s="7"/>
      <c r="M32" s="7"/>
      <c r="N32" s="7"/>
    </row>
    <row r="33" spans="1:14" x14ac:dyDescent="0.15">
      <c r="A33" s="7"/>
      <c r="B33" s="7"/>
      <c r="C33" s="7"/>
      <c r="D33" s="7"/>
      <c r="E33" s="7"/>
      <c r="F33" s="7"/>
      <c r="G33" s="7"/>
      <c r="H33" s="7"/>
      <c r="I33" s="7"/>
      <c r="J33" s="7"/>
      <c r="K33" s="7"/>
      <c r="L33" s="7"/>
      <c r="M33" s="7"/>
      <c r="N33" s="7"/>
    </row>
    <row r="34" spans="1:14" x14ac:dyDescent="0.15">
      <c r="A34" s="7"/>
      <c r="B34" s="7"/>
      <c r="C34" s="7"/>
      <c r="D34" s="7"/>
      <c r="E34" s="7"/>
      <c r="F34" s="7"/>
      <c r="G34" s="7"/>
      <c r="H34" s="7"/>
      <c r="I34" s="7"/>
      <c r="J34" s="7"/>
      <c r="K34" s="7"/>
      <c r="L34" s="7"/>
      <c r="M34" s="7"/>
      <c r="N34" s="7"/>
    </row>
    <row r="35" spans="1:14" x14ac:dyDescent="0.15">
      <c r="A35" s="7"/>
      <c r="B35" s="7"/>
      <c r="C35" s="7"/>
      <c r="D35" s="7"/>
      <c r="E35" s="7"/>
      <c r="F35" s="7"/>
      <c r="G35" s="7"/>
      <c r="H35" s="7"/>
      <c r="I35" s="7"/>
      <c r="J35" s="7"/>
      <c r="K35" s="7"/>
      <c r="L35" s="7"/>
      <c r="M35" s="7"/>
      <c r="N35" s="7"/>
    </row>
    <row r="36" spans="1:14" x14ac:dyDescent="0.15">
      <c r="A36" s="7"/>
      <c r="B36" s="7"/>
      <c r="C36" s="7"/>
      <c r="D36" s="7"/>
      <c r="E36" s="7"/>
      <c r="F36" s="7"/>
      <c r="G36" s="7"/>
      <c r="H36" s="7"/>
      <c r="I36" s="7"/>
      <c r="J36" s="7"/>
      <c r="K36" s="7"/>
      <c r="L36" s="7"/>
      <c r="M36" s="7"/>
      <c r="N36" s="7"/>
    </row>
    <row r="37" spans="1:14" x14ac:dyDescent="0.15">
      <c r="A37" s="7"/>
      <c r="B37" s="7"/>
      <c r="C37" s="7"/>
      <c r="D37" s="7"/>
      <c r="E37" s="7"/>
      <c r="F37" s="7"/>
      <c r="G37" s="7"/>
      <c r="H37" s="7"/>
      <c r="I37" s="7"/>
      <c r="J37" s="7"/>
      <c r="K37" s="7"/>
      <c r="L37" s="7"/>
      <c r="M37" s="7"/>
      <c r="N37" s="7"/>
    </row>
  </sheetData>
  <phoneticPr fontId="3"/>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1A21-D63B-4BC3-B77A-84DD0C21691C}">
  <sheetPr codeName="Sheet4">
    <pageSetUpPr fitToPage="1"/>
  </sheetPr>
  <dimension ref="A1:K43"/>
  <sheetViews>
    <sheetView showGridLines="0" view="pageLayout" zoomScaleNormal="100" zoomScaleSheetLayoutView="100" workbookViewId="0">
      <selection activeCell="I24" sqref="I24"/>
    </sheetView>
  </sheetViews>
  <sheetFormatPr defaultColWidth="9" defaultRowHeight="14.4" x14ac:dyDescent="0.15"/>
  <cols>
    <col min="1" max="1" width="14.109375" style="10" customWidth="1"/>
    <col min="2" max="2" width="5.6640625" style="10" customWidth="1"/>
    <col min="3" max="3" width="13.77734375" style="10" customWidth="1"/>
    <col min="4" max="4" width="4.6640625" style="10" customWidth="1"/>
    <col min="5" max="5" width="18.77734375" style="10" customWidth="1"/>
    <col min="6" max="6" width="4.6640625" style="10" customWidth="1"/>
    <col min="7" max="7" width="16.44140625" style="10" customWidth="1"/>
    <col min="8" max="8" width="4.6640625" style="10" customWidth="1"/>
    <col min="9" max="9" width="46.6640625" style="10" customWidth="1"/>
    <col min="10" max="10" width="28.5546875" style="10" customWidth="1"/>
    <col min="11" max="11" width="22" style="20" customWidth="1"/>
    <col min="12" max="16384" width="9" style="10"/>
  </cols>
  <sheetData>
    <row r="1" spans="1:11" s="9" customFormat="1" ht="20.95" customHeight="1" x14ac:dyDescent="0.15">
      <c r="A1" s="9" t="s">
        <v>34</v>
      </c>
      <c r="D1" s="10" t="s">
        <v>1866</v>
      </c>
      <c r="G1" s="10"/>
      <c r="H1" s="10"/>
    </row>
    <row r="2" spans="1:11" x14ac:dyDescent="0.15">
      <c r="A2" s="11"/>
      <c r="B2" s="11"/>
      <c r="C2" s="11"/>
      <c r="D2" s="11"/>
      <c r="E2" s="11"/>
      <c r="F2" s="11"/>
      <c r="G2" s="11"/>
      <c r="H2" s="11"/>
      <c r="I2" s="11"/>
      <c r="J2" s="11"/>
      <c r="K2" s="10"/>
    </row>
    <row r="3" spans="1:11" ht="15.75" customHeight="1" x14ac:dyDescent="0.15">
      <c r="A3" s="11" t="s">
        <v>35</v>
      </c>
      <c r="B3" s="11"/>
      <c r="C3" s="360" t="s">
        <v>36</v>
      </c>
      <c r="D3" s="360"/>
      <c r="G3" s="11"/>
      <c r="H3" s="360"/>
      <c r="I3" s="360"/>
      <c r="J3" s="11"/>
      <c r="K3" s="10"/>
    </row>
    <row r="4" spans="1:11" ht="15.75" customHeight="1" x14ac:dyDescent="0.15">
      <c r="A4" s="11"/>
      <c r="B4" s="11"/>
      <c r="C4" s="361" t="s">
        <v>37</v>
      </c>
      <c r="D4" s="12"/>
      <c r="E4" s="11" t="s">
        <v>38</v>
      </c>
      <c r="G4" s="360" t="s">
        <v>39</v>
      </c>
      <c r="I4" s="360" t="s">
        <v>40</v>
      </c>
      <c r="K4" s="10"/>
    </row>
    <row r="5" spans="1:11" ht="15.75" customHeight="1" x14ac:dyDescent="0.15">
      <c r="A5" s="11"/>
      <c r="B5" s="11"/>
      <c r="C5" s="361"/>
      <c r="D5" s="11"/>
      <c r="E5" s="11" t="s">
        <v>41</v>
      </c>
      <c r="F5" s="11"/>
      <c r="G5" s="360"/>
      <c r="I5" s="360"/>
      <c r="J5" s="13" t="s">
        <v>42</v>
      </c>
      <c r="K5" s="10"/>
    </row>
    <row r="6" spans="1:11" ht="30.3" customHeight="1" x14ac:dyDescent="0.15">
      <c r="A6" s="11"/>
      <c r="B6" s="11"/>
      <c r="C6" s="362" t="s">
        <v>43</v>
      </c>
      <c r="D6" s="11"/>
      <c r="E6" s="14" t="s">
        <v>44</v>
      </c>
      <c r="F6" s="11"/>
      <c r="G6" s="15" t="s">
        <v>45</v>
      </c>
      <c r="I6" s="14" t="s">
        <v>46</v>
      </c>
      <c r="J6" s="16" t="s">
        <v>1758</v>
      </c>
      <c r="K6" s="10"/>
    </row>
    <row r="7" spans="1:11" ht="15.75" customHeight="1" x14ac:dyDescent="0.15">
      <c r="A7" s="11"/>
      <c r="B7" s="11"/>
      <c r="C7" s="362"/>
      <c r="D7" s="11"/>
      <c r="E7" s="11" t="s">
        <v>47</v>
      </c>
      <c r="F7" s="11"/>
      <c r="I7" s="11"/>
      <c r="J7" s="16" t="s">
        <v>1759</v>
      </c>
      <c r="K7" s="10"/>
    </row>
    <row r="8" spans="1:11" ht="15.75" customHeight="1" x14ac:dyDescent="0.15">
      <c r="A8" s="11"/>
      <c r="B8" s="11"/>
      <c r="C8" s="11" t="s">
        <v>48</v>
      </c>
      <c r="D8" s="11"/>
      <c r="E8" s="11" t="s">
        <v>49</v>
      </c>
      <c r="F8" s="11"/>
      <c r="H8" s="11"/>
      <c r="I8" s="11" t="s">
        <v>50</v>
      </c>
      <c r="J8" s="16" t="s">
        <v>1760</v>
      </c>
      <c r="K8" s="10"/>
    </row>
    <row r="9" spans="1:11" ht="15.75" customHeight="1" x14ac:dyDescent="0.15">
      <c r="A9" s="11"/>
      <c r="B9" s="11"/>
      <c r="C9" s="11"/>
      <c r="D9" s="11"/>
      <c r="E9" s="11" t="s">
        <v>47</v>
      </c>
      <c r="F9" s="11"/>
      <c r="I9" s="11" t="s">
        <v>51</v>
      </c>
      <c r="J9" s="16" t="s">
        <v>52</v>
      </c>
      <c r="K9" s="10"/>
    </row>
    <row r="10" spans="1:11" ht="15.75" customHeight="1" x14ac:dyDescent="0.15">
      <c r="A10" s="11"/>
      <c r="B10" s="11"/>
      <c r="C10" s="11"/>
      <c r="D10" s="11"/>
      <c r="E10" s="11"/>
      <c r="F10" s="11"/>
      <c r="I10" s="11" t="s">
        <v>53</v>
      </c>
      <c r="J10" s="16" t="s">
        <v>1761</v>
      </c>
      <c r="K10" s="10"/>
    </row>
    <row r="11" spans="1:11" ht="15.75" customHeight="1" x14ac:dyDescent="0.15">
      <c r="A11" s="11"/>
      <c r="B11" s="11"/>
      <c r="C11" s="11"/>
      <c r="D11" s="11"/>
      <c r="E11" s="11" t="s">
        <v>54</v>
      </c>
      <c r="F11" s="11"/>
      <c r="I11" s="11" t="s">
        <v>55</v>
      </c>
      <c r="J11" s="16" t="s">
        <v>1762</v>
      </c>
      <c r="K11" s="10"/>
    </row>
    <row r="12" spans="1:11" ht="15.75" customHeight="1" x14ac:dyDescent="0.15">
      <c r="A12" s="11"/>
      <c r="B12" s="11"/>
      <c r="C12" s="11"/>
      <c r="D12" s="11"/>
      <c r="E12" s="11"/>
      <c r="F12" s="11"/>
      <c r="I12" s="11" t="s">
        <v>56</v>
      </c>
      <c r="J12" s="17" t="s">
        <v>1763</v>
      </c>
      <c r="K12" s="10"/>
    </row>
    <row r="13" spans="1:11" ht="15.75" customHeight="1" x14ac:dyDescent="0.15">
      <c r="A13" s="11"/>
      <c r="B13" s="11"/>
      <c r="C13" s="11"/>
      <c r="D13" s="11"/>
      <c r="E13" s="11"/>
      <c r="F13" s="11"/>
      <c r="H13" s="11"/>
      <c r="I13" s="11" t="s">
        <v>57</v>
      </c>
      <c r="K13" s="10"/>
    </row>
    <row r="14" spans="1:11" ht="7.2" customHeight="1" thickBot="1" x14ac:dyDescent="0.2">
      <c r="A14" s="18"/>
      <c r="B14" s="18"/>
      <c r="C14" s="18"/>
      <c r="D14" s="19"/>
      <c r="E14" s="19"/>
      <c r="F14" s="19"/>
      <c r="G14" s="19"/>
      <c r="H14" s="19"/>
      <c r="I14" s="19"/>
      <c r="J14" s="19"/>
    </row>
    <row r="15" spans="1:11" ht="7.2" customHeight="1" x14ac:dyDescent="0.15">
      <c r="A15" s="11"/>
      <c r="B15" s="11"/>
      <c r="C15" s="11"/>
      <c r="D15" s="11"/>
      <c r="E15" s="11"/>
      <c r="F15" s="11"/>
      <c r="G15" s="11"/>
      <c r="H15" s="11"/>
      <c r="I15" s="11"/>
      <c r="J15" s="11"/>
    </row>
    <row r="16" spans="1:11" ht="15.75" customHeight="1" x14ac:dyDescent="0.2">
      <c r="B16" s="21"/>
      <c r="C16" s="11"/>
      <c r="D16" s="11"/>
      <c r="E16" s="12" t="s">
        <v>1764</v>
      </c>
      <c r="F16" s="12"/>
      <c r="G16" s="11" t="s">
        <v>58</v>
      </c>
      <c r="I16" s="11"/>
      <c r="K16" s="10"/>
    </row>
    <row r="17" spans="1:11" ht="15.75" customHeight="1" x14ac:dyDescent="0.2">
      <c r="B17" s="21"/>
      <c r="C17" s="11"/>
      <c r="D17" s="11"/>
      <c r="E17" s="11"/>
      <c r="F17" s="11"/>
      <c r="G17" s="11" t="s">
        <v>59</v>
      </c>
      <c r="I17" s="11"/>
      <c r="J17" s="13" t="s">
        <v>1765</v>
      </c>
      <c r="K17" s="10"/>
    </row>
    <row r="18" spans="1:11" ht="15.75" customHeight="1" x14ac:dyDescent="0.15">
      <c r="A18" s="362" t="s">
        <v>60</v>
      </c>
      <c r="B18" s="362"/>
      <c r="C18" s="362"/>
      <c r="D18" s="11"/>
      <c r="E18" s="11"/>
      <c r="F18" s="11"/>
      <c r="G18" s="11" t="s">
        <v>61</v>
      </c>
      <c r="I18" s="11"/>
      <c r="J18" s="22" t="s">
        <v>1766</v>
      </c>
      <c r="K18" s="10"/>
    </row>
    <row r="19" spans="1:11" ht="15.75" customHeight="1" x14ac:dyDescent="0.15">
      <c r="A19" s="359" t="s">
        <v>62</v>
      </c>
      <c r="B19" s="359"/>
      <c r="C19" s="11" t="s">
        <v>63</v>
      </c>
      <c r="D19" s="11"/>
      <c r="E19" s="11" t="s">
        <v>64</v>
      </c>
      <c r="F19" s="11"/>
      <c r="G19" s="11" t="s">
        <v>65</v>
      </c>
      <c r="I19" s="11"/>
      <c r="J19" s="22"/>
      <c r="K19" s="10"/>
    </row>
    <row r="20" spans="1:11" ht="15.75" customHeight="1" x14ac:dyDescent="0.15">
      <c r="A20" s="359" t="s">
        <v>1767</v>
      </c>
      <c r="B20" s="359"/>
      <c r="C20" s="11" t="s">
        <v>66</v>
      </c>
      <c r="D20" s="11"/>
      <c r="G20" s="11" t="s">
        <v>67</v>
      </c>
      <c r="J20" s="16" t="s">
        <v>1768</v>
      </c>
      <c r="K20" s="10"/>
    </row>
    <row r="21" spans="1:11" ht="15.75" customHeight="1" x14ac:dyDescent="0.15">
      <c r="D21" s="11"/>
      <c r="E21" s="11" t="s">
        <v>68</v>
      </c>
      <c r="F21" s="11"/>
      <c r="G21" s="11" t="s">
        <v>1769</v>
      </c>
      <c r="I21" s="11"/>
      <c r="J21" s="16" t="s">
        <v>1770</v>
      </c>
      <c r="K21" s="10"/>
    </row>
    <row r="22" spans="1:11" ht="15.75" customHeight="1" x14ac:dyDescent="0.15">
      <c r="D22" s="11"/>
      <c r="E22" s="11" t="s">
        <v>69</v>
      </c>
      <c r="F22" s="11"/>
      <c r="G22" s="11" t="s">
        <v>70</v>
      </c>
      <c r="I22" s="11"/>
      <c r="J22" s="16" t="s">
        <v>1771</v>
      </c>
      <c r="K22" s="10"/>
    </row>
    <row r="23" spans="1:11" ht="15.75" customHeight="1" x14ac:dyDescent="0.15">
      <c r="D23" s="11"/>
      <c r="E23" s="11"/>
      <c r="F23" s="11"/>
      <c r="G23" s="11" t="s">
        <v>1772</v>
      </c>
      <c r="I23" s="11"/>
      <c r="J23" s="17" t="s">
        <v>71</v>
      </c>
      <c r="K23" s="10"/>
    </row>
    <row r="24" spans="1:11" ht="15.75" customHeight="1" x14ac:dyDescent="0.15">
      <c r="A24" s="14"/>
      <c r="B24" s="14"/>
      <c r="C24" s="11"/>
      <c r="D24" s="11"/>
      <c r="E24" s="11"/>
      <c r="F24" s="11"/>
      <c r="G24" s="11" t="s">
        <v>72</v>
      </c>
      <c r="I24" s="11"/>
      <c r="K24" s="10"/>
    </row>
    <row r="25" spans="1:11" ht="7.2" customHeight="1" thickBot="1" x14ac:dyDescent="0.2">
      <c r="A25" s="18"/>
      <c r="B25" s="18"/>
      <c r="C25" s="18"/>
      <c r="D25" s="18"/>
      <c r="E25" s="19"/>
      <c r="F25" s="19"/>
      <c r="G25" s="19"/>
      <c r="H25" s="19"/>
      <c r="I25" s="19"/>
      <c r="J25" s="23"/>
      <c r="K25" s="10"/>
    </row>
    <row r="26" spans="1:11" ht="7.2" customHeight="1" x14ac:dyDescent="0.15">
      <c r="A26" s="11"/>
      <c r="C26" s="11"/>
      <c r="D26" s="11"/>
      <c r="E26" s="11"/>
      <c r="F26" s="11"/>
      <c r="G26" s="11"/>
      <c r="H26" s="11"/>
      <c r="I26" s="11"/>
      <c r="K26" s="10"/>
    </row>
    <row r="27" spans="1:11" ht="15.75" customHeight="1" x14ac:dyDescent="0.15">
      <c r="B27" s="11"/>
      <c r="D27" s="11"/>
      <c r="E27" s="11" t="s">
        <v>73</v>
      </c>
      <c r="F27" s="11"/>
      <c r="G27" s="11" t="s">
        <v>74</v>
      </c>
      <c r="I27" s="11"/>
      <c r="J27" s="13" t="s">
        <v>1773</v>
      </c>
      <c r="K27" s="10"/>
    </row>
    <row r="28" spans="1:11" ht="15.75" customHeight="1" x14ac:dyDescent="0.15">
      <c r="A28" s="363" t="s">
        <v>1774</v>
      </c>
      <c r="B28" s="363"/>
      <c r="C28" s="11" t="s">
        <v>75</v>
      </c>
      <c r="D28" s="11"/>
      <c r="E28" s="11" t="s">
        <v>76</v>
      </c>
      <c r="F28" s="11"/>
      <c r="G28" s="11" t="s">
        <v>1775</v>
      </c>
      <c r="I28" s="11"/>
      <c r="J28" s="24" t="s">
        <v>1776</v>
      </c>
      <c r="K28" s="10"/>
    </row>
    <row r="29" spans="1:11" ht="15.75" customHeight="1" x14ac:dyDescent="0.15">
      <c r="A29" s="11"/>
      <c r="B29" s="11"/>
      <c r="C29" s="11" t="s">
        <v>77</v>
      </c>
      <c r="D29" s="11"/>
      <c r="E29" s="11" t="s">
        <v>78</v>
      </c>
      <c r="F29" s="11"/>
      <c r="G29" s="11" t="s">
        <v>79</v>
      </c>
      <c r="I29" s="11"/>
      <c r="J29" s="16" t="s">
        <v>1777</v>
      </c>
      <c r="K29" s="10"/>
    </row>
    <row r="30" spans="1:11" ht="15.75" customHeight="1" x14ac:dyDescent="0.15">
      <c r="A30" s="11"/>
      <c r="B30" s="11"/>
      <c r="D30" s="11"/>
      <c r="E30" s="11" t="s">
        <v>80</v>
      </c>
      <c r="F30" s="11"/>
      <c r="G30" s="11" t="s">
        <v>81</v>
      </c>
      <c r="I30" s="11"/>
      <c r="J30" s="17" t="s">
        <v>82</v>
      </c>
      <c r="K30" s="10"/>
    </row>
    <row r="31" spans="1:11" ht="7.2" customHeight="1" thickBot="1" x14ac:dyDescent="0.2">
      <c r="A31" s="18"/>
      <c r="B31" s="18"/>
      <c r="C31" s="18"/>
      <c r="D31" s="19"/>
      <c r="E31" s="19"/>
      <c r="F31" s="19"/>
      <c r="G31" s="19"/>
      <c r="H31" s="19"/>
      <c r="I31" s="19"/>
      <c r="J31" s="23"/>
      <c r="K31" s="10"/>
    </row>
    <row r="32" spans="1:11" ht="7.2" customHeight="1" x14ac:dyDescent="0.15">
      <c r="A32" s="11"/>
      <c r="B32" s="11"/>
      <c r="C32" s="11"/>
      <c r="D32" s="11"/>
      <c r="E32" s="11"/>
      <c r="F32" s="11"/>
      <c r="G32" s="11"/>
      <c r="H32" s="11"/>
      <c r="I32" s="11"/>
      <c r="J32" s="20"/>
      <c r="K32" s="10"/>
    </row>
    <row r="33" spans="1:11" ht="15.75" customHeight="1" x14ac:dyDescent="0.15">
      <c r="A33" s="359" t="s">
        <v>1778</v>
      </c>
      <c r="B33" s="359"/>
      <c r="C33" s="359" t="s">
        <v>83</v>
      </c>
      <c r="D33" s="11"/>
      <c r="E33" s="11" t="s">
        <v>84</v>
      </c>
      <c r="F33" s="11"/>
      <c r="G33" s="11" t="s">
        <v>85</v>
      </c>
      <c r="I33" s="11"/>
      <c r="J33" s="13" t="s">
        <v>86</v>
      </c>
      <c r="K33" s="10"/>
    </row>
    <row r="34" spans="1:11" ht="15.75" customHeight="1" x14ac:dyDescent="0.15">
      <c r="A34" s="359"/>
      <c r="B34" s="359"/>
      <c r="C34" s="359"/>
      <c r="D34" s="11"/>
      <c r="E34" s="11" t="s">
        <v>87</v>
      </c>
      <c r="F34" s="11"/>
      <c r="G34" s="11" t="s">
        <v>88</v>
      </c>
      <c r="I34" s="11"/>
      <c r="J34" s="17" t="s">
        <v>89</v>
      </c>
      <c r="K34" s="10"/>
    </row>
    <row r="35" spans="1:11" ht="15.75" customHeight="1" x14ac:dyDescent="0.15">
      <c r="A35" s="359"/>
      <c r="B35" s="359"/>
      <c r="C35" s="359"/>
      <c r="D35" s="11"/>
      <c r="E35" s="11" t="s">
        <v>90</v>
      </c>
      <c r="F35" s="11"/>
      <c r="G35" s="11" t="s">
        <v>91</v>
      </c>
      <c r="I35" s="11"/>
      <c r="K35" s="10"/>
    </row>
    <row r="36" spans="1:11" ht="7.2" customHeight="1" thickBot="1" x14ac:dyDescent="0.2">
      <c r="A36" s="25"/>
      <c r="B36" s="25"/>
      <c r="C36" s="18"/>
      <c r="D36" s="19"/>
      <c r="E36" s="19"/>
      <c r="F36" s="19"/>
      <c r="G36" s="19"/>
      <c r="H36" s="19"/>
      <c r="I36" s="19"/>
      <c r="J36" s="23"/>
      <c r="K36" s="10"/>
    </row>
    <row r="37" spans="1:11" ht="7.2" customHeight="1" x14ac:dyDescent="0.15">
      <c r="A37" s="11"/>
      <c r="B37" s="11"/>
      <c r="C37" s="11"/>
      <c r="D37" s="11"/>
      <c r="E37" s="11"/>
      <c r="F37" s="11"/>
      <c r="G37" s="11"/>
      <c r="H37" s="11"/>
      <c r="I37" s="11"/>
      <c r="J37" s="20"/>
      <c r="K37" s="10"/>
    </row>
    <row r="38" spans="1:11" ht="26.85" customHeight="1" x14ac:dyDescent="0.15">
      <c r="A38" s="362" t="s">
        <v>1779</v>
      </c>
      <c r="B38" s="362"/>
      <c r="C38" s="359" t="s">
        <v>92</v>
      </c>
      <c r="D38" s="11"/>
      <c r="E38" s="363" t="s">
        <v>93</v>
      </c>
      <c r="F38" s="11"/>
      <c r="G38" s="11"/>
      <c r="J38" s="13" t="s">
        <v>94</v>
      </c>
      <c r="K38" s="10"/>
    </row>
    <row r="39" spans="1:11" ht="15.75" customHeight="1" x14ac:dyDescent="0.15">
      <c r="A39" s="360" t="s">
        <v>1780</v>
      </c>
      <c r="B39" s="360"/>
      <c r="C39" s="359"/>
      <c r="D39" s="11"/>
      <c r="E39" s="363"/>
      <c r="F39" s="11"/>
      <c r="G39" s="11"/>
      <c r="I39" s="11"/>
      <c r="J39" s="17" t="s">
        <v>95</v>
      </c>
      <c r="K39" s="10"/>
    </row>
    <row r="40" spans="1:11" ht="7.2" customHeight="1" thickBot="1" x14ac:dyDescent="0.2">
      <c r="A40" s="25"/>
      <c r="B40" s="25"/>
      <c r="C40" s="18"/>
      <c r="D40" s="19"/>
      <c r="E40" s="19"/>
      <c r="F40" s="19"/>
      <c r="G40" s="19"/>
      <c r="H40" s="19"/>
      <c r="I40" s="19"/>
      <c r="J40" s="23"/>
      <c r="K40" s="10"/>
    </row>
    <row r="41" spans="1:11" ht="7.2" customHeight="1" x14ac:dyDescent="0.15">
      <c r="A41" s="11"/>
      <c r="B41" s="11"/>
      <c r="C41" s="11"/>
      <c r="D41" s="11"/>
      <c r="E41" s="11"/>
      <c r="F41" s="11"/>
      <c r="G41" s="11"/>
      <c r="H41" s="11"/>
      <c r="I41" s="11"/>
      <c r="J41" s="20"/>
      <c r="K41" s="10"/>
    </row>
    <row r="42" spans="1:11" ht="28.15" customHeight="1" x14ac:dyDescent="0.15">
      <c r="A42" s="362" t="s">
        <v>1781</v>
      </c>
      <c r="B42" s="362"/>
      <c r="C42" s="359" t="s">
        <v>92</v>
      </c>
      <c r="D42" s="11"/>
      <c r="E42" s="363" t="s">
        <v>96</v>
      </c>
      <c r="F42" s="11"/>
      <c r="G42" s="11"/>
      <c r="I42" s="11"/>
      <c r="J42" s="13" t="s">
        <v>97</v>
      </c>
      <c r="K42" s="10"/>
    </row>
    <row r="43" spans="1:11" ht="15.75" customHeight="1" x14ac:dyDescent="0.15">
      <c r="A43" s="360" t="s">
        <v>1782</v>
      </c>
      <c r="B43" s="360"/>
      <c r="C43" s="359"/>
      <c r="D43" s="11"/>
      <c r="E43" s="363"/>
      <c r="F43" s="11"/>
      <c r="G43" s="11"/>
      <c r="H43" s="11"/>
      <c r="I43" s="11"/>
      <c r="J43" s="17" t="s">
        <v>98</v>
      </c>
      <c r="K43" s="10"/>
    </row>
  </sheetData>
  <sheetProtection selectLockedCells="1" selectUnlockedCells="1"/>
  <mergeCells count="20">
    <mergeCell ref="A38:B38"/>
    <mergeCell ref="C38:C39"/>
    <mergeCell ref="E38:E39"/>
    <mergeCell ref="A39:B39"/>
    <mergeCell ref="A42:B42"/>
    <mergeCell ref="C42:C43"/>
    <mergeCell ref="E42:E43"/>
    <mergeCell ref="A43:B43"/>
    <mergeCell ref="C33:C35"/>
    <mergeCell ref="C3:D3"/>
    <mergeCell ref="H3:I3"/>
    <mergeCell ref="C4:C5"/>
    <mergeCell ref="G4:G5"/>
    <mergeCell ref="I4:I5"/>
    <mergeCell ref="C6:C7"/>
    <mergeCell ref="A18:C18"/>
    <mergeCell ref="A19:B19"/>
    <mergeCell ref="A20:B20"/>
    <mergeCell ref="A28:B28"/>
    <mergeCell ref="A33:B35"/>
  </mergeCells>
  <phoneticPr fontId="3"/>
  <printOptions horizontalCentered="1" verticalCentered="1"/>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AB0C-FB3E-4509-BEE1-E2B3C0BE22E1}">
  <sheetPr codeName="Sheet5">
    <pageSetUpPr fitToPage="1"/>
  </sheetPr>
  <dimension ref="A1:K38"/>
  <sheetViews>
    <sheetView showGridLines="0" view="pageLayout" zoomScaleNormal="100" workbookViewId="0">
      <selection activeCell="D14" sqref="D14:E15"/>
    </sheetView>
  </sheetViews>
  <sheetFormatPr defaultColWidth="9" defaultRowHeight="15.05" customHeight="1" x14ac:dyDescent="0.15"/>
  <cols>
    <col min="1" max="1" width="4.109375" style="10" customWidth="1"/>
    <col min="2" max="2" width="13.77734375" style="10" customWidth="1"/>
    <col min="3" max="3" width="10.88671875" style="10" customWidth="1"/>
    <col min="4" max="4" width="7" style="10" customWidth="1"/>
    <col min="5" max="5" width="34" style="10" customWidth="1"/>
    <col min="6" max="7" width="5.33203125" style="10" customWidth="1"/>
    <col min="8" max="8" width="13.6640625" style="10" customWidth="1"/>
    <col min="9" max="9" width="10.44140625" style="10" bestFit="1" customWidth="1"/>
    <col min="10" max="10" width="16.109375" style="10" customWidth="1"/>
    <col min="11" max="11" width="15.33203125" style="10" customWidth="1"/>
    <col min="12" max="16384" width="9" style="10"/>
  </cols>
  <sheetData>
    <row r="1" spans="1:11" ht="15.05" customHeight="1" x14ac:dyDescent="0.15">
      <c r="A1" s="364" t="s">
        <v>99</v>
      </c>
      <c r="B1" s="364"/>
      <c r="C1" s="364"/>
    </row>
    <row r="2" spans="1:11" ht="15.75" customHeight="1" x14ac:dyDescent="0.15">
      <c r="A2" s="365"/>
      <c r="B2" s="365"/>
      <c r="C2" s="365"/>
      <c r="K2" s="153" t="s">
        <v>100</v>
      </c>
    </row>
    <row r="3" spans="1:11" ht="15.75" customHeight="1" x14ac:dyDescent="0.15">
      <c r="A3" s="366" t="s">
        <v>101</v>
      </c>
      <c r="B3" s="516"/>
      <c r="C3" s="367"/>
      <c r="D3" s="366" t="s">
        <v>102</v>
      </c>
      <c r="E3" s="367"/>
      <c r="F3" s="368" t="s">
        <v>103</v>
      </c>
      <c r="G3" s="368"/>
      <c r="H3" s="27" t="s">
        <v>104</v>
      </c>
      <c r="I3" s="27" t="s">
        <v>105</v>
      </c>
      <c r="J3" s="27" t="s">
        <v>106</v>
      </c>
      <c r="K3" s="27" t="s">
        <v>107</v>
      </c>
    </row>
    <row r="4" spans="1:11" ht="15.75" customHeight="1" x14ac:dyDescent="0.15">
      <c r="A4" s="517" t="s">
        <v>108</v>
      </c>
      <c r="B4" s="518"/>
      <c r="C4" s="519"/>
      <c r="D4" s="28" t="s">
        <v>109</v>
      </c>
      <c r="E4" s="29"/>
      <c r="F4" s="369" t="s">
        <v>110</v>
      </c>
      <c r="G4" s="370"/>
      <c r="H4" s="30" t="s">
        <v>111</v>
      </c>
      <c r="I4" s="373" t="s">
        <v>112</v>
      </c>
      <c r="J4" s="373" t="s">
        <v>113</v>
      </c>
      <c r="K4" s="374" t="s">
        <v>114</v>
      </c>
    </row>
    <row r="5" spans="1:11" ht="15.75" customHeight="1" x14ac:dyDescent="0.15">
      <c r="A5" s="822"/>
      <c r="B5" s="823"/>
      <c r="C5" s="824"/>
      <c r="D5" s="376" t="s">
        <v>115</v>
      </c>
      <c r="E5" s="377"/>
      <c r="F5" s="371"/>
      <c r="G5" s="372"/>
      <c r="H5" s="32" t="s">
        <v>2040</v>
      </c>
      <c r="I5" s="373"/>
      <c r="J5" s="373"/>
      <c r="K5" s="375"/>
    </row>
    <row r="6" spans="1:11" ht="15.75" customHeight="1" x14ac:dyDescent="0.15">
      <c r="A6" s="517" t="s">
        <v>116</v>
      </c>
      <c r="B6" s="518"/>
      <c r="C6" s="519"/>
      <c r="D6" s="378" t="s">
        <v>117</v>
      </c>
      <c r="E6" s="379"/>
      <c r="F6" s="369" t="s">
        <v>118</v>
      </c>
      <c r="G6" s="370"/>
      <c r="H6" s="30" t="s">
        <v>119</v>
      </c>
      <c r="I6" s="373" t="s">
        <v>112</v>
      </c>
      <c r="J6" s="373" t="s">
        <v>113</v>
      </c>
      <c r="K6" s="374" t="s">
        <v>120</v>
      </c>
    </row>
    <row r="7" spans="1:11" ht="15.75" customHeight="1" x14ac:dyDescent="0.15">
      <c r="A7" s="822"/>
      <c r="B7" s="823"/>
      <c r="C7" s="824"/>
      <c r="D7" s="376" t="s">
        <v>121</v>
      </c>
      <c r="E7" s="377"/>
      <c r="F7" s="371"/>
      <c r="G7" s="372"/>
      <c r="H7" s="32" t="s">
        <v>2041</v>
      </c>
      <c r="I7" s="373"/>
      <c r="J7" s="373"/>
      <c r="K7" s="375"/>
    </row>
    <row r="8" spans="1:11" ht="15.75" customHeight="1" x14ac:dyDescent="0.15">
      <c r="A8" s="517" t="s">
        <v>2042</v>
      </c>
      <c r="B8" s="518"/>
      <c r="C8" s="519"/>
      <c r="D8" s="378" t="s">
        <v>109</v>
      </c>
      <c r="E8" s="379"/>
      <c r="F8" s="369" t="s">
        <v>122</v>
      </c>
      <c r="G8" s="370"/>
      <c r="H8" s="30" t="s">
        <v>123</v>
      </c>
      <c r="I8" s="373" t="s">
        <v>124</v>
      </c>
      <c r="J8" s="373" t="s">
        <v>125</v>
      </c>
      <c r="K8" s="374" t="s">
        <v>126</v>
      </c>
    </row>
    <row r="9" spans="1:11" ht="15.75" customHeight="1" x14ac:dyDescent="0.15">
      <c r="A9" s="822"/>
      <c r="B9" s="823"/>
      <c r="C9" s="824"/>
      <c r="D9" s="376" t="s">
        <v>115</v>
      </c>
      <c r="E9" s="377"/>
      <c r="F9" s="371"/>
      <c r="G9" s="372"/>
      <c r="H9" s="32" t="s">
        <v>2043</v>
      </c>
      <c r="I9" s="373"/>
      <c r="J9" s="373"/>
      <c r="K9" s="375"/>
    </row>
    <row r="10" spans="1:11" ht="15.75" customHeight="1" x14ac:dyDescent="0.15"/>
    <row r="11" spans="1:11" ht="15.75" customHeight="1" x14ac:dyDescent="0.15">
      <c r="A11" s="364" t="s">
        <v>2044</v>
      </c>
      <c r="B11" s="364"/>
      <c r="C11" s="364"/>
      <c r="D11" s="364"/>
      <c r="E11" s="364"/>
      <c r="F11" s="33"/>
      <c r="G11" s="33"/>
      <c r="H11" s="33"/>
      <c r="I11" s="33"/>
      <c r="J11" s="831" t="s">
        <v>2045</v>
      </c>
      <c r="K11" s="831"/>
    </row>
    <row r="12" spans="1:11" ht="15.75" customHeight="1" x14ac:dyDescent="0.15">
      <c r="A12" s="365"/>
      <c r="B12" s="365"/>
      <c r="C12" s="365"/>
      <c r="D12" s="365"/>
      <c r="E12" s="365"/>
      <c r="F12" s="33"/>
      <c r="G12" s="33"/>
      <c r="H12" s="33"/>
      <c r="I12" s="33"/>
      <c r="J12" s="831"/>
      <c r="K12" s="831"/>
    </row>
    <row r="13" spans="1:11" ht="15.75" customHeight="1" x14ac:dyDescent="0.15">
      <c r="A13" s="368" t="s">
        <v>127</v>
      </c>
      <c r="B13" s="368"/>
      <c r="C13" s="31" t="s">
        <v>128</v>
      </c>
      <c r="D13" s="380" t="s">
        <v>129</v>
      </c>
      <c r="E13" s="381"/>
      <c r="F13" s="33"/>
      <c r="G13" s="373" t="s">
        <v>127</v>
      </c>
      <c r="H13" s="373"/>
      <c r="I13" s="31" t="s">
        <v>128</v>
      </c>
      <c r="J13" s="373" t="s">
        <v>130</v>
      </c>
      <c r="K13" s="373"/>
    </row>
    <row r="14" spans="1:11" ht="15.75" customHeight="1" x14ac:dyDescent="0.15">
      <c r="A14" s="825" t="s">
        <v>131</v>
      </c>
      <c r="B14" s="825"/>
      <c r="C14" s="385">
        <v>454012</v>
      </c>
      <c r="D14" s="390" t="s">
        <v>132</v>
      </c>
      <c r="E14" s="391"/>
      <c r="F14" s="33"/>
      <c r="G14" s="394" t="s">
        <v>133</v>
      </c>
      <c r="H14" s="373" t="s">
        <v>134</v>
      </c>
      <c r="I14" s="388">
        <v>217968</v>
      </c>
      <c r="J14" s="384" t="s">
        <v>135</v>
      </c>
      <c r="K14" s="384"/>
    </row>
    <row r="15" spans="1:11" ht="15.75" customHeight="1" x14ac:dyDescent="0.15">
      <c r="A15" s="826" t="s">
        <v>136</v>
      </c>
      <c r="B15" s="826"/>
      <c r="C15" s="389"/>
      <c r="D15" s="392"/>
      <c r="E15" s="393"/>
      <c r="F15" s="33"/>
      <c r="G15" s="394"/>
      <c r="H15" s="373"/>
      <c r="I15" s="388"/>
      <c r="J15" s="39" t="s">
        <v>137</v>
      </c>
      <c r="K15" s="39"/>
    </row>
    <row r="16" spans="1:11" ht="15.75" customHeight="1" x14ac:dyDescent="0.15">
      <c r="A16" s="827" t="s">
        <v>2046</v>
      </c>
      <c r="B16" s="825" t="s">
        <v>138</v>
      </c>
      <c r="C16" s="385">
        <v>127190</v>
      </c>
      <c r="D16" s="34" t="s">
        <v>139</v>
      </c>
      <c r="E16" s="35"/>
      <c r="F16" s="33"/>
      <c r="G16" s="394"/>
      <c r="H16" s="373"/>
      <c r="I16" s="388"/>
      <c r="J16" s="387"/>
      <c r="K16" s="387"/>
    </row>
    <row r="17" spans="1:11" ht="15.75" customHeight="1" x14ac:dyDescent="0.15">
      <c r="A17" s="828"/>
      <c r="B17" s="829"/>
      <c r="C17" s="386"/>
      <c r="D17" s="40" t="s">
        <v>140</v>
      </c>
      <c r="E17" s="41"/>
      <c r="F17" s="33"/>
      <c r="G17" s="394"/>
      <c r="H17" s="373" t="s">
        <v>141</v>
      </c>
      <c r="I17" s="388">
        <v>66186</v>
      </c>
      <c r="J17" s="384" t="s">
        <v>142</v>
      </c>
      <c r="K17" s="384"/>
    </row>
    <row r="18" spans="1:11" ht="15.75" customHeight="1" x14ac:dyDescent="0.15">
      <c r="A18" s="828"/>
      <c r="B18" s="829"/>
      <c r="C18" s="386"/>
      <c r="D18" s="40" t="s">
        <v>143</v>
      </c>
      <c r="E18" s="41"/>
      <c r="F18" s="33"/>
      <c r="G18" s="394"/>
      <c r="H18" s="373"/>
      <c r="I18" s="388"/>
      <c r="J18" s="39" t="s">
        <v>144</v>
      </c>
      <c r="K18" s="39"/>
    </row>
    <row r="19" spans="1:11" ht="15.75" customHeight="1" x14ac:dyDescent="0.15">
      <c r="A19" s="828"/>
      <c r="B19" s="829"/>
      <c r="C19" s="386"/>
      <c r="D19" s="40" t="s">
        <v>145</v>
      </c>
      <c r="E19" s="41"/>
      <c r="F19" s="33"/>
      <c r="G19" s="394"/>
      <c r="H19" s="373"/>
      <c r="I19" s="388"/>
      <c r="J19" s="32" t="s">
        <v>135</v>
      </c>
      <c r="K19" s="32"/>
    </row>
    <row r="20" spans="1:11" ht="15.75" customHeight="1" x14ac:dyDescent="0.15">
      <c r="A20" s="828"/>
      <c r="B20" s="829"/>
      <c r="C20" s="386"/>
      <c r="D20" s="40" t="s">
        <v>146</v>
      </c>
      <c r="E20" s="41"/>
      <c r="F20" s="33"/>
      <c r="G20" s="394"/>
      <c r="H20" s="373" t="s">
        <v>147</v>
      </c>
      <c r="I20" s="388">
        <v>891</v>
      </c>
      <c r="J20" s="34"/>
      <c r="K20" s="35"/>
    </row>
    <row r="21" spans="1:11" ht="15.75" customHeight="1" x14ac:dyDescent="0.15">
      <c r="A21" s="828"/>
      <c r="B21" s="829"/>
      <c r="C21" s="386"/>
      <c r="D21" s="40" t="s">
        <v>148</v>
      </c>
      <c r="E21" s="41"/>
      <c r="F21" s="33"/>
      <c r="G21" s="394"/>
      <c r="H21" s="373"/>
      <c r="I21" s="388"/>
      <c r="J21" s="37"/>
      <c r="K21" s="38"/>
    </row>
    <row r="22" spans="1:11" ht="15.75" customHeight="1" x14ac:dyDescent="0.15">
      <c r="A22" s="828"/>
      <c r="B22" s="829"/>
      <c r="C22" s="386"/>
      <c r="D22" s="40" t="s">
        <v>149</v>
      </c>
      <c r="E22" s="41"/>
      <c r="F22" s="33"/>
      <c r="G22" s="394"/>
      <c r="H22" s="31" t="s">
        <v>150</v>
      </c>
      <c r="I22" s="36">
        <v>285045</v>
      </c>
      <c r="J22" s="380"/>
      <c r="K22" s="381"/>
    </row>
    <row r="23" spans="1:11" ht="15.75" customHeight="1" x14ac:dyDescent="0.15">
      <c r="A23" s="828"/>
      <c r="B23" s="829"/>
      <c r="C23" s="386"/>
      <c r="D23" s="40" t="s">
        <v>151</v>
      </c>
      <c r="E23" s="41"/>
      <c r="F23" s="33"/>
      <c r="G23" s="373" t="s">
        <v>152</v>
      </c>
      <c r="H23" s="373"/>
      <c r="I23" s="36">
        <v>0</v>
      </c>
      <c r="J23" s="380"/>
      <c r="K23" s="381"/>
    </row>
    <row r="24" spans="1:11" ht="15.75" customHeight="1" x14ac:dyDescent="0.15">
      <c r="A24" s="828"/>
      <c r="B24" s="829"/>
      <c r="C24" s="386"/>
      <c r="D24" s="40" t="s">
        <v>153</v>
      </c>
      <c r="E24" s="41"/>
      <c r="F24" s="33"/>
      <c r="G24" s="373" t="s">
        <v>154</v>
      </c>
      <c r="H24" s="373"/>
      <c r="I24" s="36">
        <v>1095925</v>
      </c>
      <c r="J24" s="380"/>
      <c r="K24" s="381"/>
    </row>
    <row r="25" spans="1:11" ht="15.75" customHeight="1" x14ac:dyDescent="0.15">
      <c r="A25" s="828"/>
      <c r="B25" s="829"/>
      <c r="C25" s="386"/>
      <c r="D25" s="392" t="s">
        <v>155</v>
      </c>
      <c r="E25" s="393"/>
      <c r="F25" s="33"/>
      <c r="G25" s="33"/>
      <c r="H25" s="33"/>
      <c r="I25" s="33"/>
      <c r="J25" s="33"/>
      <c r="K25" s="33"/>
    </row>
    <row r="26" spans="1:11" ht="15.75" customHeight="1" x14ac:dyDescent="0.15">
      <c r="A26" s="828"/>
      <c r="B26" s="27" t="s">
        <v>156</v>
      </c>
      <c r="C26" s="42">
        <v>31644</v>
      </c>
      <c r="D26" s="382" t="s">
        <v>151</v>
      </c>
      <c r="E26" s="383"/>
      <c r="F26" s="33"/>
      <c r="G26" s="33"/>
      <c r="H26" s="33"/>
      <c r="I26" s="33"/>
      <c r="J26" s="33"/>
      <c r="K26" s="33"/>
    </row>
    <row r="27" spans="1:11" ht="15.75" customHeight="1" x14ac:dyDescent="0.15">
      <c r="A27" s="828"/>
      <c r="B27" s="825" t="s">
        <v>157</v>
      </c>
      <c r="C27" s="398">
        <v>198034</v>
      </c>
      <c r="D27" s="34" t="s">
        <v>158</v>
      </c>
      <c r="E27" s="35"/>
      <c r="F27" s="33"/>
      <c r="G27" s="33"/>
      <c r="H27" s="33"/>
      <c r="I27" s="33"/>
      <c r="J27" s="33"/>
      <c r="K27" s="33"/>
    </row>
    <row r="28" spans="1:11" ht="15.75" customHeight="1" x14ac:dyDescent="0.15">
      <c r="A28" s="828"/>
      <c r="B28" s="829"/>
      <c r="C28" s="399"/>
      <c r="D28" s="40" t="s">
        <v>159</v>
      </c>
      <c r="E28" s="41"/>
      <c r="F28" s="33"/>
      <c r="G28" s="401" t="s">
        <v>160</v>
      </c>
      <c r="H28" s="401"/>
      <c r="I28" s="401"/>
      <c r="J28" s="831" t="s">
        <v>2047</v>
      </c>
      <c r="K28" s="831"/>
    </row>
    <row r="29" spans="1:11" ht="15.75" customHeight="1" x14ac:dyDescent="0.15">
      <c r="A29" s="828"/>
      <c r="B29" s="829"/>
      <c r="C29" s="399"/>
      <c r="D29" s="40" t="s">
        <v>161</v>
      </c>
      <c r="E29" s="41"/>
      <c r="F29" s="33"/>
      <c r="G29" s="402"/>
      <c r="H29" s="402"/>
      <c r="I29" s="402"/>
      <c r="J29" s="832"/>
      <c r="K29" s="832"/>
    </row>
    <row r="30" spans="1:11" ht="15.75" customHeight="1" x14ac:dyDescent="0.15">
      <c r="A30" s="828"/>
      <c r="B30" s="829"/>
      <c r="C30" s="399"/>
      <c r="D30" s="40" t="s">
        <v>153</v>
      </c>
      <c r="E30" s="41"/>
      <c r="F30" s="33"/>
      <c r="G30" s="373" t="s">
        <v>127</v>
      </c>
      <c r="H30" s="373"/>
      <c r="I30" s="31" t="s">
        <v>128</v>
      </c>
      <c r="J30" s="373" t="s">
        <v>129</v>
      </c>
      <c r="K30" s="373"/>
    </row>
    <row r="31" spans="1:11" ht="15.75" customHeight="1" x14ac:dyDescent="0.15">
      <c r="A31" s="828"/>
      <c r="B31" s="829"/>
      <c r="C31" s="399"/>
      <c r="D31" s="40" t="s">
        <v>162</v>
      </c>
      <c r="E31" s="41"/>
      <c r="F31" s="33"/>
      <c r="G31" s="403" t="s">
        <v>163</v>
      </c>
      <c r="H31" s="31" t="s">
        <v>164</v>
      </c>
      <c r="I31" s="36">
        <v>21000</v>
      </c>
      <c r="J31" s="395" t="s">
        <v>165</v>
      </c>
      <c r="K31" s="395"/>
    </row>
    <row r="32" spans="1:11" ht="15.75" customHeight="1" x14ac:dyDescent="0.15">
      <c r="A32" s="828"/>
      <c r="B32" s="829"/>
      <c r="C32" s="399"/>
      <c r="D32" s="40" t="s">
        <v>151</v>
      </c>
      <c r="E32" s="41"/>
      <c r="F32" s="33"/>
      <c r="G32" s="404"/>
      <c r="H32" s="31" t="s">
        <v>166</v>
      </c>
      <c r="I32" s="36">
        <v>82</v>
      </c>
      <c r="J32" s="395" t="s">
        <v>167</v>
      </c>
      <c r="K32" s="395"/>
    </row>
    <row r="33" spans="1:11" ht="15.75" customHeight="1" x14ac:dyDescent="0.15">
      <c r="A33" s="828"/>
      <c r="B33" s="829"/>
      <c r="C33" s="399"/>
      <c r="D33" s="40" t="s">
        <v>168</v>
      </c>
      <c r="E33" s="41"/>
      <c r="F33" s="33"/>
      <c r="G33" s="373" t="s">
        <v>150</v>
      </c>
      <c r="H33" s="373"/>
      <c r="I33" s="36">
        <v>21082</v>
      </c>
      <c r="J33" s="395"/>
      <c r="K33" s="395"/>
    </row>
    <row r="34" spans="1:11" ht="15.75" customHeight="1" x14ac:dyDescent="0.15">
      <c r="A34" s="828"/>
      <c r="B34" s="829"/>
      <c r="C34" s="399"/>
      <c r="D34" s="40" t="s">
        <v>169</v>
      </c>
      <c r="E34" s="41"/>
      <c r="F34" s="33"/>
      <c r="G34" s="33"/>
      <c r="H34" s="33"/>
      <c r="I34" s="33"/>
      <c r="J34" s="33"/>
      <c r="K34" s="33"/>
    </row>
    <row r="35" spans="1:11" ht="15.75" customHeight="1" x14ac:dyDescent="0.15">
      <c r="A35" s="828"/>
      <c r="B35" s="829"/>
      <c r="C35" s="399"/>
      <c r="D35" s="40" t="s">
        <v>170</v>
      </c>
      <c r="E35" s="41"/>
      <c r="F35" s="33"/>
      <c r="G35" s="33"/>
      <c r="H35" s="33"/>
      <c r="I35" s="33"/>
      <c r="J35" s="33"/>
      <c r="K35" s="33"/>
    </row>
    <row r="36" spans="1:11" ht="15.05" customHeight="1" x14ac:dyDescent="0.15">
      <c r="A36" s="828"/>
      <c r="B36" s="826"/>
      <c r="C36" s="400"/>
      <c r="D36" s="396" t="s">
        <v>155</v>
      </c>
      <c r="E36" s="397"/>
      <c r="F36" s="33"/>
      <c r="G36" s="33"/>
      <c r="H36" s="33"/>
      <c r="I36" s="33"/>
      <c r="J36" s="33"/>
      <c r="K36" s="33"/>
    </row>
    <row r="37" spans="1:11" ht="15.05" customHeight="1" x14ac:dyDescent="0.15">
      <c r="A37" s="830"/>
      <c r="B37" s="27" t="s">
        <v>150</v>
      </c>
      <c r="C37" s="36">
        <v>356868</v>
      </c>
      <c r="D37" s="382"/>
      <c r="E37" s="383"/>
      <c r="F37" s="33"/>
      <c r="G37" s="33"/>
      <c r="H37" s="33"/>
      <c r="I37" s="33"/>
      <c r="J37" s="33"/>
      <c r="K37" s="33"/>
    </row>
    <row r="38" spans="1:11" ht="15.05" customHeight="1" x14ac:dyDescent="0.15">
      <c r="B38" s="43"/>
      <c r="C38" s="44"/>
      <c r="F38" s="45"/>
      <c r="G38" s="45"/>
      <c r="H38" s="45"/>
      <c r="I38" s="45"/>
      <c r="J38" s="45"/>
      <c r="K38" s="45"/>
    </row>
  </sheetData>
  <mergeCells count="67">
    <mergeCell ref="D36:E36"/>
    <mergeCell ref="D37:E37"/>
    <mergeCell ref="J30:K30"/>
    <mergeCell ref="G31:G32"/>
    <mergeCell ref="J31:K31"/>
    <mergeCell ref="J32:K32"/>
    <mergeCell ref="G33:H33"/>
    <mergeCell ref="J33:K33"/>
    <mergeCell ref="J14:K14"/>
    <mergeCell ref="A15:B15"/>
    <mergeCell ref="A16:A37"/>
    <mergeCell ref="C16:C25"/>
    <mergeCell ref="J16:K16"/>
    <mergeCell ref="I17:I19"/>
    <mergeCell ref="J17:K17"/>
    <mergeCell ref="I20:I21"/>
    <mergeCell ref="J22:K22"/>
    <mergeCell ref="G23:H23"/>
    <mergeCell ref="J23:K23"/>
    <mergeCell ref="G24:H24"/>
    <mergeCell ref="J24:K24"/>
    <mergeCell ref="D25:E25"/>
    <mergeCell ref="D26:E26"/>
    <mergeCell ref="C27:C36"/>
    <mergeCell ref="A14:B14"/>
    <mergeCell ref="C14:C15"/>
    <mergeCell ref="D14:E15"/>
    <mergeCell ref="G14:G22"/>
    <mergeCell ref="I14:I16"/>
    <mergeCell ref="F8:G9"/>
    <mergeCell ref="K8:K9"/>
    <mergeCell ref="D9:E9"/>
    <mergeCell ref="A11:E12"/>
    <mergeCell ref="J11:K12"/>
    <mergeCell ref="K4:K5"/>
    <mergeCell ref="D5:E5"/>
    <mergeCell ref="A6:C7"/>
    <mergeCell ref="D6:E6"/>
    <mergeCell ref="F6:G7"/>
    <mergeCell ref="K6:K7"/>
    <mergeCell ref="D7:E7"/>
    <mergeCell ref="B27:B36"/>
    <mergeCell ref="G28:I29"/>
    <mergeCell ref="J28:K29"/>
    <mergeCell ref="G30:H30"/>
    <mergeCell ref="B16:B25"/>
    <mergeCell ref="H17:H19"/>
    <mergeCell ref="H20:H21"/>
    <mergeCell ref="H14:H16"/>
    <mergeCell ref="A13:B13"/>
    <mergeCell ref="D13:E13"/>
    <mergeCell ref="G13:H13"/>
    <mergeCell ref="J13:K13"/>
    <mergeCell ref="J6:J7"/>
    <mergeCell ref="I8:I9"/>
    <mergeCell ref="J8:J9"/>
    <mergeCell ref="I6:I7"/>
    <mergeCell ref="A8:C9"/>
    <mergeCell ref="D8:E8"/>
    <mergeCell ref="I4:I5"/>
    <mergeCell ref="J4:J5"/>
    <mergeCell ref="A4:C5"/>
    <mergeCell ref="F4:G5"/>
    <mergeCell ref="A1:C2"/>
    <mergeCell ref="A3:C3"/>
    <mergeCell ref="D3:E3"/>
    <mergeCell ref="F3:G3"/>
  </mergeCells>
  <phoneticPr fontId="3"/>
  <pageMargins left="0.78740157480314965" right="0.39370078740157483" top="0.39370078740157483" bottom="0.39370078740157483" header="0" footer="0"/>
  <pageSetup paperSize="9" scale="99" orientation="landscape"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9904-AB88-4B51-B3C2-72F459E8690D}">
  <sheetPr codeName="Sheet6">
    <pageSetUpPr fitToPage="1"/>
  </sheetPr>
  <dimension ref="A1:I26"/>
  <sheetViews>
    <sheetView view="pageLayout" zoomScaleNormal="75" workbookViewId="0">
      <selection activeCell="C8" sqref="C8"/>
    </sheetView>
  </sheetViews>
  <sheetFormatPr defaultColWidth="9" defaultRowHeight="14.4" x14ac:dyDescent="0.15"/>
  <cols>
    <col min="1" max="1" width="16.21875" style="51" customWidth="1"/>
    <col min="2" max="2" width="10.6640625" style="58" customWidth="1"/>
    <col min="3" max="3" width="21.6640625" style="58" customWidth="1"/>
    <col min="4" max="4" width="32.77734375" style="58" customWidth="1"/>
    <col min="5" max="5" width="3.33203125" style="51" customWidth="1"/>
    <col min="6" max="6" width="16.44140625" style="51" customWidth="1"/>
    <col min="7" max="7" width="10.6640625" style="58" customWidth="1"/>
    <col min="8" max="8" width="21.6640625" style="58" customWidth="1"/>
    <col min="9" max="9" width="28.6640625" style="58" customWidth="1"/>
    <col min="10" max="16384" width="9" style="51"/>
  </cols>
  <sheetData>
    <row r="1" spans="1:9" s="49" customFormat="1" ht="33.049999999999997" customHeight="1" x14ac:dyDescent="0.15">
      <c r="A1" s="46" t="s">
        <v>171</v>
      </c>
      <c r="B1" s="47"/>
      <c r="C1" s="47"/>
      <c r="D1" s="48"/>
      <c r="G1" s="47"/>
      <c r="H1" s="47"/>
      <c r="I1" s="48"/>
    </row>
    <row r="2" spans="1:9" ht="24.9" customHeight="1" x14ac:dyDescent="0.15">
      <c r="A2" s="50" t="s">
        <v>172</v>
      </c>
      <c r="B2" s="50" t="s">
        <v>173</v>
      </c>
      <c r="C2" s="50" t="s">
        <v>174</v>
      </c>
      <c r="D2" s="50" t="s">
        <v>1783</v>
      </c>
      <c r="F2" s="50" t="s">
        <v>172</v>
      </c>
      <c r="G2" s="50" t="s">
        <v>173</v>
      </c>
      <c r="H2" s="50" t="s">
        <v>174</v>
      </c>
      <c r="I2" s="50" t="s">
        <v>1783</v>
      </c>
    </row>
    <row r="3" spans="1:9" ht="24.9" customHeight="1" x14ac:dyDescent="0.15">
      <c r="A3" s="52" t="s">
        <v>175</v>
      </c>
      <c r="B3" s="50" t="s">
        <v>176</v>
      </c>
      <c r="C3" s="52" t="s">
        <v>177</v>
      </c>
      <c r="D3" s="53" t="s">
        <v>178</v>
      </c>
      <c r="F3" s="405" t="s">
        <v>179</v>
      </c>
      <c r="G3" s="50" t="s">
        <v>180</v>
      </c>
      <c r="H3" s="52" t="s">
        <v>181</v>
      </c>
      <c r="I3" s="53" t="s">
        <v>182</v>
      </c>
    </row>
    <row r="4" spans="1:9" ht="24.9" customHeight="1" x14ac:dyDescent="0.15">
      <c r="A4" s="405" t="s">
        <v>183</v>
      </c>
      <c r="B4" s="50" t="s">
        <v>176</v>
      </c>
      <c r="C4" s="52" t="s">
        <v>184</v>
      </c>
      <c r="D4" s="53" t="s">
        <v>185</v>
      </c>
      <c r="F4" s="405"/>
      <c r="G4" s="50" t="s">
        <v>186</v>
      </c>
      <c r="H4" s="52" t="s">
        <v>187</v>
      </c>
      <c r="I4" s="53" t="s">
        <v>188</v>
      </c>
    </row>
    <row r="5" spans="1:9" ht="24.9" customHeight="1" x14ac:dyDescent="0.15">
      <c r="A5" s="405"/>
      <c r="B5" s="50" t="s">
        <v>189</v>
      </c>
      <c r="C5" s="52" t="s">
        <v>1784</v>
      </c>
      <c r="D5" s="53" t="s">
        <v>190</v>
      </c>
      <c r="F5" s="52" t="s">
        <v>191</v>
      </c>
      <c r="G5" s="50" t="s">
        <v>192</v>
      </c>
      <c r="H5" s="52" t="s">
        <v>181</v>
      </c>
      <c r="I5" s="53" t="s">
        <v>193</v>
      </c>
    </row>
    <row r="6" spans="1:9" ht="24.9" customHeight="1" x14ac:dyDescent="0.15">
      <c r="A6" s="405"/>
      <c r="B6" s="50" t="s">
        <v>194</v>
      </c>
      <c r="C6" s="52" t="s">
        <v>195</v>
      </c>
      <c r="D6" s="53" t="s">
        <v>178</v>
      </c>
      <c r="F6" s="52" t="s">
        <v>196</v>
      </c>
      <c r="G6" s="50" t="s">
        <v>192</v>
      </c>
      <c r="H6" s="52" t="s">
        <v>181</v>
      </c>
      <c r="I6" s="53" t="s">
        <v>197</v>
      </c>
    </row>
    <row r="7" spans="1:9" ht="24.9" customHeight="1" x14ac:dyDescent="0.15">
      <c r="A7" s="54" t="s">
        <v>198</v>
      </c>
      <c r="B7" s="50" t="s">
        <v>199</v>
      </c>
      <c r="C7" s="55" t="s">
        <v>200</v>
      </c>
      <c r="D7" s="56" t="s">
        <v>201</v>
      </c>
      <c r="F7" s="405" t="s">
        <v>202</v>
      </c>
      <c r="G7" s="50" t="s">
        <v>203</v>
      </c>
      <c r="H7" s="52" t="s">
        <v>181</v>
      </c>
      <c r="I7" s="53" t="s">
        <v>204</v>
      </c>
    </row>
    <row r="8" spans="1:9" ht="24.9" customHeight="1" x14ac:dyDescent="0.15">
      <c r="A8" s="52" t="s">
        <v>205</v>
      </c>
      <c r="B8" s="50" t="s">
        <v>206</v>
      </c>
      <c r="C8" s="52" t="s">
        <v>177</v>
      </c>
      <c r="D8" s="53" t="s">
        <v>178</v>
      </c>
      <c r="F8" s="405"/>
      <c r="G8" s="50" t="s">
        <v>207</v>
      </c>
      <c r="H8" s="52" t="s">
        <v>187</v>
      </c>
      <c r="I8" s="53" t="s">
        <v>208</v>
      </c>
    </row>
    <row r="9" spans="1:9" ht="24.9" customHeight="1" x14ac:dyDescent="0.15">
      <c r="A9" s="405" t="s">
        <v>209</v>
      </c>
      <c r="B9" s="50" t="s">
        <v>210</v>
      </c>
      <c r="C9" s="52" t="s">
        <v>211</v>
      </c>
      <c r="D9" s="53" t="s">
        <v>1785</v>
      </c>
      <c r="F9" s="405"/>
      <c r="G9" s="50" t="s">
        <v>212</v>
      </c>
      <c r="H9" s="52" t="s">
        <v>213</v>
      </c>
      <c r="I9" s="53" t="s">
        <v>214</v>
      </c>
    </row>
    <row r="10" spans="1:9" ht="24.9" customHeight="1" x14ac:dyDescent="0.15">
      <c r="A10" s="405"/>
      <c r="B10" s="50" t="s">
        <v>215</v>
      </c>
      <c r="C10" s="52" t="s">
        <v>211</v>
      </c>
      <c r="D10" s="53" t="s">
        <v>216</v>
      </c>
      <c r="F10" s="405" t="s">
        <v>217</v>
      </c>
      <c r="G10" s="50" t="s">
        <v>218</v>
      </c>
      <c r="H10" s="52" t="s">
        <v>181</v>
      </c>
      <c r="I10" s="53" t="s">
        <v>219</v>
      </c>
    </row>
    <row r="11" spans="1:9" ht="24.9" customHeight="1" x14ac:dyDescent="0.15">
      <c r="A11" s="405"/>
      <c r="B11" s="50" t="s">
        <v>210</v>
      </c>
      <c r="C11" s="52" t="s">
        <v>177</v>
      </c>
      <c r="D11" s="53" t="s">
        <v>178</v>
      </c>
      <c r="F11" s="405"/>
      <c r="G11" s="50" t="s">
        <v>220</v>
      </c>
      <c r="H11" s="52" t="s">
        <v>221</v>
      </c>
      <c r="I11" s="53" t="s">
        <v>222</v>
      </c>
    </row>
    <row r="12" spans="1:9" ht="24.9" customHeight="1" x14ac:dyDescent="0.15">
      <c r="A12" s="52" t="s">
        <v>223</v>
      </c>
      <c r="B12" s="50" t="s">
        <v>224</v>
      </c>
      <c r="C12" s="52" t="s">
        <v>225</v>
      </c>
      <c r="D12" s="53" t="s">
        <v>226</v>
      </c>
      <c r="F12" s="405"/>
      <c r="G12" s="50" t="s">
        <v>227</v>
      </c>
      <c r="H12" s="52" t="s">
        <v>187</v>
      </c>
      <c r="I12" s="53" t="s">
        <v>228</v>
      </c>
    </row>
    <row r="13" spans="1:9" ht="24.9" customHeight="1" x14ac:dyDescent="0.15">
      <c r="A13" s="405" t="s">
        <v>229</v>
      </c>
      <c r="B13" s="50" t="s">
        <v>230</v>
      </c>
      <c r="C13" s="52" t="s">
        <v>225</v>
      </c>
      <c r="D13" s="53" t="s">
        <v>231</v>
      </c>
      <c r="F13" s="405"/>
      <c r="G13" s="50" t="s">
        <v>232</v>
      </c>
      <c r="H13" s="52" t="s">
        <v>225</v>
      </c>
      <c r="I13" s="53" t="s">
        <v>233</v>
      </c>
    </row>
    <row r="14" spans="1:9" ht="24.9" customHeight="1" x14ac:dyDescent="0.15">
      <c r="A14" s="405"/>
      <c r="B14" s="50" t="s">
        <v>234</v>
      </c>
      <c r="C14" s="52" t="s">
        <v>177</v>
      </c>
      <c r="D14" s="53" t="s">
        <v>235</v>
      </c>
      <c r="F14" s="405"/>
      <c r="G14" s="50" t="s">
        <v>236</v>
      </c>
      <c r="H14" s="52" t="s">
        <v>195</v>
      </c>
      <c r="I14" s="53" t="s">
        <v>178</v>
      </c>
    </row>
    <row r="15" spans="1:9" ht="24.9" customHeight="1" x14ac:dyDescent="0.15">
      <c r="A15" s="405"/>
      <c r="B15" s="50" t="s">
        <v>212</v>
      </c>
      <c r="C15" s="52" t="s">
        <v>213</v>
      </c>
      <c r="D15" s="53" t="s">
        <v>237</v>
      </c>
      <c r="F15" s="52" t="s">
        <v>238</v>
      </c>
      <c r="G15" s="50" t="s">
        <v>239</v>
      </c>
      <c r="H15" s="52" t="s">
        <v>213</v>
      </c>
      <c r="I15" s="53" t="s">
        <v>240</v>
      </c>
    </row>
    <row r="16" spans="1:9" ht="24.9" customHeight="1" x14ac:dyDescent="0.15">
      <c r="A16" s="405"/>
      <c r="B16" s="50" t="s">
        <v>241</v>
      </c>
      <c r="C16" s="52" t="s">
        <v>181</v>
      </c>
      <c r="D16" s="53" t="s">
        <v>242</v>
      </c>
      <c r="F16" s="52" t="s">
        <v>243</v>
      </c>
      <c r="G16" s="50" t="s">
        <v>244</v>
      </c>
      <c r="H16" s="52" t="s">
        <v>213</v>
      </c>
      <c r="I16" s="53" t="s">
        <v>245</v>
      </c>
    </row>
    <row r="17" spans="1:9" ht="24.9" customHeight="1" x14ac:dyDescent="0.15">
      <c r="A17" s="405" t="s">
        <v>246</v>
      </c>
      <c r="B17" s="50" t="s">
        <v>192</v>
      </c>
      <c r="C17" s="52" t="s">
        <v>181</v>
      </c>
      <c r="D17" s="53" t="s">
        <v>247</v>
      </c>
      <c r="F17" s="405" t="s">
        <v>248</v>
      </c>
      <c r="G17" s="50" t="s">
        <v>249</v>
      </c>
      <c r="H17" s="52" t="s">
        <v>213</v>
      </c>
      <c r="I17" s="53" t="s">
        <v>250</v>
      </c>
    </row>
    <row r="18" spans="1:9" ht="24.9" customHeight="1" x14ac:dyDescent="0.15">
      <c r="A18" s="405"/>
      <c r="B18" s="50" t="s">
        <v>251</v>
      </c>
      <c r="C18" s="52" t="s">
        <v>213</v>
      </c>
      <c r="D18" s="53" t="s">
        <v>252</v>
      </c>
      <c r="F18" s="405"/>
      <c r="G18" s="50" t="s">
        <v>253</v>
      </c>
      <c r="H18" s="52" t="s">
        <v>225</v>
      </c>
      <c r="I18" s="53" t="s">
        <v>254</v>
      </c>
    </row>
    <row r="19" spans="1:9" ht="24.9" customHeight="1" x14ac:dyDescent="0.15">
      <c r="A19" s="405"/>
      <c r="B19" s="50" t="s">
        <v>255</v>
      </c>
      <c r="C19" s="52" t="s">
        <v>1786</v>
      </c>
      <c r="D19" s="53" t="s">
        <v>233</v>
      </c>
      <c r="F19" s="52" t="s">
        <v>256</v>
      </c>
      <c r="G19" s="57" t="s">
        <v>257</v>
      </c>
      <c r="H19" s="52" t="s">
        <v>187</v>
      </c>
      <c r="I19" s="53" t="s">
        <v>258</v>
      </c>
    </row>
    <row r="20" spans="1:9" ht="24.9" customHeight="1" x14ac:dyDescent="0.15">
      <c r="A20" s="405" t="s">
        <v>259</v>
      </c>
      <c r="B20" s="50" t="s">
        <v>230</v>
      </c>
      <c r="C20" s="52" t="s">
        <v>181</v>
      </c>
      <c r="D20" s="53" t="s">
        <v>260</v>
      </c>
      <c r="F20" s="53" t="s">
        <v>261</v>
      </c>
      <c r="G20" s="50" t="s">
        <v>192</v>
      </c>
      <c r="H20" s="52" t="s">
        <v>181</v>
      </c>
      <c r="I20" s="53" t="s">
        <v>262</v>
      </c>
    </row>
    <row r="21" spans="1:9" ht="24.9" customHeight="1" x14ac:dyDescent="0.15">
      <c r="A21" s="405"/>
      <c r="B21" s="50" t="s">
        <v>263</v>
      </c>
      <c r="C21" s="52" t="s">
        <v>187</v>
      </c>
      <c r="D21" s="53" t="s">
        <v>188</v>
      </c>
      <c r="F21" s="52" t="s">
        <v>264</v>
      </c>
      <c r="G21" s="50" t="s">
        <v>255</v>
      </c>
      <c r="H21" s="52" t="s">
        <v>213</v>
      </c>
      <c r="I21" s="53" t="s">
        <v>265</v>
      </c>
    </row>
    <row r="22" spans="1:9" ht="24.9" customHeight="1" x14ac:dyDescent="0.15">
      <c r="A22" s="405"/>
      <c r="B22" s="50" t="s">
        <v>266</v>
      </c>
      <c r="C22" s="52" t="s">
        <v>213</v>
      </c>
      <c r="D22" s="53" t="s">
        <v>1787</v>
      </c>
      <c r="F22" s="52" t="s">
        <v>267</v>
      </c>
      <c r="G22" s="50" t="s">
        <v>241</v>
      </c>
      <c r="H22" s="52" t="s">
        <v>181</v>
      </c>
      <c r="I22" s="53" t="s">
        <v>208</v>
      </c>
    </row>
    <row r="23" spans="1:9" ht="24.9" customHeight="1" x14ac:dyDescent="0.15">
      <c r="A23" s="52" t="s">
        <v>268</v>
      </c>
      <c r="B23" s="50" t="s">
        <v>269</v>
      </c>
      <c r="C23" s="52" t="s">
        <v>181</v>
      </c>
      <c r="D23" s="53" t="s">
        <v>270</v>
      </c>
      <c r="F23" s="52" t="s">
        <v>271</v>
      </c>
      <c r="G23" s="50" t="s">
        <v>272</v>
      </c>
      <c r="H23" s="52" t="s">
        <v>273</v>
      </c>
      <c r="I23" s="53" t="s">
        <v>274</v>
      </c>
    </row>
    <row r="24" spans="1:9" ht="24.9" customHeight="1" x14ac:dyDescent="0.15">
      <c r="A24" s="405" t="s">
        <v>275</v>
      </c>
      <c r="B24" s="50" t="s">
        <v>276</v>
      </c>
      <c r="C24" s="52" t="s">
        <v>187</v>
      </c>
      <c r="D24" s="53" t="s">
        <v>277</v>
      </c>
      <c r="F24" s="52" t="s">
        <v>278</v>
      </c>
      <c r="G24" s="50" t="s">
        <v>239</v>
      </c>
      <c r="H24" s="52" t="s">
        <v>213</v>
      </c>
      <c r="I24" s="53" t="s">
        <v>279</v>
      </c>
    </row>
    <row r="25" spans="1:9" ht="31.6" customHeight="1" x14ac:dyDescent="0.15">
      <c r="A25" s="405"/>
      <c r="B25" s="57" t="s">
        <v>280</v>
      </c>
      <c r="C25" s="52" t="s">
        <v>177</v>
      </c>
      <c r="D25" s="53" t="s">
        <v>281</v>
      </c>
      <c r="F25" s="52" t="s">
        <v>282</v>
      </c>
      <c r="G25" s="50" t="s">
        <v>283</v>
      </c>
      <c r="H25" s="52" t="s">
        <v>273</v>
      </c>
      <c r="I25" s="53" t="s">
        <v>284</v>
      </c>
    </row>
    <row r="26" spans="1:9" ht="31.75" customHeight="1" x14ac:dyDescent="0.15">
      <c r="F26" s="52" t="s">
        <v>285</v>
      </c>
      <c r="G26" s="50" t="s">
        <v>283</v>
      </c>
      <c r="H26" s="52" t="s">
        <v>286</v>
      </c>
      <c r="I26" s="53" t="s">
        <v>178</v>
      </c>
    </row>
  </sheetData>
  <sheetProtection selectLockedCells="1" selectUnlockedCells="1"/>
  <mergeCells count="10">
    <mergeCell ref="A17:A19"/>
    <mergeCell ref="F17:F18"/>
    <mergeCell ref="A20:A22"/>
    <mergeCell ref="A24:A25"/>
    <mergeCell ref="F3:F4"/>
    <mergeCell ref="A4:A6"/>
    <mergeCell ref="F7:F9"/>
    <mergeCell ref="A9:A11"/>
    <mergeCell ref="F10:F14"/>
    <mergeCell ref="A13:A16"/>
  </mergeCells>
  <phoneticPr fontId="3"/>
  <pageMargins left="0.78740157480314965" right="0.39370078740157483" top="0.39370078740157483" bottom="0.39370078740157483" header="0" footer="0"/>
  <pageSetup paperSize="9" scale="83" firstPageNumber="0" orientation="landscape" r:id="rId1"/>
  <headerFooter scaleWithDoc="0" alignWithMargins="0">
    <oddFooter>&amp;C&amp;"ＭＳ 明朝,標準"&amp;10－４－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F591-5026-4FDE-86C1-F896E32020A9}">
  <sheetPr codeName="Sheet7">
    <pageSetUpPr fitToPage="1"/>
  </sheetPr>
  <dimension ref="A1:P28"/>
  <sheetViews>
    <sheetView view="pageLayout" zoomScaleNormal="100" workbookViewId="0">
      <selection activeCell="F25" sqref="F25"/>
    </sheetView>
  </sheetViews>
  <sheetFormatPr defaultColWidth="9" defaultRowHeight="14.4" x14ac:dyDescent="0.15"/>
  <cols>
    <col min="1" max="1" width="21.21875" style="51" customWidth="1"/>
    <col min="2" max="4" width="8.21875" style="58" customWidth="1"/>
    <col min="5" max="14" width="7.77734375" style="58" customWidth="1"/>
    <col min="15" max="16" width="9.6640625" style="58" customWidth="1"/>
    <col min="17" max="25" width="8.109375" style="51" customWidth="1"/>
    <col min="26" max="16384" width="9" style="51"/>
  </cols>
  <sheetData>
    <row r="1" spans="1:16" ht="28.8" customHeight="1" x14ac:dyDescent="0.15"/>
    <row r="2" spans="1:16" ht="20.95" customHeight="1" x14ac:dyDescent="0.15">
      <c r="A2" s="406" t="s">
        <v>287</v>
      </c>
      <c r="B2" s="406"/>
      <c r="C2" s="406"/>
      <c r="D2" s="406"/>
      <c r="E2" s="407" t="s">
        <v>1788</v>
      </c>
      <c r="F2" s="408"/>
      <c r="G2" s="408"/>
      <c r="H2" s="408"/>
      <c r="I2" s="408"/>
      <c r="J2" s="408"/>
      <c r="K2" s="408"/>
      <c r="L2" s="408"/>
      <c r="M2" s="408"/>
      <c r="N2" s="408" t="s">
        <v>288</v>
      </c>
      <c r="O2" s="408"/>
      <c r="P2" s="408"/>
    </row>
    <row r="3" spans="1:16" ht="20.3" customHeight="1" x14ac:dyDescent="0.15">
      <c r="A3" s="409" t="s">
        <v>289</v>
      </c>
      <c r="B3" s="410" t="s">
        <v>290</v>
      </c>
      <c r="C3" s="412" t="s">
        <v>291</v>
      </c>
      <c r="D3" s="411" t="s">
        <v>292</v>
      </c>
      <c r="E3" s="409" t="s">
        <v>293</v>
      </c>
      <c r="F3" s="409"/>
      <c r="G3" s="409"/>
      <c r="H3" s="409"/>
      <c r="I3" s="409"/>
      <c r="J3" s="409"/>
      <c r="K3" s="409"/>
      <c r="L3" s="409"/>
      <c r="M3" s="409"/>
      <c r="N3" s="409"/>
      <c r="O3" s="410" t="s">
        <v>294</v>
      </c>
      <c r="P3" s="411" t="s">
        <v>295</v>
      </c>
    </row>
    <row r="4" spans="1:16" ht="40.75" customHeight="1" x14ac:dyDescent="0.15">
      <c r="A4" s="409"/>
      <c r="B4" s="411"/>
      <c r="C4" s="411"/>
      <c r="D4" s="411"/>
      <c r="E4" s="61" t="s">
        <v>296</v>
      </c>
      <c r="F4" s="60" t="s">
        <v>297</v>
      </c>
      <c r="G4" s="60" t="s">
        <v>298</v>
      </c>
      <c r="H4" s="60" t="s">
        <v>299</v>
      </c>
      <c r="I4" s="60" t="s">
        <v>300</v>
      </c>
      <c r="J4" s="60" t="s">
        <v>301</v>
      </c>
      <c r="K4" s="60" t="s">
        <v>302</v>
      </c>
      <c r="L4" s="60" t="s">
        <v>303</v>
      </c>
      <c r="M4" s="62" t="s">
        <v>304</v>
      </c>
      <c r="N4" s="60" t="s">
        <v>305</v>
      </c>
      <c r="O4" s="410"/>
      <c r="P4" s="411"/>
    </row>
    <row r="5" spans="1:16" ht="21.95" customHeight="1" x14ac:dyDescent="0.15">
      <c r="A5" s="63" t="s">
        <v>306</v>
      </c>
      <c r="B5" s="64">
        <v>284</v>
      </c>
      <c r="C5" s="64">
        <v>5</v>
      </c>
      <c r="D5" s="64">
        <v>1</v>
      </c>
      <c r="E5" s="64">
        <v>133</v>
      </c>
      <c r="F5" s="64">
        <v>53</v>
      </c>
      <c r="G5" s="64">
        <v>47</v>
      </c>
      <c r="H5" s="64">
        <v>16</v>
      </c>
      <c r="I5" s="64">
        <v>22</v>
      </c>
      <c r="J5" s="65" t="s">
        <v>307</v>
      </c>
      <c r="K5" s="65" t="s">
        <v>307</v>
      </c>
      <c r="L5" s="65" t="s">
        <v>307</v>
      </c>
      <c r="M5" s="64">
        <v>4</v>
      </c>
      <c r="N5" s="65" t="s">
        <v>307</v>
      </c>
      <c r="O5" s="64">
        <v>2</v>
      </c>
      <c r="P5" s="64">
        <v>1</v>
      </c>
    </row>
    <row r="6" spans="1:16" ht="21.95" customHeight="1" x14ac:dyDescent="0.15">
      <c r="A6" s="63" t="s">
        <v>308</v>
      </c>
      <c r="B6" s="64">
        <v>17</v>
      </c>
      <c r="C6" s="64">
        <v>2</v>
      </c>
      <c r="D6" s="65" t="s">
        <v>307</v>
      </c>
      <c r="E6" s="64">
        <v>6</v>
      </c>
      <c r="F6" s="64">
        <v>4</v>
      </c>
      <c r="G6" s="64">
        <v>1</v>
      </c>
      <c r="H6" s="64">
        <v>2</v>
      </c>
      <c r="I6" s="64">
        <v>2</v>
      </c>
      <c r="J6" s="65" t="s">
        <v>307</v>
      </c>
      <c r="K6" s="65" t="s">
        <v>307</v>
      </c>
      <c r="L6" s="65" t="s">
        <v>307</v>
      </c>
      <c r="M6" s="65" t="s">
        <v>307</v>
      </c>
      <c r="N6" s="65" t="s">
        <v>307</v>
      </c>
      <c r="O6" s="65" t="s">
        <v>307</v>
      </c>
      <c r="P6" s="65" t="s">
        <v>307</v>
      </c>
    </row>
    <row r="7" spans="1:16" ht="21.95" customHeight="1" x14ac:dyDescent="0.15">
      <c r="A7" s="66" t="s">
        <v>309</v>
      </c>
      <c r="B7" s="64">
        <v>43</v>
      </c>
      <c r="C7" s="65" t="s">
        <v>307</v>
      </c>
      <c r="D7" s="67" t="s">
        <v>310</v>
      </c>
      <c r="E7" s="64">
        <v>7</v>
      </c>
      <c r="F7" s="64">
        <v>13</v>
      </c>
      <c r="G7" s="64">
        <v>13</v>
      </c>
      <c r="H7" s="64">
        <v>5</v>
      </c>
      <c r="I7" s="64">
        <v>3</v>
      </c>
      <c r="J7" s="65" t="s">
        <v>307</v>
      </c>
      <c r="K7" s="65" t="s">
        <v>307</v>
      </c>
      <c r="L7" s="65" t="s">
        <v>307</v>
      </c>
      <c r="M7" s="64">
        <v>2</v>
      </c>
      <c r="N7" s="65" t="s">
        <v>307</v>
      </c>
      <c r="O7" s="65" t="s">
        <v>307</v>
      </c>
      <c r="P7" s="65" t="s">
        <v>307</v>
      </c>
    </row>
    <row r="8" spans="1:16" ht="21.95" customHeight="1" x14ac:dyDescent="0.15">
      <c r="A8" s="63" t="s">
        <v>311</v>
      </c>
      <c r="B8" s="64">
        <v>42</v>
      </c>
      <c r="C8" s="65" t="s">
        <v>307</v>
      </c>
      <c r="D8" s="67" t="s">
        <v>310</v>
      </c>
      <c r="E8" s="64">
        <v>17</v>
      </c>
      <c r="F8" s="64">
        <v>4</v>
      </c>
      <c r="G8" s="64">
        <v>16</v>
      </c>
      <c r="H8" s="64">
        <v>5</v>
      </c>
      <c r="I8" s="65" t="s">
        <v>307</v>
      </c>
      <c r="J8" s="65" t="s">
        <v>307</v>
      </c>
      <c r="K8" s="65" t="s">
        <v>307</v>
      </c>
      <c r="L8" s="65" t="s">
        <v>307</v>
      </c>
      <c r="M8" s="65" t="s">
        <v>307</v>
      </c>
      <c r="N8" s="65" t="s">
        <v>307</v>
      </c>
      <c r="O8" s="65" t="s">
        <v>307</v>
      </c>
      <c r="P8" s="65" t="s">
        <v>307</v>
      </c>
    </row>
    <row r="9" spans="1:16" ht="21.95" customHeight="1" x14ac:dyDescent="0.15">
      <c r="A9" s="63" t="s">
        <v>312</v>
      </c>
      <c r="B9" s="64">
        <v>23</v>
      </c>
      <c r="C9" s="65" t="s">
        <v>307</v>
      </c>
      <c r="D9" s="67" t="s">
        <v>310</v>
      </c>
      <c r="E9" s="64">
        <v>13</v>
      </c>
      <c r="F9" s="64">
        <v>6</v>
      </c>
      <c r="G9" s="64">
        <v>3</v>
      </c>
      <c r="H9" s="65" t="s">
        <v>307</v>
      </c>
      <c r="I9" s="65" t="s">
        <v>307</v>
      </c>
      <c r="J9" s="65" t="s">
        <v>307</v>
      </c>
      <c r="K9" s="65" t="s">
        <v>307</v>
      </c>
      <c r="L9" s="65" t="s">
        <v>307</v>
      </c>
      <c r="M9" s="64">
        <v>1</v>
      </c>
      <c r="N9" s="65" t="s">
        <v>307</v>
      </c>
      <c r="O9" s="65" t="s">
        <v>307</v>
      </c>
      <c r="P9" s="65" t="s">
        <v>307</v>
      </c>
    </row>
    <row r="10" spans="1:16" ht="21.95" customHeight="1" x14ac:dyDescent="0.15">
      <c r="A10" s="63" t="s">
        <v>313</v>
      </c>
      <c r="B10" s="64">
        <v>29</v>
      </c>
      <c r="C10" s="64">
        <v>1</v>
      </c>
      <c r="D10" s="67" t="s">
        <v>310</v>
      </c>
      <c r="E10" s="64">
        <v>13</v>
      </c>
      <c r="F10" s="64">
        <v>4</v>
      </c>
      <c r="G10" s="64">
        <v>4</v>
      </c>
      <c r="H10" s="64">
        <v>2</v>
      </c>
      <c r="I10" s="64">
        <v>4</v>
      </c>
      <c r="J10" s="65" t="s">
        <v>307</v>
      </c>
      <c r="K10" s="65" t="s">
        <v>307</v>
      </c>
      <c r="L10" s="65" t="s">
        <v>307</v>
      </c>
      <c r="M10" s="65" t="s">
        <v>307</v>
      </c>
      <c r="N10" s="65" t="s">
        <v>307</v>
      </c>
      <c r="O10" s="64">
        <v>1</v>
      </c>
      <c r="P10" s="65" t="s">
        <v>307</v>
      </c>
    </row>
    <row r="11" spans="1:16" ht="21.95" customHeight="1" x14ac:dyDescent="0.15">
      <c r="A11" s="63" t="s">
        <v>314</v>
      </c>
      <c r="B11" s="64">
        <v>30</v>
      </c>
      <c r="C11" s="65" t="s">
        <v>307</v>
      </c>
      <c r="D11" s="67" t="s">
        <v>310</v>
      </c>
      <c r="E11" s="64">
        <v>14</v>
      </c>
      <c r="F11" s="64">
        <v>7</v>
      </c>
      <c r="G11" s="64">
        <v>3</v>
      </c>
      <c r="H11" s="65" t="s">
        <v>307</v>
      </c>
      <c r="I11" s="64">
        <v>3</v>
      </c>
      <c r="J11" s="65" t="s">
        <v>307</v>
      </c>
      <c r="K11" s="65" t="s">
        <v>307</v>
      </c>
      <c r="L11" s="65" t="s">
        <v>307</v>
      </c>
      <c r="M11" s="64">
        <v>1</v>
      </c>
      <c r="N11" s="65" t="s">
        <v>307</v>
      </c>
      <c r="O11" s="64">
        <v>1</v>
      </c>
      <c r="P11" s="64">
        <v>1</v>
      </c>
    </row>
    <row r="12" spans="1:16" ht="21.95" customHeight="1" x14ac:dyDescent="0.15">
      <c r="A12" s="63" t="s">
        <v>315</v>
      </c>
      <c r="B12" s="64">
        <v>35</v>
      </c>
      <c r="C12" s="65" t="s">
        <v>307</v>
      </c>
      <c r="D12" s="67" t="s">
        <v>310</v>
      </c>
      <c r="E12" s="64">
        <v>21</v>
      </c>
      <c r="F12" s="64">
        <v>10</v>
      </c>
      <c r="G12" s="64">
        <v>4</v>
      </c>
      <c r="H12" s="65" t="s">
        <v>307</v>
      </c>
      <c r="I12" s="65" t="s">
        <v>307</v>
      </c>
      <c r="J12" s="65" t="s">
        <v>307</v>
      </c>
      <c r="K12" s="65" t="s">
        <v>307</v>
      </c>
      <c r="L12" s="65" t="s">
        <v>307</v>
      </c>
      <c r="M12" s="65" t="s">
        <v>307</v>
      </c>
      <c r="N12" s="65" t="s">
        <v>307</v>
      </c>
      <c r="O12" s="65" t="s">
        <v>307</v>
      </c>
      <c r="P12" s="65" t="s">
        <v>307</v>
      </c>
    </row>
    <row r="13" spans="1:16" ht="21.95" customHeight="1" x14ac:dyDescent="0.15">
      <c r="A13" s="63" t="s">
        <v>316</v>
      </c>
      <c r="B13" s="64">
        <v>65</v>
      </c>
      <c r="C13" s="64">
        <v>2</v>
      </c>
      <c r="D13" s="64">
        <v>1</v>
      </c>
      <c r="E13" s="64">
        <v>42</v>
      </c>
      <c r="F13" s="64">
        <v>5</v>
      </c>
      <c r="G13" s="64">
        <v>3</v>
      </c>
      <c r="H13" s="64">
        <v>2</v>
      </c>
      <c r="I13" s="64">
        <v>10</v>
      </c>
      <c r="J13" s="65" t="s">
        <v>307</v>
      </c>
      <c r="K13" s="65" t="s">
        <v>307</v>
      </c>
      <c r="L13" s="65" t="s">
        <v>307</v>
      </c>
      <c r="M13" s="65" t="s">
        <v>307</v>
      </c>
      <c r="N13" s="65" t="s">
        <v>307</v>
      </c>
      <c r="O13" s="65" t="s">
        <v>307</v>
      </c>
      <c r="P13" s="65" t="s">
        <v>307</v>
      </c>
    </row>
    <row r="14" spans="1:16" ht="20.95" customHeight="1" x14ac:dyDescent="0.15">
      <c r="A14" s="68"/>
      <c r="B14" s="59"/>
      <c r="C14" s="59"/>
      <c r="D14" s="59"/>
      <c r="E14" s="59"/>
      <c r="F14" s="59"/>
      <c r="G14" s="59"/>
      <c r="H14" s="59"/>
      <c r="I14" s="59"/>
      <c r="J14" s="59"/>
      <c r="K14" s="59"/>
      <c r="L14" s="51"/>
      <c r="M14" s="68"/>
      <c r="N14" s="408" t="s">
        <v>318</v>
      </c>
      <c r="O14" s="408"/>
      <c r="P14" s="408"/>
    </row>
    <row r="15" spans="1:16" ht="20.95" customHeight="1" x14ac:dyDescent="0.15">
      <c r="A15" s="68"/>
      <c r="B15" s="59"/>
      <c r="C15" s="59"/>
      <c r="D15" s="59"/>
      <c r="E15" s="59"/>
      <c r="F15" s="59"/>
      <c r="G15" s="59"/>
      <c r="H15" s="59"/>
      <c r="I15" s="59"/>
      <c r="J15" s="59"/>
      <c r="K15" s="59"/>
      <c r="L15" s="51"/>
      <c r="M15" s="68"/>
      <c r="N15" s="59"/>
      <c r="O15" s="59"/>
      <c r="P15" s="59"/>
    </row>
    <row r="16" spans="1:16" ht="15.05" customHeight="1" x14ac:dyDescent="0.15">
      <c r="A16" s="68"/>
      <c r="B16" s="59"/>
      <c r="C16" s="59"/>
      <c r="D16" s="59"/>
      <c r="E16" s="59"/>
      <c r="F16" s="59"/>
      <c r="G16" s="59"/>
      <c r="H16" s="59"/>
      <c r="I16" s="59"/>
      <c r="J16" s="59"/>
      <c r="K16" s="59"/>
      <c r="L16" s="59"/>
      <c r="M16" s="59"/>
      <c r="N16" s="59"/>
      <c r="O16" s="59"/>
      <c r="P16" s="59"/>
    </row>
    <row r="17" spans="1:16" ht="20.95" customHeight="1" x14ac:dyDescent="0.15">
      <c r="A17" s="406" t="s">
        <v>317</v>
      </c>
      <c r="B17" s="406"/>
      <c r="C17" s="406"/>
      <c r="D17" s="59"/>
      <c r="E17" s="59"/>
      <c r="F17" s="59"/>
      <c r="G17" s="51"/>
      <c r="H17" s="51"/>
      <c r="I17" s="51"/>
      <c r="J17" s="59"/>
      <c r="K17" s="59"/>
      <c r="L17" s="59"/>
      <c r="M17" s="413" t="s">
        <v>318</v>
      </c>
      <c r="N17" s="413"/>
      <c r="O17" s="413"/>
      <c r="P17" s="59"/>
    </row>
    <row r="18" spans="1:16" ht="20.95" customHeight="1" x14ac:dyDescent="0.15">
      <c r="A18" s="409" t="s">
        <v>319</v>
      </c>
      <c r="B18" s="409" t="s">
        <v>320</v>
      </c>
      <c r="C18" s="409"/>
      <c r="D18" s="414" t="s">
        <v>321</v>
      </c>
      <c r="E18" s="409"/>
      <c r="F18" s="409"/>
      <c r="G18" s="409"/>
      <c r="H18" s="409"/>
      <c r="I18" s="409"/>
      <c r="J18" s="409"/>
      <c r="K18" s="409"/>
      <c r="L18" s="409"/>
      <c r="M18" s="409"/>
      <c r="N18" s="409"/>
      <c r="O18" s="409"/>
      <c r="P18" s="59"/>
    </row>
    <row r="19" spans="1:16" ht="20.95" customHeight="1" x14ac:dyDescent="0.15">
      <c r="A19" s="409"/>
      <c r="B19" s="409"/>
      <c r="C19" s="409"/>
      <c r="D19" s="409" t="s">
        <v>322</v>
      </c>
      <c r="E19" s="409"/>
      <c r="F19" s="409"/>
      <c r="G19" s="409"/>
      <c r="H19" s="409"/>
      <c r="I19" s="409"/>
      <c r="J19" s="409"/>
      <c r="K19" s="409"/>
      <c r="L19" s="409"/>
      <c r="M19" s="409"/>
      <c r="N19" s="409" t="s">
        <v>323</v>
      </c>
      <c r="O19" s="409"/>
      <c r="P19" s="59"/>
    </row>
    <row r="20" spans="1:16" ht="20.95" customHeight="1" x14ac:dyDescent="0.15">
      <c r="A20" s="409"/>
      <c r="B20" s="409"/>
      <c r="C20" s="409"/>
      <c r="D20" s="415" t="s">
        <v>324</v>
      </c>
      <c r="E20" s="415"/>
      <c r="F20" s="415" t="s">
        <v>325</v>
      </c>
      <c r="G20" s="415"/>
      <c r="H20" s="415" t="s">
        <v>326</v>
      </c>
      <c r="I20" s="415"/>
      <c r="J20" s="415" t="s">
        <v>327</v>
      </c>
      <c r="K20" s="415"/>
      <c r="L20" s="415" t="s">
        <v>328</v>
      </c>
      <c r="M20" s="415"/>
      <c r="N20" s="409"/>
      <c r="O20" s="409"/>
      <c r="P20" s="59"/>
    </row>
    <row r="21" spans="1:16" ht="20.95" customHeight="1" x14ac:dyDescent="0.15">
      <c r="A21" s="69" t="s">
        <v>329</v>
      </c>
      <c r="B21" s="416">
        <v>368</v>
      </c>
      <c r="C21" s="416"/>
      <c r="D21" s="416">
        <v>358</v>
      </c>
      <c r="E21" s="416"/>
      <c r="F21" s="416">
        <v>10</v>
      </c>
      <c r="G21" s="416"/>
      <c r="H21" s="416">
        <v>41</v>
      </c>
      <c r="I21" s="416"/>
      <c r="J21" s="416">
        <v>80</v>
      </c>
      <c r="K21" s="416"/>
      <c r="L21" s="416">
        <v>227</v>
      </c>
      <c r="M21" s="416"/>
      <c r="N21" s="416">
        <v>10</v>
      </c>
      <c r="O21" s="416"/>
      <c r="P21" s="59"/>
    </row>
    <row r="22" spans="1:16" ht="20.95" customHeight="1" x14ac:dyDescent="0.15">
      <c r="A22" s="70" t="s">
        <v>330</v>
      </c>
      <c r="B22" s="416"/>
      <c r="C22" s="416"/>
      <c r="D22" s="416"/>
      <c r="E22" s="416"/>
      <c r="F22" s="416"/>
      <c r="G22" s="416"/>
      <c r="H22" s="416"/>
      <c r="I22" s="416"/>
      <c r="J22" s="416"/>
      <c r="K22" s="416"/>
      <c r="L22" s="416"/>
      <c r="M22" s="416"/>
      <c r="N22" s="416"/>
      <c r="O22" s="416"/>
      <c r="P22" s="59"/>
    </row>
    <row r="23" spans="1:16" ht="20.95" customHeight="1" x14ac:dyDescent="0.15">
      <c r="A23" s="71" t="s">
        <v>331</v>
      </c>
      <c r="B23" s="416"/>
      <c r="C23" s="416"/>
      <c r="D23" s="416"/>
      <c r="E23" s="416"/>
      <c r="F23" s="416"/>
      <c r="G23" s="416"/>
      <c r="H23" s="416"/>
      <c r="I23" s="416"/>
      <c r="J23" s="416"/>
      <c r="K23" s="416"/>
      <c r="L23" s="416"/>
      <c r="M23" s="416"/>
      <c r="N23" s="416"/>
      <c r="O23" s="416"/>
      <c r="P23" s="59"/>
    </row>
    <row r="24" spans="1:16" ht="20.95" customHeight="1" x14ac:dyDescent="0.15">
      <c r="A24" s="68"/>
      <c r="B24" s="59"/>
      <c r="C24" s="59"/>
      <c r="D24" s="59"/>
      <c r="E24" s="59"/>
      <c r="F24" s="59"/>
      <c r="G24" s="59"/>
      <c r="H24" s="51"/>
      <c r="I24" s="51"/>
      <c r="J24" s="59"/>
      <c r="K24" s="59"/>
      <c r="L24" s="59"/>
      <c r="M24" s="417" t="s">
        <v>1867</v>
      </c>
      <c r="N24" s="417"/>
      <c r="O24" s="417"/>
      <c r="P24" s="59"/>
    </row>
    <row r="25" spans="1:16" ht="20.95" customHeight="1" x14ac:dyDescent="0.15">
      <c r="A25" s="68"/>
      <c r="B25" s="59"/>
      <c r="C25" s="59"/>
      <c r="D25" s="59"/>
      <c r="E25" s="59"/>
      <c r="F25" s="59"/>
      <c r="G25" s="59"/>
    </row>
    <row r="26" spans="1:16" ht="20.95" customHeight="1" x14ac:dyDescent="0.15"/>
    <row r="27" spans="1:16" ht="20.95" customHeight="1" x14ac:dyDescent="0.15"/>
    <row r="28" spans="1:16" ht="20.95" customHeight="1" x14ac:dyDescent="0.15"/>
  </sheetData>
  <sheetProtection selectLockedCells="1" selectUnlockedCells="1"/>
  <mergeCells count="31">
    <mergeCell ref="N21:O23"/>
    <mergeCell ref="M24:O24"/>
    <mergeCell ref="H20:I20"/>
    <mergeCell ref="J20:K20"/>
    <mergeCell ref="L20:M20"/>
    <mergeCell ref="L21:M23"/>
    <mergeCell ref="B21:C23"/>
    <mergeCell ref="D21:E23"/>
    <mergeCell ref="F21:G23"/>
    <mergeCell ref="H21:I23"/>
    <mergeCell ref="J21:K23"/>
    <mergeCell ref="N14:P14"/>
    <mergeCell ref="A17:C17"/>
    <mergeCell ref="M17:O17"/>
    <mergeCell ref="A18:A20"/>
    <mergeCell ref="B18:C20"/>
    <mergeCell ref="D18:O18"/>
    <mergeCell ref="D19:M19"/>
    <mergeCell ref="N19:O20"/>
    <mergeCell ref="D20:E20"/>
    <mergeCell ref="F20:G20"/>
    <mergeCell ref="A2:D2"/>
    <mergeCell ref="E2:M2"/>
    <mergeCell ref="N2:P2"/>
    <mergeCell ref="A3:A4"/>
    <mergeCell ref="B3:B4"/>
    <mergeCell ref="C3:C4"/>
    <mergeCell ref="D3:D4"/>
    <mergeCell ref="E3:N3"/>
    <mergeCell ref="O3:O4"/>
    <mergeCell ref="P3:P4"/>
  </mergeCells>
  <phoneticPr fontId="3"/>
  <pageMargins left="0.78740157480314965" right="0.39370078740157483" top="0.39370078740157483" bottom="0.39370078740157483" header="0" footer="0"/>
  <pageSetup paperSize="9" scale="96"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BDD4-1357-470F-AD21-DD9D82198C4B}">
  <sheetPr codeName="Sheet8">
    <pageSetUpPr fitToPage="1"/>
  </sheetPr>
  <dimension ref="B1:S22"/>
  <sheetViews>
    <sheetView view="pageLayout" zoomScaleNormal="71" workbookViewId="0">
      <selection activeCell="B1" sqref="B1"/>
    </sheetView>
  </sheetViews>
  <sheetFormatPr defaultColWidth="9" defaultRowHeight="14.4" x14ac:dyDescent="0.15"/>
  <cols>
    <col min="1" max="1" width="1.109375" style="51" customWidth="1"/>
    <col min="2" max="2" width="6.44140625" style="51" customWidth="1"/>
    <col min="3" max="15" width="8.109375" style="51" customWidth="1"/>
    <col min="16" max="16" width="9.109375" style="51" customWidth="1"/>
    <col min="17" max="17" width="9.6640625" style="51" customWidth="1"/>
    <col min="18" max="19" width="8.109375" style="51" customWidth="1"/>
    <col min="20" max="16384" width="9" style="51"/>
  </cols>
  <sheetData>
    <row r="1" spans="2:19" ht="27.85" customHeight="1" x14ac:dyDescent="0.15">
      <c r="B1" s="49"/>
      <c r="C1" s="49" t="s">
        <v>332</v>
      </c>
      <c r="D1" s="49"/>
      <c r="E1" s="49"/>
    </row>
    <row r="2" spans="2:19" ht="27.85" customHeight="1" x14ac:dyDescent="0.15">
      <c r="B2" s="419" t="s">
        <v>333</v>
      </c>
      <c r="C2" s="419"/>
      <c r="D2" s="419"/>
      <c r="E2" s="419"/>
      <c r="F2" s="419"/>
      <c r="G2" s="419"/>
      <c r="H2" s="419"/>
      <c r="I2" s="419"/>
      <c r="J2" s="419"/>
      <c r="K2" s="419"/>
      <c r="L2" s="419"/>
      <c r="M2" s="419"/>
      <c r="N2" s="419"/>
      <c r="O2" s="419"/>
      <c r="P2" s="419"/>
      <c r="Q2" s="419"/>
      <c r="R2" s="419"/>
      <c r="S2" s="419"/>
    </row>
    <row r="3" spans="2:19" ht="27.85" customHeight="1" x14ac:dyDescent="0.15">
      <c r="B3" s="418" t="s">
        <v>334</v>
      </c>
      <c r="C3" s="418"/>
      <c r="D3" s="418"/>
      <c r="E3" s="418"/>
      <c r="F3" s="418"/>
      <c r="G3" s="418"/>
      <c r="H3" s="418"/>
      <c r="I3" s="418"/>
      <c r="J3" s="418"/>
      <c r="K3" s="418"/>
      <c r="L3" s="418"/>
      <c r="M3" s="418"/>
      <c r="N3" s="418"/>
      <c r="O3" s="418"/>
      <c r="P3" s="418"/>
      <c r="Q3" s="418"/>
      <c r="R3" s="418"/>
      <c r="S3" s="418"/>
    </row>
    <row r="4" spans="2:19" ht="27.85" customHeight="1" x14ac:dyDescent="0.15">
      <c r="B4" s="418" t="s">
        <v>335</v>
      </c>
      <c r="C4" s="418"/>
      <c r="D4" s="418"/>
      <c r="E4" s="418"/>
      <c r="F4" s="418"/>
      <c r="G4" s="418"/>
      <c r="H4" s="418"/>
      <c r="I4" s="418"/>
      <c r="J4" s="418"/>
      <c r="K4" s="418"/>
      <c r="L4" s="418"/>
      <c r="M4" s="418"/>
      <c r="N4" s="418"/>
      <c r="O4" s="418"/>
      <c r="P4" s="418"/>
      <c r="Q4" s="418"/>
      <c r="R4" s="418"/>
      <c r="S4" s="418"/>
    </row>
    <row r="5" spans="2:19" ht="27.85" customHeight="1" x14ac:dyDescent="0.15">
      <c r="B5" s="418" t="s">
        <v>336</v>
      </c>
      <c r="C5" s="418"/>
      <c r="D5" s="418"/>
      <c r="E5" s="418"/>
      <c r="F5" s="418"/>
      <c r="G5" s="418"/>
      <c r="H5" s="418"/>
      <c r="I5" s="418"/>
      <c r="J5" s="418"/>
      <c r="K5" s="418"/>
      <c r="L5" s="418"/>
      <c r="M5" s="418"/>
      <c r="N5" s="418"/>
      <c r="O5" s="418"/>
      <c r="P5" s="418"/>
      <c r="Q5" s="418"/>
      <c r="R5" s="418"/>
      <c r="S5" s="418"/>
    </row>
    <row r="6" spans="2:19" ht="27.85" customHeight="1" x14ac:dyDescent="0.15">
      <c r="B6" s="418" t="s">
        <v>337</v>
      </c>
      <c r="C6" s="418"/>
      <c r="D6" s="418"/>
      <c r="E6" s="418"/>
      <c r="F6" s="418"/>
      <c r="G6" s="418"/>
      <c r="H6" s="418"/>
      <c r="I6" s="418"/>
      <c r="J6" s="418"/>
      <c r="K6" s="418"/>
      <c r="L6" s="418"/>
      <c r="M6" s="418"/>
      <c r="N6" s="418"/>
      <c r="O6" s="418"/>
      <c r="P6" s="418"/>
      <c r="Q6" s="418"/>
      <c r="R6" s="418"/>
      <c r="S6" s="418"/>
    </row>
    <row r="7" spans="2:19" ht="27.85" customHeight="1" x14ac:dyDescent="0.15">
      <c r="B7" s="418" t="s">
        <v>1868</v>
      </c>
      <c r="C7" s="418"/>
      <c r="D7" s="418"/>
      <c r="E7" s="418"/>
      <c r="F7" s="418"/>
      <c r="G7" s="418"/>
      <c r="H7" s="418"/>
      <c r="I7" s="418"/>
      <c r="J7" s="418"/>
      <c r="K7" s="418"/>
      <c r="L7" s="418"/>
      <c r="M7" s="418"/>
      <c r="N7" s="418"/>
      <c r="O7" s="418"/>
      <c r="P7" s="418"/>
      <c r="Q7" s="418"/>
      <c r="R7" s="418"/>
      <c r="S7" s="418"/>
    </row>
    <row r="8" spans="2:19" ht="27.85" customHeight="1" x14ac:dyDescent="0.15">
      <c r="Q8" s="424" t="s">
        <v>338</v>
      </c>
      <c r="R8" s="424"/>
      <c r="S8" s="424"/>
    </row>
    <row r="9" spans="2:19" ht="27.85" customHeight="1" x14ac:dyDescent="0.15">
      <c r="B9" s="425" t="s">
        <v>339</v>
      </c>
      <c r="C9" s="426" t="s">
        <v>340</v>
      </c>
      <c r="D9" s="426" t="s">
        <v>341</v>
      </c>
      <c r="E9" s="426"/>
      <c r="F9" s="426"/>
      <c r="G9" s="426"/>
      <c r="H9" s="426"/>
      <c r="I9" s="426"/>
      <c r="J9" s="426"/>
      <c r="K9" s="426"/>
      <c r="L9" s="426"/>
      <c r="M9" s="426"/>
      <c r="N9" s="426"/>
      <c r="O9" s="426"/>
      <c r="P9" s="426"/>
      <c r="Q9" s="426"/>
      <c r="R9" s="428" t="s">
        <v>342</v>
      </c>
      <c r="S9" s="429"/>
    </row>
    <row r="10" spans="2:19" ht="27.85" customHeight="1" x14ac:dyDescent="0.15">
      <c r="B10" s="422"/>
      <c r="C10" s="427"/>
      <c r="D10" s="73" t="s">
        <v>343</v>
      </c>
      <c r="E10" s="74" t="s">
        <v>344</v>
      </c>
      <c r="F10" s="75" t="s">
        <v>345</v>
      </c>
      <c r="G10" s="75" t="s">
        <v>346</v>
      </c>
      <c r="H10" s="74" t="s">
        <v>347</v>
      </c>
      <c r="I10" s="75" t="s">
        <v>348</v>
      </c>
      <c r="J10" s="75" t="s">
        <v>349</v>
      </c>
      <c r="K10" s="75" t="s">
        <v>350</v>
      </c>
      <c r="L10" s="75" t="s">
        <v>351</v>
      </c>
      <c r="M10" s="75" t="s">
        <v>352</v>
      </c>
      <c r="N10" s="75" t="s">
        <v>353</v>
      </c>
      <c r="O10" s="74" t="s">
        <v>354</v>
      </c>
      <c r="P10" s="74" t="s">
        <v>355</v>
      </c>
      <c r="Q10" s="75" t="s">
        <v>150</v>
      </c>
      <c r="R10" s="75" t="s">
        <v>343</v>
      </c>
      <c r="S10" s="76" t="s">
        <v>356</v>
      </c>
    </row>
    <row r="11" spans="2:19" ht="27.85" customHeight="1" x14ac:dyDescent="0.15">
      <c r="B11" s="420" t="s">
        <v>357</v>
      </c>
      <c r="C11" s="75" t="s">
        <v>358</v>
      </c>
      <c r="D11" s="77"/>
      <c r="E11" s="77">
        <v>2</v>
      </c>
      <c r="F11" s="77"/>
      <c r="G11" s="77"/>
      <c r="H11" s="77">
        <f>SUM(D11:G11)</f>
        <v>2</v>
      </c>
      <c r="I11" s="77"/>
      <c r="J11" s="77"/>
      <c r="K11" s="77"/>
      <c r="L11" s="77"/>
      <c r="M11" s="77"/>
      <c r="N11" s="77"/>
      <c r="O11" s="77"/>
      <c r="P11" s="77">
        <f t="shared" ref="P11:P19" si="0">SUM(I11:O11)</f>
        <v>0</v>
      </c>
      <c r="Q11" s="77">
        <f t="shared" ref="Q11:Q19" si="1">SUM(H11+P11)</f>
        <v>2</v>
      </c>
      <c r="R11" s="77">
        <v>1</v>
      </c>
      <c r="S11" s="78">
        <v>6</v>
      </c>
    </row>
    <row r="12" spans="2:19" ht="27.85" customHeight="1" x14ac:dyDescent="0.15">
      <c r="B12" s="421"/>
      <c r="C12" s="75" t="s">
        <v>359</v>
      </c>
      <c r="D12" s="79"/>
      <c r="E12" s="79">
        <v>0.9</v>
      </c>
      <c r="F12" s="79"/>
      <c r="G12" s="79"/>
      <c r="H12" s="79">
        <f>SUM(D12:G12)</f>
        <v>0.9</v>
      </c>
      <c r="I12" s="79"/>
      <c r="J12" s="79"/>
      <c r="K12" s="79"/>
      <c r="L12" s="79"/>
      <c r="M12" s="79"/>
      <c r="N12" s="79"/>
      <c r="O12" s="79"/>
      <c r="P12" s="79">
        <f t="shared" si="0"/>
        <v>0</v>
      </c>
      <c r="Q12" s="79">
        <f t="shared" si="1"/>
        <v>0.9</v>
      </c>
      <c r="R12" s="79">
        <v>0.7</v>
      </c>
      <c r="S12" s="80">
        <v>2.14</v>
      </c>
    </row>
    <row r="13" spans="2:19" ht="27.85" customHeight="1" x14ac:dyDescent="0.15">
      <c r="B13" s="422"/>
      <c r="C13" s="75" t="s">
        <v>360</v>
      </c>
      <c r="D13" s="77"/>
      <c r="E13" s="77">
        <v>60</v>
      </c>
      <c r="F13" s="77"/>
      <c r="G13" s="77"/>
      <c r="H13" s="77">
        <f>SUM(E13:G13)</f>
        <v>60</v>
      </c>
      <c r="I13" s="77"/>
      <c r="J13" s="77"/>
      <c r="K13" s="77"/>
      <c r="L13" s="77"/>
      <c r="M13" s="77"/>
      <c r="N13" s="77"/>
      <c r="O13" s="77"/>
      <c r="P13" s="77">
        <f t="shared" si="0"/>
        <v>0</v>
      </c>
      <c r="Q13" s="77">
        <f t="shared" si="1"/>
        <v>60</v>
      </c>
      <c r="R13" s="77">
        <v>0</v>
      </c>
      <c r="S13" s="78">
        <v>180</v>
      </c>
    </row>
    <row r="14" spans="2:19" ht="27.85" customHeight="1" x14ac:dyDescent="0.15">
      <c r="B14" s="420" t="s">
        <v>361</v>
      </c>
      <c r="C14" s="75" t="s">
        <v>358</v>
      </c>
      <c r="D14" s="77"/>
      <c r="E14" s="77"/>
      <c r="F14" s="77"/>
      <c r="G14" s="77">
        <v>2</v>
      </c>
      <c r="H14" s="77">
        <f>SUM(D14:G14)</f>
        <v>2</v>
      </c>
      <c r="I14" s="77"/>
      <c r="J14" s="77">
        <v>1</v>
      </c>
      <c r="K14" s="77"/>
      <c r="L14" s="77"/>
      <c r="M14" s="77">
        <v>2</v>
      </c>
      <c r="N14" s="77">
        <v>3</v>
      </c>
      <c r="O14" s="77">
        <v>1</v>
      </c>
      <c r="P14" s="77">
        <f t="shared" si="0"/>
        <v>7</v>
      </c>
      <c r="Q14" s="77">
        <f t="shared" si="1"/>
        <v>9</v>
      </c>
      <c r="R14" s="77"/>
      <c r="S14" s="78"/>
    </row>
    <row r="15" spans="2:19" ht="27.85" customHeight="1" x14ac:dyDescent="0.15">
      <c r="B15" s="421"/>
      <c r="C15" s="75" t="s">
        <v>359</v>
      </c>
      <c r="D15" s="79"/>
      <c r="E15" s="79"/>
      <c r="F15" s="79"/>
      <c r="G15" s="79">
        <v>9.8000000000000007</v>
      </c>
      <c r="H15" s="79">
        <f>SUM(D15:G15)</f>
        <v>9.8000000000000007</v>
      </c>
      <c r="I15" s="79"/>
      <c r="J15" s="79">
        <v>14</v>
      </c>
      <c r="K15" s="79"/>
      <c r="L15" s="79"/>
      <c r="M15" s="79">
        <v>150</v>
      </c>
      <c r="N15" s="79">
        <v>474</v>
      </c>
      <c r="O15" s="79">
        <v>233</v>
      </c>
      <c r="P15" s="79">
        <f t="shared" si="0"/>
        <v>871</v>
      </c>
      <c r="Q15" s="79">
        <f t="shared" si="1"/>
        <v>880.8</v>
      </c>
      <c r="R15" s="79"/>
      <c r="S15" s="80"/>
    </row>
    <row r="16" spans="2:19" ht="27.85" customHeight="1" x14ac:dyDescent="0.15">
      <c r="B16" s="422"/>
      <c r="C16" s="75" t="s">
        <v>360</v>
      </c>
      <c r="D16" s="77"/>
      <c r="E16" s="77"/>
      <c r="F16" s="77"/>
      <c r="G16" s="77">
        <v>645</v>
      </c>
      <c r="H16" s="77">
        <f>SUM(E16:G16)</f>
        <v>645</v>
      </c>
      <c r="I16" s="77"/>
      <c r="J16" s="77">
        <v>515</v>
      </c>
      <c r="K16" s="77"/>
      <c r="L16" s="77"/>
      <c r="M16" s="77">
        <v>3878</v>
      </c>
      <c r="N16" s="77">
        <v>2133</v>
      </c>
      <c r="O16" s="77">
        <v>1044</v>
      </c>
      <c r="P16" s="77">
        <f t="shared" si="0"/>
        <v>7570</v>
      </c>
      <c r="Q16" s="77">
        <f t="shared" si="1"/>
        <v>8215</v>
      </c>
      <c r="R16" s="77"/>
      <c r="S16" s="78"/>
    </row>
    <row r="17" spans="2:19" ht="27.85" customHeight="1" x14ac:dyDescent="0.15">
      <c r="B17" s="420" t="s">
        <v>362</v>
      </c>
      <c r="C17" s="75" t="s">
        <v>358</v>
      </c>
      <c r="D17" s="77">
        <v>1</v>
      </c>
      <c r="E17" s="77">
        <v>349</v>
      </c>
      <c r="F17" s="77">
        <v>162</v>
      </c>
      <c r="G17" s="77">
        <v>50</v>
      </c>
      <c r="H17" s="77">
        <f>SUM(D17:G17)</f>
        <v>562</v>
      </c>
      <c r="I17" s="77">
        <v>13</v>
      </c>
      <c r="J17" s="77">
        <v>21</v>
      </c>
      <c r="K17" s="77"/>
      <c r="L17" s="77"/>
      <c r="M17" s="77"/>
      <c r="N17" s="77"/>
      <c r="O17" s="77"/>
      <c r="P17" s="77">
        <f t="shared" si="0"/>
        <v>34</v>
      </c>
      <c r="Q17" s="77">
        <f t="shared" si="1"/>
        <v>596</v>
      </c>
      <c r="R17" s="77">
        <v>3</v>
      </c>
      <c r="S17" s="78">
        <v>19</v>
      </c>
    </row>
    <row r="18" spans="2:19" ht="27.85" customHeight="1" x14ac:dyDescent="0.15">
      <c r="B18" s="421"/>
      <c r="C18" s="75" t="s">
        <v>359</v>
      </c>
      <c r="D18" s="79">
        <v>0.4</v>
      </c>
      <c r="E18" s="79">
        <v>206.25</v>
      </c>
      <c r="F18" s="79">
        <v>352.25</v>
      </c>
      <c r="G18" s="79">
        <v>228.84</v>
      </c>
      <c r="H18" s="79">
        <f>SUM(D18:G18)</f>
        <v>787.74</v>
      </c>
      <c r="I18" s="79">
        <v>115.68</v>
      </c>
      <c r="J18" s="79">
        <v>306.19</v>
      </c>
      <c r="K18" s="79"/>
      <c r="L18" s="79"/>
      <c r="M18" s="79"/>
      <c r="N18" s="79"/>
      <c r="O18" s="79"/>
      <c r="P18" s="79">
        <f t="shared" si="0"/>
        <v>421.87</v>
      </c>
      <c r="Q18" s="79">
        <f t="shared" si="1"/>
        <v>1209.6100000000001</v>
      </c>
      <c r="R18" s="79">
        <v>2.1</v>
      </c>
      <c r="S18" s="80">
        <v>13.63</v>
      </c>
    </row>
    <row r="19" spans="2:19" ht="27.85" customHeight="1" x14ac:dyDescent="0.15">
      <c r="B19" s="422"/>
      <c r="C19" s="75" t="s">
        <v>360</v>
      </c>
      <c r="D19" s="77">
        <v>0</v>
      </c>
      <c r="E19" s="77">
        <v>11808</v>
      </c>
      <c r="F19" s="81">
        <v>13032</v>
      </c>
      <c r="G19" s="77">
        <v>11372</v>
      </c>
      <c r="H19" s="77">
        <f>SUM(D19:G19)</f>
        <v>36212</v>
      </c>
      <c r="I19" s="77">
        <v>4485</v>
      </c>
      <c r="J19" s="77">
        <v>10328</v>
      </c>
      <c r="K19" s="77"/>
      <c r="L19" s="77"/>
      <c r="M19" s="77"/>
      <c r="N19" s="77"/>
      <c r="O19" s="77"/>
      <c r="P19" s="77">
        <f t="shared" si="0"/>
        <v>14813</v>
      </c>
      <c r="Q19" s="77">
        <f t="shared" si="1"/>
        <v>51025</v>
      </c>
      <c r="R19" s="77">
        <v>0</v>
      </c>
      <c r="S19" s="78">
        <v>570</v>
      </c>
    </row>
    <row r="20" spans="2:19" ht="27.85" customHeight="1" x14ac:dyDescent="0.15">
      <c r="B20" s="420" t="s">
        <v>363</v>
      </c>
      <c r="C20" s="75" t="s">
        <v>358</v>
      </c>
      <c r="D20" s="77">
        <f t="shared" ref="D20:S20" si="2">SUM(D11+D14+D17)</f>
        <v>1</v>
      </c>
      <c r="E20" s="77">
        <f t="shared" si="2"/>
        <v>351</v>
      </c>
      <c r="F20" s="77">
        <f t="shared" si="2"/>
        <v>162</v>
      </c>
      <c r="G20" s="77">
        <f t="shared" si="2"/>
        <v>52</v>
      </c>
      <c r="H20" s="77">
        <f t="shared" si="2"/>
        <v>566</v>
      </c>
      <c r="I20" s="77">
        <f t="shared" si="2"/>
        <v>13</v>
      </c>
      <c r="J20" s="77">
        <f t="shared" si="2"/>
        <v>22</v>
      </c>
      <c r="K20" s="77">
        <f t="shared" si="2"/>
        <v>0</v>
      </c>
      <c r="L20" s="77">
        <f t="shared" si="2"/>
        <v>0</v>
      </c>
      <c r="M20" s="77">
        <f t="shared" si="2"/>
        <v>2</v>
      </c>
      <c r="N20" s="77">
        <f t="shared" si="2"/>
        <v>3</v>
      </c>
      <c r="O20" s="77">
        <f t="shared" si="2"/>
        <v>1</v>
      </c>
      <c r="P20" s="77">
        <f t="shared" si="2"/>
        <v>41</v>
      </c>
      <c r="Q20" s="77">
        <f t="shared" si="2"/>
        <v>607</v>
      </c>
      <c r="R20" s="77">
        <f t="shared" si="2"/>
        <v>4</v>
      </c>
      <c r="S20" s="78">
        <f t="shared" si="2"/>
        <v>25</v>
      </c>
    </row>
    <row r="21" spans="2:19" ht="27.85" customHeight="1" x14ac:dyDescent="0.15">
      <c r="B21" s="421"/>
      <c r="C21" s="75" t="s">
        <v>359</v>
      </c>
      <c r="D21" s="79">
        <f t="shared" ref="D21:S21" si="3">SUM(D12+D15+D18)</f>
        <v>0.4</v>
      </c>
      <c r="E21" s="79">
        <f t="shared" si="3"/>
        <v>207.15</v>
      </c>
      <c r="F21" s="79">
        <f t="shared" si="3"/>
        <v>352.25</v>
      </c>
      <c r="G21" s="79">
        <f t="shared" si="3"/>
        <v>238.64000000000001</v>
      </c>
      <c r="H21" s="79">
        <f t="shared" si="3"/>
        <v>798.44</v>
      </c>
      <c r="I21" s="79">
        <f t="shared" si="3"/>
        <v>115.68</v>
      </c>
      <c r="J21" s="79">
        <f t="shared" si="3"/>
        <v>320.19</v>
      </c>
      <c r="K21" s="79">
        <f t="shared" si="3"/>
        <v>0</v>
      </c>
      <c r="L21" s="79">
        <f t="shared" si="3"/>
        <v>0</v>
      </c>
      <c r="M21" s="79">
        <f t="shared" si="3"/>
        <v>150</v>
      </c>
      <c r="N21" s="79">
        <f t="shared" si="3"/>
        <v>474</v>
      </c>
      <c r="O21" s="79">
        <f t="shared" si="3"/>
        <v>233</v>
      </c>
      <c r="P21" s="79">
        <f t="shared" si="3"/>
        <v>1292.8699999999999</v>
      </c>
      <c r="Q21" s="79">
        <f t="shared" si="3"/>
        <v>2091.31</v>
      </c>
      <c r="R21" s="79">
        <f t="shared" si="3"/>
        <v>2.8</v>
      </c>
      <c r="S21" s="80">
        <f t="shared" si="3"/>
        <v>15.770000000000001</v>
      </c>
    </row>
    <row r="22" spans="2:19" ht="27.85" customHeight="1" x14ac:dyDescent="0.15">
      <c r="B22" s="423"/>
      <c r="C22" s="82" t="s">
        <v>360</v>
      </c>
      <c r="D22" s="83">
        <f t="shared" ref="D22:S22" si="4">SUM(D13+D16+D19)</f>
        <v>0</v>
      </c>
      <c r="E22" s="83">
        <f t="shared" si="4"/>
        <v>11868</v>
      </c>
      <c r="F22" s="83">
        <f t="shared" si="4"/>
        <v>13032</v>
      </c>
      <c r="G22" s="83">
        <f t="shared" si="4"/>
        <v>12017</v>
      </c>
      <c r="H22" s="83">
        <f t="shared" si="4"/>
        <v>36917</v>
      </c>
      <c r="I22" s="83">
        <f t="shared" si="4"/>
        <v>4485</v>
      </c>
      <c r="J22" s="83">
        <f t="shared" si="4"/>
        <v>10843</v>
      </c>
      <c r="K22" s="83">
        <f t="shared" si="4"/>
        <v>0</v>
      </c>
      <c r="L22" s="83">
        <f t="shared" si="4"/>
        <v>0</v>
      </c>
      <c r="M22" s="83">
        <f t="shared" si="4"/>
        <v>3878</v>
      </c>
      <c r="N22" s="83">
        <f t="shared" si="4"/>
        <v>2133</v>
      </c>
      <c r="O22" s="83">
        <f t="shared" si="4"/>
        <v>1044</v>
      </c>
      <c r="P22" s="83">
        <f t="shared" si="4"/>
        <v>22383</v>
      </c>
      <c r="Q22" s="83">
        <f t="shared" si="4"/>
        <v>59300</v>
      </c>
      <c r="R22" s="83">
        <f t="shared" si="4"/>
        <v>0</v>
      </c>
      <c r="S22" s="84">
        <f t="shared" si="4"/>
        <v>750</v>
      </c>
    </row>
  </sheetData>
  <sheetProtection selectLockedCells="1" selectUnlockedCells="1"/>
  <mergeCells count="15">
    <mergeCell ref="B14:B16"/>
    <mergeCell ref="B17:B19"/>
    <mergeCell ref="B20:B22"/>
    <mergeCell ref="Q8:S8"/>
    <mergeCell ref="B9:B10"/>
    <mergeCell ref="C9:C10"/>
    <mergeCell ref="D9:Q9"/>
    <mergeCell ref="R9:S9"/>
    <mergeCell ref="B11:B13"/>
    <mergeCell ref="B7:S7"/>
    <mergeCell ref="B2:S2"/>
    <mergeCell ref="B3:S3"/>
    <mergeCell ref="B4:S4"/>
    <mergeCell ref="B5:S5"/>
    <mergeCell ref="B6:S6"/>
  </mergeCells>
  <phoneticPr fontId="3"/>
  <pageMargins left="0.78740157480314965" right="0.39370078740157483" top="0.39370078740157483" bottom="0.39370078740157483" header="0" footer="0"/>
  <pageSetup paperSize="9" scale="92"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AE79-6E3B-4817-8EDA-D38F8DFD6C72}">
  <sheetPr codeName="Sheet9">
    <pageSetUpPr fitToPage="1"/>
  </sheetPr>
  <dimension ref="A1:Q25"/>
  <sheetViews>
    <sheetView view="pageLayout" zoomScaleNormal="100" workbookViewId="0">
      <selection activeCell="D9" sqref="D9"/>
    </sheetView>
  </sheetViews>
  <sheetFormatPr defaultColWidth="9" defaultRowHeight="14.4" x14ac:dyDescent="0.15"/>
  <cols>
    <col min="1" max="1" width="3.109375" style="85" customWidth="1"/>
    <col min="2" max="2" width="18.88671875" style="51" customWidth="1"/>
    <col min="3" max="17" width="8.44140625" style="51" customWidth="1"/>
    <col min="18" max="256" width="9" style="51"/>
    <col min="257" max="257" width="3.109375" style="51" customWidth="1"/>
    <col min="258" max="258" width="18.88671875" style="51" customWidth="1"/>
    <col min="259" max="273" width="8.44140625" style="51" customWidth="1"/>
    <col min="274" max="512" width="9" style="51"/>
    <col min="513" max="513" width="3.109375" style="51" customWidth="1"/>
    <col min="514" max="514" width="18.88671875" style="51" customWidth="1"/>
    <col min="515" max="529" width="8.44140625" style="51" customWidth="1"/>
    <col min="530" max="768" width="9" style="51"/>
    <col min="769" max="769" width="3.109375" style="51" customWidth="1"/>
    <col min="770" max="770" width="18.88671875" style="51" customWidth="1"/>
    <col min="771" max="785" width="8.44140625" style="51" customWidth="1"/>
    <col min="786" max="1024" width="9" style="51"/>
    <col min="1025" max="1025" width="3.109375" style="51" customWidth="1"/>
    <col min="1026" max="1026" width="18.88671875" style="51" customWidth="1"/>
    <col min="1027" max="1041" width="8.44140625" style="51" customWidth="1"/>
    <col min="1042" max="1280" width="9" style="51"/>
    <col min="1281" max="1281" width="3.109375" style="51" customWidth="1"/>
    <col min="1282" max="1282" width="18.88671875" style="51" customWidth="1"/>
    <col min="1283" max="1297" width="8.44140625" style="51" customWidth="1"/>
    <col min="1298" max="1536" width="9" style="51"/>
    <col min="1537" max="1537" width="3.109375" style="51" customWidth="1"/>
    <col min="1538" max="1538" width="18.88671875" style="51" customWidth="1"/>
    <col min="1539" max="1553" width="8.44140625" style="51" customWidth="1"/>
    <col min="1554" max="1792" width="9" style="51"/>
    <col min="1793" max="1793" width="3.109375" style="51" customWidth="1"/>
    <col min="1794" max="1794" width="18.88671875" style="51" customWidth="1"/>
    <col min="1795" max="1809" width="8.44140625" style="51" customWidth="1"/>
    <col min="1810" max="2048" width="9" style="51"/>
    <col min="2049" max="2049" width="3.109375" style="51" customWidth="1"/>
    <col min="2050" max="2050" width="18.88671875" style="51" customWidth="1"/>
    <col min="2051" max="2065" width="8.44140625" style="51" customWidth="1"/>
    <col min="2066" max="2304" width="9" style="51"/>
    <col min="2305" max="2305" width="3.109375" style="51" customWidth="1"/>
    <col min="2306" max="2306" width="18.88671875" style="51" customWidth="1"/>
    <col min="2307" max="2321" width="8.44140625" style="51" customWidth="1"/>
    <col min="2322" max="2560" width="9" style="51"/>
    <col min="2561" max="2561" width="3.109375" style="51" customWidth="1"/>
    <col min="2562" max="2562" width="18.88671875" style="51" customWidth="1"/>
    <col min="2563" max="2577" width="8.44140625" style="51" customWidth="1"/>
    <col min="2578" max="2816" width="9" style="51"/>
    <col min="2817" max="2817" width="3.109375" style="51" customWidth="1"/>
    <col min="2818" max="2818" width="18.88671875" style="51" customWidth="1"/>
    <col min="2819" max="2833" width="8.44140625" style="51" customWidth="1"/>
    <col min="2834" max="3072" width="9" style="51"/>
    <col min="3073" max="3073" width="3.109375" style="51" customWidth="1"/>
    <col min="3074" max="3074" width="18.88671875" style="51" customWidth="1"/>
    <col min="3075" max="3089" width="8.44140625" style="51" customWidth="1"/>
    <col min="3090" max="3328" width="9" style="51"/>
    <col min="3329" max="3329" width="3.109375" style="51" customWidth="1"/>
    <col min="3330" max="3330" width="18.88671875" style="51" customWidth="1"/>
    <col min="3331" max="3345" width="8.44140625" style="51" customWidth="1"/>
    <col min="3346" max="3584" width="9" style="51"/>
    <col min="3585" max="3585" width="3.109375" style="51" customWidth="1"/>
    <col min="3586" max="3586" width="18.88671875" style="51" customWidth="1"/>
    <col min="3587" max="3601" width="8.44140625" style="51" customWidth="1"/>
    <col min="3602" max="3840" width="9" style="51"/>
    <col min="3841" max="3841" width="3.109375" style="51" customWidth="1"/>
    <col min="3842" max="3842" width="18.88671875" style="51" customWidth="1"/>
    <col min="3843" max="3857" width="8.44140625" style="51" customWidth="1"/>
    <col min="3858" max="4096" width="9" style="51"/>
    <col min="4097" max="4097" width="3.109375" style="51" customWidth="1"/>
    <col min="4098" max="4098" width="18.88671875" style="51" customWidth="1"/>
    <col min="4099" max="4113" width="8.44140625" style="51" customWidth="1"/>
    <col min="4114" max="4352" width="9" style="51"/>
    <col min="4353" max="4353" width="3.109375" style="51" customWidth="1"/>
    <col min="4354" max="4354" width="18.88671875" style="51" customWidth="1"/>
    <col min="4355" max="4369" width="8.44140625" style="51" customWidth="1"/>
    <col min="4370" max="4608" width="9" style="51"/>
    <col min="4609" max="4609" width="3.109375" style="51" customWidth="1"/>
    <col min="4610" max="4610" width="18.88671875" style="51" customWidth="1"/>
    <col min="4611" max="4625" width="8.44140625" style="51" customWidth="1"/>
    <col min="4626" max="4864" width="9" style="51"/>
    <col min="4865" max="4865" width="3.109375" style="51" customWidth="1"/>
    <col min="4866" max="4866" width="18.88671875" style="51" customWidth="1"/>
    <col min="4867" max="4881" width="8.44140625" style="51" customWidth="1"/>
    <col min="4882" max="5120" width="9" style="51"/>
    <col min="5121" max="5121" width="3.109375" style="51" customWidth="1"/>
    <col min="5122" max="5122" width="18.88671875" style="51" customWidth="1"/>
    <col min="5123" max="5137" width="8.44140625" style="51" customWidth="1"/>
    <col min="5138" max="5376" width="9" style="51"/>
    <col min="5377" max="5377" width="3.109375" style="51" customWidth="1"/>
    <col min="5378" max="5378" width="18.88671875" style="51" customWidth="1"/>
    <col min="5379" max="5393" width="8.44140625" style="51" customWidth="1"/>
    <col min="5394" max="5632" width="9" style="51"/>
    <col min="5633" max="5633" width="3.109375" style="51" customWidth="1"/>
    <col min="5634" max="5634" width="18.88671875" style="51" customWidth="1"/>
    <col min="5635" max="5649" width="8.44140625" style="51" customWidth="1"/>
    <col min="5650" max="5888" width="9" style="51"/>
    <col min="5889" max="5889" width="3.109375" style="51" customWidth="1"/>
    <col min="5890" max="5890" width="18.88671875" style="51" customWidth="1"/>
    <col min="5891" max="5905" width="8.44140625" style="51" customWidth="1"/>
    <col min="5906" max="6144" width="9" style="51"/>
    <col min="6145" max="6145" width="3.109375" style="51" customWidth="1"/>
    <col min="6146" max="6146" width="18.88671875" style="51" customWidth="1"/>
    <col min="6147" max="6161" width="8.44140625" style="51" customWidth="1"/>
    <col min="6162" max="6400" width="9" style="51"/>
    <col min="6401" max="6401" width="3.109375" style="51" customWidth="1"/>
    <col min="6402" max="6402" width="18.88671875" style="51" customWidth="1"/>
    <col min="6403" max="6417" width="8.44140625" style="51" customWidth="1"/>
    <col min="6418" max="6656" width="9" style="51"/>
    <col min="6657" max="6657" width="3.109375" style="51" customWidth="1"/>
    <col min="6658" max="6658" width="18.88671875" style="51" customWidth="1"/>
    <col min="6659" max="6673" width="8.44140625" style="51" customWidth="1"/>
    <col min="6674" max="6912" width="9" style="51"/>
    <col min="6913" max="6913" width="3.109375" style="51" customWidth="1"/>
    <col min="6914" max="6914" width="18.88671875" style="51" customWidth="1"/>
    <col min="6915" max="6929" width="8.44140625" style="51" customWidth="1"/>
    <col min="6930" max="7168" width="9" style="51"/>
    <col min="7169" max="7169" width="3.109375" style="51" customWidth="1"/>
    <col min="7170" max="7170" width="18.88671875" style="51" customWidth="1"/>
    <col min="7171" max="7185" width="8.44140625" style="51" customWidth="1"/>
    <col min="7186" max="7424" width="9" style="51"/>
    <col min="7425" max="7425" width="3.109375" style="51" customWidth="1"/>
    <col min="7426" max="7426" width="18.88671875" style="51" customWidth="1"/>
    <col min="7427" max="7441" width="8.44140625" style="51" customWidth="1"/>
    <col min="7442" max="7680" width="9" style="51"/>
    <col min="7681" max="7681" width="3.109375" style="51" customWidth="1"/>
    <col min="7682" max="7682" width="18.88671875" style="51" customWidth="1"/>
    <col min="7683" max="7697" width="8.44140625" style="51" customWidth="1"/>
    <col min="7698" max="7936" width="9" style="51"/>
    <col min="7937" max="7937" width="3.109375" style="51" customWidth="1"/>
    <col min="7938" max="7938" width="18.88671875" style="51" customWidth="1"/>
    <col min="7939" max="7953" width="8.44140625" style="51" customWidth="1"/>
    <col min="7954" max="8192" width="9" style="51"/>
    <col min="8193" max="8193" width="3.109375" style="51" customWidth="1"/>
    <col min="8194" max="8194" width="18.88671875" style="51" customWidth="1"/>
    <col min="8195" max="8209" width="8.44140625" style="51" customWidth="1"/>
    <col min="8210" max="8448" width="9" style="51"/>
    <col min="8449" max="8449" width="3.109375" style="51" customWidth="1"/>
    <col min="8450" max="8450" width="18.88671875" style="51" customWidth="1"/>
    <col min="8451" max="8465" width="8.44140625" style="51" customWidth="1"/>
    <col min="8466" max="8704" width="9" style="51"/>
    <col min="8705" max="8705" width="3.109375" style="51" customWidth="1"/>
    <col min="8706" max="8706" width="18.88671875" style="51" customWidth="1"/>
    <col min="8707" max="8721" width="8.44140625" style="51" customWidth="1"/>
    <col min="8722" max="8960" width="9" style="51"/>
    <col min="8961" max="8961" width="3.109375" style="51" customWidth="1"/>
    <col min="8962" max="8962" width="18.88671875" style="51" customWidth="1"/>
    <col min="8963" max="8977" width="8.44140625" style="51" customWidth="1"/>
    <col min="8978" max="9216" width="9" style="51"/>
    <col min="9217" max="9217" width="3.109375" style="51" customWidth="1"/>
    <col min="9218" max="9218" width="18.88671875" style="51" customWidth="1"/>
    <col min="9219" max="9233" width="8.44140625" style="51" customWidth="1"/>
    <col min="9234" max="9472" width="9" style="51"/>
    <col min="9473" max="9473" width="3.109375" style="51" customWidth="1"/>
    <col min="9474" max="9474" width="18.88671875" style="51" customWidth="1"/>
    <col min="9475" max="9489" width="8.44140625" style="51" customWidth="1"/>
    <col min="9490" max="9728" width="9" style="51"/>
    <col min="9729" max="9729" width="3.109375" style="51" customWidth="1"/>
    <col min="9730" max="9730" width="18.88671875" style="51" customWidth="1"/>
    <col min="9731" max="9745" width="8.44140625" style="51" customWidth="1"/>
    <col min="9746" max="9984" width="9" style="51"/>
    <col min="9985" max="9985" width="3.109375" style="51" customWidth="1"/>
    <col min="9986" max="9986" width="18.88671875" style="51" customWidth="1"/>
    <col min="9987" max="10001" width="8.44140625" style="51" customWidth="1"/>
    <col min="10002" max="10240" width="9" style="51"/>
    <col min="10241" max="10241" width="3.109375" style="51" customWidth="1"/>
    <col min="10242" max="10242" width="18.88671875" style="51" customWidth="1"/>
    <col min="10243" max="10257" width="8.44140625" style="51" customWidth="1"/>
    <col min="10258" max="10496" width="9" style="51"/>
    <col min="10497" max="10497" width="3.109375" style="51" customWidth="1"/>
    <col min="10498" max="10498" width="18.88671875" style="51" customWidth="1"/>
    <col min="10499" max="10513" width="8.44140625" style="51" customWidth="1"/>
    <col min="10514" max="10752" width="9" style="51"/>
    <col min="10753" max="10753" width="3.109375" style="51" customWidth="1"/>
    <col min="10754" max="10754" width="18.88671875" style="51" customWidth="1"/>
    <col min="10755" max="10769" width="8.44140625" style="51" customWidth="1"/>
    <col min="10770" max="11008" width="9" style="51"/>
    <col min="11009" max="11009" width="3.109375" style="51" customWidth="1"/>
    <col min="11010" max="11010" width="18.88671875" style="51" customWidth="1"/>
    <col min="11011" max="11025" width="8.44140625" style="51" customWidth="1"/>
    <col min="11026" max="11264" width="9" style="51"/>
    <col min="11265" max="11265" width="3.109375" style="51" customWidth="1"/>
    <col min="11266" max="11266" width="18.88671875" style="51" customWidth="1"/>
    <col min="11267" max="11281" width="8.44140625" style="51" customWidth="1"/>
    <col min="11282" max="11520" width="9" style="51"/>
    <col min="11521" max="11521" width="3.109375" style="51" customWidth="1"/>
    <col min="11522" max="11522" width="18.88671875" style="51" customWidth="1"/>
    <col min="11523" max="11537" width="8.44140625" style="51" customWidth="1"/>
    <col min="11538" max="11776" width="9" style="51"/>
    <col min="11777" max="11777" width="3.109375" style="51" customWidth="1"/>
    <col min="11778" max="11778" width="18.88671875" style="51" customWidth="1"/>
    <col min="11779" max="11793" width="8.44140625" style="51" customWidth="1"/>
    <col min="11794" max="12032" width="9" style="51"/>
    <col min="12033" max="12033" width="3.109375" style="51" customWidth="1"/>
    <col min="12034" max="12034" width="18.88671875" style="51" customWidth="1"/>
    <col min="12035" max="12049" width="8.44140625" style="51" customWidth="1"/>
    <col min="12050" max="12288" width="9" style="51"/>
    <col min="12289" max="12289" width="3.109375" style="51" customWidth="1"/>
    <col min="12290" max="12290" width="18.88671875" style="51" customWidth="1"/>
    <col min="12291" max="12305" width="8.44140625" style="51" customWidth="1"/>
    <col min="12306" max="12544" width="9" style="51"/>
    <col min="12545" max="12545" width="3.109375" style="51" customWidth="1"/>
    <col min="12546" max="12546" width="18.88671875" style="51" customWidth="1"/>
    <col min="12547" max="12561" width="8.44140625" style="51" customWidth="1"/>
    <col min="12562" max="12800" width="9" style="51"/>
    <col min="12801" max="12801" width="3.109375" style="51" customWidth="1"/>
    <col min="12802" max="12802" width="18.88671875" style="51" customWidth="1"/>
    <col min="12803" max="12817" width="8.44140625" style="51" customWidth="1"/>
    <col min="12818" max="13056" width="9" style="51"/>
    <col min="13057" max="13057" width="3.109375" style="51" customWidth="1"/>
    <col min="13058" max="13058" width="18.88671875" style="51" customWidth="1"/>
    <col min="13059" max="13073" width="8.44140625" style="51" customWidth="1"/>
    <col min="13074" max="13312" width="9" style="51"/>
    <col min="13313" max="13313" width="3.109375" style="51" customWidth="1"/>
    <col min="13314" max="13314" width="18.88671875" style="51" customWidth="1"/>
    <col min="13315" max="13329" width="8.44140625" style="51" customWidth="1"/>
    <col min="13330" max="13568" width="9" style="51"/>
    <col min="13569" max="13569" width="3.109375" style="51" customWidth="1"/>
    <col min="13570" max="13570" width="18.88671875" style="51" customWidth="1"/>
    <col min="13571" max="13585" width="8.44140625" style="51" customWidth="1"/>
    <col min="13586" max="13824" width="9" style="51"/>
    <col min="13825" max="13825" width="3.109375" style="51" customWidth="1"/>
    <col min="13826" max="13826" width="18.88671875" style="51" customWidth="1"/>
    <col min="13827" max="13841" width="8.44140625" style="51" customWidth="1"/>
    <col min="13842" max="14080" width="9" style="51"/>
    <col min="14081" max="14081" width="3.109375" style="51" customWidth="1"/>
    <col min="14082" max="14082" width="18.88671875" style="51" customWidth="1"/>
    <col min="14083" max="14097" width="8.44140625" style="51" customWidth="1"/>
    <col min="14098" max="14336" width="9" style="51"/>
    <col min="14337" max="14337" width="3.109375" style="51" customWidth="1"/>
    <col min="14338" max="14338" width="18.88671875" style="51" customWidth="1"/>
    <col min="14339" max="14353" width="8.44140625" style="51" customWidth="1"/>
    <col min="14354" max="14592" width="9" style="51"/>
    <col min="14593" max="14593" width="3.109375" style="51" customWidth="1"/>
    <col min="14594" max="14594" width="18.88671875" style="51" customWidth="1"/>
    <col min="14595" max="14609" width="8.44140625" style="51" customWidth="1"/>
    <col min="14610" max="14848" width="9" style="51"/>
    <col min="14849" max="14849" width="3.109375" style="51" customWidth="1"/>
    <col min="14850" max="14850" width="18.88671875" style="51" customWidth="1"/>
    <col min="14851" max="14865" width="8.44140625" style="51" customWidth="1"/>
    <col min="14866" max="15104" width="9" style="51"/>
    <col min="15105" max="15105" width="3.109375" style="51" customWidth="1"/>
    <col min="15106" max="15106" width="18.88671875" style="51" customWidth="1"/>
    <col min="15107" max="15121" width="8.44140625" style="51" customWidth="1"/>
    <col min="15122" max="15360" width="9" style="51"/>
    <col min="15361" max="15361" width="3.109375" style="51" customWidth="1"/>
    <col min="15362" max="15362" width="18.88671875" style="51" customWidth="1"/>
    <col min="15363" max="15377" width="8.44140625" style="51" customWidth="1"/>
    <col min="15378" max="15616" width="9" style="51"/>
    <col min="15617" max="15617" width="3.109375" style="51" customWidth="1"/>
    <col min="15618" max="15618" width="18.88671875" style="51" customWidth="1"/>
    <col min="15619" max="15633" width="8.44140625" style="51" customWidth="1"/>
    <col min="15634" max="15872" width="9" style="51"/>
    <col min="15873" max="15873" width="3.109375" style="51" customWidth="1"/>
    <col min="15874" max="15874" width="18.88671875" style="51" customWidth="1"/>
    <col min="15875" max="15889" width="8.44140625" style="51" customWidth="1"/>
    <col min="15890" max="16128" width="9" style="51"/>
    <col min="16129" max="16129" width="3.109375" style="51" customWidth="1"/>
    <col min="16130" max="16130" width="18.88671875" style="51" customWidth="1"/>
    <col min="16131" max="16145" width="8.44140625" style="51" customWidth="1"/>
    <col min="16146" max="16384" width="9" style="51"/>
  </cols>
  <sheetData>
    <row r="1" spans="1:17" s="49" customFormat="1" ht="20.95" customHeight="1" x14ac:dyDescent="0.15">
      <c r="A1" s="49" t="s">
        <v>364</v>
      </c>
    </row>
    <row r="2" spans="1:17" ht="17.2" customHeight="1" x14ac:dyDescent="0.15">
      <c r="A2" s="49" t="s">
        <v>1869</v>
      </c>
      <c r="B2" s="49"/>
      <c r="C2" s="49"/>
      <c r="D2" s="49"/>
      <c r="E2" s="49"/>
      <c r="F2" s="49"/>
      <c r="G2" s="49"/>
      <c r="H2" s="49"/>
      <c r="I2" s="49"/>
      <c r="J2" s="49"/>
      <c r="K2" s="49"/>
      <c r="L2" s="49"/>
      <c r="M2" s="49"/>
      <c r="N2" s="49"/>
      <c r="O2" s="49"/>
      <c r="P2" s="49"/>
      <c r="Q2" s="49"/>
    </row>
    <row r="3" spans="1:17" s="49" customFormat="1" ht="20.3" customHeight="1" x14ac:dyDescent="0.15">
      <c r="A3" s="49" t="s">
        <v>365</v>
      </c>
    </row>
    <row r="4" spans="1:17" ht="20.3" customHeight="1" x14ac:dyDescent="0.15">
      <c r="A4" s="49"/>
      <c r="B4" s="51" t="s">
        <v>366</v>
      </c>
      <c r="C4" s="49"/>
      <c r="D4" s="49"/>
      <c r="E4" s="49"/>
      <c r="F4" s="49"/>
      <c r="G4" s="49"/>
      <c r="H4" s="49"/>
      <c r="I4" s="49"/>
      <c r="J4" s="49"/>
      <c r="K4" s="49"/>
      <c r="L4" s="49"/>
      <c r="M4" s="49"/>
      <c r="N4" s="49"/>
      <c r="O4" s="49"/>
      <c r="P4" s="49"/>
      <c r="Q4" s="49"/>
    </row>
    <row r="5" spans="1:17" ht="20.3" customHeight="1" x14ac:dyDescent="0.15">
      <c r="A5" s="49"/>
      <c r="B5" s="51" t="s">
        <v>1870</v>
      </c>
      <c r="C5" s="49"/>
      <c r="D5" s="49"/>
      <c r="E5" s="49"/>
      <c r="F5" s="49"/>
      <c r="G5" s="49"/>
      <c r="H5" s="49"/>
      <c r="I5" s="49"/>
      <c r="J5" s="49"/>
      <c r="K5" s="49"/>
      <c r="L5" s="49"/>
      <c r="M5" s="49"/>
      <c r="N5" s="49"/>
      <c r="O5" s="49"/>
      <c r="P5" s="49"/>
      <c r="Q5" s="49"/>
    </row>
    <row r="6" spans="1:17" ht="20.3" customHeight="1" x14ac:dyDescent="0.15">
      <c r="A6" s="49"/>
      <c r="B6" s="51" t="s">
        <v>1871</v>
      </c>
      <c r="J6" s="49"/>
      <c r="K6" s="49"/>
      <c r="L6" s="49"/>
      <c r="M6" s="49"/>
      <c r="N6" s="49"/>
      <c r="O6" s="49"/>
      <c r="P6" s="49"/>
      <c r="Q6" s="49"/>
    </row>
    <row r="7" spans="1:17" ht="19.5" customHeight="1" x14ac:dyDescent="0.15">
      <c r="P7" s="430" t="s">
        <v>367</v>
      </c>
      <c r="Q7" s="430"/>
    </row>
    <row r="8" spans="1:17" s="58" customFormat="1" ht="29.95" customHeight="1" x14ac:dyDescent="0.15">
      <c r="A8" s="431" t="s">
        <v>368</v>
      </c>
      <c r="B8" s="432"/>
      <c r="C8" s="50" t="s">
        <v>369</v>
      </c>
      <c r="D8" s="50" t="s">
        <v>370</v>
      </c>
      <c r="E8" s="50" t="s">
        <v>371</v>
      </c>
      <c r="F8" s="50" t="s">
        <v>372</v>
      </c>
      <c r="G8" s="50" t="s">
        <v>373</v>
      </c>
      <c r="H8" s="50" t="s">
        <v>374</v>
      </c>
      <c r="I8" s="50" t="s">
        <v>375</v>
      </c>
      <c r="J8" s="50" t="s">
        <v>376</v>
      </c>
      <c r="K8" s="50" t="s">
        <v>377</v>
      </c>
      <c r="L8" s="50" t="s">
        <v>378</v>
      </c>
      <c r="M8" s="50" t="s">
        <v>379</v>
      </c>
      <c r="N8" s="50" t="s">
        <v>380</v>
      </c>
      <c r="O8" s="50" t="s">
        <v>381</v>
      </c>
      <c r="P8" s="50" t="s">
        <v>382</v>
      </c>
      <c r="Q8" s="50" t="s">
        <v>383</v>
      </c>
    </row>
    <row r="9" spans="1:17" ht="26.2" customHeight="1" x14ac:dyDescent="0.15">
      <c r="A9" s="86" t="s">
        <v>384</v>
      </c>
      <c r="B9" s="52" t="s">
        <v>205</v>
      </c>
      <c r="C9" s="87">
        <v>4</v>
      </c>
      <c r="D9" s="87">
        <v>0</v>
      </c>
      <c r="E9" s="87">
        <v>0</v>
      </c>
      <c r="F9" s="87">
        <v>0</v>
      </c>
      <c r="G9" s="87">
        <v>0</v>
      </c>
      <c r="H9" s="87">
        <v>0</v>
      </c>
      <c r="I9" s="87">
        <v>0</v>
      </c>
      <c r="J9" s="87">
        <v>0</v>
      </c>
      <c r="K9" s="87">
        <v>347</v>
      </c>
      <c r="L9" s="87">
        <v>23950</v>
      </c>
      <c r="M9" s="87">
        <v>46691</v>
      </c>
      <c r="N9" s="87">
        <v>8020</v>
      </c>
      <c r="O9" s="87">
        <f t="shared" ref="O9:O25" si="0">SUM(C9:N9)</f>
        <v>79012</v>
      </c>
      <c r="P9" s="87">
        <v>259160</v>
      </c>
      <c r="Q9" s="88">
        <f t="shared" ref="Q9:Q25" si="1">IF(O9*P9&lt;&gt;0,O9/P9,"0%")</f>
        <v>0.30487729587899365</v>
      </c>
    </row>
    <row r="10" spans="1:17" ht="26.2" customHeight="1" x14ac:dyDescent="0.15">
      <c r="A10" s="86" t="s">
        <v>385</v>
      </c>
      <c r="B10" s="52" t="s">
        <v>209</v>
      </c>
      <c r="C10" s="87">
        <v>0</v>
      </c>
      <c r="D10" s="87">
        <v>0</v>
      </c>
      <c r="E10" s="87">
        <v>275</v>
      </c>
      <c r="F10" s="87">
        <v>872</v>
      </c>
      <c r="G10" s="87">
        <v>431</v>
      </c>
      <c r="H10" s="87">
        <v>66</v>
      </c>
      <c r="I10" s="87">
        <v>4</v>
      </c>
      <c r="J10" s="87">
        <v>0</v>
      </c>
      <c r="K10" s="87">
        <v>0</v>
      </c>
      <c r="L10" s="87">
        <v>0</v>
      </c>
      <c r="M10" s="87">
        <v>0</v>
      </c>
      <c r="N10" s="87">
        <v>2</v>
      </c>
      <c r="O10" s="87">
        <f t="shared" si="0"/>
        <v>1650</v>
      </c>
      <c r="P10" s="87">
        <v>1318</v>
      </c>
      <c r="Q10" s="88">
        <f t="shared" si="1"/>
        <v>1.251896813353566</v>
      </c>
    </row>
    <row r="11" spans="1:17" ht="26.2" customHeight="1" x14ac:dyDescent="0.15">
      <c r="A11" s="86" t="s">
        <v>386</v>
      </c>
      <c r="B11" s="52" t="s">
        <v>387</v>
      </c>
      <c r="C11" s="87">
        <v>10592</v>
      </c>
      <c r="D11" s="87">
        <v>11264</v>
      </c>
      <c r="E11" s="87">
        <v>24416</v>
      </c>
      <c r="F11" s="87">
        <v>49290</v>
      </c>
      <c r="G11" s="87">
        <v>24069</v>
      </c>
      <c r="H11" s="87">
        <v>26691</v>
      </c>
      <c r="I11" s="87">
        <v>28827</v>
      </c>
      <c r="J11" s="87">
        <v>15583</v>
      </c>
      <c r="K11" s="87">
        <v>28504</v>
      </c>
      <c r="L11" s="87">
        <v>24129</v>
      </c>
      <c r="M11" s="87">
        <v>26460</v>
      </c>
      <c r="N11" s="87">
        <v>24612</v>
      </c>
      <c r="O11" s="87">
        <f t="shared" si="0"/>
        <v>294437</v>
      </c>
      <c r="P11" s="87">
        <v>309285</v>
      </c>
      <c r="Q11" s="88">
        <f t="shared" si="1"/>
        <v>0.9519924988279419</v>
      </c>
    </row>
    <row r="12" spans="1:17" ht="26.2" customHeight="1" x14ac:dyDescent="0.15">
      <c r="A12" s="86" t="s">
        <v>388</v>
      </c>
      <c r="B12" s="52" t="s">
        <v>389</v>
      </c>
      <c r="C12" s="87">
        <v>218</v>
      </c>
      <c r="D12" s="87">
        <v>1001</v>
      </c>
      <c r="E12" s="87">
        <v>5303</v>
      </c>
      <c r="F12" s="87">
        <v>2871</v>
      </c>
      <c r="G12" s="87">
        <v>452</v>
      </c>
      <c r="H12" s="87">
        <v>3887</v>
      </c>
      <c r="I12" s="87">
        <v>136</v>
      </c>
      <c r="J12" s="87">
        <v>0</v>
      </c>
      <c r="K12" s="87">
        <v>3774</v>
      </c>
      <c r="L12" s="87">
        <v>667</v>
      </c>
      <c r="M12" s="87">
        <v>622</v>
      </c>
      <c r="N12" s="87">
        <v>1098</v>
      </c>
      <c r="O12" s="87">
        <f t="shared" si="0"/>
        <v>20029</v>
      </c>
      <c r="P12" s="87">
        <v>24311</v>
      </c>
      <c r="Q12" s="88">
        <f t="shared" si="1"/>
        <v>0.82386573978857303</v>
      </c>
    </row>
    <row r="13" spans="1:17" ht="26.2" customHeight="1" x14ac:dyDescent="0.15">
      <c r="A13" s="86" t="s">
        <v>390</v>
      </c>
      <c r="B13" s="52" t="s">
        <v>391</v>
      </c>
      <c r="C13" s="87">
        <v>4173</v>
      </c>
      <c r="D13" s="87">
        <v>5738</v>
      </c>
      <c r="E13" s="87">
        <v>12006</v>
      </c>
      <c r="F13" s="87">
        <v>13690</v>
      </c>
      <c r="G13" s="87">
        <v>13066</v>
      </c>
      <c r="H13" s="87">
        <v>9784</v>
      </c>
      <c r="I13" s="87">
        <v>1126</v>
      </c>
      <c r="J13" s="87">
        <v>178</v>
      </c>
      <c r="K13" s="87">
        <v>8915</v>
      </c>
      <c r="L13" s="87">
        <v>8188</v>
      </c>
      <c r="M13" s="87">
        <v>3624</v>
      </c>
      <c r="N13" s="87">
        <v>3624</v>
      </c>
      <c r="O13" s="87">
        <f t="shared" si="0"/>
        <v>84112</v>
      </c>
      <c r="P13" s="87">
        <v>95606</v>
      </c>
      <c r="Q13" s="88">
        <f t="shared" si="1"/>
        <v>0.87977741982720747</v>
      </c>
    </row>
    <row r="14" spans="1:17" ht="26.2" customHeight="1" x14ac:dyDescent="0.15">
      <c r="A14" s="86" t="s">
        <v>392</v>
      </c>
      <c r="B14" s="52" t="s">
        <v>393</v>
      </c>
      <c r="C14" s="87">
        <v>681</v>
      </c>
      <c r="D14" s="87">
        <v>1725</v>
      </c>
      <c r="E14" s="87">
        <v>2730</v>
      </c>
      <c r="F14" s="87">
        <v>10439</v>
      </c>
      <c r="G14" s="87">
        <v>11238</v>
      </c>
      <c r="H14" s="87">
        <v>5550</v>
      </c>
      <c r="I14" s="87">
        <v>435</v>
      </c>
      <c r="J14" s="87">
        <v>352</v>
      </c>
      <c r="K14" s="87">
        <v>574</v>
      </c>
      <c r="L14" s="87">
        <v>1017</v>
      </c>
      <c r="M14" s="87">
        <v>1993</v>
      </c>
      <c r="N14" s="87">
        <v>2866</v>
      </c>
      <c r="O14" s="87">
        <f t="shared" si="0"/>
        <v>39600</v>
      </c>
      <c r="P14" s="87">
        <v>40836</v>
      </c>
      <c r="Q14" s="88">
        <f t="shared" si="1"/>
        <v>0.96973258889215397</v>
      </c>
    </row>
    <row r="15" spans="1:17" ht="26.2" customHeight="1" x14ac:dyDescent="0.15">
      <c r="A15" s="86" t="s">
        <v>394</v>
      </c>
      <c r="B15" s="52" t="s">
        <v>395</v>
      </c>
      <c r="C15" s="87">
        <v>275</v>
      </c>
      <c r="D15" s="87">
        <v>273</v>
      </c>
      <c r="E15" s="87">
        <v>145</v>
      </c>
      <c r="F15" s="87">
        <v>156</v>
      </c>
      <c r="G15" s="87">
        <v>3205</v>
      </c>
      <c r="H15" s="87">
        <v>3176</v>
      </c>
      <c r="I15" s="87">
        <v>116</v>
      </c>
      <c r="J15" s="87">
        <v>0</v>
      </c>
      <c r="K15" s="87">
        <v>905</v>
      </c>
      <c r="L15" s="87">
        <v>669</v>
      </c>
      <c r="M15" s="87">
        <v>10</v>
      </c>
      <c r="N15" s="87">
        <v>45</v>
      </c>
      <c r="O15" s="87">
        <f t="shared" si="0"/>
        <v>8975</v>
      </c>
      <c r="P15" s="87">
        <v>8500</v>
      </c>
      <c r="Q15" s="88">
        <f t="shared" si="1"/>
        <v>1.0558823529411765</v>
      </c>
    </row>
    <row r="16" spans="1:17" ht="26.2" customHeight="1" x14ac:dyDescent="0.15">
      <c r="A16" s="86" t="s">
        <v>396</v>
      </c>
      <c r="B16" s="52" t="s">
        <v>397</v>
      </c>
      <c r="C16" s="87">
        <v>85680</v>
      </c>
      <c r="D16" s="87">
        <v>80803</v>
      </c>
      <c r="E16" s="87">
        <v>90726</v>
      </c>
      <c r="F16" s="87">
        <v>19398</v>
      </c>
      <c r="G16" s="87">
        <v>16641</v>
      </c>
      <c r="H16" s="87">
        <v>9031</v>
      </c>
      <c r="I16" s="87">
        <v>160</v>
      </c>
      <c r="J16" s="87">
        <v>97</v>
      </c>
      <c r="K16" s="87">
        <v>6138</v>
      </c>
      <c r="L16" s="87">
        <v>9258</v>
      </c>
      <c r="M16" s="87">
        <v>5722</v>
      </c>
      <c r="N16" s="87">
        <v>6065</v>
      </c>
      <c r="O16" s="87">
        <f t="shared" si="0"/>
        <v>329719</v>
      </c>
      <c r="P16" s="87">
        <v>453887</v>
      </c>
      <c r="Q16" s="88">
        <f t="shared" si="1"/>
        <v>0.72643411245530276</v>
      </c>
    </row>
    <row r="17" spans="1:17" ht="26.2" customHeight="1" x14ac:dyDescent="0.15">
      <c r="A17" s="86" t="s">
        <v>398</v>
      </c>
      <c r="B17" s="52" t="s">
        <v>268</v>
      </c>
      <c r="C17" s="87">
        <v>9</v>
      </c>
      <c r="D17" s="87">
        <v>0</v>
      </c>
      <c r="E17" s="87">
        <v>0</v>
      </c>
      <c r="F17" s="87">
        <v>9</v>
      </c>
      <c r="G17" s="87">
        <v>1</v>
      </c>
      <c r="H17" s="87">
        <v>0</v>
      </c>
      <c r="I17" s="87">
        <v>0</v>
      </c>
      <c r="J17" s="87">
        <v>16</v>
      </c>
      <c r="K17" s="87">
        <v>140</v>
      </c>
      <c r="L17" s="87">
        <v>90</v>
      </c>
      <c r="M17" s="87">
        <v>58</v>
      </c>
      <c r="N17" s="87">
        <v>5</v>
      </c>
      <c r="O17" s="87">
        <f t="shared" si="0"/>
        <v>328</v>
      </c>
      <c r="P17" s="87">
        <v>818</v>
      </c>
      <c r="Q17" s="88">
        <f t="shared" si="1"/>
        <v>0.40097799511002447</v>
      </c>
    </row>
    <row r="18" spans="1:17" ht="26.2" customHeight="1" x14ac:dyDescent="0.15">
      <c r="A18" s="86" t="s">
        <v>399</v>
      </c>
      <c r="B18" s="52" t="s">
        <v>179</v>
      </c>
      <c r="C18" s="87">
        <v>3709</v>
      </c>
      <c r="D18" s="87">
        <v>227</v>
      </c>
      <c r="E18" s="87">
        <v>801</v>
      </c>
      <c r="F18" s="87">
        <v>695</v>
      </c>
      <c r="G18" s="87">
        <v>28206</v>
      </c>
      <c r="H18" s="87">
        <v>49033</v>
      </c>
      <c r="I18" s="87">
        <v>5370</v>
      </c>
      <c r="J18" s="87">
        <v>32</v>
      </c>
      <c r="K18" s="87">
        <v>55591</v>
      </c>
      <c r="L18" s="87">
        <v>9265</v>
      </c>
      <c r="M18" s="87">
        <v>2148</v>
      </c>
      <c r="N18" s="87">
        <v>1497</v>
      </c>
      <c r="O18" s="87">
        <f t="shared" si="0"/>
        <v>156574</v>
      </c>
      <c r="P18" s="87">
        <v>325998</v>
      </c>
      <c r="Q18" s="88">
        <f t="shared" si="1"/>
        <v>0.48029129013061428</v>
      </c>
    </row>
    <row r="19" spans="1:17" ht="26.2" customHeight="1" x14ac:dyDescent="0.15">
      <c r="A19" s="86" t="s">
        <v>400</v>
      </c>
      <c r="B19" s="52" t="s">
        <v>401</v>
      </c>
      <c r="C19" s="87">
        <v>564</v>
      </c>
      <c r="D19" s="87">
        <v>5163</v>
      </c>
      <c r="E19" s="87">
        <v>6481</v>
      </c>
      <c r="F19" s="87">
        <v>2722</v>
      </c>
      <c r="G19" s="87">
        <v>19</v>
      </c>
      <c r="H19" s="87">
        <v>0</v>
      </c>
      <c r="I19" s="87">
        <v>0</v>
      </c>
      <c r="J19" s="87">
        <v>0</v>
      </c>
      <c r="K19" s="87">
        <v>4</v>
      </c>
      <c r="L19" s="87">
        <v>0</v>
      </c>
      <c r="M19" s="87">
        <v>12</v>
      </c>
      <c r="N19" s="87">
        <v>241</v>
      </c>
      <c r="O19" s="87">
        <f t="shared" si="0"/>
        <v>15206</v>
      </c>
      <c r="P19" s="87">
        <v>26840</v>
      </c>
      <c r="Q19" s="88">
        <f t="shared" si="1"/>
        <v>0.56654247391952306</v>
      </c>
    </row>
    <row r="20" spans="1:17" ht="26.2" customHeight="1" x14ac:dyDescent="0.15">
      <c r="A20" s="86" t="s">
        <v>402</v>
      </c>
      <c r="B20" s="52" t="s">
        <v>191</v>
      </c>
      <c r="C20" s="87">
        <v>26493</v>
      </c>
      <c r="D20" s="87">
        <v>16760</v>
      </c>
      <c r="E20" s="87">
        <v>52485</v>
      </c>
      <c r="F20" s="87">
        <v>12639</v>
      </c>
      <c r="G20" s="87">
        <v>7596</v>
      </c>
      <c r="H20" s="87">
        <v>1333</v>
      </c>
      <c r="I20" s="87">
        <v>0</v>
      </c>
      <c r="J20" s="87">
        <v>0</v>
      </c>
      <c r="K20" s="87">
        <v>1914</v>
      </c>
      <c r="L20" s="87">
        <v>9088</v>
      </c>
      <c r="M20" s="87">
        <v>4027</v>
      </c>
      <c r="N20" s="87">
        <v>5786</v>
      </c>
      <c r="O20" s="87">
        <f t="shared" si="0"/>
        <v>138121</v>
      </c>
      <c r="P20" s="87">
        <v>288014</v>
      </c>
      <c r="Q20" s="88">
        <f t="shared" si="1"/>
        <v>0.47956349344129107</v>
      </c>
    </row>
    <row r="21" spans="1:17" ht="26.2" customHeight="1" x14ac:dyDescent="0.15">
      <c r="A21" s="86" t="s">
        <v>403</v>
      </c>
      <c r="B21" s="52" t="s">
        <v>404</v>
      </c>
      <c r="C21" s="87">
        <v>2188</v>
      </c>
      <c r="D21" s="87">
        <v>4766</v>
      </c>
      <c r="E21" s="87">
        <v>5446</v>
      </c>
      <c r="F21" s="87">
        <v>4170</v>
      </c>
      <c r="G21" s="87">
        <v>3179</v>
      </c>
      <c r="H21" s="87">
        <v>4602</v>
      </c>
      <c r="I21" s="87">
        <v>75</v>
      </c>
      <c r="J21" s="87">
        <v>16</v>
      </c>
      <c r="K21" s="87">
        <v>3267</v>
      </c>
      <c r="L21" s="87">
        <v>757</v>
      </c>
      <c r="M21" s="87">
        <v>1525</v>
      </c>
      <c r="N21" s="87">
        <v>2012</v>
      </c>
      <c r="O21" s="87">
        <f t="shared" si="0"/>
        <v>32003</v>
      </c>
      <c r="P21" s="87">
        <v>29370</v>
      </c>
      <c r="Q21" s="88">
        <f t="shared" si="1"/>
        <v>1.0896493020088525</v>
      </c>
    </row>
    <row r="22" spans="1:17" ht="26.2" customHeight="1" x14ac:dyDescent="0.15">
      <c r="A22" s="86" t="s">
        <v>405</v>
      </c>
      <c r="B22" s="52" t="s">
        <v>406</v>
      </c>
      <c r="C22" s="87">
        <v>0</v>
      </c>
      <c r="D22" s="87">
        <v>28</v>
      </c>
      <c r="E22" s="87">
        <v>528</v>
      </c>
      <c r="F22" s="87">
        <v>956</v>
      </c>
      <c r="G22" s="87">
        <v>1508</v>
      </c>
      <c r="H22" s="87">
        <v>1112</v>
      </c>
      <c r="I22" s="87">
        <v>0</v>
      </c>
      <c r="J22" s="87">
        <v>0</v>
      </c>
      <c r="K22" s="87">
        <v>0</v>
      </c>
      <c r="L22" s="87">
        <v>0</v>
      </c>
      <c r="M22" s="87">
        <v>0</v>
      </c>
      <c r="N22" s="87">
        <v>0</v>
      </c>
      <c r="O22" s="87">
        <f t="shared" si="0"/>
        <v>4132</v>
      </c>
      <c r="P22" s="87">
        <v>6142</v>
      </c>
      <c r="Q22" s="88">
        <f t="shared" si="1"/>
        <v>0.67274503419081733</v>
      </c>
    </row>
    <row r="23" spans="1:17" ht="26.2" customHeight="1" x14ac:dyDescent="0.15">
      <c r="A23" s="86" t="s">
        <v>407</v>
      </c>
      <c r="B23" s="52" t="s">
        <v>408</v>
      </c>
      <c r="C23" s="87">
        <v>273</v>
      </c>
      <c r="D23" s="87">
        <v>131</v>
      </c>
      <c r="E23" s="87">
        <v>405</v>
      </c>
      <c r="F23" s="87">
        <v>2315</v>
      </c>
      <c r="G23" s="87">
        <v>120229</v>
      </c>
      <c r="H23" s="87">
        <v>29167</v>
      </c>
      <c r="I23" s="87">
        <v>4158</v>
      </c>
      <c r="J23" s="87">
        <v>718</v>
      </c>
      <c r="K23" s="87">
        <v>858</v>
      </c>
      <c r="L23" s="87">
        <v>8648</v>
      </c>
      <c r="M23" s="87">
        <v>6819</v>
      </c>
      <c r="N23" s="87">
        <v>13658</v>
      </c>
      <c r="O23" s="87">
        <f t="shared" si="0"/>
        <v>187379</v>
      </c>
      <c r="P23" s="87">
        <v>263677</v>
      </c>
      <c r="Q23" s="88">
        <f t="shared" si="1"/>
        <v>0.71063839470260959</v>
      </c>
    </row>
    <row r="24" spans="1:17" ht="26.2" customHeight="1" x14ac:dyDescent="0.15">
      <c r="A24" s="86" t="s">
        <v>409</v>
      </c>
      <c r="B24" s="52" t="s">
        <v>410</v>
      </c>
      <c r="C24" s="87">
        <v>611</v>
      </c>
      <c r="D24" s="87">
        <v>845</v>
      </c>
      <c r="E24" s="87">
        <v>2165</v>
      </c>
      <c r="F24" s="87">
        <v>4117</v>
      </c>
      <c r="G24" s="87">
        <v>3324</v>
      </c>
      <c r="H24" s="87">
        <v>2159</v>
      </c>
      <c r="I24" s="87">
        <v>2921</v>
      </c>
      <c r="J24" s="87">
        <v>1696</v>
      </c>
      <c r="K24" s="87">
        <v>3126</v>
      </c>
      <c r="L24" s="87">
        <v>1385</v>
      </c>
      <c r="M24" s="87">
        <v>481</v>
      </c>
      <c r="N24" s="87">
        <v>701</v>
      </c>
      <c r="O24" s="87">
        <f t="shared" si="0"/>
        <v>23531</v>
      </c>
      <c r="P24" s="87">
        <v>31545</v>
      </c>
      <c r="Q24" s="88">
        <f t="shared" si="1"/>
        <v>0.74595022983040105</v>
      </c>
    </row>
    <row r="25" spans="1:17" ht="26.2" customHeight="1" x14ac:dyDescent="0.15">
      <c r="A25" s="86" t="s">
        <v>411</v>
      </c>
      <c r="B25" s="52" t="s">
        <v>243</v>
      </c>
      <c r="C25" s="87">
        <v>0</v>
      </c>
      <c r="D25" s="87">
        <v>3</v>
      </c>
      <c r="E25" s="87">
        <v>0</v>
      </c>
      <c r="F25" s="87">
        <v>4</v>
      </c>
      <c r="G25" s="87">
        <v>92</v>
      </c>
      <c r="H25" s="87">
        <v>834</v>
      </c>
      <c r="I25" s="87">
        <v>470</v>
      </c>
      <c r="J25" s="87">
        <v>218</v>
      </c>
      <c r="K25" s="87">
        <v>99</v>
      </c>
      <c r="L25" s="87">
        <v>6</v>
      </c>
      <c r="M25" s="87">
        <v>0</v>
      </c>
      <c r="N25" s="87">
        <v>0</v>
      </c>
      <c r="O25" s="87">
        <f t="shared" si="0"/>
        <v>1726</v>
      </c>
      <c r="P25" s="87">
        <v>2326</v>
      </c>
      <c r="Q25" s="88">
        <f t="shared" si="1"/>
        <v>0.74204643164230444</v>
      </c>
    </row>
  </sheetData>
  <mergeCells count="2">
    <mergeCell ref="P7:Q7"/>
    <mergeCell ref="A8:B8"/>
  </mergeCells>
  <phoneticPr fontId="3"/>
  <pageMargins left="0.78740157480314965" right="0.39370078740157483" top="0.39370078740157483" bottom="0.39370078740157483" header="0" footer="0"/>
  <pageSetup paperSize="9" scale="92" orientation="landscape"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33B6-455F-40F5-96C0-93859C46E07E}">
  <sheetPr codeName="Sheet10">
    <pageSetUpPr fitToPage="1"/>
  </sheetPr>
  <dimension ref="A1:Q29"/>
  <sheetViews>
    <sheetView view="pageLayout" zoomScaleNormal="100" workbookViewId="0"/>
  </sheetViews>
  <sheetFormatPr defaultColWidth="9" defaultRowHeight="14.4" x14ac:dyDescent="0.15"/>
  <cols>
    <col min="1" max="1" width="4.77734375" style="51" customWidth="1"/>
    <col min="2" max="2" width="18" style="51" customWidth="1"/>
    <col min="3" max="13" width="9.33203125" style="51" customWidth="1"/>
    <col min="14" max="16" width="10.21875" style="51" customWidth="1"/>
    <col min="17" max="17" width="8.33203125" style="51" customWidth="1"/>
    <col min="18" max="256" width="9" style="51"/>
    <col min="257" max="257" width="4.77734375" style="51" customWidth="1"/>
    <col min="258" max="258" width="18" style="51" customWidth="1"/>
    <col min="259" max="269" width="9.33203125" style="51" customWidth="1"/>
    <col min="270" max="272" width="10.21875" style="51" customWidth="1"/>
    <col min="273" max="273" width="8.33203125" style="51" customWidth="1"/>
    <col min="274" max="512" width="9" style="51"/>
    <col min="513" max="513" width="4.77734375" style="51" customWidth="1"/>
    <col min="514" max="514" width="18" style="51" customWidth="1"/>
    <col min="515" max="525" width="9.33203125" style="51" customWidth="1"/>
    <col min="526" max="528" width="10.21875" style="51" customWidth="1"/>
    <col min="529" max="529" width="8.33203125" style="51" customWidth="1"/>
    <col min="530" max="768" width="9" style="51"/>
    <col min="769" max="769" width="4.77734375" style="51" customWidth="1"/>
    <col min="770" max="770" width="18" style="51" customWidth="1"/>
    <col min="771" max="781" width="9.33203125" style="51" customWidth="1"/>
    <col min="782" max="784" width="10.21875" style="51" customWidth="1"/>
    <col min="785" max="785" width="8.33203125" style="51" customWidth="1"/>
    <col min="786" max="1024" width="9" style="51"/>
    <col min="1025" max="1025" width="4.77734375" style="51" customWidth="1"/>
    <col min="1026" max="1026" width="18" style="51" customWidth="1"/>
    <col min="1027" max="1037" width="9.33203125" style="51" customWidth="1"/>
    <col min="1038" max="1040" width="10.21875" style="51" customWidth="1"/>
    <col min="1041" max="1041" width="8.33203125" style="51" customWidth="1"/>
    <col min="1042" max="1280" width="9" style="51"/>
    <col min="1281" max="1281" width="4.77734375" style="51" customWidth="1"/>
    <col min="1282" max="1282" width="18" style="51" customWidth="1"/>
    <col min="1283" max="1293" width="9.33203125" style="51" customWidth="1"/>
    <col min="1294" max="1296" width="10.21875" style="51" customWidth="1"/>
    <col min="1297" max="1297" width="8.33203125" style="51" customWidth="1"/>
    <col min="1298" max="1536" width="9" style="51"/>
    <col min="1537" max="1537" width="4.77734375" style="51" customWidth="1"/>
    <col min="1538" max="1538" width="18" style="51" customWidth="1"/>
    <col min="1539" max="1549" width="9.33203125" style="51" customWidth="1"/>
    <col min="1550" max="1552" width="10.21875" style="51" customWidth="1"/>
    <col min="1553" max="1553" width="8.33203125" style="51" customWidth="1"/>
    <col min="1554" max="1792" width="9" style="51"/>
    <col min="1793" max="1793" width="4.77734375" style="51" customWidth="1"/>
    <col min="1794" max="1794" width="18" style="51" customWidth="1"/>
    <col min="1795" max="1805" width="9.33203125" style="51" customWidth="1"/>
    <col min="1806" max="1808" width="10.21875" style="51" customWidth="1"/>
    <col min="1809" max="1809" width="8.33203125" style="51" customWidth="1"/>
    <col min="1810" max="2048" width="9" style="51"/>
    <col min="2049" max="2049" width="4.77734375" style="51" customWidth="1"/>
    <col min="2050" max="2050" width="18" style="51" customWidth="1"/>
    <col min="2051" max="2061" width="9.33203125" style="51" customWidth="1"/>
    <col min="2062" max="2064" width="10.21875" style="51" customWidth="1"/>
    <col min="2065" max="2065" width="8.33203125" style="51" customWidth="1"/>
    <col min="2066" max="2304" width="9" style="51"/>
    <col min="2305" max="2305" width="4.77734375" style="51" customWidth="1"/>
    <col min="2306" max="2306" width="18" style="51" customWidth="1"/>
    <col min="2307" max="2317" width="9.33203125" style="51" customWidth="1"/>
    <col min="2318" max="2320" width="10.21875" style="51" customWidth="1"/>
    <col min="2321" max="2321" width="8.33203125" style="51" customWidth="1"/>
    <col min="2322" max="2560" width="9" style="51"/>
    <col min="2561" max="2561" width="4.77734375" style="51" customWidth="1"/>
    <col min="2562" max="2562" width="18" style="51" customWidth="1"/>
    <col min="2563" max="2573" width="9.33203125" style="51" customWidth="1"/>
    <col min="2574" max="2576" width="10.21875" style="51" customWidth="1"/>
    <col min="2577" max="2577" width="8.33203125" style="51" customWidth="1"/>
    <col min="2578" max="2816" width="9" style="51"/>
    <col min="2817" max="2817" width="4.77734375" style="51" customWidth="1"/>
    <col min="2818" max="2818" width="18" style="51" customWidth="1"/>
    <col min="2819" max="2829" width="9.33203125" style="51" customWidth="1"/>
    <col min="2830" max="2832" width="10.21875" style="51" customWidth="1"/>
    <col min="2833" max="2833" width="8.33203125" style="51" customWidth="1"/>
    <col min="2834" max="3072" width="9" style="51"/>
    <col min="3073" max="3073" width="4.77734375" style="51" customWidth="1"/>
    <col min="3074" max="3074" width="18" style="51" customWidth="1"/>
    <col min="3075" max="3085" width="9.33203125" style="51" customWidth="1"/>
    <col min="3086" max="3088" width="10.21875" style="51" customWidth="1"/>
    <col min="3089" max="3089" width="8.33203125" style="51" customWidth="1"/>
    <col min="3090" max="3328" width="9" style="51"/>
    <col min="3329" max="3329" width="4.77734375" style="51" customWidth="1"/>
    <col min="3330" max="3330" width="18" style="51" customWidth="1"/>
    <col min="3331" max="3341" width="9.33203125" style="51" customWidth="1"/>
    <col min="3342" max="3344" width="10.21875" style="51" customWidth="1"/>
    <col min="3345" max="3345" width="8.33203125" style="51" customWidth="1"/>
    <col min="3346" max="3584" width="9" style="51"/>
    <col min="3585" max="3585" width="4.77734375" style="51" customWidth="1"/>
    <col min="3586" max="3586" width="18" style="51" customWidth="1"/>
    <col min="3587" max="3597" width="9.33203125" style="51" customWidth="1"/>
    <col min="3598" max="3600" width="10.21875" style="51" customWidth="1"/>
    <col min="3601" max="3601" width="8.33203125" style="51" customWidth="1"/>
    <col min="3602" max="3840" width="9" style="51"/>
    <col min="3841" max="3841" width="4.77734375" style="51" customWidth="1"/>
    <col min="3842" max="3842" width="18" style="51" customWidth="1"/>
    <col min="3843" max="3853" width="9.33203125" style="51" customWidth="1"/>
    <col min="3854" max="3856" width="10.21875" style="51" customWidth="1"/>
    <col min="3857" max="3857" width="8.33203125" style="51" customWidth="1"/>
    <col min="3858" max="4096" width="9" style="51"/>
    <col min="4097" max="4097" width="4.77734375" style="51" customWidth="1"/>
    <col min="4098" max="4098" width="18" style="51" customWidth="1"/>
    <col min="4099" max="4109" width="9.33203125" style="51" customWidth="1"/>
    <col min="4110" max="4112" width="10.21875" style="51" customWidth="1"/>
    <col min="4113" max="4113" width="8.33203125" style="51" customWidth="1"/>
    <col min="4114" max="4352" width="9" style="51"/>
    <col min="4353" max="4353" width="4.77734375" style="51" customWidth="1"/>
    <col min="4354" max="4354" width="18" style="51" customWidth="1"/>
    <col min="4355" max="4365" width="9.33203125" style="51" customWidth="1"/>
    <col min="4366" max="4368" width="10.21875" style="51" customWidth="1"/>
    <col min="4369" max="4369" width="8.33203125" style="51" customWidth="1"/>
    <col min="4370" max="4608" width="9" style="51"/>
    <col min="4609" max="4609" width="4.77734375" style="51" customWidth="1"/>
    <col min="4610" max="4610" width="18" style="51" customWidth="1"/>
    <col min="4611" max="4621" width="9.33203125" style="51" customWidth="1"/>
    <col min="4622" max="4624" width="10.21875" style="51" customWidth="1"/>
    <col min="4625" max="4625" width="8.33203125" style="51" customWidth="1"/>
    <col min="4626" max="4864" width="9" style="51"/>
    <col min="4865" max="4865" width="4.77734375" style="51" customWidth="1"/>
    <col min="4866" max="4866" width="18" style="51" customWidth="1"/>
    <col min="4867" max="4877" width="9.33203125" style="51" customWidth="1"/>
    <col min="4878" max="4880" width="10.21875" style="51" customWidth="1"/>
    <col min="4881" max="4881" width="8.33203125" style="51" customWidth="1"/>
    <col min="4882" max="5120" width="9" style="51"/>
    <col min="5121" max="5121" width="4.77734375" style="51" customWidth="1"/>
    <col min="5122" max="5122" width="18" style="51" customWidth="1"/>
    <col min="5123" max="5133" width="9.33203125" style="51" customWidth="1"/>
    <col min="5134" max="5136" width="10.21875" style="51" customWidth="1"/>
    <col min="5137" max="5137" width="8.33203125" style="51" customWidth="1"/>
    <col min="5138" max="5376" width="9" style="51"/>
    <col min="5377" max="5377" width="4.77734375" style="51" customWidth="1"/>
    <col min="5378" max="5378" width="18" style="51" customWidth="1"/>
    <col min="5379" max="5389" width="9.33203125" style="51" customWidth="1"/>
    <col min="5390" max="5392" width="10.21875" style="51" customWidth="1"/>
    <col min="5393" max="5393" width="8.33203125" style="51" customWidth="1"/>
    <col min="5394" max="5632" width="9" style="51"/>
    <col min="5633" max="5633" width="4.77734375" style="51" customWidth="1"/>
    <col min="5634" max="5634" width="18" style="51" customWidth="1"/>
    <col min="5635" max="5645" width="9.33203125" style="51" customWidth="1"/>
    <col min="5646" max="5648" width="10.21875" style="51" customWidth="1"/>
    <col min="5649" max="5649" width="8.33203125" style="51" customWidth="1"/>
    <col min="5650" max="5888" width="9" style="51"/>
    <col min="5889" max="5889" width="4.77734375" style="51" customWidth="1"/>
    <col min="5890" max="5890" width="18" style="51" customWidth="1"/>
    <col min="5891" max="5901" width="9.33203125" style="51" customWidth="1"/>
    <col min="5902" max="5904" width="10.21875" style="51" customWidth="1"/>
    <col min="5905" max="5905" width="8.33203125" style="51" customWidth="1"/>
    <col min="5906" max="6144" width="9" style="51"/>
    <col min="6145" max="6145" width="4.77734375" style="51" customWidth="1"/>
    <col min="6146" max="6146" width="18" style="51" customWidth="1"/>
    <col min="6147" max="6157" width="9.33203125" style="51" customWidth="1"/>
    <col min="6158" max="6160" width="10.21875" style="51" customWidth="1"/>
    <col min="6161" max="6161" width="8.33203125" style="51" customWidth="1"/>
    <col min="6162" max="6400" width="9" style="51"/>
    <col min="6401" max="6401" width="4.77734375" style="51" customWidth="1"/>
    <col min="6402" max="6402" width="18" style="51" customWidth="1"/>
    <col min="6403" max="6413" width="9.33203125" style="51" customWidth="1"/>
    <col min="6414" max="6416" width="10.21875" style="51" customWidth="1"/>
    <col min="6417" max="6417" width="8.33203125" style="51" customWidth="1"/>
    <col min="6418" max="6656" width="9" style="51"/>
    <col min="6657" max="6657" width="4.77734375" style="51" customWidth="1"/>
    <col min="6658" max="6658" width="18" style="51" customWidth="1"/>
    <col min="6659" max="6669" width="9.33203125" style="51" customWidth="1"/>
    <col min="6670" max="6672" width="10.21875" style="51" customWidth="1"/>
    <col min="6673" max="6673" width="8.33203125" style="51" customWidth="1"/>
    <col min="6674" max="6912" width="9" style="51"/>
    <col min="6913" max="6913" width="4.77734375" style="51" customWidth="1"/>
    <col min="6914" max="6914" width="18" style="51" customWidth="1"/>
    <col min="6915" max="6925" width="9.33203125" style="51" customWidth="1"/>
    <col min="6926" max="6928" width="10.21875" style="51" customWidth="1"/>
    <col min="6929" max="6929" width="8.33203125" style="51" customWidth="1"/>
    <col min="6930" max="7168" width="9" style="51"/>
    <col min="7169" max="7169" width="4.77734375" style="51" customWidth="1"/>
    <col min="7170" max="7170" width="18" style="51" customWidth="1"/>
    <col min="7171" max="7181" width="9.33203125" style="51" customWidth="1"/>
    <col min="7182" max="7184" width="10.21875" style="51" customWidth="1"/>
    <col min="7185" max="7185" width="8.33203125" style="51" customWidth="1"/>
    <col min="7186" max="7424" width="9" style="51"/>
    <col min="7425" max="7425" width="4.77734375" style="51" customWidth="1"/>
    <col min="7426" max="7426" width="18" style="51" customWidth="1"/>
    <col min="7427" max="7437" width="9.33203125" style="51" customWidth="1"/>
    <col min="7438" max="7440" width="10.21875" style="51" customWidth="1"/>
    <col min="7441" max="7441" width="8.33203125" style="51" customWidth="1"/>
    <col min="7442" max="7680" width="9" style="51"/>
    <col min="7681" max="7681" width="4.77734375" style="51" customWidth="1"/>
    <col min="7682" max="7682" width="18" style="51" customWidth="1"/>
    <col min="7683" max="7693" width="9.33203125" style="51" customWidth="1"/>
    <col min="7694" max="7696" width="10.21875" style="51" customWidth="1"/>
    <col min="7697" max="7697" width="8.33203125" style="51" customWidth="1"/>
    <col min="7698" max="7936" width="9" style="51"/>
    <col min="7937" max="7937" width="4.77734375" style="51" customWidth="1"/>
    <col min="7938" max="7938" width="18" style="51" customWidth="1"/>
    <col min="7939" max="7949" width="9.33203125" style="51" customWidth="1"/>
    <col min="7950" max="7952" width="10.21875" style="51" customWidth="1"/>
    <col min="7953" max="7953" width="8.33203125" style="51" customWidth="1"/>
    <col min="7954" max="8192" width="9" style="51"/>
    <col min="8193" max="8193" width="4.77734375" style="51" customWidth="1"/>
    <col min="8194" max="8194" width="18" style="51" customWidth="1"/>
    <col min="8195" max="8205" width="9.33203125" style="51" customWidth="1"/>
    <col min="8206" max="8208" width="10.21875" style="51" customWidth="1"/>
    <col min="8209" max="8209" width="8.33203125" style="51" customWidth="1"/>
    <col min="8210" max="8448" width="9" style="51"/>
    <col min="8449" max="8449" width="4.77734375" style="51" customWidth="1"/>
    <col min="8450" max="8450" width="18" style="51" customWidth="1"/>
    <col min="8451" max="8461" width="9.33203125" style="51" customWidth="1"/>
    <col min="8462" max="8464" width="10.21875" style="51" customWidth="1"/>
    <col min="8465" max="8465" width="8.33203125" style="51" customWidth="1"/>
    <col min="8466" max="8704" width="9" style="51"/>
    <col min="8705" max="8705" width="4.77734375" style="51" customWidth="1"/>
    <col min="8706" max="8706" width="18" style="51" customWidth="1"/>
    <col min="8707" max="8717" width="9.33203125" style="51" customWidth="1"/>
    <col min="8718" max="8720" width="10.21875" style="51" customWidth="1"/>
    <col min="8721" max="8721" width="8.33203125" style="51" customWidth="1"/>
    <col min="8722" max="8960" width="9" style="51"/>
    <col min="8961" max="8961" width="4.77734375" style="51" customWidth="1"/>
    <col min="8962" max="8962" width="18" style="51" customWidth="1"/>
    <col min="8963" max="8973" width="9.33203125" style="51" customWidth="1"/>
    <col min="8974" max="8976" width="10.21875" style="51" customWidth="1"/>
    <col min="8977" max="8977" width="8.33203125" style="51" customWidth="1"/>
    <col min="8978" max="9216" width="9" style="51"/>
    <col min="9217" max="9217" width="4.77734375" style="51" customWidth="1"/>
    <col min="9218" max="9218" width="18" style="51" customWidth="1"/>
    <col min="9219" max="9229" width="9.33203125" style="51" customWidth="1"/>
    <col min="9230" max="9232" width="10.21875" style="51" customWidth="1"/>
    <col min="9233" max="9233" width="8.33203125" style="51" customWidth="1"/>
    <col min="9234" max="9472" width="9" style="51"/>
    <col min="9473" max="9473" width="4.77734375" style="51" customWidth="1"/>
    <col min="9474" max="9474" width="18" style="51" customWidth="1"/>
    <col min="9475" max="9485" width="9.33203125" style="51" customWidth="1"/>
    <col min="9486" max="9488" width="10.21875" style="51" customWidth="1"/>
    <col min="9489" max="9489" width="8.33203125" style="51" customWidth="1"/>
    <col min="9490" max="9728" width="9" style="51"/>
    <col min="9729" max="9729" width="4.77734375" style="51" customWidth="1"/>
    <col min="9730" max="9730" width="18" style="51" customWidth="1"/>
    <col min="9731" max="9741" width="9.33203125" style="51" customWidth="1"/>
    <col min="9742" max="9744" width="10.21875" style="51" customWidth="1"/>
    <col min="9745" max="9745" width="8.33203125" style="51" customWidth="1"/>
    <col min="9746" max="9984" width="9" style="51"/>
    <col min="9985" max="9985" width="4.77734375" style="51" customWidth="1"/>
    <col min="9986" max="9986" width="18" style="51" customWidth="1"/>
    <col min="9987" max="9997" width="9.33203125" style="51" customWidth="1"/>
    <col min="9998" max="10000" width="10.21875" style="51" customWidth="1"/>
    <col min="10001" max="10001" width="8.33203125" style="51" customWidth="1"/>
    <col min="10002" max="10240" width="9" style="51"/>
    <col min="10241" max="10241" width="4.77734375" style="51" customWidth="1"/>
    <col min="10242" max="10242" width="18" style="51" customWidth="1"/>
    <col min="10243" max="10253" width="9.33203125" style="51" customWidth="1"/>
    <col min="10254" max="10256" width="10.21875" style="51" customWidth="1"/>
    <col min="10257" max="10257" width="8.33203125" style="51" customWidth="1"/>
    <col min="10258" max="10496" width="9" style="51"/>
    <col min="10497" max="10497" width="4.77734375" style="51" customWidth="1"/>
    <col min="10498" max="10498" width="18" style="51" customWidth="1"/>
    <col min="10499" max="10509" width="9.33203125" style="51" customWidth="1"/>
    <col min="10510" max="10512" width="10.21875" style="51" customWidth="1"/>
    <col min="10513" max="10513" width="8.33203125" style="51" customWidth="1"/>
    <col min="10514" max="10752" width="9" style="51"/>
    <col min="10753" max="10753" width="4.77734375" style="51" customWidth="1"/>
    <col min="10754" max="10754" width="18" style="51" customWidth="1"/>
    <col min="10755" max="10765" width="9.33203125" style="51" customWidth="1"/>
    <col min="10766" max="10768" width="10.21875" style="51" customWidth="1"/>
    <col min="10769" max="10769" width="8.33203125" style="51" customWidth="1"/>
    <col min="10770" max="11008" width="9" style="51"/>
    <col min="11009" max="11009" width="4.77734375" style="51" customWidth="1"/>
    <col min="11010" max="11010" width="18" style="51" customWidth="1"/>
    <col min="11011" max="11021" width="9.33203125" style="51" customWidth="1"/>
    <col min="11022" max="11024" width="10.21875" style="51" customWidth="1"/>
    <col min="11025" max="11025" width="8.33203125" style="51" customWidth="1"/>
    <col min="11026" max="11264" width="9" style="51"/>
    <col min="11265" max="11265" width="4.77734375" style="51" customWidth="1"/>
    <col min="11266" max="11266" width="18" style="51" customWidth="1"/>
    <col min="11267" max="11277" width="9.33203125" style="51" customWidth="1"/>
    <col min="11278" max="11280" width="10.21875" style="51" customWidth="1"/>
    <col min="11281" max="11281" width="8.33203125" style="51" customWidth="1"/>
    <col min="11282" max="11520" width="9" style="51"/>
    <col min="11521" max="11521" width="4.77734375" style="51" customWidth="1"/>
    <col min="11522" max="11522" width="18" style="51" customWidth="1"/>
    <col min="11523" max="11533" width="9.33203125" style="51" customWidth="1"/>
    <col min="11534" max="11536" width="10.21875" style="51" customWidth="1"/>
    <col min="11537" max="11537" width="8.33203125" style="51" customWidth="1"/>
    <col min="11538" max="11776" width="9" style="51"/>
    <col min="11777" max="11777" width="4.77734375" style="51" customWidth="1"/>
    <col min="11778" max="11778" width="18" style="51" customWidth="1"/>
    <col min="11779" max="11789" width="9.33203125" style="51" customWidth="1"/>
    <col min="11790" max="11792" width="10.21875" style="51" customWidth="1"/>
    <col min="11793" max="11793" width="8.33203125" style="51" customWidth="1"/>
    <col min="11794" max="12032" width="9" style="51"/>
    <col min="12033" max="12033" width="4.77734375" style="51" customWidth="1"/>
    <col min="12034" max="12034" width="18" style="51" customWidth="1"/>
    <col min="12035" max="12045" width="9.33203125" style="51" customWidth="1"/>
    <col min="12046" max="12048" width="10.21875" style="51" customWidth="1"/>
    <col min="12049" max="12049" width="8.33203125" style="51" customWidth="1"/>
    <col min="12050" max="12288" width="9" style="51"/>
    <col min="12289" max="12289" width="4.77734375" style="51" customWidth="1"/>
    <col min="12290" max="12290" width="18" style="51" customWidth="1"/>
    <col min="12291" max="12301" width="9.33203125" style="51" customWidth="1"/>
    <col min="12302" max="12304" width="10.21875" style="51" customWidth="1"/>
    <col min="12305" max="12305" width="8.33203125" style="51" customWidth="1"/>
    <col min="12306" max="12544" width="9" style="51"/>
    <col min="12545" max="12545" width="4.77734375" style="51" customWidth="1"/>
    <col min="12546" max="12546" width="18" style="51" customWidth="1"/>
    <col min="12547" max="12557" width="9.33203125" style="51" customWidth="1"/>
    <col min="12558" max="12560" width="10.21875" style="51" customWidth="1"/>
    <col min="12561" max="12561" width="8.33203125" style="51" customWidth="1"/>
    <col min="12562" max="12800" width="9" style="51"/>
    <col min="12801" max="12801" width="4.77734375" style="51" customWidth="1"/>
    <col min="12802" max="12802" width="18" style="51" customWidth="1"/>
    <col min="12803" max="12813" width="9.33203125" style="51" customWidth="1"/>
    <col min="12814" max="12816" width="10.21875" style="51" customWidth="1"/>
    <col min="12817" max="12817" width="8.33203125" style="51" customWidth="1"/>
    <col min="12818" max="13056" width="9" style="51"/>
    <col min="13057" max="13057" width="4.77734375" style="51" customWidth="1"/>
    <col min="13058" max="13058" width="18" style="51" customWidth="1"/>
    <col min="13059" max="13069" width="9.33203125" style="51" customWidth="1"/>
    <col min="13070" max="13072" width="10.21875" style="51" customWidth="1"/>
    <col min="13073" max="13073" width="8.33203125" style="51" customWidth="1"/>
    <col min="13074" max="13312" width="9" style="51"/>
    <col min="13313" max="13313" width="4.77734375" style="51" customWidth="1"/>
    <col min="13314" max="13314" width="18" style="51" customWidth="1"/>
    <col min="13315" max="13325" width="9.33203125" style="51" customWidth="1"/>
    <col min="13326" max="13328" width="10.21875" style="51" customWidth="1"/>
    <col min="13329" max="13329" width="8.33203125" style="51" customWidth="1"/>
    <col min="13330" max="13568" width="9" style="51"/>
    <col min="13569" max="13569" width="4.77734375" style="51" customWidth="1"/>
    <col min="13570" max="13570" width="18" style="51" customWidth="1"/>
    <col min="13571" max="13581" width="9.33203125" style="51" customWidth="1"/>
    <col min="13582" max="13584" width="10.21875" style="51" customWidth="1"/>
    <col min="13585" max="13585" width="8.33203125" style="51" customWidth="1"/>
    <col min="13586" max="13824" width="9" style="51"/>
    <col min="13825" max="13825" width="4.77734375" style="51" customWidth="1"/>
    <col min="13826" max="13826" width="18" style="51" customWidth="1"/>
    <col min="13827" max="13837" width="9.33203125" style="51" customWidth="1"/>
    <col min="13838" max="13840" width="10.21875" style="51" customWidth="1"/>
    <col min="13841" max="13841" width="8.33203125" style="51" customWidth="1"/>
    <col min="13842" max="14080" width="9" style="51"/>
    <col min="14081" max="14081" width="4.77734375" style="51" customWidth="1"/>
    <col min="14082" max="14082" width="18" style="51" customWidth="1"/>
    <col min="14083" max="14093" width="9.33203125" style="51" customWidth="1"/>
    <col min="14094" max="14096" width="10.21875" style="51" customWidth="1"/>
    <col min="14097" max="14097" width="8.33203125" style="51" customWidth="1"/>
    <col min="14098" max="14336" width="9" style="51"/>
    <col min="14337" max="14337" width="4.77734375" style="51" customWidth="1"/>
    <col min="14338" max="14338" width="18" style="51" customWidth="1"/>
    <col min="14339" max="14349" width="9.33203125" style="51" customWidth="1"/>
    <col min="14350" max="14352" width="10.21875" style="51" customWidth="1"/>
    <col min="14353" max="14353" width="8.33203125" style="51" customWidth="1"/>
    <col min="14354" max="14592" width="9" style="51"/>
    <col min="14593" max="14593" width="4.77734375" style="51" customWidth="1"/>
    <col min="14594" max="14594" width="18" style="51" customWidth="1"/>
    <col min="14595" max="14605" width="9.33203125" style="51" customWidth="1"/>
    <col min="14606" max="14608" width="10.21875" style="51" customWidth="1"/>
    <col min="14609" max="14609" width="8.33203125" style="51" customWidth="1"/>
    <col min="14610" max="14848" width="9" style="51"/>
    <col min="14849" max="14849" width="4.77734375" style="51" customWidth="1"/>
    <col min="14850" max="14850" width="18" style="51" customWidth="1"/>
    <col min="14851" max="14861" width="9.33203125" style="51" customWidth="1"/>
    <col min="14862" max="14864" width="10.21875" style="51" customWidth="1"/>
    <col min="14865" max="14865" width="8.33203125" style="51" customWidth="1"/>
    <col min="14866" max="15104" width="9" style="51"/>
    <col min="15105" max="15105" width="4.77734375" style="51" customWidth="1"/>
    <col min="15106" max="15106" width="18" style="51" customWidth="1"/>
    <col min="15107" max="15117" width="9.33203125" style="51" customWidth="1"/>
    <col min="15118" max="15120" width="10.21875" style="51" customWidth="1"/>
    <col min="15121" max="15121" width="8.33203125" style="51" customWidth="1"/>
    <col min="15122" max="15360" width="9" style="51"/>
    <col min="15361" max="15361" width="4.77734375" style="51" customWidth="1"/>
    <col min="15362" max="15362" width="18" style="51" customWidth="1"/>
    <col min="15363" max="15373" width="9.33203125" style="51" customWidth="1"/>
    <col min="15374" max="15376" width="10.21875" style="51" customWidth="1"/>
    <col min="15377" max="15377" width="8.33203125" style="51" customWidth="1"/>
    <col min="15378" max="15616" width="9" style="51"/>
    <col min="15617" max="15617" width="4.77734375" style="51" customWidth="1"/>
    <col min="15618" max="15618" width="18" style="51" customWidth="1"/>
    <col min="15619" max="15629" width="9.33203125" style="51" customWidth="1"/>
    <col min="15630" max="15632" width="10.21875" style="51" customWidth="1"/>
    <col min="15633" max="15633" width="8.33203125" style="51" customWidth="1"/>
    <col min="15634" max="15872" width="9" style="51"/>
    <col min="15873" max="15873" width="4.77734375" style="51" customWidth="1"/>
    <col min="15874" max="15874" width="18" style="51" customWidth="1"/>
    <col min="15875" max="15885" width="9.33203125" style="51" customWidth="1"/>
    <col min="15886" max="15888" width="10.21875" style="51" customWidth="1"/>
    <col min="15889" max="15889" width="8.33203125" style="51" customWidth="1"/>
    <col min="15890" max="16128" width="9" style="51"/>
    <col min="16129" max="16129" width="4.77734375" style="51" customWidth="1"/>
    <col min="16130" max="16130" width="18" style="51" customWidth="1"/>
    <col min="16131" max="16141" width="9.33203125" style="51" customWidth="1"/>
    <col min="16142" max="16144" width="10.21875" style="51" customWidth="1"/>
    <col min="16145" max="16145" width="8.33203125" style="51" customWidth="1"/>
    <col min="16146" max="16384" width="9" style="51"/>
  </cols>
  <sheetData>
    <row r="1" spans="1:17" ht="24.75" customHeight="1" x14ac:dyDescent="0.15"/>
    <row r="2" spans="1:17" s="58" customFormat="1" ht="24.75" customHeight="1" x14ac:dyDescent="0.15">
      <c r="A2" s="431" t="s">
        <v>412</v>
      </c>
      <c r="B2" s="432"/>
      <c r="C2" s="50" t="s">
        <v>369</v>
      </c>
      <c r="D2" s="50" t="s">
        <v>370</v>
      </c>
      <c r="E2" s="50" t="s">
        <v>371</v>
      </c>
      <c r="F2" s="50" t="s">
        <v>372</v>
      </c>
      <c r="G2" s="50" t="s">
        <v>373</v>
      </c>
      <c r="H2" s="50" t="s">
        <v>374</v>
      </c>
      <c r="I2" s="50" t="s">
        <v>375</v>
      </c>
      <c r="J2" s="50" t="s">
        <v>376</v>
      </c>
      <c r="K2" s="50" t="s">
        <v>377</v>
      </c>
      <c r="L2" s="50" t="s">
        <v>378</v>
      </c>
      <c r="M2" s="50" t="s">
        <v>379</v>
      </c>
      <c r="N2" s="50" t="s">
        <v>380</v>
      </c>
      <c r="O2" s="50" t="s">
        <v>381</v>
      </c>
      <c r="P2" s="50" t="s">
        <v>413</v>
      </c>
      <c r="Q2" s="50" t="s">
        <v>383</v>
      </c>
    </row>
    <row r="3" spans="1:17" ht="24.75" customHeight="1" x14ac:dyDescent="0.15">
      <c r="A3" s="86" t="s">
        <v>414</v>
      </c>
      <c r="B3" s="52" t="s">
        <v>415</v>
      </c>
      <c r="C3" s="87">
        <v>147</v>
      </c>
      <c r="D3" s="87">
        <v>490</v>
      </c>
      <c r="E3" s="87">
        <v>3117</v>
      </c>
      <c r="F3" s="87">
        <v>3997</v>
      </c>
      <c r="G3" s="87">
        <v>1880</v>
      </c>
      <c r="H3" s="87">
        <v>1674</v>
      </c>
      <c r="I3" s="87">
        <v>331</v>
      </c>
      <c r="J3" s="87">
        <v>144</v>
      </c>
      <c r="K3" s="87">
        <v>1571</v>
      </c>
      <c r="L3" s="87">
        <v>605</v>
      </c>
      <c r="M3" s="87">
        <v>1294</v>
      </c>
      <c r="N3" s="87">
        <v>1269</v>
      </c>
      <c r="O3" s="87">
        <f t="shared" ref="O3:O25" si="0">SUM(C3:N3)</f>
        <v>16519</v>
      </c>
      <c r="P3" s="87">
        <v>18765</v>
      </c>
      <c r="Q3" s="88">
        <f t="shared" ref="Q3:Q26" si="1">IF(O3*P3&lt;&gt;0,O3/P3,"0%")</f>
        <v>0.88030908606448177</v>
      </c>
    </row>
    <row r="4" spans="1:17" ht="24.75" customHeight="1" x14ac:dyDescent="0.15">
      <c r="A4" s="86" t="s">
        <v>416</v>
      </c>
      <c r="B4" s="52" t="s">
        <v>417</v>
      </c>
      <c r="C4" s="87">
        <v>1230</v>
      </c>
      <c r="D4" s="87">
        <v>3458</v>
      </c>
      <c r="E4" s="87">
        <v>3550</v>
      </c>
      <c r="F4" s="87">
        <v>14622</v>
      </c>
      <c r="G4" s="87">
        <v>18815</v>
      </c>
      <c r="H4" s="87">
        <v>31516</v>
      </c>
      <c r="I4" s="87">
        <v>4317</v>
      </c>
      <c r="J4" s="87">
        <v>792</v>
      </c>
      <c r="K4" s="87">
        <v>5273</v>
      </c>
      <c r="L4" s="87">
        <v>7870</v>
      </c>
      <c r="M4" s="87">
        <v>14851</v>
      </c>
      <c r="N4" s="87">
        <v>8738</v>
      </c>
      <c r="O4" s="87">
        <f t="shared" si="0"/>
        <v>115032</v>
      </c>
      <c r="P4" s="87">
        <v>80500</v>
      </c>
      <c r="Q4" s="88">
        <f t="shared" si="1"/>
        <v>1.4289689440993789</v>
      </c>
    </row>
    <row r="5" spans="1:17" ht="24.75" customHeight="1" x14ac:dyDescent="0.15">
      <c r="A5" s="86" t="s">
        <v>418</v>
      </c>
      <c r="B5" s="52" t="s">
        <v>419</v>
      </c>
      <c r="C5" s="87">
        <v>0</v>
      </c>
      <c r="D5" s="87">
        <v>0</v>
      </c>
      <c r="E5" s="87">
        <v>0</v>
      </c>
      <c r="F5" s="87">
        <v>0</v>
      </c>
      <c r="G5" s="87">
        <v>7043</v>
      </c>
      <c r="H5" s="87">
        <v>20190</v>
      </c>
      <c r="I5" s="87">
        <v>140</v>
      </c>
      <c r="J5" s="87">
        <v>35</v>
      </c>
      <c r="K5" s="87">
        <v>110</v>
      </c>
      <c r="L5" s="87">
        <v>5435</v>
      </c>
      <c r="M5" s="87">
        <v>829</v>
      </c>
      <c r="N5" s="87">
        <v>0</v>
      </c>
      <c r="O5" s="87">
        <f t="shared" si="0"/>
        <v>33782</v>
      </c>
      <c r="P5" s="87">
        <v>31193</v>
      </c>
      <c r="Q5" s="88">
        <f t="shared" si="1"/>
        <v>1.0829993908889815</v>
      </c>
    </row>
    <row r="6" spans="1:17" ht="24.75" customHeight="1" x14ac:dyDescent="0.15">
      <c r="A6" s="86" t="s">
        <v>420</v>
      </c>
      <c r="B6" s="52" t="s">
        <v>275</v>
      </c>
      <c r="C6" s="87">
        <v>0</v>
      </c>
      <c r="D6" s="87">
        <v>0</v>
      </c>
      <c r="E6" s="87">
        <v>0</v>
      </c>
      <c r="F6" s="87">
        <v>39</v>
      </c>
      <c r="G6" s="87">
        <v>17</v>
      </c>
      <c r="H6" s="87">
        <v>42</v>
      </c>
      <c r="I6" s="87">
        <v>26</v>
      </c>
      <c r="J6" s="87">
        <v>380</v>
      </c>
      <c r="K6" s="87">
        <v>9366</v>
      </c>
      <c r="L6" s="87">
        <v>18983</v>
      </c>
      <c r="M6" s="87">
        <v>9675</v>
      </c>
      <c r="N6" s="87">
        <v>3785</v>
      </c>
      <c r="O6" s="87">
        <f t="shared" si="0"/>
        <v>42313</v>
      </c>
      <c r="P6" s="87">
        <v>60757</v>
      </c>
      <c r="Q6" s="88">
        <f t="shared" si="1"/>
        <v>0.69643004098293204</v>
      </c>
    </row>
    <row r="7" spans="1:17" ht="24.75" customHeight="1" x14ac:dyDescent="0.15">
      <c r="A7" s="86" t="s">
        <v>421</v>
      </c>
      <c r="B7" s="52" t="s">
        <v>422</v>
      </c>
      <c r="C7" s="87">
        <v>6934</v>
      </c>
      <c r="D7" s="87">
        <v>7808</v>
      </c>
      <c r="E7" s="87">
        <v>16329</v>
      </c>
      <c r="F7" s="87">
        <v>29301</v>
      </c>
      <c r="G7" s="87">
        <v>32571</v>
      </c>
      <c r="H7" s="87">
        <v>50553</v>
      </c>
      <c r="I7" s="87">
        <v>15935</v>
      </c>
      <c r="J7" s="87">
        <v>9024</v>
      </c>
      <c r="K7" s="87">
        <v>25704</v>
      </c>
      <c r="L7" s="87">
        <v>13374</v>
      </c>
      <c r="M7" s="87">
        <v>14269</v>
      </c>
      <c r="N7" s="87">
        <v>11597</v>
      </c>
      <c r="O7" s="87">
        <f t="shared" si="0"/>
        <v>233399</v>
      </c>
      <c r="P7" s="87">
        <v>281380</v>
      </c>
      <c r="Q7" s="88">
        <f t="shared" si="1"/>
        <v>0.82947970715758046</v>
      </c>
    </row>
    <row r="8" spans="1:17" ht="24.75" customHeight="1" x14ac:dyDescent="0.15">
      <c r="A8" s="86" t="s">
        <v>423</v>
      </c>
      <c r="B8" s="52" t="s">
        <v>223</v>
      </c>
      <c r="C8" s="87">
        <v>97251</v>
      </c>
      <c r="D8" s="87">
        <v>16166</v>
      </c>
      <c r="E8" s="87">
        <v>4324</v>
      </c>
      <c r="F8" s="87">
        <v>347</v>
      </c>
      <c r="G8" s="87">
        <v>54097</v>
      </c>
      <c r="H8" s="87">
        <v>253917</v>
      </c>
      <c r="I8" s="87">
        <v>94990</v>
      </c>
      <c r="J8" s="87">
        <v>140917</v>
      </c>
      <c r="K8" s="87">
        <v>382512</v>
      </c>
      <c r="L8" s="87">
        <v>45318</v>
      </c>
      <c r="M8" s="87">
        <v>197544</v>
      </c>
      <c r="N8" s="87">
        <v>30037</v>
      </c>
      <c r="O8" s="87">
        <f t="shared" si="0"/>
        <v>1317420</v>
      </c>
      <c r="P8" s="87">
        <v>2532919</v>
      </c>
      <c r="Q8" s="88">
        <f t="shared" si="1"/>
        <v>0.52011927740287001</v>
      </c>
    </row>
    <row r="9" spans="1:17" ht="24.75" customHeight="1" x14ac:dyDescent="0.15">
      <c r="A9" s="86" t="s">
        <v>424</v>
      </c>
      <c r="B9" s="52" t="s">
        <v>229</v>
      </c>
      <c r="C9" s="87">
        <v>3699</v>
      </c>
      <c r="D9" s="87">
        <v>5420</v>
      </c>
      <c r="E9" s="87">
        <v>5899</v>
      </c>
      <c r="F9" s="87">
        <v>2161</v>
      </c>
      <c r="G9" s="87">
        <v>124</v>
      </c>
      <c r="H9" s="87">
        <v>0</v>
      </c>
      <c r="I9" s="87">
        <v>0</v>
      </c>
      <c r="J9" s="87">
        <v>1</v>
      </c>
      <c r="K9" s="87">
        <v>54</v>
      </c>
      <c r="L9" s="87">
        <v>11</v>
      </c>
      <c r="M9" s="87">
        <v>36</v>
      </c>
      <c r="N9" s="87">
        <v>263</v>
      </c>
      <c r="O9" s="87">
        <f t="shared" si="0"/>
        <v>17668</v>
      </c>
      <c r="P9" s="87">
        <v>16958</v>
      </c>
      <c r="Q9" s="88">
        <f t="shared" si="1"/>
        <v>1.0418681448283995</v>
      </c>
    </row>
    <row r="10" spans="1:17" ht="24.75" customHeight="1" x14ac:dyDescent="0.15">
      <c r="A10" s="86" t="s">
        <v>425</v>
      </c>
      <c r="B10" s="52" t="s">
        <v>426</v>
      </c>
      <c r="C10" s="87">
        <v>126</v>
      </c>
      <c r="D10" s="87">
        <v>186</v>
      </c>
      <c r="E10" s="87">
        <v>1775</v>
      </c>
      <c r="F10" s="87">
        <v>4562</v>
      </c>
      <c r="G10" s="87">
        <v>2201</v>
      </c>
      <c r="H10" s="87">
        <v>1905</v>
      </c>
      <c r="I10" s="87">
        <v>1058</v>
      </c>
      <c r="J10" s="87">
        <v>453</v>
      </c>
      <c r="K10" s="87">
        <v>311</v>
      </c>
      <c r="L10" s="87">
        <v>1135</v>
      </c>
      <c r="M10" s="87">
        <v>1089</v>
      </c>
      <c r="N10" s="87">
        <v>32</v>
      </c>
      <c r="O10" s="87">
        <f t="shared" si="0"/>
        <v>14833</v>
      </c>
      <c r="P10" s="87">
        <v>12800</v>
      </c>
      <c r="Q10" s="88">
        <f t="shared" si="1"/>
        <v>1.1588281250000001</v>
      </c>
    </row>
    <row r="11" spans="1:17" ht="24.75" customHeight="1" x14ac:dyDescent="0.15">
      <c r="A11" s="86" t="s">
        <v>427</v>
      </c>
      <c r="B11" s="52" t="s">
        <v>264</v>
      </c>
      <c r="C11" s="87">
        <v>0</v>
      </c>
      <c r="D11" s="87">
        <v>0</v>
      </c>
      <c r="E11" s="87">
        <v>0</v>
      </c>
      <c r="F11" s="87">
        <v>0</v>
      </c>
      <c r="G11" s="87">
        <v>0</v>
      </c>
      <c r="H11" s="87">
        <v>3</v>
      </c>
      <c r="I11" s="87">
        <v>35</v>
      </c>
      <c r="J11" s="87">
        <v>30</v>
      </c>
      <c r="K11" s="87">
        <v>10</v>
      </c>
      <c r="L11" s="87">
        <v>0</v>
      </c>
      <c r="M11" s="87">
        <v>0</v>
      </c>
      <c r="N11" s="87">
        <v>0</v>
      </c>
      <c r="O11" s="87">
        <f t="shared" si="0"/>
        <v>78</v>
      </c>
      <c r="P11" s="87">
        <v>212</v>
      </c>
      <c r="Q11" s="88">
        <f t="shared" si="1"/>
        <v>0.36792452830188677</v>
      </c>
    </row>
    <row r="12" spans="1:17" ht="24.75" customHeight="1" x14ac:dyDescent="0.15">
      <c r="A12" s="86" t="s">
        <v>428</v>
      </c>
      <c r="B12" s="53" t="s">
        <v>429</v>
      </c>
      <c r="C12" s="87">
        <v>6977</v>
      </c>
      <c r="D12" s="87">
        <v>5451</v>
      </c>
      <c r="E12" s="87">
        <v>10155</v>
      </c>
      <c r="F12" s="87">
        <v>12631</v>
      </c>
      <c r="G12" s="87">
        <v>6852</v>
      </c>
      <c r="H12" s="87">
        <v>2595</v>
      </c>
      <c r="I12" s="87">
        <v>0</v>
      </c>
      <c r="J12" s="87">
        <v>0</v>
      </c>
      <c r="K12" s="87">
        <v>9609</v>
      </c>
      <c r="L12" s="87">
        <v>10912</v>
      </c>
      <c r="M12" s="87">
        <v>12493</v>
      </c>
      <c r="N12" s="87">
        <v>5057</v>
      </c>
      <c r="O12" s="87">
        <f t="shared" si="0"/>
        <v>82732</v>
      </c>
      <c r="P12" s="87">
        <v>112228</v>
      </c>
      <c r="Q12" s="88">
        <f t="shared" si="1"/>
        <v>0.73717788787111949</v>
      </c>
    </row>
    <row r="13" spans="1:17" ht="24.75" customHeight="1" x14ac:dyDescent="0.15">
      <c r="A13" s="86" t="s">
        <v>430</v>
      </c>
      <c r="B13" s="52" t="s">
        <v>431</v>
      </c>
      <c r="C13" s="87">
        <v>1661</v>
      </c>
      <c r="D13" s="87">
        <v>686</v>
      </c>
      <c r="E13" s="87">
        <v>1229</v>
      </c>
      <c r="F13" s="87">
        <v>2371</v>
      </c>
      <c r="G13" s="87">
        <v>1718</v>
      </c>
      <c r="H13" s="87">
        <v>679</v>
      </c>
      <c r="I13" s="87">
        <v>0</v>
      </c>
      <c r="J13" s="87">
        <v>0</v>
      </c>
      <c r="K13" s="87">
        <v>2202</v>
      </c>
      <c r="L13" s="87">
        <v>1541</v>
      </c>
      <c r="M13" s="87">
        <v>1411</v>
      </c>
      <c r="N13" s="87">
        <v>1129</v>
      </c>
      <c r="O13" s="87">
        <f t="shared" si="0"/>
        <v>14627</v>
      </c>
      <c r="P13" s="87">
        <v>18392</v>
      </c>
      <c r="Q13" s="88">
        <f t="shared" si="1"/>
        <v>0.7952914310569813</v>
      </c>
    </row>
    <row r="14" spans="1:17" ht="24.75" customHeight="1" x14ac:dyDescent="0.15">
      <c r="A14" s="86" t="s">
        <v>432</v>
      </c>
      <c r="B14" s="52" t="s">
        <v>267</v>
      </c>
      <c r="C14" s="87">
        <v>1967</v>
      </c>
      <c r="D14" s="87">
        <v>170</v>
      </c>
      <c r="E14" s="87">
        <v>1503</v>
      </c>
      <c r="F14" s="87">
        <v>830</v>
      </c>
      <c r="G14" s="87">
        <v>24</v>
      </c>
      <c r="H14" s="87">
        <v>2</v>
      </c>
      <c r="I14" s="87">
        <v>0</v>
      </c>
      <c r="J14" s="87">
        <v>0</v>
      </c>
      <c r="K14" s="87">
        <v>0</v>
      </c>
      <c r="L14" s="87">
        <v>19375</v>
      </c>
      <c r="M14" s="87">
        <v>10510</v>
      </c>
      <c r="N14" s="87">
        <v>4334</v>
      </c>
      <c r="O14" s="87">
        <f t="shared" si="0"/>
        <v>38715</v>
      </c>
      <c r="P14" s="87">
        <v>18432</v>
      </c>
      <c r="Q14" s="88">
        <f t="shared" si="1"/>
        <v>2.1004231770833335</v>
      </c>
    </row>
    <row r="15" spans="1:17" ht="24.75" customHeight="1" x14ac:dyDescent="0.15">
      <c r="A15" s="86" t="s">
        <v>433</v>
      </c>
      <c r="B15" s="52" t="s">
        <v>271</v>
      </c>
      <c r="C15" s="87">
        <v>18300</v>
      </c>
      <c r="D15" s="87">
        <v>0</v>
      </c>
      <c r="E15" s="87">
        <v>0</v>
      </c>
      <c r="F15" s="87">
        <v>41610</v>
      </c>
      <c r="G15" s="87">
        <v>46440</v>
      </c>
      <c r="H15" s="87">
        <v>62250</v>
      </c>
      <c r="I15" s="87">
        <v>44700</v>
      </c>
      <c r="J15" s="87">
        <v>52830</v>
      </c>
      <c r="K15" s="87">
        <v>42000</v>
      </c>
      <c r="L15" s="87">
        <v>36900</v>
      </c>
      <c r="M15" s="87">
        <v>32910</v>
      </c>
      <c r="N15" s="87">
        <v>13890</v>
      </c>
      <c r="O15" s="87">
        <f t="shared" si="0"/>
        <v>391830</v>
      </c>
      <c r="P15" s="87">
        <v>368163</v>
      </c>
      <c r="Q15" s="88">
        <f t="shared" si="1"/>
        <v>1.0642840263687552</v>
      </c>
    </row>
    <row r="16" spans="1:17" ht="24.75" customHeight="1" x14ac:dyDescent="0.15">
      <c r="A16" s="86" t="s">
        <v>434</v>
      </c>
      <c r="B16" s="52" t="s">
        <v>278</v>
      </c>
      <c r="C16" s="87">
        <v>0</v>
      </c>
      <c r="D16" s="87">
        <v>4</v>
      </c>
      <c r="E16" s="87">
        <v>70</v>
      </c>
      <c r="F16" s="87">
        <v>42</v>
      </c>
      <c r="G16" s="87">
        <v>35</v>
      </c>
      <c r="H16" s="87">
        <v>54</v>
      </c>
      <c r="I16" s="87">
        <v>49</v>
      </c>
      <c r="J16" s="87">
        <v>23</v>
      </c>
      <c r="K16" s="87">
        <v>113</v>
      </c>
      <c r="L16" s="87">
        <v>317</v>
      </c>
      <c r="M16" s="87">
        <v>188</v>
      </c>
      <c r="N16" s="87">
        <v>63</v>
      </c>
      <c r="O16" s="87">
        <f t="shared" si="0"/>
        <v>958</v>
      </c>
      <c r="P16" s="87">
        <v>1396</v>
      </c>
      <c r="Q16" s="88">
        <f t="shared" si="1"/>
        <v>0.68624641833810884</v>
      </c>
    </row>
    <row r="17" spans="1:17" ht="24.75" customHeight="1" x14ac:dyDescent="0.15">
      <c r="A17" s="86" t="s">
        <v>435</v>
      </c>
      <c r="B17" s="89" t="s">
        <v>436</v>
      </c>
      <c r="C17" s="87">
        <v>4727</v>
      </c>
      <c r="D17" s="87">
        <v>4340</v>
      </c>
      <c r="E17" s="87">
        <v>7086</v>
      </c>
      <c r="F17" s="87">
        <v>8901</v>
      </c>
      <c r="G17" s="87">
        <v>6857</v>
      </c>
      <c r="H17" s="87">
        <v>4939</v>
      </c>
      <c r="I17" s="87">
        <v>152</v>
      </c>
      <c r="J17" s="87">
        <v>13</v>
      </c>
      <c r="K17" s="87">
        <v>2846</v>
      </c>
      <c r="L17" s="87">
        <v>3351</v>
      </c>
      <c r="M17" s="87">
        <v>2322</v>
      </c>
      <c r="N17" s="87">
        <v>1440</v>
      </c>
      <c r="O17" s="87">
        <f t="shared" si="0"/>
        <v>46974</v>
      </c>
      <c r="P17" s="87">
        <v>50379</v>
      </c>
      <c r="Q17" s="88">
        <f t="shared" si="1"/>
        <v>0.9324123146549157</v>
      </c>
    </row>
    <row r="18" spans="1:17" ht="24.75" customHeight="1" x14ac:dyDescent="0.15">
      <c r="A18" s="86" t="s">
        <v>437</v>
      </c>
      <c r="B18" s="52" t="s">
        <v>438</v>
      </c>
      <c r="C18" s="87">
        <v>334</v>
      </c>
      <c r="D18" s="87">
        <v>415</v>
      </c>
      <c r="E18" s="87">
        <v>557</v>
      </c>
      <c r="F18" s="87">
        <v>929</v>
      </c>
      <c r="G18" s="87">
        <v>292</v>
      </c>
      <c r="H18" s="87">
        <v>159</v>
      </c>
      <c r="I18" s="87">
        <v>74</v>
      </c>
      <c r="J18" s="87">
        <v>273</v>
      </c>
      <c r="K18" s="87">
        <v>46</v>
      </c>
      <c r="L18" s="87">
        <v>0</v>
      </c>
      <c r="M18" s="87">
        <v>0</v>
      </c>
      <c r="N18" s="87">
        <v>223</v>
      </c>
      <c r="O18" s="87">
        <f t="shared" si="0"/>
        <v>3302</v>
      </c>
      <c r="P18" s="87">
        <v>3003</v>
      </c>
      <c r="Q18" s="88">
        <f t="shared" si="1"/>
        <v>1.0995670995670996</v>
      </c>
    </row>
    <row r="19" spans="1:17" ht="24.75" customHeight="1" x14ac:dyDescent="0.15">
      <c r="A19" s="86" t="s">
        <v>439</v>
      </c>
      <c r="B19" s="52" t="s">
        <v>440</v>
      </c>
      <c r="C19" s="87">
        <v>1257</v>
      </c>
      <c r="D19" s="87">
        <v>1270</v>
      </c>
      <c r="E19" s="87">
        <v>1623</v>
      </c>
      <c r="F19" s="87">
        <v>3301</v>
      </c>
      <c r="G19" s="87">
        <v>3089</v>
      </c>
      <c r="H19" s="87">
        <v>4506</v>
      </c>
      <c r="I19" s="87">
        <v>10882</v>
      </c>
      <c r="J19" s="87">
        <v>12012</v>
      </c>
      <c r="K19" s="87">
        <v>11144</v>
      </c>
      <c r="L19" s="87">
        <v>6054</v>
      </c>
      <c r="M19" s="87">
        <v>4078</v>
      </c>
      <c r="N19" s="87">
        <v>1959</v>
      </c>
      <c r="O19" s="87">
        <f t="shared" si="0"/>
        <v>61175</v>
      </c>
      <c r="P19" s="87">
        <v>77666</v>
      </c>
      <c r="Q19" s="88">
        <f t="shared" si="1"/>
        <v>0.78766770530219143</v>
      </c>
    </row>
    <row r="20" spans="1:17" ht="24.75" customHeight="1" x14ac:dyDescent="0.15">
      <c r="A20" s="86" t="s">
        <v>441</v>
      </c>
      <c r="B20" s="52" t="s">
        <v>285</v>
      </c>
      <c r="C20" s="87">
        <v>0</v>
      </c>
      <c r="D20" s="87">
        <v>0</v>
      </c>
      <c r="E20" s="87">
        <v>0</v>
      </c>
      <c r="F20" s="87">
        <v>0</v>
      </c>
      <c r="G20" s="87">
        <v>0</v>
      </c>
      <c r="H20" s="87">
        <v>10061</v>
      </c>
      <c r="I20" s="87">
        <v>25546</v>
      </c>
      <c r="J20" s="87">
        <v>17190</v>
      </c>
      <c r="K20" s="87">
        <v>0</v>
      </c>
      <c r="L20" s="87">
        <v>0</v>
      </c>
      <c r="M20" s="87">
        <v>0</v>
      </c>
      <c r="N20" s="87">
        <v>0</v>
      </c>
      <c r="O20" s="87">
        <f t="shared" si="0"/>
        <v>52797</v>
      </c>
      <c r="P20" s="87">
        <v>40160</v>
      </c>
      <c r="Q20" s="88">
        <f t="shared" si="1"/>
        <v>1.3146663346613545</v>
      </c>
    </row>
    <row r="21" spans="1:17" ht="24.75" customHeight="1" x14ac:dyDescent="0.15">
      <c r="A21" s="86" t="s">
        <v>442</v>
      </c>
      <c r="B21" s="52" t="s">
        <v>443</v>
      </c>
      <c r="C21" s="87">
        <v>0</v>
      </c>
      <c r="D21" s="87">
        <v>0</v>
      </c>
      <c r="E21" s="87">
        <v>0</v>
      </c>
      <c r="F21" s="87">
        <v>0</v>
      </c>
      <c r="G21" s="87">
        <v>30</v>
      </c>
      <c r="H21" s="87">
        <v>0</v>
      </c>
      <c r="I21" s="87">
        <v>20</v>
      </c>
      <c r="J21" s="87">
        <v>0</v>
      </c>
      <c r="K21" s="87">
        <v>0</v>
      </c>
      <c r="L21" s="87">
        <v>0</v>
      </c>
      <c r="M21" s="87">
        <v>0</v>
      </c>
      <c r="N21" s="87">
        <v>0</v>
      </c>
      <c r="O21" s="87">
        <f t="shared" si="0"/>
        <v>50</v>
      </c>
      <c r="P21" s="87">
        <v>75</v>
      </c>
      <c r="Q21" s="88">
        <f t="shared" si="1"/>
        <v>0.66666666666666663</v>
      </c>
    </row>
    <row r="22" spans="1:17" ht="24.75" customHeight="1" x14ac:dyDescent="0.15">
      <c r="A22" s="86" t="s">
        <v>444</v>
      </c>
      <c r="B22" s="52" t="s">
        <v>445</v>
      </c>
      <c r="C22" s="87">
        <v>35</v>
      </c>
      <c r="D22" s="87">
        <v>2</v>
      </c>
      <c r="E22" s="87">
        <v>79</v>
      </c>
      <c r="F22" s="87">
        <v>6892</v>
      </c>
      <c r="G22" s="87">
        <v>6402</v>
      </c>
      <c r="H22" s="87">
        <v>12835</v>
      </c>
      <c r="I22" s="87">
        <v>28107</v>
      </c>
      <c r="J22" s="87">
        <v>21662</v>
      </c>
      <c r="K22" s="87">
        <v>6292</v>
      </c>
      <c r="L22" s="87">
        <v>775</v>
      </c>
      <c r="M22" s="87">
        <v>570</v>
      </c>
      <c r="N22" s="87">
        <v>326</v>
      </c>
      <c r="O22" s="87">
        <f t="shared" si="0"/>
        <v>83977</v>
      </c>
      <c r="P22" s="87">
        <v>73519</v>
      </c>
      <c r="Q22" s="88">
        <f t="shared" si="1"/>
        <v>1.1422489424502509</v>
      </c>
    </row>
    <row r="23" spans="1:17" ht="24.75" customHeight="1" x14ac:dyDescent="0.15">
      <c r="A23" s="86" t="s">
        <v>446</v>
      </c>
      <c r="B23" s="52" t="s">
        <v>447</v>
      </c>
      <c r="C23" s="87">
        <v>12</v>
      </c>
      <c r="D23" s="87">
        <v>0</v>
      </c>
      <c r="E23" s="87">
        <v>0</v>
      </c>
      <c r="F23" s="87">
        <v>248</v>
      </c>
      <c r="G23" s="87">
        <v>350</v>
      </c>
      <c r="H23" s="87">
        <v>12</v>
      </c>
      <c r="I23" s="87">
        <v>0</v>
      </c>
      <c r="J23" s="87">
        <v>0</v>
      </c>
      <c r="K23" s="87">
        <v>0</v>
      </c>
      <c r="L23" s="87">
        <v>0</v>
      </c>
      <c r="M23" s="87">
        <v>0</v>
      </c>
      <c r="N23" s="87">
        <v>0</v>
      </c>
      <c r="O23" s="87">
        <f t="shared" si="0"/>
        <v>622</v>
      </c>
      <c r="P23" s="87">
        <v>1032</v>
      </c>
      <c r="Q23" s="88">
        <f t="shared" si="1"/>
        <v>0.6027131782945736</v>
      </c>
    </row>
    <row r="24" spans="1:17" ht="24.75" customHeight="1" x14ac:dyDescent="0.15">
      <c r="A24" s="86" t="s">
        <v>448</v>
      </c>
      <c r="B24" s="52" t="s">
        <v>449</v>
      </c>
      <c r="C24" s="87">
        <v>206</v>
      </c>
      <c r="D24" s="87">
        <v>13</v>
      </c>
      <c r="E24" s="87">
        <v>18</v>
      </c>
      <c r="F24" s="87">
        <v>0</v>
      </c>
      <c r="G24" s="87">
        <v>0</v>
      </c>
      <c r="H24" s="87">
        <v>0</v>
      </c>
      <c r="I24" s="87">
        <v>0</v>
      </c>
      <c r="J24" s="87">
        <v>0</v>
      </c>
      <c r="K24" s="87">
        <v>0</v>
      </c>
      <c r="L24" s="87">
        <v>0</v>
      </c>
      <c r="M24" s="87">
        <v>0</v>
      </c>
      <c r="N24" s="87">
        <v>84</v>
      </c>
      <c r="O24" s="87">
        <f t="shared" si="0"/>
        <v>321</v>
      </c>
      <c r="P24" s="87">
        <v>381</v>
      </c>
      <c r="Q24" s="88">
        <f t="shared" si="1"/>
        <v>0.84251968503937003</v>
      </c>
    </row>
    <row r="25" spans="1:17" ht="24.75" customHeight="1" x14ac:dyDescent="0.15">
      <c r="A25" s="86" t="s">
        <v>450</v>
      </c>
      <c r="B25" s="52" t="s">
        <v>451</v>
      </c>
      <c r="C25" s="87">
        <v>3</v>
      </c>
      <c r="D25" s="87">
        <v>4</v>
      </c>
      <c r="E25" s="87">
        <v>259</v>
      </c>
      <c r="F25" s="87">
        <v>466</v>
      </c>
      <c r="G25" s="87">
        <v>391</v>
      </c>
      <c r="H25" s="87">
        <v>10304</v>
      </c>
      <c r="I25" s="87">
        <v>6207</v>
      </c>
      <c r="J25" s="87">
        <v>1394</v>
      </c>
      <c r="K25" s="87">
        <v>90</v>
      </c>
      <c r="L25" s="87">
        <v>0</v>
      </c>
      <c r="M25" s="87">
        <v>3</v>
      </c>
      <c r="N25" s="87">
        <v>0</v>
      </c>
      <c r="O25" s="87">
        <f t="shared" si="0"/>
        <v>19121</v>
      </c>
      <c r="P25" s="87">
        <v>9782</v>
      </c>
      <c r="Q25" s="88">
        <f t="shared" si="1"/>
        <v>1.9547127376814557</v>
      </c>
    </row>
    <row r="26" spans="1:17" ht="24.75" customHeight="1" x14ac:dyDescent="0.15">
      <c r="A26" s="434" t="s">
        <v>452</v>
      </c>
      <c r="B26" s="435"/>
      <c r="C26" s="87">
        <v>280336</v>
      </c>
      <c r="D26" s="87">
        <v>174610</v>
      </c>
      <c r="E26" s="87">
        <v>261485</v>
      </c>
      <c r="F26" s="87">
        <v>257593</v>
      </c>
      <c r="G26" s="87">
        <v>422484</v>
      </c>
      <c r="H26" s="87">
        <v>614621</v>
      </c>
      <c r="I26" s="87">
        <v>276367</v>
      </c>
      <c r="J26" s="87">
        <v>276079</v>
      </c>
      <c r="K26" s="87">
        <v>613409</v>
      </c>
      <c r="L26" s="87">
        <v>269073</v>
      </c>
      <c r="M26" s="87">
        <v>404264</v>
      </c>
      <c r="N26" s="87">
        <v>154458</v>
      </c>
      <c r="O26" s="87">
        <v>4004779</v>
      </c>
      <c r="P26" s="87">
        <v>5977725</v>
      </c>
      <c r="Q26" s="90">
        <f t="shared" si="1"/>
        <v>0.66995035736839681</v>
      </c>
    </row>
    <row r="27" spans="1:17" ht="24.75" customHeight="1" x14ac:dyDescent="0.15">
      <c r="A27" s="436" t="s">
        <v>453</v>
      </c>
      <c r="B27" s="437"/>
      <c r="C27" s="87">
        <v>413506</v>
      </c>
      <c r="D27" s="87">
        <v>327455</v>
      </c>
      <c r="E27" s="87">
        <v>293799</v>
      </c>
      <c r="F27" s="87">
        <v>187724</v>
      </c>
      <c r="G27" s="87">
        <v>531171</v>
      </c>
      <c r="H27" s="87">
        <v>807490</v>
      </c>
      <c r="I27" s="87">
        <v>549905</v>
      </c>
      <c r="J27" s="87">
        <v>479549</v>
      </c>
      <c r="K27" s="87">
        <v>460814</v>
      </c>
      <c r="L27" s="87">
        <v>833868</v>
      </c>
      <c r="M27" s="87">
        <v>742718</v>
      </c>
      <c r="N27" s="87">
        <v>349726</v>
      </c>
      <c r="O27" s="87">
        <f>SUM(C27:N27)</f>
        <v>5977725</v>
      </c>
      <c r="P27" s="438"/>
      <c r="Q27" s="439"/>
    </row>
    <row r="28" spans="1:17" ht="24.75" customHeight="1" x14ac:dyDescent="0.15">
      <c r="A28" s="442" t="s">
        <v>454</v>
      </c>
      <c r="B28" s="437"/>
      <c r="C28" s="90">
        <f t="shared" ref="C28:O28" si="2">C26/C27</f>
        <v>0.67794905031607766</v>
      </c>
      <c r="D28" s="90">
        <f t="shared" si="2"/>
        <v>0.53323357407888106</v>
      </c>
      <c r="E28" s="90">
        <f t="shared" si="2"/>
        <v>0.89001324034458928</v>
      </c>
      <c r="F28" s="90">
        <f t="shared" si="2"/>
        <v>1.3721900236517441</v>
      </c>
      <c r="G28" s="90">
        <f t="shared" si="2"/>
        <v>0.7953822780234614</v>
      </c>
      <c r="H28" s="90">
        <f t="shared" si="2"/>
        <v>0.76114998328152672</v>
      </c>
      <c r="I28" s="90">
        <f t="shared" si="2"/>
        <v>0.50257226248170139</v>
      </c>
      <c r="J28" s="90">
        <f t="shared" si="2"/>
        <v>0.57570550663227327</v>
      </c>
      <c r="K28" s="90">
        <f t="shared" si="2"/>
        <v>1.3311422830035546</v>
      </c>
      <c r="L28" s="90">
        <f t="shared" si="2"/>
        <v>0.32268056814747659</v>
      </c>
      <c r="M28" s="90">
        <f t="shared" si="2"/>
        <v>0.54430349069229511</v>
      </c>
      <c r="N28" s="90">
        <f t="shared" si="2"/>
        <v>0.44165432367053065</v>
      </c>
      <c r="O28" s="90">
        <f t="shared" si="2"/>
        <v>0.66995035736839681</v>
      </c>
      <c r="P28" s="440"/>
      <c r="Q28" s="441"/>
    </row>
    <row r="29" spans="1:17" ht="24.75" customHeight="1" x14ac:dyDescent="0.15">
      <c r="O29" s="92"/>
      <c r="P29" s="433" t="s">
        <v>1789</v>
      </c>
      <c r="Q29" s="433"/>
    </row>
  </sheetData>
  <mergeCells count="6">
    <mergeCell ref="P29:Q29"/>
    <mergeCell ref="A2:B2"/>
    <mergeCell ref="A26:B26"/>
    <mergeCell ref="A27:B27"/>
    <mergeCell ref="P27:Q28"/>
    <mergeCell ref="A28:B28"/>
  </mergeCells>
  <phoneticPr fontId="3"/>
  <pageMargins left="0.78740157480314965" right="0.39370078740157483" top="0.39370078740157483" bottom="0.39370078740157483" header="0" footer="0"/>
  <pageSetup paperSize="9" scale="80" orientation="landscape"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8554-C8FB-47EE-B5A7-193667FB6B9F}">
  <sheetPr codeName="Sheet11">
    <pageSetUpPr fitToPage="1"/>
  </sheetPr>
  <dimension ref="A1:Q24"/>
  <sheetViews>
    <sheetView view="pageLayout" zoomScaleNormal="100" workbookViewId="0">
      <selection activeCell="F11" sqref="F11"/>
    </sheetView>
  </sheetViews>
  <sheetFormatPr defaultRowHeight="14.4" x14ac:dyDescent="0.15"/>
  <cols>
    <col min="1" max="1" width="3.109375" style="85" customWidth="1"/>
    <col min="2" max="2" width="18.88671875" style="51" customWidth="1"/>
    <col min="3" max="17" width="8.44140625" style="51" customWidth="1"/>
    <col min="18" max="256" width="8.88671875" style="51"/>
    <col min="257" max="257" width="3.109375" style="51" customWidth="1"/>
    <col min="258" max="258" width="18.88671875" style="51" customWidth="1"/>
    <col min="259" max="273" width="8.44140625" style="51" customWidth="1"/>
    <col min="274" max="512" width="8.88671875" style="51"/>
    <col min="513" max="513" width="3.109375" style="51" customWidth="1"/>
    <col min="514" max="514" width="18.88671875" style="51" customWidth="1"/>
    <col min="515" max="529" width="8.44140625" style="51" customWidth="1"/>
    <col min="530" max="768" width="8.88671875" style="51"/>
    <col min="769" max="769" width="3.109375" style="51" customWidth="1"/>
    <col min="770" max="770" width="18.88671875" style="51" customWidth="1"/>
    <col min="771" max="785" width="8.44140625" style="51" customWidth="1"/>
    <col min="786" max="1024" width="8.88671875" style="51"/>
    <col min="1025" max="1025" width="3.109375" style="51" customWidth="1"/>
    <col min="1026" max="1026" width="18.88671875" style="51" customWidth="1"/>
    <col min="1027" max="1041" width="8.44140625" style="51" customWidth="1"/>
    <col min="1042" max="1280" width="8.88671875" style="51"/>
    <col min="1281" max="1281" width="3.109375" style="51" customWidth="1"/>
    <col min="1282" max="1282" width="18.88671875" style="51" customWidth="1"/>
    <col min="1283" max="1297" width="8.44140625" style="51" customWidth="1"/>
    <col min="1298" max="1536" width="8.88671875" style="51"/>
    <col min="1537" max="1537" width="3.109375" style="51" customWidth="1"/>
    <col min="1538" max="1538" width="18.88671875" style="51" customWidth="1"/>
    <col min="1539" max="1553" width="8.44140625" style="51" customWidth="1"/>
    <col min="1554" max="1792" width="8.88671875" style="51"/>
    <col min="1793" max="1793" width="3.109375" style="51" customWidth="1"/>
    <col min="1794" max="1794" width="18.88671875" style="51" customWidth="1"/>
    <col min="1795" max="1809" width="8.44140625" style="51" customWidth="1"/>
    <col min="1810" max="2048" width="8.88671875" style="51"/>
    <col min="2049" max="2049" width="3.109375" style="51" customWidth="1"/>
    <col min="2050" max="2050" width="18.88671875" style="51" customWidth="1"/>
    <col min="2051" max="2065" width="8.44140625" style="51" customWidth="1"/>
    <col min="2066" max="2304" width="8.88671875" style="51"/>
    <col min="2305" max="2305" width="3.109375" style="51" customWidth="1"/>
    <col min="2306" max="2306" width="18.88671875" style="51" customWidth="1"/>
    <col min="2307" max="2321" width="8.44140625" style="51" customWidth="1"/>
    <col min="2322" max="2560" width="8.88671875" style="51"/>
    <col min="2561" max="2561" width="3.109375" style="51" customWidth="1"/>
    <col min="2562" max="2562" width="18.88671875" style="51" customWidth="1"/>
    <col min="2563" max="2577" width="8.44140625" style="51" customWidth="1"/>
    <col min="2578" max="2816" width="8.88671875" style="51"/>
    <col min="2817" max="2817" width="3.109375" style="51" customWidth="1"/>
    <col min="2818" max="2818" width="18.88671875" style="51" customWidth="1"/>
    <col min="2819" max="2833" width="8.44140625" style="51" customWidth="1"/>
    <col min="2834" max="3072" width="8.88671875" style="51"/>
    <col min="3073" max="3073" width="3.109375" style="51" customWidth="1"/>
    <col min="3074" max="3074" width="18.88671875" style="51" customWidth="1"/>
    <col min="3075" max="3089" width="8.44140625" style="51" customWidth="1"/>
    <col min="3090" max="3328" width="8.88671875" style="51"/>
    <col min="3329" max="3329" width="3.109375" style="51" customWidth="1"/>
    <col min="3330" max="3330" width="18.88671875" style="51" customWidth="1"/>
    <col min="3331" max="3345" width="8.44140625" style="51" customWidth="1"/>
    <col min="3346" max="3584" width="8.88671875" style="51"/>
    <col min="3585" max="3585" width="3.109375" style="51" customWidth="1"/>
    <col min="3586" max="3586" width="18.88671875" style="51" customWidth="1"/>
    <col min="3587" max="3601" width="8.44140625" style="51" customWidth="1"/>
    <col min="3602" max="3840" width="8.88671875" style="51"/>
    <col min="3841" max="3841" width="3.109375" style="51" customWidth="1"/>
    <col min="3842" max="3842" width="18.88671875" style="51" customWidth="1"/>
    <col min="3843" max="3857" width="8.44140625" style="51" customWidth="1"/>
    <col min="3858" max="4096" width="8.88671875" style="51"/>
    <col min="4097" max="4097" width="3.109375" style="51" customWidth="1"/>
    <col min="4098" max="4098" width="18.88671875" style="51" customWidth="1"/>
    <col min="4099" max="4113" width="8.44140625" style="51" customWidth="1"/>
    <col min="4114" max="4352" width="8.88671875" style="51"/>
    <col min="4353" max="4353" width="3.109375" style="51" customWidth="1"/>
    <col min="4354" max="4354" width="18.88671875" style="51" customWidth="1"/>
    <col min="4355" max="4369" width="8.44140625" style="51" customWidth="1"/>
    <col min="4370" max="4608" width="8.88671875" style="51"/>
    <col min="4609" max="4609" width="3.109375" style="51" customWidth="1"/>
    <col min="4610" max="4610" width="18.88671875" style="51" customWidth="1"/>
    <col min="4611" max="4625" width="8.44140625" style="51" customWidth="1"/>
    <col min="4626" max="4864" width="8.88671875" style="51"/>
    <col min="4865" max="4865" width="3.109375" style="51" customWidth="1"/>
    <col min="4866" max="4866" width="18.88671875" style="51" customWidth="1"/>
    <col min="4867" max="4881" width="8.44140625" style="51" customWidth="1"/>
    <col min="4882" max="5120" width="8.88671875" style="51"/>
    <col min="5121" max="5121" width="3.109375" style="51" customWidth="1"/>
    <col min="5122" max="5122" width="18.88671875" style="51" customWidth="1"/>
    <col min="5123" max="5137" width="8.44140625" style="51" customWidth="1"/>
    <col min="5138" max="5376" width="8.88671875" style="51"/>
    <col min="5377" max="5377" width="3.109375" style="51" customWidth="1"/>
    <col min="5378" max="5378" width="18.88671875" style="51" customWidth="1"/>
    <col min="5379" max="5393" width="8.44140625" style="51" customWidth="1"/>
    <col min="5394" max="5632" width="8.88671875" style="51"/>
    <col min="5633" max="5633" width="3.109375" style="51" customWidth="1"/>
    <col min="5634" max="5634" width="18.88671875" style="51" customWidth="1"/>
    <col min="5635" max="5649" width="8.44140625" style="51" customWidth="1"/>
    <col min="5650" max="5888" width="8.88671875" style="51"/>
    <col min="5889" max="5889" width="3.109375" style="51" customWidth="1"/>
    <col min="5890" max="5890" width="18.88671875" style="51" customWidth="1"/>
    <col min="5891" max="5905" width="8.44140625" style="51" customWidth="1"/>
    <col min="5906" max="6144" width="8.88671875" style="51"/>
    <col min="6145" max="6145" width="3.109375" style="51" customWidth="1"/>
    <col min="6146" max="6146" width="18.88671875" style="51" customWidth="1"/>
    <col min="6147" max="6161" width="8.44140625" style="51" customWidth="1"/>
    <col min="6162" max="6400" width="8.88671875" style="51"/>
    <col min="6401" max="6401" width="3.109375" style="51" customWidth="1"/>
    <col min="6402" max="6402" width="18.88671875" style="51" customWidth="1"/>
    <col min="6403" max="6417" width="8.44140625" style="51" customWidth="1"/>
    <col min="6418" max="6656" width="8.88671875" style="51"/>
    <col min="6657" max="6657" width="3.109375" style="51" customWidth="1"/>
    <col min="6658" max="6658" width="18.88671875" style="51" customWidth="1"/>
    <col min="6659" max="6673" width="8.44140625" style="51" customWidth="1"/>
    <col min="6674" max="6912" width="8.88671875" style="51"/>
    <col min="6913" max="6913" width="3.109375" style="51" customWidth="1"/>
    <col min="6914" max="6914" width="18.88671875" style="51" customWidth="1"/>
    <col min="6915" max="6929" width="8.44140625" style="51" customWidth="1"/>
    <col min="6930" max="7168" width="8.88671875" style="51"/>
    <col min="7169" max="7169" width="3.109375" style="51" customWidth="1"/>
    <col min="7170" max="7170" width="18.88671875" style="51" customWidth="1"/>
    <col min="7171" max="7185" width="8.44140625" style="51" customWidth="1"/>
    <col min="7186" max="7424" width="8.88671875" style="51"/>
    <col min="7425" max="7425" width="3.109375" style="51" customWidth="1"/>
    <col min="7426" max="7426" width="18.88671875" style="51" customWidth="1"/>
    <col min="7427" max="7441" width="8.44140625" style="51" customWidth="1"/>
    <col min="7442" max="7680" width="8.88671875" style="51"/>
    <col min="7681" max="7681" width="3.109375" style="51" customWidth="1"/>
    <col min="7682" max="7682" width="18.88671875" style="51" customWidth="1"/>
    <col min="7683" max="7697" width="8.44140625" style="51" customWidth="1"/>
    <col min="7698" max="7936" width="8.88671875" style="51"/>
    <col min="7937" max="7937" width="3.109375" style="51" customWidth="1"/>
    <col min="7938" max="7938" width="18.88671875" style="51" customWidth="1"/>
    <col min="7939" max="7953" width="8.44140625" style="51" customWidth="1"/>
    <col min="7954" max="8192" width="8.88671875" style="51"/>
    <col min="8193" max="8193" width="3.109375" style="51" customWidth="1"/>
    <col min="8194" max="8194" width="18.88671875" style="51" customWidth="1"/>
    <col min="8195" max="8209" width="8.44140625" style="51" customWidth="1"/>
    <col min="8210" max="8448" width="8.88671875" style="51"/>
    <col min="8449" max="8449" width="3.109375" style="51" customWidth="1"/>
    <col min="8450" max="8450" width="18.88671875" style="51" customWidth="1"/>
    <col min="8451" max="8465" width="8.44140625" style="51" customWidth="1"/>
    <col min="8466" max="8704" width="8.88671875" style="51"/>
    <col min="8705" max="8705" width="3.109375" style="51" customWidth="1"/>
    <col min="8706" max="8706" width="18.88671875" style="51" customWidth="1"/>
    <col min="8707" max="8721" width="8.44140625" style="51" customWidth="1"/>
    <col min="8722" max="8960" width="8.88671875" style="51"/>
    <col min="8961" max="8961" width="3.109375" style="51" customWidth="1"/>
    <col min="8962" max="8962" width="18.88671875" style="51" customWidth="1"/>
    <col min="8963" max="8977" width="8.44140625" style="51" customWidth="1"/>
    <col min="8978" max="9216" width="8.88671875" style="51"/>
    <col min="9217" max="9217" width="3.109375" style="51" customWidth="1"/>
    <col min="9218" max="9218" width="18.88671875" style="51" customWidth="1"/>
    <col min="9219" max="9233" width="8.44140625" style="51" customWidth="1"/>
    <col min="9234" max="9472" width="8.88671875" style="51"/>
    <col min="9473" max="9473" width="3.109375" style="51" customWidth="1"/>
    <col min="9474" max="9474" width="18.88671875" style="51" customWidth="1"/>
    <col min="9475" max="9489" width="8.44140625" style="51" customWidth="1"/>
    <col min="9490" max="9728" width="8.88671875" style="51"/>
    <col min="9729" max="9729" width="3.109375" style="51" customWidth="1"/>
    <col min="9730" max="9730" width="18.88671875" style="51" customWidth="1"/>
    <col min="9731" max="9745" width="8.44140625" style="51" customWidth="1"/>
    <col min="9746" max="9984" width="8.88671875" style="51"/>
    <col min="9985" max="9985" width="3.109375" style="51" customWidth="1"/>
    <col min="9986" max="9986" width="18.88671875" style="51" customWidth="1"/>
    <col min="9987" max="10001" width="8.44140625" style="51" customWidth="1"/>
    <col min="10002" max="10240" width="8.88671875" style="51"/>
    <col min="10241" max="10241" width="3.109375" style="51" customWidth="1"/>
    <col min="10242" max="10242" width="18.88671875" style="51" customWidth="1"/>
    <col min="10243" max="10257" width="8.44140625" style="51" customWidth="1"/>
    <col min="10258" max="10496" width="8.88671875" style="51"/>
    <col min="10497" max="10497" width="3.109375" style="51" customWidth="1"/>
    <col min="10498" max="10498" width="18.88671875" style="51" customWidth="1"/>
    <col min="10499" max="10513" width="8.44140625" style="51" customWidth="1"/>
    <col min="10514" max="10752" width="8.88671875" style="51"/>
    <col min="10753" max="10753" width="3.109375" style="51" customWidth="1"/>
    <col min="10754" max="10754" width="18.88671875" style="51" customWidth="1"/>
    <col min="10755" max="10769" width="8.44140625" style="51" customWidth="1"/>
    <col min="10770" max="11008" width="8.88671875" style="51"/>
    <col min="11009" max="11009" width="3.109375" style="51" customWidth="1"/>
    <col min="11010" max="11010" width="18.88671875" style="51" customWidth="1"/>
    <col min="11011" max="11025" width="8.44140625" style="51" customWidth="1"/>
    <col min="11026" max="11264" width="8.88671875" style="51"/>
    <col min="11265" max="11265" width="3.109375" style="51" customWidth="1"/>
    <col min="11266" max="11266" width="18.88671875" style="51" customWidth="1"/>
    <col min="11267" max="11281" width="8.44140625" style="51" customWidth="1"/>
    <col min="11282" max="11520" width="8.88671875" style="51"/>
    <col min="11521" max="11521" width="3.109375" style="51" customWidth="1"/>
    <col min="11522" max="11522" width="18.88671875" style="51" customWidth="1"/>
    <col min="11523" max="11537" width="8.44140625" style="51" customWidth="1"/>
    <col min="11538" max="11776" width="8.88671875" style="51"/>
    <col min="11777" max="11777" width="3.109375" style="51" customWidth="1"/>
    <col min="11778" max="11778" width="18.88671875" style="51" customWidth="1"/>
    <col min="11779" max="11793" width="8.44140625" style="51" customWidth="1"/>
    <col min="11794" max="12032" width="8.88671875" style="51"/>
    <col min="12033" max="12033" width="3.109375" style="51" customWidth="1"/>
    <col min="12034" max="12034" width="18.88671875" style="51" customWidth="1"/>
    <col min="12035" max="12049" width="8.44140625" style="51" customWidth="1"/>
    <col min="12050" max="12288" width="8.88671875" style="51"/>
    <col min="12289" max="12289" width="3.109375" style="51" customWidth="1"/>
    <col min="12290" max="12290" width="18.88671875" style="51" customWidth="1"/>
    <col min="12291" max="12305" width="8.44140625" style="51" customWidth="1"/>
    <col min="12306" max="12544" width="8.88671875" style="51"/>
    <col min="12545" max="12545" width="3.109375" style="51" customWidth="1"/>
    <col min="12546" max="12546" width="18.88671875" style="51" customWidth="1"/>
    <col min="12547" max="12561" width="8.44140625" style="51" customWidth="1"/>
    <col min="12562" max="12800" width="8.88671875" style="51"/>
    <col min="12801" max="12801" width="3.109375" style="51" customWidth="1"/>
    <col min="12802" max="12802" width="18.88671875" style="51" customWidth="1"/>
    <col min="12803" max="12817" width="8.44140625" style="51" customWidth="1"/>
    <col min="12818" max="13056" width="8.88671875" style="51"/>
    <col min="13057" max="13057" width="3.109375" style="51" customWidth="1"/>
    <col min="13058" max="13058" width="18.88671875" style="51" customWidth="1"/>
    <col min="13059" max="13073" width="8.44140625" style="51" customWidth="1"/>
    <col min="13074" max="13312" width="8.88671875" style="51"/>
    <col min="13313" max="13313" width="3.109375" style="51" customWidth="1"/>
    <col min="13314" max="13314" width="18.88671875" style="51" customWidth="1"/>
    <col min="13315" max="13329" width="8.44140625" style="51" customWidth="1"/>
    <col min="13330" max="13568" width="8.88671875" style="51"/>
    <col min="13569" max="13569" width="3.109375" style="51" customWidth="1"/>
    <col min="13570" max="13570" width="18.88671875" style="51" customWidth="1"/>
    <col min="13571" max="13585" width="8.44140625" style="51" customWidth="1"/>
    <col min="13586" max="13824" width="8.88671875" style="51"/>
    <col min="13825" max="13825" width="3.109375" style="51" customWidth="1"/>
    <col min="13826" max="13826" width="18.88671875" style="51" customWidth="1"/>
    <col min="13827" max="13841" width="8.44140625" style="51" customWidth="1"/>
    <col min="13842" max="14080" width="8.88671875" style="51"/>
    <col min="14081" max="14081" width="3.109375" style="51" customWidth="1"/>
    <col min="14082" max="14082" width="18.88671875" style="51" customWidth="1"/>
    <col min="14083" max="14097" width="8.44140625" style="51" customWidth="1"/>
    <col min="14098" max="14336" width="8.88671875" style="51"/>
    <col min="14337" max="14337" width="3.109375" style="51" customWidth="1"/>
    <col min="14338" max="14338" width="18.88671875" style="51" customWidth="1"/>
    <col min="14339" max="14353" width="8.44140625" style="51" customWidth="1"/>
    <col min="14354" max="14592" width="8.88671875" style="51"/>
    <col min="14593" max="14593" width="3.109375" style="51" customWidth="1"/>
    <col min="14594" max="14594" width="18.88671875" style="51" customWidth="1"/>
    <col min="14595" max="14609" width="8.44140625" style="51" customWidth="1"/>
    <col min="14610" max="14848" width="8.88671875" style="51"/>
    <col min="14849" max="14849" width="3.109375" style="51" customWidth="1"/>
    <col min="14850" max="14850" width="18.88671875" style="51" customWidth="1"/>
    <col min="14851" max="14865" width="8.44140625" style="51" customWidth="1"/>
    <col min="14866" max="15104" width="8.88671875" style="51"/>
    <col min="15105" max="15105" width="3.109375" style="51" customWidth="1"/>
    <col min="15106" max="15106" width="18.88671875" style="51" customWidth="1"/>
    <col min="15107" max="15121" width="8.44140625" style="51" customWidth="1"/>
    <col min="15122" max="15360" width="8.88671875" style="51"/>
    <col min="15361" max="15361" width="3.109375" style="51" customWidth="1"/>
    <col min="15362" max="15362" width="18.88671875" style="51" customWidth="1"/>
    <col min="15363" max="15377" width="8.44140625" style="51" customWidth="1"/>
    <col min="15378" max="15616" width="8.88671875" style="51"/>
    <col min="15617" max="15617" width="3.109375" style="51" customWidth="1"/>
    <col min="15618" max="15618" width="18.88671875" style="51" customWidth="1"/>
    <col min="15619" max="15633" width="8.44140625" style="51" customWidth="1"/>
    <col min="15634" max="15872" width="8.88671875" style="51"/>
    <col min="15873" max="15873" width="3.109375" style="51" customWidth="1"/>
    <col min="15874" max="15874" width="18.88671875" style="51" customWidth="1"/>
    <col min="15875" max="15889" width="8.44140625" style="51" customWidth="1"/>
    <col min="15890" max="16128" width="8.88671875" style="51"/>
    <col min="16129" max="16129" width="3.109375" style="51" customWidth="1"/>
    <col min="16130" max="16130" width="18.88671875" style="51" customWidth="1"/>
    <col min="16131" max="16145" width="8.44140625" style="51" customWidth="1"/>
    <col min="16146" max="16384" width="8.88671875" style="51"/>
  </cols>
  <sheetData>
    <row r="1" spans="1:17" s="49" customFormat="1" ht="20.95" customHeight="1" x14ac:dyDescent="0.15">
      <c r="A1" s="49" t="s">
        <v>455</v>
      </c>
    </row>
    <row r="2" spans="1:17" ht="20.95" customHeight="1" x14ac:dyDescent="0.15">
      <c r="A2" s="51" t="s">
        <v>456</v>
      </c>
      <c r="C2" s="49"/>
      <c r="D2" s="49"/>
      <c r="E2" s="49"/>
      <c r="F2" s="49"/>
      <c r="G2" s="49"/>
      <c r="H2" s="49"/>
      <c r="I2" s="49"/>
      <c r="J2" s="49"/>
      <c r="K2" s="49"/>
      <c r="L2" s="49"/>
      <c r="M2" s="49"/>
      <c r="N2" s="49"/>
      <c r="O2" s="49"/>
      <c r="P2" s="49"/>
      <c r="Q2" s="49"/>
    </row>
    <row r="3" spans="1:17" s="49" customFormat="1" ht="20.95" customHeight="1" x14ac:dyDescent="0.15">
      <c r="A3" s="51" t="s">
        <v>1872</v>
      </c>
    </row>
    <row r="4" spans="1:17" ht="20.95" customHeight="1" x14ac:dyDescent="0.15">
      <c r="A4" s="51" t="s">
        <v>1873</v>
      </c>
      <c r="C4" s="49"/>
      <c r="D4" s="49"/>
      <c r="E4" s="49"/>
      <c r="F4" s="49"/>
      <c r="G4" s="49"/>
      <c r="H4" s="49"/>
      <c r="I4" s="49"/>
      <c r="J4" s="49"/>
      <c r="K4" s="49"/>
      <c r="L4" s="49"/>
      <c r="M4" s="49"/>
      <c r="N4" s="49"/>
      <c r="O4" s="49"/>
      <c r="P4" s="49"/>
      <c r="Q4" s="49"/>
    </row>
    <row r="5" spans="1:17" ht="20.3" customHeight="1" x14ac:dyDescent="0.15">
      <c r="A5" s="49"/>
      <c r="C5" s="49"/>
      <c r="D5" s="49"/>
      <c r="E5" s="49"/>
      <c r="F5" s="49"/>
      <c r="G5" s="49"/>
      <c r="H5" s="49"/>
      <c r="I5" s="49"/>
      <c r="J5" s="49"/>
      <c r="K5" s="49"/>
      <c r="L5" s="49"/>
      <c r="M5" s="49"/>
      <c r="N5" s="49"/>
      <c r="O5" s="49"/>
      <c r="P5" s="49"/>
      <c r="Q5" s="49"/>
    </row>
    <row r="6" spans="1:17" ht="19.5" customHeight="1" x14ac:dyDescent="0.15">
      <c r="O6" s="424" t="s">
        <v>457</v>
      </c>
      <c r="P6" s="424"/>
      <c r="Q6" s="424"/>
    </row>
    <row r="7" spans="1:17" s="58" customFormat="1" ht="29.95" customHeight="1" x14ac:dyDescent="0.15">
      <c r="A7" s="431" t="s">
        <v>368</v>
      </c>
      <c r="B7" s="432"/>
      <c r="C7" s="50" t="s">
        <v>369</v>
      </c>
      <c r="D7" s="50" t="s">
        <v>370</v>
      </c>
      <c r="E7" s="50" t="s">
        <v>371</v>
      </c>
      <c r="F7" s="50" t="s">
        <v>372</v>
      </c>
      <c r="G7" s="50" t="s">
        <v>373</v>
      </c>
      <c r="H7" s="50" t="s">
        <v>374</v>
      </c>
      <c r="I7" s="50" t="s">
        <v>375</v>
      </c>
      <c r="J7" s="50" t="s">
        <v>376</v>
      </c>
      <c r="K7" s="50" t="s">
        <v>377</v>
      </c>
      <c r="L7" s="50" t="s">
        <v>378</v>
      </c>
      <c r="M7" s="50" t="s">
        <v>379</v>
      </c>
      <c r="N7" s="50" t="s">
        <v>380</v>
      </c>
      <c r="O7" s="50" t="s">
        <v>381</v>
      </c>
      <c r="P7" s="50" t="s">
        <v>458</v>
      </c>
      <c r="Q7" s="50" t="s">
        <v>383</v>
      </c>
    </row>
    <row r="8" spans="1:17" ht="26.2" customHeight="1" x14ac:dyDescent="0.15">
      <c r="A8" s="86" t="s">
        <v>384</v>
      </c>
      <c r="B8" s="52" t="s">
        <v>205</v>
      </c>
      <c r="C8" s="87">
        <v>0</v>
      </c>
      <c r="D8" s="87">
        <v>0</v>
      </c>
      <c r="E8" s="87">
        <v>0</v>
      </c>
      <c r="F8" s="87">
        <v>0</v>
      </c>
      <c r="G8" s="87">
        <v>0</v>
      </c>
      <c r="H8" s="87">
        <v>0</v>
      </c>
      <c r="I8" s="87">
        <v>0</v>
      </c>
      <c r="J8" s="87">
        <v>0</v>
      </c>
      <c r="K8" s="87">
        <v>261</v>
      </c>
      <c r="L8" s="87">
        <v>21329</v>
      </c>
      <c r="M8" s="87">
        <v>51314</v>
      </c>
      <c r="N8" s="87">
        <v>8467</v>
      </c>
      <c r="O8" s="87">
        <f t="shared" ref="O8:O24" si="0">SUM(C8:N8)</f>
        <v>81371</v>
      </c>
      <c r="P8" s="87">
        <v>191502</v>
      </c>
      <c r="Q8" s="88">
        <f t="shared" ref="Q8:Q24" si="1">IF(O8*P8&lt;&gt;0,O8/P8,"0%")</f>
        <v>0.42490940042401648</v>
      </c>
    </row>
    <row r="9" spans="1:17" ht="26.2" customHeight="1" x14ac:dyDescent="0.15">
      <c r="A9" s="86" t="s">
        <v>385</v>
      </c>
      <c r="B9" s="52" t="s">
        <v>209</v>
      </c>
      <c r="C9" s="87">
        <v>0</v>
      </c>
      <c r="D9" s="87">
        <v>0</v>
      </c>
      <c r="E9" s="87">
        <v>651</v>
      </c>
      <c r="F9" s="87">
        <v>2022</v>
      </c>
      <c r="G9" s="87">
        <v>866</v>
      </c>
      <c r="H9" s="87">
        <v>106</v>
      </c>
      <c r="I9" s="87">
        <v>8</v>
      </c>
      <c r="J9" s="87">
        <v>0</v>
      </c>
      <c r="K9" s="87">
        <v>0</v>
      </c>
      <c r="L9" s="87">
        <v>0</v>
      </c>
      <c r="M9" s="87">
        <v>0</v>
      </c>
      <c r="N9" s="87">
        <v>6</v>
      </c>
      <c r="O9" s="87">
        <f t="shared" si="0"/>
        <v>3659</v>
      </c>
      <c r="P9" s="87">
        <v>2712</v>
      </c>
      <c r="Q9" s="88">
        <f t="shared" si="1"/>
        <v>1.349188790560472</v>
      </c>
    </row>
    <row r="10" spans="1:17" ht="26.2" customHeight="1" x14ac:dyDescent="0.15">
      <c r="A10" s="86" t="s">
        <v>386</v>
      </c>
      <c r="B10" s="52" t="s">
        <v>387</v>
      </c>
      <c r="C10" s="87">
        <v>6930</v>
      </c>
      <c r="D10" s="87">
        <v>7137</v>
      </c>
      <c r="E10" s="87">
        <v>16186</v>
      </c>
      <c r="F10" s="87">
        <v>23495</v>
      </c>
      <c r="G10" s="87">
        <v>9445</v>
      </c>
      <c r="H10" s="87">
        <v>9571</v>
      </c>
      <c r="I10" s="87">
        <v>14008</v>
      </c>
      <c r="J10" s="87">
        <v>9613</v>
      </c>
      <c r="K10" s="87">
        <v>14497</v>
      </c>
      <c r="L10" s="87">
        <v>14573</v>
      </c>
      <c r="M10" s="87">
        <v>16659</v>
      </c>
      <c r="N10" s="87">
        <v>13297</v>
      </c>
      <c r="O10" s="87">
        <f t="shared" si="0"/>
        <v>155411</v>
      </c>
      <c r="P10" s="87">
        <v>173496</v>
      </c>
      <c r="Q10" s="88">
        <f t="shared" si="1"/>
        <v>0.89576128556277956</v>
      </c>
    </row>
    <row r="11" spans="1:17" ht="26.2" customHeight="1" x14ac:dyDescent="0.15">
      <c r="A11" s="86" t="s">
        <v>388</v>
      </c>
      <c r="B11" s="52" t="s">
        <v>389</v>
      </c>
      <c r="C11" s="87">
        <v>160</v>
      </c>
      <c r="D11" s="87">
        <v>560</v>
      </c>
      <c r="E11" s="87">
        <v>2531</v>
      </c>
      <c r="F11" s="87">
        <v>1190</v>
      </c>
      <c r="G11" s="87">
        <v>331</v>
      </c>
      <c r="H11" s="87">
        <v>3458</v>
      </c>
      <c r="I11" s="87">
        <v>124</v>
      </c>
      <c r="J11" s="87">
        <v>0</v>
      </c>
      <c r="K11" s="87">
        <v>3431</v>
      </c>
      <c r="L11" s="87">
        <v>744</v>
      </c>
      <c r="M11" s="87">
        <v>736</v>
      </c>
      <c r="N11" s="87">
        <v>971</v>
      </c>
      <c r="O11" s="87">
        <f t="shared" si="0"/>
        <v>14236</v>
      </c>
      <c r="P11" s="87">
        <v>16367</v>
      </c>
      <c r="Q11" s="88">
        <f t="shared" si="1"/>
        <v>0.86979898576403736</v>
      </c>
    </row>
    <row r="12" spans="1:17" ht="26.2" customHeight="1" x14ac:dyDescent="0.15">
      <c r="A12" s="86" t="s">
        <v>390</v>
      </c>
      <c r="B12" s="52" t="s">
        <v>391</v>
      </c>
      <c r="C12" s="87">
        <v>1208</v>
      </c>
      <c r="D12" s="87">
        <v>1610</v>
      </c>
      <c r="E12" s="87">
        <v>3219</v>
      </c>
      <c r="F12" s="87">
        <v>3085</v>
      </c>
      <c r="G12" s="87">
        <v>2925</v>
      </c>
      <c r="H12" s="87">
        <v>3518</v>
      </c>
      <c r="I12" s="87">
        <v>493</v>
      </c>
      <c r="J12" s="87">
        <v>70</v>
      </c>
      <c r="K12" s="87">
        <v>4982</v>
      </c>
      <c r="L12" s="87">
        <v>2459</v>
      </c>
      <c r="M12" s="87">
        <v>1616</v>
      </c>
      <c r="N12" s="87">
        <v>1518</v>
      </c>
      <c r="O12" s="87">
        <f t="shared" si="0"/>
        <v>26703</v>
      </c>
      <c r="P12" s="87">
        <v>30534</v>
      </c>
      <c r="Q12" s="88">
        <f t="shared" si="1"/>
        <v>0.87453330713303201</v>
      </c>
    </row>
    <row r="13" spans="1:17" ht="26.2" customHeight="1" x14ac:dyDescent="0.15">
      <c r="A13" s="86" t="s">
        <v>392</v>
      </c>
      <c r="B13" s="52" t="s">
        <v>393</v>
      </c>
      <c r="C13" s="87">
        <v>909</v>
      </c>
      <c r="D13" s="87">
        <v>1845</v>
      </c>
      <c r="E13" s="87">
        <v>2943</v>
      </c>
      <c r="F13" s="87">
        <v>7683</v>
      </c>
      <c r="G13" s="87">
        <v>6028</v>
      </c>
      <c r="H13" s="87">
        <v>2711</v>
      </c>
      <c r="I13" s="87">
        <v>446</v>
      </c>
      <c r="J13" s="87">
        <v>528</v>
      </c>
      <c r="K13" s="87">
        <v>820</v>
      </c>
      <c r="L13" s="87">
        <v>1454</v>
      </c>
      <c r="M13" s="87">
        <v>2668</v>
      </c>
      <c r="N13" s="87">
        <v>3796</v>
      </c>
      <c r="O13" s="87">
        <f t="shared" si="0"/>
        <v>31831</v>
      </c>
      <c r="P13" s="87">
        <v>30477</v>
      </c>
      <c r="Q13" s="88">
        <f t="shared" si="1"/>
        <v>1.0444269449092758</v>
      </c>
    </row>
    <row r="14" spans="1:17" ht="26.2" customHeight="1" x14ac:dyDescent="0.15">
      <c r="A14" s="86" t="s">
        <v>394</v>
      </c>
      <c r="B14" s="52" t="s">
        <v>395</v>
      </c>
      <c r="C14" s="87">
        <v>93</v>
      </c>
      <c r="D14" s="87">
        <v>71</v>
      </c>
      <c r="E14" s="87">
        <v>36</v>
      </c>
      <c r="F14" s="87">
        <v>30</v>
      </c>
      <c r="G14" s="87">
        <v>379</v>
      </c>
      <c r="H14" s="87">
        <v>390</v>
      </c>
      <c r="I14" s="87">
        <v>23</v>
      </c>
      <c r="J14" s="87">
        <v>0</v>
      </c>
      <c r="K14" s="87">
        <v>197</v>
      </c>
      <c r="L14" s="87">
        <v>99</v>
      </c>
      <c r="M14" s="87">
        <v>2</v>
      </c>
      <c r="N14" s="87">
        <v>13</v>
      </c>
      <c r="O14" s="87">
        <f t="shared" si="0"/>
        <v>1333</v>
      </c>
      <c r="P14" s="87">
        <v>1166</v>
      </c>
      <c r="Q14" s="88">
        <f t="shared" si="1"/>
        <v>1.1432246998284734</v>
      </c>
    </row>
    <row r="15" spans="1:17" ht="26.2" customHeight="1" x14ac:dyDescent="0.15">
      <c r="A15" s="86" t="s">
        <v>396</v>
      </c>
      <c r="B15" s="52" t="s">
        <v>397</v>
      </c>
      <c r="C15" s="87">
        <v>27692</v>
      </c>
      <c r="D15" s="87">
        <v>14364</v>
      </c>
      <c r="E15" s="87">
        <v>13133</v>
      </c>
      <c r="F15" s="87">
        <v>2219</v>
      </c>
      <c r="G15" s="87">
        <v>2026</v>
      </c>
      <c r="H15" s="87">
        <v>976</v>
      </c>
      <c r="I15" s="87">
        <v>18</v>
      </c>
      <c r="J15" s="87">
        <v>25</v>
      </c>
      <c r="K15" s="87">
        <v>1571</v>
      </c>
      <c r="L15" s="87">
        <v>2455</v>
      </c>
      <c r="M15" s="87">
        <v>2025</v>
      </c>
      <c r="N15" s="87">
        <v>2149</v>
      </c>
      <c r="O15" s="87">
        <f t="shared" si="0"/>
        <v>68653</v>
      </c>
      <c r="P15" s="87">
        <v>98109</v>
      </c>
      <c r="Q15" s="88">
        <f t="shared" si="1"/>
        <v>0.69976250904606097</v>
      </c>
    </row>
    <row r="16" spans="1:17" ht="26.2" customHeight="1" x14ac:dyDescent="0.15">
      <c r="A16" s="86" t="s">
        <v>398</v>
      </c>
      <c r="B16" s="52" t="s">
        <v>268</v>
      </c>
      <c r="C16" s="87">
        <v>2</v>
      </c>
      <c r="D16" s="87">
        <v>0</v>
      </c>
      <c r="E16" s="87">
        <v>0</v>
      </c>
      <c r="F16" s="87">
        <v>2</v>
      </c>
      <c r="G16" s="87">
        <v>0</v>
      </c>
      <c r="H16" s="87">
        <v>0</v>
      </c>
      <c r="I16" s="87">
        <v>0</v>
      </c>
      <c r="J16" s="87">
        <v>3</v>
      </c>
      <c r="K16" s="87">
        <v>31</v>
      </c>
      <c r="L16" s="87">
        <v>19</v>
      </c>
      <c r="M16" s="87">
        <v>10</v>
      </c>
      <c r="N16" s="87">
        <v>0</v>
      </c>
      <c r="O16" s="87">
        <f t="shared" si="0"/>
        <v>67</v>
      </c>
      <c r="P16" s="87">
        <v>125</v>
      </c>
      <c r="Q16" s="88">
        <f t="shared" si="1"/>
        <v>0.53600000000000003</v>
      </c>
    </row>
    <row r="17" spans="1:17" ht="26.2" customHeight="1" x14ac:dyDescent="0.15">
      <c r="A17" s="86" t="s">
        <v>399</v>
      </c>
      <c r="B17" s="52" t="s">
        <v>179</v>
      </c>
      <c r="C17" s="87">
        <v>409</v>
      </c>
      <c r="D17" s="87">
        <v>17</v>
      </c>
      <c r="E17" s="87">
        <v>114</v>
      </c>
      <c r="F17" s="87">
        <v>125</v>
      </c>
      <c r="G17" s="87">
        <v>2618</v>
      </c>
      <c r="H17" s="87">
        <v>3522</v>
      </c>
      <c r="I17" s="87">
        <v>328</v>
      </c>
      <c r="J17" s="87">
        <v>6</v>
      </c>
      <c r="K17" s="87">
        <v>3827</v>
      </c>
      <c r="L17" s="87">
        <v>661</v>
      </c>
      <c r="M17" s="87">
        <v>229</v>
      </c>
      <c r="N17" s="87">
        <v>132</v>
      </c>
      <c r="O17" s="87">
        <f t="shared" si="0"/>
        <v>11988</v>
      </c>
      <c r="P17" s="87">
        <v>30000</v>
      </c>
      <c r="Q17" s="88">
        <f t="shared" si="1"/>
        <v>0.39960000000000001</v>
      </c>
    </row>
    <row r="18" spans="1:17" ht="26.2" customHeight="1" x14ac:dyDescent="0.15">
      <c r="A18" s="86" t="s">
        <v>400</v>
      </c>
      <c r="B18" s="52" t="s">
        <v>401</v>
      </c>
      <c r="C18" s="87">
        <v>94</v>
      </c>
      <c r="D18" s="87">
        <v>508</v>
      </c>
      <c r="E18" s="87">
        <v>675</v>
      </c>
      <c r="F18" s="87">
        <v>141</v>
      </c>
      <c r="G18" s="87">
        <v>2</v>
      </c>
      <c r="H18" s="87">
        <v>0</v>
      </c>
      <c r="I18" s="87">
        <v>0</v>
      </c>
      <c r="J18" s="87">
        <v>0</v>
      </c>
      <c r="K18" s="87">
        <v>0</v>
      </c>
      <c r="L18" s="87">
        <v>0</v>
      </c>
      <c r="M18" s="87">
        <v>3</v>
      </c>
      <c r="N18" s="87">
        <v>51</v>
      </c>
      <c r="O18" s="87">
        <f t="shared" si="0"/>
        <v>1474</v>
      </c>
      <c r="P18" s="87">
        <v>2470</v>
      </c>
      <c r="Q18" s="88">
        <f t="shared" si="1"/>
        <v>0.5967611336032389</v>
      </c>
    </row>
    <row r="19" spans="1:17" ht="26.2" customHeight="1" x14ac:dyDescent="0.15">
      <c r="A19" s="86" t="s">
        <v>402</v>
      </c>
      <c r="B19" s="52" t="s">
        <v>191</v>
      </c>
      <c r="C19" s="87">
        <v>9196</v>
      </c>
      <c r="D19" s="87">
        <v>8089</v>
      </c>
      <c r="E19" s="87">
        <v>15679</v>
      </c>
      <c r="F19" s="87">
        <v>3898</v>
      </c>
      <c r="G19" s="87">
        <v>4147</v>
      </c>
      <c r="H19" s="87">
        <v>727</v>
      </c>
      <c r="I19" s="87">
        <v>0</v>
      </c>
      <c r="J19" s="87">
        <v>0</v>
      </c>
      <c r="K19" s="87">
        <v>2318</v>
      </c>
      <c r="L19" s="87">
        <v>12455</v>
      </c>
      <c r="M19" s="87">
        <v>7969</v>
      </c>
      <c r="N19" s="87">
        <v>6308</v>
      </c>
      <c r="O19" s="87">
        <f t="shared" si="0"/>
        <v>70786</v>
      </c>
      <c r="P19" s="87">
        <v>112360</v>
      </c>
      <c r="Q19" s="88">
        <f t="shared" si="1"/>
        <v>0.62999288002847986</v>
      </c>
    </row>
    <row r="20" spans="1:17" ht="26.2" customHeight="1" x14ac:dyDescent="0.15">
      <c r="A20" s="86" t="s">
        <v>403</v>
      </c>
      <c r="B20" s="52" t="s">
        <v>196</v>
      </c>
      <c r="C20" s="87">
        <v>1125</v>
      </c>
      <c r="D20" s="87">
        <v>1694</v>
      </c>
      <c r="E20" s="87">
        <v>1458</v>
      </c>
      <c r="F20" s="87">
        <v>715</v>
      </c>
      <c r="G20" s="87">
        <v>369</v>
      </c>
      <c r="H20" s="87">
        <v>365</v>
      </c>
      <c r="I20" s="87">
        <v>4</v>
      </c>
      <c r="J20" s="87">
        <v>1</v>
      </c>
      <c r="K20" s="87">
        <v>1101</v>
      </c>
      <c r="L20" s="87">
        <v>397</v>
      </c>
      <c r="M20" s="87">
        <v>1025</v>
      </c>
      <c r="N20" s="87">
        <v>1247</v>
      </c>
      <c r="O20" s="87">
        <f t="shared" si="0"/>
        <v>9501</v>
      </c>
      <c r="P20" s="87">
        <v>9901</v>
      </c>
      <c r="Q20" s="88">
        <f t="shared" si="1"/>
        <v>0.95960004039995961</v>
      </c>
    </row>
    <row r="21" spans="1:17" ht="26.2" customHeight="1" x14ac:dyDescent="0.15">
      <c r="A21" s="86" t="s">
        <v>405</v>
      </c>
      <c r="B21" s="52" t="s">
        <v>406</v>
      </c>
      <c r="C21" s="87">
        <v>0</v>
      </c>
      <c r="D21" s="87">
        <v>3</v>
      </c>
      <c r="E21" s="87">
        <v>62</v>
      </c>
      <c r="F21" s="87">
        <v>226</v>
      </c>
      <c r="G21" s="87">
        <v>315</v>
      </c>
      <c r="H21" s="87">
        <v>183</v>
      </c>
      <c r="I21" s="87">
        <v>0</v>
      </c>
      <c r="J21" s="87">
        <v>0</v>
      </c>
      <c r="K21" s="87">
        <v>0</v>
      </c>
      <c r="L21" s="87">
        <v>0</v>
      </c>
      <c r="M21" s="87">
        <v>0</v>
      </c>
      <c r="N21" s="87">
        <v>0</v>
      </c>
      <c r="O21" s="87">
        <f t="shared" si="0"/>
        <v>789</v>
      </c>
      <c r="P21" s="87">
        <v>881</v>
      </c>
      <c r="Q21" s="88">
        <f t="shared" si="1"/>
        <v>0.89557321225879682</v>
      </c>
    </row>
    <row r="22" spans="1:17" ht="26.2" customHeight="1" x14ac:dyDescent="0.15">
      <c r="A22" s="86" t="s">
        <v>407</v>
      </c>
      <c r="B22" s="52" t="s">
        <v>408</v>
      </c>
      <c r="C22" s="87">
        <v>101</v>
      </c>
      <c r="D22" s="87">
        <v>50</v>
      </c>
      <c r="E22" s="87">
        <v>177</v>
      </c>
      <c r="F22" s="87">
        <v>669</v>
      </c>
      <c r="G22" s="87">
        <v>11545</v>
      </c>
      <c r="H22" s="87">
        <v>3655</v>
      </c>
      <c r="I22" s="87">
        <v>1215</v>
      </c>
      <c r="J22" s="87">
        <v>324</v>
      </c>
      <c r="K22" s="87">
        <v>327</v>
      </c>
      <c r="L22" s="87">
        <v>2187</v>
      </c>
      <c r="M22" s="87">
        <v>2170</v>
      </c>
      <c r="N22" s="87">
        <v>4381</v>
      </c>
      <c r="O22" s="87">
        <f t="shared" si="0"/>
        <v>26801</v>
      </c>
      <c r="P22" s="87">
        <v>29903</v>
      </c>
      <c r="Q22" s="88">
        <f t="shared" si="1"/>
        <v>0.89626458883724036</v>
      </c>
    </row>
    <row r="23" spans="1:17" ht="26.2" customHeight="1" x14ac:dyDescent="0.15">
      <c r="A23" s="86" t="s">
        <v>409</v>
      </c>
      <c r="B23" s="52" t="s">
        <v>410</v>
      </c>
      <c r="C23" s="87">
        <v>421</v>
      </c>
      <c r="D23" s="87">
        <v>549</v>
      </c>
      <c r="E23" s="87">
        <v>1515</v>
      </c>
      <c r="F23" s="87">
        <v>2649</v>
      </c>
      <c r="G23" s="87">
        <v>2062</v>
      </c>
      <c r="H23" s="87">
        <v>1351</v>
      </c>
      <c r="I23" s="87">
        <v>2491</v>
      </c>
      <c r="J23" s="87">
        <v>1729</v>
      </c>
      <c r="K23" s="87">
        <v>1894</v>
      </c>
      <c r="L23" s="87">
        <v>548</v>
      </c>
      <c r="M23" s="87">
        <v>519</v>
      </c>
      <c r="N23" s="87">
        <v>508</v>
      </c>
      <c r="O23" s="87">
        <f t="shared" si="0"/>
        <v>16236</v>
      </c>
      <c r="P23" s="87">
        <v>23178</v>
      </c>
      <c r="Q23" s="88">
        <f t="shared" si="1"/>
        <v>0.70049184571576495</v>
      </c>
    </row>
    <row r="24" spans="1:17" ht="26.2" customHeight="1" x14ac:dyDescent="0.15">
      <c r="A24" s="86" t="s">
        <v>411</v>
      </c>
      <c r="B24" s="52" t="s">
        <v>243</v>
      </c>
      <c r="C24" s="87">
        <v>0</v>
      </c>
      <c r="D24" s="87">
        <v>3</v>
      </c>
      <c r="E24" s="87">
        <v>0</v>
      </c>
      <c r="F24" s="87">
        <v>3</v>
      </c>
      <c r="G24" s="87">
        <v>110</v>
      </c>
      <c r="H24" s="87">
        <v>865</v>
      </c>
      <c r="I24" s="87">
        <v>573</v>
      </c>
      <c r="J24" s="87">
        <v>260</v>
      </c>
      <c r="K24" s="87">
        <v>101</v>
      </c>
      <c r="L24" s="87">
        <v>7</v>
      </c>
      <c r="M24" s="87">
        <v>0</v>
      </c>
      <c r="N24" s="87">
        <v>0</v>
      </c>
      <c r="O24" s="87">
        <f t="shared" si="0"/>
        <v>1922</v>
      </c>
      <c r="P24" s="87">
        <v>2647</v>
      </c>
      <c r="Q24" s="88">
        <f t="shared" si="1"/>
        <v>0.72610502455610126</v>
      </c>
    </row>
  </sheetData>
  <mergeCells count="2">
    <mergeCell ref="O6:Q6"/>
    <mergeCell ref="A7:B7"/>
  </mergeCells>
  <phoneticPr fontId="3"/>
  <pageMargins left="0.78740157480314965" right="0.39370078740157483" top="0.39370078740157483" bottom="0.39370078740157483" header="0" footer="0"/>
  <pageSetup paperSize="9" scale="92"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AFCD-DD5E-419C-B3BA-1C0C010FEDC3}">
  <sheetPr codeName="Sheet12">
    <pageSetUpPr fitToPage="1"/>
  </sheetPr>
  <dimension ref="A1:Q29"/>
  <sheetViews>
    <sheetView view="pageLayout" zoomScaleNormal="100" workbookViewId="0">
      <selection activeCell="F11" sqref="F11"/>
    </sheetView>
  </sheetViews>
  <sheetFormatPr defaultColWidth="9" defaultRowHeight="14.4" x14ac:dyDescent="0.15"/>
  <cols>
    <col min="1" max="1" width="4.77734375" style="51" customWidth="1"/>
    <col min="2" max="2" width="18" style="51" customWidth="1"/>
    <col min="3" max="13" width="9.33203125" style="51" customWidth="1"/>
    <col min="14" max="16" width="10.21875" style="51" customWidth="1"/>
    <col min="17" max="17" width="8.33203125" style="51" customWidth="1"/>
    <col min="18" max="256" width="9" style="51"/>
    <col min="257" max="257" width="4.77734375" style="51" customWidth="1"/>
    <col min="258" max="258" width="18" style="51" customWidth="1"/>
    <col min="259" max="269" width="9.33203125" style="51" customWidth="1"/>
    <col min="270" max="272" width="10.21875" style="51" customWidth="1"/>
    <col min="273" max="273" width="8.33203125" style="51" customWidth="1"/>
    <col min="274" max="512" width="9" style="51"/>
    <col min="513" max="513" width="4.77734375" style="51" customWidth="1"/>
    <col min="514" max="514" width="18" style="51" customWidth="1"/>
    <col min="515" max="525" width="9.33203125" style="51" customWidth="1"/>
    <col min="526" max="528" width="10.21875" style="51" customWidth="1"/>
    <col min="529" max="529" width="8.33203125" style="51" customWidth="1"/>
    <col min="530" max="768" width="9" style="51"/>
    <col min="769" max="769" width="4.77734375" style="51" customWidth="1"/>
    <col min="770" max="770" width="18" style="51" customWidth="1"/>
    <col min="771" max="781" width="9.33203125" style="51" customWidth="1"/>
    <col min="782" max="784" width="10.21875" style="51" customWidth="1"/>
    <col min="785" max="785" width="8.33203125" style="51" customWidth="1"/>
    <col min="786" max="1024" width="9" style="51"/>
    <col min="1025" max="1025" width="4.77734375" style="51" customWidth="1"/>
    <col min="1026" max="1026" width="18" style="51" customWidth="1"/>
    <col min="1027" max="1037" width="9.33203125" style="51" customWidth="1"/>
    <col min="1038" max="1040" width="10.21875" style="51" customWidth="1"/>
    <col min="1041" max="1041" width="8.33203125" style="51" customWidth="1"/>
    <col min="1042" max="1280" width="9" style="51"/>
    <col min="1281" max="1281" width="4.77734375" style="51" customWidth="1"/>
    <col min="1282" max="1282" width="18" style="51" customWidth="1"/>
    <col min="1283" max="1293" width="9.33203125" style="51" customWidth="1"/>
    <col min="1294" max="1296" width="10.21875" style="51" customWidth="1"/>
    <col min="1297" max="1297" width="8.33203125" style="51" customWidth="1"/>
    <col min="1298" max="1536" width="9" style="51"/>
    <col min="1537" max="1537" width="4.77734375" style="51" customWidth="1"/>
    <col min="1538" max="1538" width="18" style="51" customWidth="1"/>
    <col min="1539" max="1549" width="9.33203125" style="51" customWidth="1"/>
    <col min="1550" max="1552" width="10.21875" style="51" customWidth="1"/>
    <col min="1553" max="1553" width="8.33203125" style="51" customWidth="1"/>
    <col min="1554" max="1792" width="9" style="51"/>
    <col min="1793" max="1793" width="4.77734375" style="51" customWidth="1"/>
    <col min="1794" max="1794" width="18" style="51" customWidth="1"/>
    <col min="1795" max="1805" width="9.33203125" style="51" customWidth="1"/>
    <col min="1806" max="1808" width="10.21875" style="51" customWidth="1"/>
    <col min="1809" max="1809" width="8.33203125" style="51" customWidth="1"/>
    <col min="1810" max="2048" width="9" style="51"/>
    <col min="2049" max="2049" width="4.77734375" style="51" customWidth="1"/>
    <col min="2050" max="2050" width="18" style="51" customWidth="1"/>
    <col min="2051" max="2061" width="9.33203125" style="51" customWidth="1"/>
    <col min="2062" max="2064" width="10.21875" style="51" customWidth="1"/>
    <col min="2065" max="2065" width="8.33203125" style="51" customWidth="1"/>
    <col min="2066" max="2304" width="9" style="51"/>
    <col min="2305" max="2305" width="4.77734375" style="51" customWidth="1"/>
    <col min="2306" max="2306" width="18" style="51" customWidth="1"/>
    <col min="2307" max="2317" width="9.33203125" style="51" customWidth="1"/>
    <col min="2318" max="2320" width="10.21875" style="51" customWidth="1"/>
    <col min="2321" max="2321" width="8.33203125" style="51" customWidth="1"/>
    <col min="2322" max="2560" width="9" style="51"/>
    <col min="2561" max="2561" width="4.77734375" style="51" customWidth="1"/>
    <col min="2562" max="2562" width="18" style="51" customWidth="1"/>
    <col min="2563" max="2573" width="9.33203125" style="51" customWidth="1"/>
    <col min="2574" max="2576" width="10.21875" style="51" customWidth="1"/>
    <col min="2577" max="2577" width="8.33203125" style="51" customWidth="1"/>
    <col min="2578" max="2816" width="9" style="51"/>
    <col min="2817" max="2817" width="4.77734375" style="51" customWidth="1"/>
    <col min="2818" max="2818" width="18" style="51" customWidth="1"/>
    <col min="2819" max="2829" width="9.33203125" style="51" customWidth="1"/>
    <col min="2830" max="2832" width="10.21875" style="51" customWidth="1"/>
    <col min="2833" max="2833" width="8.33203125" style="51" customWidth="1"/>
    <col min="2834" max="3072" width="9" style="51"/>
    <col min="3073" max="3073" width="4.77734375" style="51" customWidth="1"/>
    <col min="3074" max="3074" width="18" style="51" customWidth="1"/>
    <col min="3075" max="3085" width="9.33203125" style="51" customWidth="1"/>
    <col min="3086" max="3088" width="10.21875" style="51" customWidth="1"/>
    <col min="3089" max="3089" width="8.33203125" style="51" customWidth="1"/>
    <col min="3090" max="3328" width="9" style="51"/>
    <col min="3329" max="3329" width="4.77734375" style="51" customWidth="1"/>
    <col min="3330" max="3330" width="18" style="51" customWidth="1"/>
    <col min="3331" max="3341" width="9.33203125" style="51" customWidth="1"/>
    <col min="3342" max="3344" width="10.21875" style="51" customWidth="1"/>
    <col min="3345" max="3345" width="8.33203125" style="51" customWidth="1"/>
    <col min="3346" max="3584" width="9" style="51"/>
    <col min="3585" max="3585" width="4.77734375" style="51" customWidth="1"/>
    <col min="3586" max="3586" width="18" style="51" customWidth="1"/>
    <col min="3587" max="3597" width="9.33203125" style="51" customWidth="1"/>
    <col min="3598" max="3600" width="10.21875" style="51" customWidth="1"/>
    <col min="3601" max="3601" width="8.33203125" style="51" customWidth="1"/>
    <col min="3602" max="3840" width="9" style="51"/>
    <col min="3841" max="3841" width="4.77734375" style="51" customWidth="1"/>
    <col min="3842" max="3842" width="18" style="51" customWidth="1"/>
    <col min="3843" max="3853" width="9.33203125" style="51" customWidth="1"/>
    <col min="3854" max="3856" width="10.21875" style="51" customWidth="1"/>
    <col min="3857" max="3857" width="8.33203125" style="51" customWidth="1"/>
    <col min="3858" max="4096" width="9" style="51"/>
    <col min="4097" max="4097" width="4.77734375" style="51" customWidth="1"/>
    <col min="4098" max="4098" width="18" style="51" customWidth="1"/>
    <col min="4099" max="4109" width="9.33203125" style="51" customWidth="1"/>
    <col min="4110" max="4112" width="10.21875" style="51" customWidth="1"/>
    <col min="4113" max="4113" width="8.33203125" style="51" customWidth="1"/>
    <col min="4114" max="4352" width="9" style="51"/>
    <col min="4353" max="4353" width="4.77734375" style="51" customWidth="1"/>
    <col min="4354" max="4354" width="18" style="51" customWidth="1"/>
    <col min="4355" max="4365" width="9.33203125" style="51" customWidth="1"/>
    <col min="4366" max="4368" width="10.21875" style="51" customWidth="1"/>
    <col min="4369" max="4369" width="8.33203125" style="51" customWidth="1"/>
    <col min="4370" max="4608" width="9" style="51"/>
    <col min="4609" max="4609" width="4.77734375" style="51" customWidth="1"/>
    <col min="4610" max="4610" width="18" style="51" customWidth="1"/>
    <col min="4611" max="4621" width="9.33203125" style="51" customWidth="1"/>
    <col min="4622" max="4624" width="10.21875" style="51" customWidth="1"/>
    <col min="4625" max="4625" width="8.33203125" style="51" customWidth="1"/>
    <col min="4626" max="4864" width="9" style="51"/>
    <col min="4865" max="4865" width="4.77734375" style="51" customWidth="1"/>
    <col min="4866" max="4866" width="18" style="51" customWidth="1"/>
    <col min="4867" max="4877" width="9.33203125" style="51" customWidth="1"/>
    <col min="4878" max="4880" width="10.21875" style="51" customWidth="1"/>
    <col min="4881" max="4881" width="8.33203125" style="51" customWidth="1"/>
    <col min="4882" max="5120" width="9" style="51"/>
    <col min="5121" max="5121" width="4.77734375" style="51" customWidth="1"/>
    <col min="5122" max="5122" width="18" style="51" customWidth="1"/>
    <col min="5123" max="5133" width="9.33203125" style="51" customWidth="1"/>
    <col min="5134" max="5136" width="10.21875" style="51" customWidth="1"/>
    <col min="5137" max="5137" width="8.33203125" style="51" customWidth="1"/>
    <col min="5138" max="5376" width="9" style="51"/>
    <col min="5377" max="5377" width="4.77734375" style="51" customWidth="1"/>
    <col min="5378" max="5378" width="18" style="51" customWidth="1"/>
    <col min="5379" max="5389" width="9.33203125" style="51" customWidth="1"/>
    <col min="5390" max="5392" width="10.21875" style="51" customWidth="1"/>
    <col min="5393" max="5393" width="8.33203125" style="51" customWidth="1"/>
    <col min="5394" max="5632" width="9" style="51"/>
    <col min="5633" max="5633" width="4.77734375" style="51" customWidth="1"/>
    <col min="5634" max="5634" width="18" style="51" customWidth="1"/>
    <col min="5635" max="5645" width="9.33203125" style="51" customWidth="1"/>
    <col min="5646" max="5648" width="10.21875" style="51" customWidth="1"/>
    <col min="5649" max="5649" width="8.33203125" style="51" customWidth="1"/>
    <col min="5650" max="5888" width="9" style="51"/>
    <col min="5889" max="5889" width="4.77734375" style="51" customWidth="1"/>
    <col min="5890" max="5890" width="18" style="51" customWidth="1"/>
    <col min="5891" max="5901" width="9.33203125" style="51" customWidth="1"/>
    <col min="5902" max="5904" width="10.21875" style="51" customWidth="1"/>
    <col min="5905" max="5905" width="8.33203125" style="51" customWidth="1"/>
    <col min="5906" max="6144" width="9" style="51"/>
    <col min="6145" max="6145" width="4.77734375" style="51" customWidth="1"/>
    <col min="6146" max="6146" width="18" style="51" customWidth="1"/>
    <col min="6147" max="6157" width="9.33203125" style="51" customWidth="1"/>
    <col min="6158" max="6160" width="10.21875" style="51" customWidth="1"/>
    <col min="6161" max="6161" width="8.33203125" style="51" customWidth="1"/>
    <col min="6162" max="6400" width="9" style="51"/>
    <col min="6401" max="6401" width="4.77734375" style="51" customWidth="1"/>
    <col min="6402" max="6402" width="18" style="51" customWidth="1"/>
    <col min="6403" max="6413" width="9.33203125" style="51" customWidth="1"/>
    <col min="6414" max="6416" width="10.21875" style="51" customWidth="1"/>
    <col min="6417" max="6417" width="8.33203125" style="51" customWidth="1"/>
    <col min="6418" max="6656" width="9" style="51"/>
    <col min="6657" max="6657" width="4.77734375" style="51" customWidth="1"/>
    <col min="6658" max="6658" width="18" style="51" customWidth="1"/>
    <col min="6659" max="6669" width="9.33203125" style="51" customWidth="1"/>
    <col min="6670" max="6672" width="10.21875" style="51" customWidth="1"/>
    <col min="6673" max="6673" width="8.33203125" style="51" customWidth="1"/>
    <col min="6674" max="6912" width="9" style="51"/>
    <col min="6913" max="6913" width="4.77734375" style="51" customWidth="1"/>
    <col min="6914" max="6914" width="18" style="51" customWidth="1"/>
    <col min="6915" max="6925" width="9.33203125" style="51" customWidth="1"/>
    <col min="6926" max="6928" width="10.21875" style="51" customWidth="1"/>
    <col min="6929" max="6929" width="8.33203125" style="51" customWidth="1"/>
    <col min="6930" max="7168" width="9" style="51"/>
    <col min="7169" max="7169" width="4.77734375" style="51" customWidth="1"/>
    <col min="7170" max="7170" width="18" style="51" customWidth="1"/>
    <col min="7171" max="7181" width="9.33203125" style="51" customWidth="1"/>
    <col min="7182" max="7184" width="10.21875" style="51" customWidth="1"/>
    <col min="7185" max="7185" width="8.33203125" style="51" customWidth="1"/>
    <col min="7186" max="7424" width="9" style="51"/>
    <col min="7425" max="7425" width="4.77734375" style="51" customWidth="1"/>
    <col min="7426" max="7426" width="18" style="51" customWidth="1"/>
    <col min="7427" max="7437" width="9.33203125" style="51" customWidth="1"/>
    <col min="7438" max="7440" width="10.21875" style="51" customWidth="1"/>
    <col min="7441" max="7441" width="8.33203125" style="51" customWidth="1"/>
    <col min="7442" max="7680" width="9" style="51"/>
    <col min="7681" max="7681" width="4.77734375" style="51" customWidth="1"/>
    <col min="7682" max="7682" width="18" style="51" customWidth="1"/>
    <col min="7683" max="7693" width="9.33203125" style="51" customWidth="1"/>
    <col min="7694" max="7696" width="10.21875" style="51" customWidth="1"/>
    <col min="7697" max="7697" width="8.33203125" style="51" customWidth="1"/>
    <col min="7698" max="7936" width="9" style="51"/>
    <col min="7937" max="7937" width="4.77734375" style="51" customWidth="1"/>
    <col min="7938" max="7938" width="18" style="51" customWidth="1"/>
    <col min="7939" max="7949" width="9.33203125" style="51" customWidth="1"/>
    <col min="7950" max="7952" width="10.21875" style="51" customWidth="1"/>
    <col min="7953" max="7953" width="8.33203125" style="51" customWidth="1"/>
    <col min="7954" max="8192" width="9" style="51"/>
    <col min="8193" max="8193" width="4.77734375" style="51" customWidth="1"/>
    <col min="8194" max="8194" width="18" style="51" customWidth="1"/>
    <col min="8195" max="8205" width="9.33203125" style="51" customWidth="1"/>
    <col min="8206" max="8208" width="10.21875" style="51" customWidth="1"/>
    <col min="8209" max="8209" width="8.33203125" style="51" customWidth="1"/>
    <col min="8210" max="8448" width="9" style="51"/>
    <col min="8449" max="8449" width="4.77734375" style="51" customWidth="1"/>
    <col min="8450" max="8450" width="18" style="51" customWidth="1"/>
    <col min="8451" max="8461" width="9.33203125" style="51" customWidth="1"/>
    <col min="8462" max="8464" width="10.21875" style="51" customWidth="1"/>
    <col min="8465" max="8465" width="8.33203125" style="51" customWidth="1"/>
    <col min="8466" max="8704" width="9" style="51"/>
    <col min="8705" max="8705" width="4.77734375" style="51" customWidth="1"/>
    <col min="8706" max="8706" width="18" style="51" customWidth="1"/>
    <col min="8707" max="8717" width="9.33203125" style="51" customWidth="1"/>
    <col min="8718" max="8720" width="10.21875" style="51" customWidth="1"/>
    <col min="8721" max="8721" width="8.33203125" style="51" customWidth="1"/>
    <col min="8722" max="8960" width="9" style="51"/>
    <col min="8961" max="8961" width="4.77734375" style="51" customWidth="1"/>
    <col min="8962" max="8962" width="18" style="51" customWidth="1"/>
    <col min="8963" max="8973" width="9.33203125" style="51" customWidth="1"/>
    <col min="8974" max="8976" width="10.21875" style="51" customWidth="1"/>
    <col min="8977" max="8977" width="8.33203125" style="51" customWidth="1"/>
    <col min="8978" max="9216" width="9" style="51"/>
    <col min="9217" max="9217" width="4.77734375" style="51" customWidth="1"/>
    <col min="9218" max="9218" width="18" style="51" customWidth="1"/>
    <col min="9219" max="9229" width="9.33203125" style="51" customWidth="1"/>
    <col min="9230" max="9232" width="10.21875" style="51" customWidth="1"/>
    <col min="9233" max="9233" width="8.33203125" style="51" customWidth="1"/>
    <col min="9234" max="9472" width="9" style="51"/>
    <col min="9473" max="9473" width="4.77734375" style="51" customWidth="1"/>
    <col min="9474" max="9474" width="18" style="51" customWidth="1"/>
    <col min="9475" max="9485" width="9.33203125" style="51" customWidth="1"/>
    <col min="9486" max="9488" width="10.21875" style="51" customWidth="1"/>
    <col min="9489" max="9489" width="8.33203125" style="51" customWidth="1"/>
    <col min="9490" max="9728" width="9" style="51"/>
    <col min="9729" max="9729" width="4.77734375" style="51" customWidth="1"/>
    <col min="9730" max="9730" width="18" style="51" customWidth="1"/>
    <col min="9731" max="9741" width="9.33203125" style="51" customWidth="1"/>
    <col min="9742" max="9744" width="10.21875" style="51" customWidth="1"/>
    <col min="9745" max="9745" width="8.33203125" style="51" customWidth="1"/>
    <col min="9746" max="9984" width="9" style="51"/>
    <col min="9985" max="9985" width="4.77734375" style="51" customWidth="1"/>
    <col min="9986" max="9986" width="18" style="51" customWidth="1"/>
    <col min="9987" max="9997" width="9.33203125" style="51" customWidth="1"/>
    <col min="9998" max="10000" width="10.21875" style="51" customWidth="1"/>
    <col min="10001" max="10001" width="8.33203125" style="51" customWidth="1"/>
    <col min="10002" max="10240" width="9" style="51"/>
    <col min="10241" max="10241" width="4.77734375" style="51" customWidth="1"/>
    <col min="10242" max="10242" width="18" style="51" customWidth="1"/>
    <col min="10243" max="10253" width="9.33203125" style="51" customWidth="1"/>
    <col min="10254" max="10256" width="10.21875" style="51" customWidth="1"/>
    <col min="10257" max="10257" width="8.33203125" style="51" customWidth="1"/>
    <col min="10258" max="10496" width="9" style="51"/>
    <col min="10497" max="10497" width="4.77734375" style="51" customWidth="1"/>
    <col min="10498" max="10498" width="18" style="51" customWidth="1"/>
    <col min="10499" max="10509" width="9.33203125" style="51" customWidth="1"/>
    <col min="10510" max="10512" width="10.21875" style="51" customWidth="1"/>
    <col min="10513" max="10513" width="8.33203125" style="51" customWidth="1"/>
    <col min="10514" max="10752" width="9" style="51"/>
    <col min="10753" max="10753" width="4.77734375" style="51" customWidth="1"/>
    <col min="10754" max="10754" width="18" style="51" customWidth="1"/>
    <col min="10755" max="10765" width="9.33203125" style="51" customWidth="1"/>
    <col min="10766" max="10768" width="10.21875" style="51" customWidth="1"/>
    <col min="10769" max="10769" width="8.33203125" style="51" customWidth="1"/>
    <col min="10770" max="11008" width="9" style="51"/>
    <col min="11009" max="11009" width="4.77734375" style="51" customWidth="1"/>
    <col min="11010" max="11010" width="18" style="51" customWidth="1"/>
    <col min="11011" max="11021" width="9.33203125" style="51" customWidth="1"/>
    <col min="11022" max="11024" width="10.21875" style="51" customWidth="1"/>
    <col min="11025" max="11025" width="8.33203125" style="51" customWidth="1"/>
    <col min="11026" max="11264" width="9" style="51"/>
    <col min="11265" max="11265" width="4.77734375" style="51" customWidth="1"/>
    <col min="11266" max="11266" width="18" style="51" customWidth="1"/>
    <col min="11267" max="11277" width="9.33203125" style="51" customWidth="1"/>
    <col min="11278" max="11280" width="10.21875" style="51" customWidth="1"/>
    <col min="11281" max="11281" width="8.33203125" style="51" customWidth="1"/>
    <col min="11282" max="11520" width="9" style="51"/>
    <col min="11521" max="11521" width="4.77734375" style="51" customWidth="1"/>
    <col min="11522" max="11522" width="18" style="51" customWidth="1"/>
    <col min="11523" max="11533" width="9.33203125" style="51" customWidth="1"/>
    <col min="11534" max="11536" width="10.21875" style="51" customWidth="1"/>
    <col min="11537" max="11537" width="8.33203125" style="51" customWidth="1"/>
    <col min="11538" max="11776" width="9" style="51"/>
    <col min="11777" max="11777" width="4.77734375" style="51" customWidth="1"/>
    <col min="11778" max="11778" width="18" style="51" customWidth="1"/>
    <col min="11779" max="11789" width="9.33203125" style="51" customWidth="1"/>
    <col min="11790" max="11792" width="10.21875" style="51" customWidth="1"/>
    <col min="11793" max="11793" width="8.33203125" style="51" customWidth="1"/>
    <col min="11794" max="12032" width="9" style="51"/>
    <col min="12033" max="12033" width="4.77734375" style="51" customWidth="1"/>
    <col min="12034" max="12034" width="18" style="51" customWidth="1"/>
    <col min="12035" max="12045" width="9.33203125" style="51" customWidth="1"/>
    <col min="12046" max="12048" width="10.21875" style="51" customWidth="1"/>
    <col min="12049" max="12049" width="8.33203125" style="51" customWidth="1"/>
    <col min="12050" max="12288" width="9" style="51"/>
    <col min="12289" max="12289" width="4.77734375" style="51" customWidth="1"/>
    <col min="12290" max="12290" width="18" style="51" customWidth="1"/>
    <col min="12291" max="12301" width="9.33203125" style="51" customWidth="1"/>
    <col min="12302" max="12304" width="10.21875" style="51" customWidth="1"/>
    <col min="12305" max="12305" width="8.33203125" style="51" customWidth="1"/>
    <col min="12306" max="12544" width="9" style="51"/>
    <col min="12545" max="12545" width="4.77734375" style="51" customWidth="1"/>
    <col min="12546" max="12546" width="18" style="51" customWidth="1"/>
    <col min="12547" max="12557" width="9.33203125" style="51" customWidth="1"/>
    <col min="12558" max="12560" width="10.21875" style="51" customWidth="1"/>
    <col min="12561" max="12561" width="8.33203125" style="51" customWidth="1"/>
    <col min="12562" max="12800" width="9" style="51"/>
    <col min="12801" max="12801" width="4.77734375" style="51" customWidth="1"/>
    <col min="12802" max="12802" width="18" style="51" customWidth="1"/>
    <col min="12803" max="12813" width="9.33203125" style="51" customWidth="1"/>
    <col min="12814" max="12816" width="10.21875" style="51" customWidth="1"/>
    <col min="12817" max="12817" width="8.33203125" style="51" customWidth="1"/>
    <col min="12818" max="13056" width="9" style="51"/>
    <col min="13057" max="13057" width="4.77734375" style="51" customWidth="1"/>
    <col min="13058" max="13058" width="18" style="51" customWidth="1"/>
    <col min="13059" max="13069" width="9.33203125" style="51" customWidth="1"/>
    <col min="13070" max="13072" width="10.21875" style="51" customWidth="1"/>
    <col min="13073" max="13073" width="8.33203125" style="51" customWidth="1"/>
    <col min="13074" max="13312" width="9" style="51"/>
    <col min="13313" max="13313" width="4.77734375" style="51" customWidth="1"/>
    <col min="13314" max="13314" width="18" style="51" customWidth="1"/>
    <col min="13315" max="13325" width="9.33203125" style="51" customWidth="1"/>
    <col min="13326" max="13328" width="10.21875" style="51" customWidth="1"/>
    <col min="13329" max="13329" width="8.33203125" style="51" customWidth="1"/>
    <col min="13330" max="13568" width="9" style="51"/>
    <col min="13569" max="13569" width="4.77734375" style="51" customWidth="1"/>
    <col min="13570" max="13570" width="18" style="51" customWidth="1"/>
    <col min="13571" max="13581" width="9.33203125" style="51" customWidth="1"/>
    <col min="13582" max="13584" width="10.21875" style="51" customWidth="1"/>
    <col min="13585" max="13585" width="8.33203125" style="51" customWidth="1"/>
    <col min="13586" max="13824" width="9" style="51"/>
    <col min="13825" max="13825" width="4.77734375" style="51" customWidth="1"/>
    <col min="13826" max="13826" width="18" style="51" customWidth="1"/>
    <col min="13827" max="13837" width="9.33203125" style="51" customWidth="1"/>
    <col min="13838" max="13840" width="10.21875" style="51" customWidth="1"/>
    <col min="13841" max="13841" width="8.33203125" style="51" customWidth="1"/>
    <col min="13842" max="14080" width="9" style="51"/>
    <col min="14081" max="14081" width="4.77734375" style="51" customWidth="1"/>
    <col min="14082" max="14082" width="18" style="51" customWidth="1"/>
    <col min="14083" max="14093" width="9.33203125" style="51" customWidth="1"/>
    <col min="14094" max="14096" width="10.21875" style="51" customWidth="1"/>
    <col min="14097" max="14097" width="8.33203125" style="51" customWidth="1"/>
    <col min="14098" max="14336" width="9" style="51"/>
    <col min="14337" max="14337" width="4.77734375" style="51" customWidth="1"/>
    <col min="14338" max="14338" width="18" style="51" customWidth="1"/>
    <col min="14339" max="14349" width="9.33203125" style="51" customWidth="1"/>
    <col min="14350" max="14352" width="10.21875" style="51" customWidth="1"/>
    <col min="14353" max="14353" width="8.33203125" style="51" customWidth="1"/>
    <col min="14354" max="14592" width="9" style="51"/>
    <col min="14593" max="14593" width="4.77734375" style="51" customWidth="1"/>
    <col min="14594" max="14594" width="18" style="51" customWidth="1"/>
    <col min="14595" max="14605" width="9.33203125" style="51" customWidth="1"/>
    <col min="14606" max="14608" width="10.21875" style="51" customWidth="1"/>
    <col min="14609" max="14609" width="8.33203125" style="51" customWidth="1"/>
    <col min="14610" max="14848" width="9" style="51"/>
    <col min="14849" max="14849" width="4.77734375" style="51" customWidth="1"/>
    <col min="14850" max="14850" width="18" style="51" customWidth="1"/>
    <col min="14851" max="14861" width="9.33203125" style="51" customWidth="1"/>
    <col min="14862" max="14864" width="10.21875" style="51" customWidth="1"/>
    <col min="14865" max="14865" width="8.33203125" style="51" customWidth="1"/>
    <col min="14866" max="15104" width="9" style="51"/>
    <col min="15105" max="15105" width="4.77734375" style="51" customWidth="1"/>
    <col min="15106" max="15106" width="18" style="51" customWidth="1"/>
    <col min="15107" max="15117" width="9.33203125" style="51" customWidth="1"/>
    <col min="15118" max="15120" width="10.21875" style="51" customWidth="1"/>
    <col min="15121" max="15121" width="8.33203125" style="51" customWidth="1"/>
    <col min="15122" max="15360" width="9" style="51"/>
    <col min="15361" max="15361" width="4.77734375" style="51" customWidth="1"/>
    <col min="15362" max="15362" width="18" style="51" customWidth="1"/>
    <col min="15363" max="15373" width="9.33203125" style="51" customWidth="1"/>
    <col min="15374" max="15376" width="10.21875" style="51" customWidth="1"/>
    <col min="15377" max="15377" width="8.33203125" style="51" customWidth="1"/>
    <col min="15378" max="15616" width="9" style="51"/>
    <col min="15617" max="15617" width="4.77734375" style="51" customWidth="1"/>
    <col min="15618" max="15618" width="18" style="51" customWidth="1"/>
    <col min="15619" max="15629" width="9.33203125" style="51" customWidth="1"/>
    <col min="15630" max="15632" width="10.21875" style="51" customWidth="1"/>
    <col min="15633" max="15633" width="8.33203125" style="51" customWidth="1"/>
    <col min="15634" max="15872" width="9" style="51"/>
    <col min="15873" max="15873" width="4.77734375" style="51" customWidth="1"/>
    <col min="15874" max="15874" width="18" style="51" customWidth="1"/>
    <col min="15875" max="15885" width="9.33203125" style="51" customWidth="1"/>
    <col min="15886" max="15888" width="10.21875" style="51" customWidth="1"/>
    <col min="15889" max="15889" width="8.33203125" style="51" customWidth="1"/>
    <col min="15890" max="16128" width="9" style="51"/>
    <col min="16129" max="16129" width="4.77734375" style="51" customWidth="1"/>
    <col min="16130" max="16130" width="18" style="51" customWidth="1"/>
    <col min="16131" max="16141" width="9.33203125" style="51" customWidth="1"/>
    <col min="16142" max="16144" width="10.21875" style="51" customWidth="1"/>
    <col min="16145" max="16145" width="8.33203125" style="51" customWidth="1"/>
    <col min="16146" max="16384" width="9" style="51"/>
  </cols>
  <sheetData>
    <row r="1" spans="1:17" ht="24.75" customHeight="1" x14ac:dyDescent="0.15">
      <c r="O1" s="424" t="s">
        <v>459</v>
      </c>
      <c r="P1" s="424"/>
      <c r="Q1" s="424"/>
    </row>
    <row r="2" spans="1:17" s="58" customFormat="1" ht="30.6" customHeight="1" x14ac:dyDescent="0.15">
      <c r="A2" s="443" t="s">
        <v>368</v>
      </c>
      <c r="B2" s="444"/>
      <c r="C2" s="50" t="s">
        <v>369</v>
      </c>
      <c r="D2" s="50" t="s">
        <v>370</v>
      </c>
      <c r="E2" s="50" t="s">
        <v>371</v>
      </c>
      <c r="F2" s="50" t="s">
        <v>372</v>
      </c>
      <c r="G2" s="50" t="s">
        <v>373</v>
      </c>
      <c r="H2" s="50" t="s">
        <v>374</v>
      </c>
      <c r="I2" s="50" t="s">
        <v>375</v>
      </c>
      <c r="J2" s="50" t="s">
        <v>376</v>
      </c>
      <c r="K2" s="50" t="s">
        <v>377</v>
      </c>
      <c r="L2" s="50" t="s">
        <v>378</v>
      </c>
      <c r="M2" s="50" t="s">
        <v>379</v>
      </c>
      <c r="N2" s="50" t="s">
        <v>380</v>
      </c>
      <c r="O2" s="50" t="s">
        <v>381</v>
      </c>
      <c r="P2" s="50" t="s">
        <v>458</v>
      </c>
      <c r="Q2" s="50" t="s">
        <v>383</v>
      </c>
    </row>
    <row r="3" spans="1:17" ht="24.75" customHeight="1" x14ac:dyDescent="0.15">
      <c r="A3" s="86" t="s">
        <v>414</v>
      </c>
      <c r="B3" s="52" t="s">
        <v>415</v>
      </c>
      <c r="C3" s="87">
        <v>54</v>
      </c>
      <c r="D3" s="87">
        <v>201</v>
      </c>
      <c r="E3" s="87">
        <v>1070</v>
      </c>
      <c r="F3" s="87">
        <v>1272</v>
      </c>
      <c r="G3" s="87">
        <v>339</v>
      </c>
      <c r="H3" s="87">
        <v>239</v>
      </c>
      <c r="I3" s="87">
        <v>77</v>
      </c>
      <c r="J3" s="87">
        <v>81</v>
      </c>
      <c r="K3" s="87">
        <v>404</v>
      </c>
      <c r="L3" s="87">
        <v>306</v>
      </c>
      <c r="M3" s="87">
        <v>457</v>
      </c>
      <c r="N3" s="87">
        <v>223</v>
      </c>
      <c r="O3" s="87">
        <f t="shared" ref="O3:O25" si="0">SUM(C3:N3)</f>
        <v>4723</v>
      </c>
      <c r="P3" s="87">
        <v>4798</v>
      </c>
      <c r="Q3" s="88">
        <f t="shared" ref="Q3:Q26" si="1">IF(O3*P3&lt;&gt;0,O3/P3,"0%")</f>
        <v>0.98436848686952894</v>
      </c>
    </row>
    <row r="4" spans="1:17" ht="24.75" customHeight="1" x14ac:dyDescent="0.15">
      <c r="A4" s="86" t="s">
        <v>416</v>
      </c>
      <c r="B4" s="52" t="s">
        <v>417</v>
      </c>
      <c r="C4" s="87">
        <v>363</v>
      </c>
      <c r="D4" s="87">
        <v>997</v>
      </c>
      <c r="E4" s="87">
        <v>1289</v>
      </c>
      <c r="F4" s="87">
        <v>5613</v>
      </c>
      <c r="G4" s="87">
        <v>5443</v>
      </c>
      <c r="H4" s="87">
        <v>5176</v>
      </c>
      <c r="I4" s="87">
        <v>1609</v>
      </c>
      <c r="J4" s="87">
        <v>435</v>
      </c>
      <c r="K4" s="87">
        <v>1458</v>
      </c>
      <c r="L4" s="87">
        <v>1643</v>
      </c>
      <c r="M4" s="87">
        <v>4217</v>
      </c>
      <c r="N4" s="87">
        <v>2762</v>
      </c>
      <c r="O4" s="87">
        <f t="shared" si="0"/>
        <v>31005</v>
      </c>
      <c r="P4" s="87">
        <v>19546</v>
      </c>
      <c r="Q4" s="88">
        <f t="shared" si="1"/>
        <v>1.5862580579146628</v>
      </c>
    </row>
    <row r="5" spans="1:17" ht="24.75" customHeight="1" x14ac:dyDescent="0.15">
      <c r="A5" s="86" t="s">
        <v>418</v>
      </c>
      <c r="B5" s="52" t="s">
        <v>419</v>
      </c>
      <c r="C5" s="87">
        <v>0</v>
      </c>
      <c r="D5" s="87">
        <v>0</v>
      </c>
      <c r="E5" s="87">
        <v>0</v>
      </c>
      <c r="F5" s="87">
        <v>0</v>
      </c>
      <c r="G5" s="87">
        <v>20490</v>
      </c>
      <c r="H5" s="87">
        <v>35565</v>
      </c>
      <c r="I5" s="87">
        <v>138</v>
      </c>
      <c r="J5" s="87">
        <v>15</v>
      </c>
      <c r="K5" s="87">
        <v>48</v>
      </c>
      <c r="L5" s="87">
        <v>8786</v>
      </c>
      <c r="M5" s="87">
        <v>2222</v>
      </c>
      <c r="N5" s="87">
        <v>0</v>
      </c>
      <c r="O5" s="87">
        <f t="shared" si="0"/>
        <v>67264</v>
      </c>
      <c r="P5" s="87">
        <v>47571</v>
      </c>
      <c r="Q5" s="88">
        <f t="shared" si="1"/>
        <v>1.4139706964327006</v>
      </c>
    </row>
    <row r="6" spans="1:17" ht="24.75" customHeight="1" x14ac:dyDescent="0.15">
      <c r="A6" s="86" t="s">
        <v>420</v>
      </c>
      <c r="B6" s="52" t="s">
        <v>275</v>
      </c>
      <c r="C6" s="87">
        <v>0</v>
      </c>
      <c r="D6" s="87">
        <v>0</v>
      </c>
      <c r="E6" s="87">
        <v>0</v>
      </c>
      <c r="F6" s="87">
        <v>37</v>
      </c>
      <c r="G6" s="87">
        <v>8</v>
      </c>
      <c r="H6" s="87">
        <v>10</v>
      </c>
      <c r="I6" s="87">
        <v>14</v>
      </c>
      <c r="J6" s="87">
        <v>331</v>
      </c>
      <c r="K6" s="87">
        <v>9287</v>
      </c>
      <c r="L6" s="87">
        <v>21205</v>
      </c>
      <c r="M6" s="87">
        <v>13169</v>
      </c>
      <c r="N6" s="87">
        <v>5655</v>
      </c>
      <c r="O6" s="87">
        <f t="shared" si="0"/>
        <v>49716</v>
      </c>
      <c r="P6" s="87">
        <v>63598</v>
      </c>
      <c r="Q6" s="88">
        <f t="shared" si="1"/>
        <v>0.78172269568225417</v>
      </c>
    </row>
    <row r="7" spans="1:17" ht="24.75" customHeight="1" x14ac:dyDescent="0.15">
      <c r="A7" s="86" t="s">
        <v>421</v>
      </c>
      <c r="B7" s="52" t="s">
        <v>422</v>
      </c>
      <c r="C7" s="87">
        <v>6336</v>
      </c>
      <c r="D7" s="87">
        <v>5013</v>
      </c>
      <c r="E7" s="87">
        <v>8631</v>
      </c>
      <c r="F7" s="87">
        <v>12577</v>
      </c>
      <c r="G7" s="87">
        <v>12907</v>
      </c>
      <c r="H7" s="87">
        <v>16013</v>
      </c>
      <c r="I7" s="87">
        <v>13805</v>
      </c>
      <c r="J7" s="87">
        <v>13521</v>
      </c>
      <c r="K7" s="87">
        <v>19005</v>
      </c>
      <c r="L7" s="87">
        <v>14861</v>
      </c>
      <c r="M7" s="87">
        <v>19727</v>
      </c>
      <c r="N7" s="87">
        <v>13145</v>
      </c>
      <c r="O7" s="87">
        <f t="shared" si="0"/>
        <v>155541</v>
      </c>
      <c r="P7" s="87">
        <v>184582</v>
      </c>
      <c r="Q7" s="88">
        <f t="shared" si="1"/>
        <v>0.84266613212555941</v>
      </c>
    </row>
    <row r="8" spans="1:17" ht="24.75" customHeight="1" x14ac:dyDescent="0.15">
      <c r="A8" s="86" t="s">
        <v>423</v>
      </c>
      <c r="B8" s="52" t="s">
        <v>223</v>
      </c>
      <c r="C8" s="87">
        <v>69024</v>
      </c>
      <c r="D8" s="87">
        <v>11786</v>
      </c>
      <c r="E8" s="87">
        <v>3280</v>
      </c>
      <c r="F8" s="87">
        <v>124</v>
      </c>
      <c r="G8" s="87">
        <v>18622</v>
      </c>
      <c r="H8" s="87">
        <v>85032</v>
      </c>
      <c r="I8" s="87">
        <v>59071</v>
      </c>
      <c r="J8" s="87">
        <v>102770</v>
      </c>
      <c r="K8" s="87">
        <v>242138</v>
      </c>
      <c r="L8" s="87">
        <v>28840</v>
      </c>
      <c r="M8" s="87">
        <v>138152</v>
      </c>
      <c r="N8" s="87">
        <v>26418</v>
      </c>
      <c r="O8" s="87">
        <f t="shared" si="0"/>
        <v>785257</v>
      </c>
      <c r="P8" s="87">
        <v>1590872</v>
      </c>
      <c r="Q8" s="88">
        <f t="shared" si="1"/>
        <v>0.49360162225496457</v>
      </c>
    </row>
    <row r="9" spans="1:17" ht="24.75" customHeight="1" x14ac:dyDescent="0.15">
      <c r="A9" s="86" t="s">
        <v>424</v>
      </c>
      <c r="B9" s="52" t="s">
        <v>229</v>
      </c>
      <c r="C9" s="87">
        <v>2682</v>
      </c>
      <c r="D9" s="87">
        <v>4432</v>
      </c>
      <c r="E9" s="87">
        <v>5949</v>
      </c>
      <c r="F9" s="87">
        <v>2262</v>
      </c>
      <c r="G9" s="87">
        <v>131</v>
      </c>
      <c r="H9" s="87">
        <v>0</v>
      </c>
      <c r="I9" s="87">
        <v>0</v>
      </c>
      <c r="J9" s="87">
        <v>0</v>
      </c>
      <c r="K9" s="87">
        <v>24</v>
      </c>
      <c r="L9" s="87">
        <v>7</v>
      </c>
      <c r="M9" s="87">
        <v>34</v>
      </c>
      <c r="N9" s="87">
        <v>276</v>
      </c>
      <c r="O9" s="87">
        <f t="shared" si="0"/>
        <v>15797</v>
      </c>
      <c r="P9" s="87">
        <v>14272</v>
      </c>
      <c r="Q9" s="88">
        <f t="shared" si="1"/>
        <v>1.1068525784753362</v>
      </c>
    </row>
    <row r="10" spans="1:17" ht="24.75" customHeight="1" x14ac:dyDescent="0.15">
      <c r="A10" s="86" t="s">
        <v>425</v>
      </c>
      <c r="B10" s="52" t="s">
        <v>426</v>
      </c>
      <c r="C10" s="87">
        <v>49</v>
      </c>
      <c r="D10" s="87">
        <v>86</v>
      </c>
      <c r="E10" s="87">
        <v>1066</v>
      </c>
      <c r="F10" s="87">
        <v>2702</v>
      </c>
      <c r="G10" s="87">
        <v>1759</v>
      </c>
      <c r="H10" s="87">
        <v>1922</v>
      </c>
      <c r="I10" s="87">
        <v>1937</v>
      </c>
      <c r="J10" s="87">
        <v>987</v>
      </c>
      <c r="K10" s="87">
        <v>302</v>
      </c>
      <c r="L10" s="87">
        <v>1749</v>
      </c>
      <c r="M10" s="87">
        <v>1666</v>
      </c>
      <c r="N10" s="87">
        <v>38</v>
      </c>
      <c r="O10" s="87">
        <f t="shared" si="0"/>
        <v>14263</v>
      </c>
      <c r="P10" s="87">
        <v>12959</v>
      </c>
      <c r="Q10" s="88">
        <f t="shared" si="1"/>
        <v>1.1006250482290301</v>
      </c>
    </row>
    <row r="11" spans="1:17" ht="24.75" customHeight="1" x14ac:dyDescent="0.15">
      <c r="A11" s="86" t="s">
        <v>427</v>
      </c>
      <c r="B11" s="52" t="s">
        <v>264</v>
      </c>
      <c r="C11" s="87">
        <v>0</v>
      </c>
      <c r="D11" s="87">
        <v>1</v>
      </c>
      <c r="E11" s="87">
        <v>1</v>
      </c>
      <c r="F11" s="87">
        <v>2</v>
      </c>
      <c r="G11" s="87">
        <v>1</v>
      </c>
      <c r="H11" s="87">
        <v>27</v>
      </c>
      <c r="I11" s="87">
        <v>297</v>
      </c>
      <c r="J11" s="87">
        <v>286</v>
      </c>
      <c r="K11" s="87">
        <v>93</v>
      </c>
      <c r="L11" s="87">
        <v>0</v>
      </c>
      <c r="M11" s="87">
        <v>0</v>
      </c>
      <c r="N11" s="87">
        <v>0</v>
      </c>
      <c r="O11" s="87">
        <f t="shared" si="0"/>
        <v>708</v>
      </c>
      <c r="P11" s="87">
        <v>1845</v>
      </c>
      <c r="Q11" s="88">
        <f t="shared" si="1"/>
        <v>0.38373983739837397</v>
      </c>
    </row>
    <row r="12" spans="1:17" ht="24.75" customHeight="1" x14ac:dyDescent="0.15">
      <c r="A12" s="86" t="s">
        <v>428</v>
      </c>
      <c r="B12" s="53" t="s">
        <v>429</v>
      </c>
      <c r="C12" s="87">
        <v>7768</v>
      </c>
      <c r="D12" s="87">
        <v>6804</v>
      </c>
      <c r="E12" s="87">
        <v>13316</v>
      </c>
      <c r="F12" s="87">
        <v>15083</v>
      </c>
      <c r="G12" s="87">
        <v>8404</v>
      </c>
      <c r="H12" s="87">
        <v>3731</v>
      </c>
      <c r="I12" s="87">
        <v>0</v>
      </c>
      <c r="J12" s="87">
        <v>0</v>
      </c>
      <c r="K12" s="87">
        <v>12943</v>
      </c>
      <c r="L12" s="87">
        <v>13913</v>
      </c>
      <c r="M12" s="87">
        <v>19010</v>
      </c>
      <c r="N12" s="87">
        <v>9029</v>
      </c>
      <c r="O12" s="87">
        <f t="shared" si="0"/>
        <v>110001</v>
      </c>
      <c r="P12" s="87">
        <v>128630</v>
      </c>
      <c r="Q12" s="88">
        <f t="shared" si="1"/>
        <v>0.85517375417865193</v>
      </c>
    </row>
    <row r="13" spans="1:17" ht="24.75" customHeight="1" x14ac:dyDescent="0.15">
      <c r="A13" s="86" t="s">
        <v>430</v>
      </c>
      <c r="B13" s="52" t="s">
        <v>431</v>
      </c>
      <c r="C13" s="87">
        <v>3292</v>
      </c>
      <c r="D13" s="87">
        <v>1116</v>
      </c>
      <c r="E13" s="87">
        <v>1846</v>
      </c>
      <c r="F13" s="87">
        <v>2775</v>
      </c>
      <c r="G13" s="87">
        <v>2112</v>
      </c>
      <c r="H13" s="87">
        <v>811</v>
      </c>
      <c r="I13" s="87">
        <v>0</v>
      </c>
      <c r="J13" s="87">
        <v>0</v>
      </c>
      <c r="K13" s="87">
        <v>2808</v>
      </c>
      <c r="L13" s="87">
        <v>1967</v>
      </c>
      <c r="M13" s="87">
        <v>2020</v>
      </c>
      <c r="N13" s="87">
        <v>2553</v>
      </c>
      <c r="O13" s="87">
        <f t="shared" si="0"/>
        <v>21300</v>
      </c>
      <c r="P13" s="87">
        <v>23870</v>
      </c>
      <c r="Q13" s="88">
        <f t="shared" si="1"/>
        <v>0.8923334729786343</v>
      </c>
    </row>
    <row r="14" spans="1:17" ht="24.75" customHeight="1" x14ac:dyDescent="0.15">
      <c r="A14" s="86" t="s">
        <v>432</v>
      </c>
      <c r="B14" s="52" t="s">
        <v>267</v>
      </c>
      <c r="C14" s="87">
        <v>3138</v>
      </c>
      <c r="D14" s="87">
        <v>305</v>
      </c>
      <c r="E14" s="87">
        <v>2013</v>
      </c>
      <c r="F14" s="87">
        <v>555</v>
      </c>
      <c r="G14" s="87">
        <v>12</v>
      </c>
      <c r="H14" s="87">
        <v>2</v>
      </c>
      <c r="I14" s="87">
        <v>0</v>
      </c>
      <c r="J14" s="87">
        <v>0</v>
      </c>
      <c r="K14" s="87">
        <v>0</v>
      </c>
      <c r="L14" s="87">
        <v>53732</v>
      </c>
      <c r="M14" s="87">
        <v>38311</v>
      </c>
      <c r="N14" s="87">
        <v>33001</v>
      </c>
      <c r="O14" s="87">
        <f t="shared" si="0"/>
        <v>131069</v>
      </c>
      <c r="P14" s="87">
        <v>62778</v>
      </c>
      <c r="Q14" s="88">
        <f t="shared" si="1"/>
        <v>2.0878173882570326</v>
      </c>
    </row>
    <row r="15" spans="1:17" ht="24.75" customHeight="1" x14ac:dyDescent="0.15">
      <c r="A15" s="86" t="s">
        <v>433</v>
      </c>
      <c r="B15" s="52" t="s">
        <v>271</v>
      </c>
      <c r="C15" s="87">
        <v>2562</v>
      </c>
      <c r="D15" s="87">
        <v>0</v>
      </c>
      <c r="E15" s="87">
        <v>0</v>
      </c>
      <c r="F15" s="87">
        <v>5825</v>
      </c>
      <c r="G15" s="87">
        <v>6502</v>
      </c>
      <c r="H15" s="87">
        <v>8715</v>
      </c>
      <c r="I15" s="87">
        <v>6258</v>
      </c>
      <c r="J15" s="87">
        <v>7396</v>
      </c>
      <c r="K15" s="87">
        <v>5880</v>
      </c>
      <c r="L15" s="87">
        <v>5166</v>
      </c>
      <c r="M15" s="87">
        <v>4607</v>
      </c>
      <c r="N15" s="87">
        <v>1945</v>
      </c>
      <c r="O15" s="87">
        <f t="shared" si="0"/>
        <v>54856</v>
      </c>
      <c r="P15" s="87">
        <v>51545</v>
      </c>
      <c r="Q15" s="88">
        <f t="shared" si="1"/>
        <v>1.0642351343486274</v>
      </c>
    </row>
    <row r="16" spans="1:17" ht="24.75" customHeight="1" x14ac:dyDescent="0.15">
      <c r="A16" s="86" t="s">
        <v>434</v>
      </c>
      <c r="B16" s="52" t="s">
        <v>278</v>
      </c>
      <c r="C16" s="87">
        <v>0</v>
      </c>
      <c r="D16" s="87">
        <v>3</v>
      </c>
      <c r="E16" s="87">
        <v>75</v>
      </c>
      <c r="F16" s="87">
        <v>59</v>
      </c>
      <c r="G16" s="87">
        <v>56</v>
      </c>
      <c r="H16" s="87">
        <v>89</v>
      </c>
      <c r="I16" s="87">
        <v>61</v>
      </c>
      <c r="J16" s="87">
        <v>30</v>
      </c>
      <c r="K16" s="87">
        <v>119</v>
      </c>
      <c r="L16" s="87">
        <v>328</v>
      </c>
      <c r="M16" s="87">
        <v>199</v>
      </c>
      <c r="N16" s="87">
        <v>75</v>
      </c>
      <c r="O16" s="87">
        <f t="shared" si="0"/>
        <v>1094</v>
      </c>
      <c r="P16" s="87">
        <v>1117</v>
      </c>
      <c r="Q16" s="88">
        <f t="shared" si="1"/>
        <v>0.97940913160250676</v>
      </c>
    </row>
    <row r="17" spans="1:17" ht="24.75" customHeight="1" x14ac:dyDescent="0.15">
      <c r="A17" s="86" t="s">
        <v>435</v>
      </c>
      <c r="B17" s="89" t="s">
        <v>436</v>
      </c>
      <c r="C17" s="87">
        <v>3396</v>
      </c>
      <c r="D17" s="87">
        <v>2409</v>
      </c>
      <c r="E17" s="87">
        <v>5264</v>
      </c>
      <c r="F17" s="87">
        <v>7369</v>
      </c>
      <c r="G17" s="87">
        <v>5449</v>
      </c>
      <c r="H17" s="87">
        <v>2835</v>
      </c>
      <c r="I17" s="87">
        <v>82</v>
      </c>
      <c r="J17" s="87">
        <v>7</v>
      </c>
      <c r="K17" s="87">
        <v>1682</v>
      </c>
      <c r="L17" s="87">
        <v>2376</v>
      </c>
      <c r="M17" s="87">
        <v>1870</v>
      </c>
      <c r="N17" s="87">
        <v>1876</v>
      </c>
      <c r="O17" s="87">
        <f t="shared" si="0"/>
        <v>34615</v>
      </c>
      <c r="P17" s="87">
        <v>35188</v>
      </c>
      <c r="Q17" s="88">
        <f t="shared" si="1"/>
        <v>0.9837160395589406</v>
      </c>
    </row>
    <row r="18" spans="1:17" ht="24.75" customHeight="1" x14ac:dyDescent="0.15">
      <c r="A18" s="86" t="s">
        <v>437</v>
      </c>
      <c r="B18" s="52" t="s">
        <v>438</v>
      </c>
      <c r="C18" s="87">
        <v>1627</v>
      </c>
      <c r="D18" s="87">
        <v>1685</v>
      </c>
      <c r="E18" s="87">
        <v>2583</v>
      </c>
      <c r="F18" s="87">
        <v>7030</v>
      </c>
      <c r="G18" s="87">
        <v>2528</v>
      </c>
      <c r="H18" s="87">
        <v>1059</v>
      </c>
      <c r="I18" s="87">
        <v>622</v>
      </c>
      <c r="J18" s="87">
        <v>2367</v>
      </c>
      <c r="K18" s="87">
        <v>431</v>
      </c>
      <c r="L18" s="87">
        <v>0</v>
      </c>
      <c r="M18" s="87">
        <v>0</v>
      </c>
      <c r="N18" s="87">
        <v>1927</v>
      </c>
      <c r="O18" s="87">
        <f t="shared" si="0"/>
        <v>21859</v>
      </c>
      <c r="P18" s="87">
        <v>17789</v>
      </c>
      <c r="Q18" s="88">
        <f t="shared" si="1"/>
        <v>1.2287930743718027</v>
      </c>
    </row>
    <row r="19" spans="1:17" ht="24.75" customHeight="1" x14ac:dyDescent="0.15">
      <c r="A19" s="86" t="s">
        <v>439</v>
      </c>
      <c r="B19" s="52" t="s">
        <v>440</v>
      </c>
      <c r="C19" s="87">
        <v>482</v>
      </c>
      <c r="D19" s="87">
        <v>508</v>
      </c>
      <c r="E19" s="87">
        <v>729</v>
      </c>
      <c r="F19" s="87">
        <v>1530</v>
      </c>
      <c r="G19" s="87">
        <v>1638</v>
      </c>
      <c r="H19" s="87">
        <v>2592</v>
      </c>
      <c r="I19" s="87">
        <v>4997</v>
      </c>
      <c r="J19" s="87">
        <v>6112</v>
      </c>
      <c r="K19" s="87">
        <v>4468</v>
      </c>
      <c r="L19" s="87">
        <v>2802</v>
      </c>
      <c r="M19" s="87">
        <v>2074</v>
      </c>
      <c r="N19" s="87">
        <v>1032</v>
      </c>
      <c r="O19" s="87">
        <f t="shared" si="0"/>
        <v>28964</v>
      </c>
      <c r="P19" s="87">
        <v>35020</v>
      </c>
      <c r="Q19" s="88">
        <f t="shared" si="1"/>
        <v>0.8270702455739577</v>
      </c>
    </row>
    <row r="20" spans="1:17" ht="24.75" customHeight="1" x14ac:dyDescent="0.15">
      <c r="A20" s="86" t="s">
        <v>441</v>
      </c>
      <c r="B20" s="52" t="s">
        <v>285</v>
      </c>
      <c r="C20" s="87">
        <v>0</v>
      </c>
      <c r="D20" s="87">
        <v>0</v>
      </c>
      <c r="E20" s="87">
        <v>0</v>
      </c>
      <c r="F20" s="87">
        <v>0</v>
      </c>
      <c r="G20" s="87">
        <v>0</v>
      </c>
      <c r="H20" s="87">
        <v>8186</v>
      </c>
      <c r="I20" s="87">
        <v>22976</v>
      </c>
      <c r="J20" s="87">
        <v>14505</v>
      </c>
      <c r="K20" s="87">
        <v>0</v>
      </c>
      <c r="L20" s="87">
        <v>0</v>
      </c>
      <c r="M20" s="87">
        <v>0</v>
      </c>
      <c r="N20" s="87">
        <v>0</v>
      </c>
      <c r="O20" s="87">
        <f t="shared" si="0"/>
        <v>45667</v>
      </c>
      <c r="P20" s="87">
        <v>35775</v>
      </c>
      <c r="Q20" s="88">
        <f t="shared" si="1"/>
        <v>1.2765059399021663</v>
      </c>
    </row>
    <row r="21" spans="1:17" ht="24.75" customHeight="1" x14ac:dyDescent="0.15">
      <c r="A21" s="86" t="s">
        <v>442</v>
      </c>
      <c r="B21" s="52" t="s">
        <v>443</v>
      </c>
      <c r="C21" s="87">
        <v>0</v>
      </c>
      <c r="D21" s="87">
        <v>0</v>
      </c>
      <c r="E21" s="87">
        <v>0</v>
      </c>
      <c r="F21" s="87">
        <v>0</v>
      </c>
      <c r="G21" s="87">
        <v>23</v>
      </c>
      <c r="H21" s="87">
        <v>0</v>
      </c>
      <c r="I21" s="87">
        <v>15</v>
      </c>
      <c r="J21" s="87">
        <v>0</v>
      </c>
      <c r="K21" s="87">
        <v>0</v>
      </c>
      <c r="L21" s="87">
        <v>0</v>
      </c>
      <c r="M21" s="87">
        <v>0</v>
      </c>
      <c r="N21" s="87">
        <v>0</v>
      </c>
      <c r="O21" s="87">
        <f t="shared" si="0"/>
        <v>38</v>
      </c>
      <c r="P21" s="87">
        <v>42</v>
      </c>
      <c r="Q21" s="88">
        <f t="shared" si="1"/>
        <v>0.90476190476190477</v>
      </c>
    </row>
    <row r="22" spans="1:17" ht="24.75" customHeight="1" x14ac:dyDescent="0.15">
      <c r="A22" s="86" t="s">
        <v>444</v>
      </c>
      <c r="B22" s="52" t="s">
        <v>445</v>
      </c>
      <c r="C22" s="87">
        <v>46</v>
      </c>
      <c r="D22" s="87">
        <v>2</v>
      </c>
      <c r="E22" s="87">
        <v>112</v>
      </c>
      <c r="F22" s="87">
        <v>2650</v>
      </c>
      <c r="G22" s="87">
        <v>2329</v>
      </c>
      <c r="H22" s="87">
        <v>6207</v>
      </c>
      <c r="I22" s="87">
        <v>12857</v>
      </c>
      <c r="J22" s="87">
        <v>11243</v>
      </c>
      <c r="K22" s="87">
        <v>2006</v>
      </c>
      <c r="L22" s="87">
        <v>717</v>
      </c>
      <c r="M22" s="87">
        <v>612</v>
      </c>
      <c r="N22" s="87">
        <v>361</v>
      </c>
      <c r="O22" s="87">
        <f t="shared" si="0"/>
        <v>39142</v>
      </c>
      <c r="P22" s="87">
        <v>39094</v>
      </c>
      <c r="Q22" s="88">
        <f t="shared" si="1"/>
        <v>1.0012278098941014</v>
      </c>
    </row>
    <row r="23" spans="1:17" ht="24.75" customHeight="1" x14ac:dyDescent="0.15">
      <c r="A23" s="86" t="s">
        <v>446</v>
      </c>
      <c r="B23" s="52" t="s">
        <v>447</v>
      </c>
      <c r="C23" s="87">
        <v>8</v>
      </c>
      <c r="D23" s="87">
        <v>0</v>
      </c>
      <c r="E23" s="87">
        <v>0</v>
      </c>
      <c r="F23" s="87">
        <v>80</v>
      </c>
      <c r="G23" s="87">
        <v>126</v>
      </c>
      <c r="H23" s="87">
        <v>14</v>
      </c>
      <c r="I23" s="87">
        <v>0</v>
      </c>
      <c r="J23" s="87">
        <v>0</v>
      </c>
      <c r="K23" s="87">
        <v>0</v>
      </c>
      <c r="L23" s="87">
        <v>0</v>
      </c>
      <c r="M23" s="87">
        <v>0</v>
      </c>
      <c r="N23" s="87">
        <v>0</v>
      </c>
      <c r="O23" s="87">
        <f t="shared" si="0"/>
        <v>228</v>
      </c>
      <c r="P23" s="87">
        <v>550</v>
      </c>
      <c r="Q23" s="88">
        <f t="shared" si="1"/>
        <v>0.41454545454545455</v>
      </c>
    </row>
    <row r="24" spans="1:17" ht="24.75" customHeight="1" x14ac:dyDescent="0.15">
      <c r="A24" s="86" t="s">
        <v>448</v>
      </c>
      <c r="B24" s="52" t="s">
        <v>449</v>
      </c>
      <c r="C24" s="87">
        <v>713</v>
      </c>
      <c r="D24" s="87">
        <v>103</v>
      </c>
      <c r="E24" s="87">
        <v>101</v>
      </c>
      <c r="F24" s="87">
        <v>0</v>
      </c>
      <c r="G24" s="87">
        <v>0</v>
      </c>
      <c r="H24" s="87">
        <v>0</v>
      </c>
      <c r="I24" s="87">
        <v>0</v>
      </c>
      <c r="J24" s="87">
        <v>0</v>
      </c>
      <c r="K24" s="87">
        <v>0</v>
      </c>
      <c r="L24" s="87">
        <v>0</v>
      </c>
      <c r="M24" s="87">
        <v>0</v>
      </c>
      <c r="N24" s="87">
        <v>594</v>
      </c>
      <c r="O24" s="87">
        <f t="shared" si="0"/>
        <v>1511</v>
      </c>
      <c r="P24" s="87">
        <v>2192</v>
      </c>
      <c r="Q24" s="88">
        <f t="shared" si="1"/>
        <v>0.68932481751824815</v>
      </c>
    </row>
    <row r="25" spans="1:17" ht="24.75" customHeight="1" x14ac:dyDescent="0.15">
      <c r="A25" s="86" t="s">
        <v>450</v>
      </c>
      <c r="B25" s="52" t="s">
        <v>451</v>
      </c>
      <c r="C25" s="87">
        <v>13</v>
      </c>
      <c r="D25" s="87">
        <v>32</v>
      </c>
      <c r="E25" s="87">
        <v>686</v>
      </c>
      <c r="F25" s="87">
        <v>1341</v>
      </c>
      <c r="G25" s="87">
        <v>962</v>
      </c>
      <c r="H25" s="87">
        <v>9516</v>
      </c>
      <c r="I25" s="87">
        <v>4758</v>
      </c>
      <c r="J25" s="87">
        <v>1662</v>
      </c>
      <c r="K25" s="87">
        <v>66</v>
      </c>
      <c r="L25" s="87">
        <v>0</v>
      </c>
      <c r="M25" s="87">
        <v>5</v>
      </c>
      <c r="N25" s="87">
        <v>0</v>
      </c>
      <c r="O25" s="87">
        <f t="shared" si="0"/>
        <v>19041</v>
      </c>
      <c r="P25" s="87">
        <v>15493</v>
      </c>
      <c r="Q25" s="88">
        <f t="shared" si="1"/>
        <v>1.2290066481636868</v>
      </c>
    </row>
    <row r="26" spans="1:17" ht="24.75" customHeight="1" x14ac:dyDescent="0.15">
      <c r="A26" s="445" t="s">
        <v>460</v>
      </c>
      <c r="B26" s="435"/>
      <c r="C26" s="87">
        <v>149893</v>
      </c>
      <c r="D26" s="87">
        <v>71983</v>
      </c>
      <c r="E26" s="87">
        <v>106390</v>
      </c>
      <c r="F26" s="87">
        <v>117038</v>
      </c>
      <c r="G26" s="87">
        <v>133009</v>
      </c>
      <c r="H26" s="87">
        <v>219139</v>
      </c>
      <c r="I26" s="87">
        <v>149305</v>
      </c>
      <c r="J26" s="87">
        <v>174307</v>
      </c>
      <c r="K26" s="87">
        <v>338520</v>
      </c>
      <c r="L26" s="87">
        <v>217785</v>
      </c>
      <c r="M26" s="87">
        <v>335297</v>
      </c>
      <c r="N26" s="87">
        <v>143754</v>
      </c>
      <c r="O26" s="87">
        <v>2156420</v>
      </c>
      <c r="P26" s="87">
        <v>3144954</v>
      </c>
      <c r="Q26" s="90">
        <f t="shared" si="1"/>
        <v>0.6856761656927256</v>
      </c>
    </row>
    <row r="27" spans="1:17" ht="24.75" customHeight="1" x14ac:dyDescent="0.15">
      <c r="A27" s="436" t="s">
        <v>461</v>
      </c>
      <c r="B27" s="437"/>
      <c r="C27" s="87">
        <v>280819</v>
      </c>
      <c r="D27" s="87">
        <v>116441</v>
      </c>
      <c r="E27" s="87">
        <v>127345</v>
      </c>
      <c r="F27" s="87">
        <v>61871</v>
      </c>
      <c r="G27" s="87">
        <v>130957</v>
      </c>
      <c r="H27" s="87">
        <v>272592</v>
      </c>
      <c r="I27" s="87">
        <v>290382</v>
      </c>
      <c r="J27" s="87">
        <v>318383</v>
      </c>
      <c r="K27" s="87">
        <v>267530</v>
      </c>
      <c r="L27" s="87">
        <v>563244</v>
      </c>
      <c r="M27" s="87">
        <v>498739</v>
      </c>
      <c r="N27" s="87">
        <v>216651</v>
      </c>
      <c r="O27" s="87">
        <f>SUM(C27:N27)</f>
        <v>3144954</v>
      </c>
      <c r="P27" s="438"/>
      <c r="Q27" s="439"/>
    </row>
    <row r="28" spans="1:17" ht="24.75" customHeight="1" x14ac:dyDescent="0.15">
      <c r="A28" s="436" t="s">
        <v>462</v>
      </c>
      <c r="B28" s="437"/>
      <c r="C28" s="90">
        <f t="shared" ref="C28:O28" si="2">C26/C27</f>
        <v>0.53377086308262622</v>
      </c>
      <c r="D28" s="90">
        <f t="shared" si="2"/>
        <v>0.6181929045611082</v>
      </c>
      <c r="E28" s="90">
        <f t="shared" si="2"/>
        <v>0.83544701401704036</v>
      </c>
      <c r="F28" s="90">
        <f t="shared" si="2"/>
        <v>1.8916455205184981</v>
      </c>
      <c r="G28" s="90">
        <f t="shared" si="2"/>
        <v>1.0156692654840902</v>
      </c>
      <c r="H28" s="90">
        <f t="shared" si="2"/>
        <v>0.80390840523566354</v>
      </c>
      <c r="I28" s="90">
        <f t="shared" si="2"/>
        <v>0.51416754482027127</v>
      </c>
      <c r="J28" s="90">
        <f t="shared" si="2"/>
        <v>0.54747583884817974</v>
      </c>
      <c r="K28" s="90">
        <f t="shared" si="2"/>
        <v>1.2653534183082271</v>
      </c>
      <c r="L28" s="90">
        <f t="shared" si="2"/>
        <v>0.38666190851566995</v>
      </c>
      <c r="M28" s="90">
        <f t="shared" si="2"/>
        <v>0.67228951415469818</v>
      </c>
      <c r="N28" s="90">
        <f t="shared" si="2"/>
        <v>0.66352797817688358</v>
      </c>
      <c r="O28" s="90">
        <f t="shared" si="2"/>
        <v>0.6856761656927256</v>
      </c>
      <c r="P28" s="440"/>
      <c r="Q28" s="441"/>
    </row>
    <row r="29" spans="1:17" ht="24.75" customHeight="1" x14ac:dyDescent="0.15">
      <c r="O29" s="51" t="s">
        <v>1790</v>
      </c>
    </row>
  </sheetData>
  <mergeCells count="6">
    <mergeCell ref="O1:Q1"/>
    <mergeCell ref="A2:B2"/>
    <mergeCell ref="A26:B26"/>
    <mergeCell ref="A27:B27"/>
    <mergeCell ref="P27:Q28"/>
    <mergeCell ref="A28:B28"/>
  </mergeCells>
  <phoneticPr fontId="3"/>
  <pageMargins left="0.78740157480314965" right="0.39370078740157483" top="0.39370078740157483" bottom="0.39370078740157483" header="0" footer="0"/>
  <pageSetup paperSize="9" scale="80" orientation="landscape"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6EBB-34FD-402E-9242-DD3E9A486327}">
  <sheetPr codeName="Sheet13">
    <pageSetUpPr fitToPage="1"/>
  </sheetPr>
  <dimension ref="A1:Q24"/>
  <sheetViews>
    <sheetView view="pageLayout" zoomScaleNormal="100" workbookViewId="0">
      <selection activeCell="A21" sqref="A21:B21"/>
    </sheetView>
  </sheetViews>
  <sheetFormatPr defaultColWidth="9" defaultRowHeight="14.4" x14ac:dyDescent="0.15"/>
  <cols>
    <col min="1" max="1" width="6.21875" style="85" customWidth="1"/>
    <col min="2" max="2" width="22.77734375" style="51" customWidth="1"/>
    <col min="3" max="14" width="8.21875" style="51" customWidth="1"/>
    <col min="15" max="16" width="9.5546875" style="51" customWidth="1"/>
    <col min="17" max="17" width="8.33203125" style="51" customWidth="1"/>
    <col min="18" max="256" width="9" style="51"/>
    <col min="257" max="257" width="6.21875" style="51" customWidth="1"/>
    <col min="258" max="258" width="22.77734375" style="51" customWidth="1"/>
    <col min="259" max="273" width="9.77734375" style="51" customWidth="1"/>
    <col min="274" max="512" width="9" style="51"/>
    <col min="513" max="513" width="6.21875" style="51" customWidth="1"/>
    <col min="514" max="514" width="22.77734375" style="51" customWidth="1"/>
    <col min="515" max="529" width="9.77734375" style="51" customWidth="1"/>
    <col min="530" max="768" width="9" style="51"/>
    <col min="769" max="769" width="6.21875" style="51" customWidth="1"/>
    <col min="770" max="770" width="22.77734375" style="51" customWidth="1"/>
    <col min="771" max="785" width="9.77734375" style="51" customWidth="1"/>
    <col min="786" max="1024" width="9" style="51"/>
    <col min="1025" max="1025" width="6.21875" style="51" customWidth="1"/>
    <col min="1026" max="1026" width="22.77734375" style="51" customWidth="1"/>
    <col min="1027" max="1041" width="9.77734375" style="51" customWidth="1"/>
    <col min="1042" max="1280" width="9" style="51"/>
    <col min="1281" max="1281" width="6.21875" style="51" customWidth="1"/>
    <col min="1282" max="1282" width="22.77734375" style="51" customWidth="1"/>
    <col min="1283" max="1297" width="9.77734375" style="51" customWidth="1"/>
    <col min="1298" max="1536" width="9" style="51"/>
    <col min="1537" max="1537" width="6.21875" style="51" customWidth="1"/>
    <col min="1538" max="1538" width="22.77734375" style="51" customWidth="1"/>
    <col min="1539" max="1553" width="9.77734375" style="51" customWidth="1"/>
    <col min="1554" max="1792" width="9" style="51"/>
    <col min="1793" max="1793" width="6.21875" style="51" customWidth="1"/>
    <col min="1794" max="1794" width="22.77734375" style="51" customWidth="1"/>
    <col min="1795" max="1809" width="9.77734375" style="51" customWidth="1"/>
    <col min="1810" max="2048" width="9" style="51"/>
    <col min="2049" max="2049" width="6.21875" style="51" customWidth="1"/>
    <col min="2050" max="2050" width="22.77734375" style="51" customWidth="1"/>
    <col min="2051" max="2065" width="9.77734375" style="51" customWidth="1"/>
    <col min="2066" max="2304" width="9" style="51"/>
    <col min="2305" max="2305" width="6.21875" style="51" customWidth="1"/>
    <col min="2306" max="2306" width="22.77734375" style="51" customWidth="1"/>
    <col min="2307" max="2321" width="9.77734375" style="51" customWidth="1"/>
    <col min="2322" max="2560" width="9" style="51"/>
    <col min="2561" max="2561" width="6.21875" style="51" customWidth="1"/>
    <col min="2562" max="2562" width="22.77734375" style="51" customWidth="1"/>
    <col min="2563" max="2577" width="9.77734375" style="51" customWidth="1"/>
    <col min="2578" max="2816" width="9" style="51"/>
    <col min="2817" max="2817" width="6.21875" style="51" customWidth="1"/>
    <col min="2818" max="2818" width="22.77734375" style="51" customWidth="1"/>
    <col min="2819" max="2833" width="9.77734375" style="51" customWidth="1"/>
    <col min="2834" max="3072" width="9" style="51"/>
    <col min="3073" max="3073" width="6.21875" style="51" customWidth="1"/>
    <col min="3074" max="3074" width="22.77734375" style="51" customWidth="1"/>
    <col min="3075" max="3089" width="9.77734375" style="51" customWidth="1"/>
    <col min="3090" max="3328" width="9" style="51"/>
    <col min="3329" max="3329" width="6.21875" style="51" customWidth="1"/>
    <col min="3330" max="3330" width="22.77734375" style="51" customWidth="1"/>
    <col min="3331" max="3345" width="9.77734375" style="51" customWidth="1"/>
    <col min="3346" max="3584" width="9" style="51"/>
    <col min="3585" max="3585" width="6.21875" style="51" customWidth="1"/>
    <col min="3586" max="3586" width="22.77734375" style="51" customWidth="1"/>
    <col min="3587" max="3601" width="9.77734375" style="51" customWidth="1"/>
    <col min="3602" max="3840" width="9" style="51"/>
    <col min="3841" max="3841" width="6.21875" style="51" customWidth="1"/>
    <col min="3842" max="3842" width="22.77734375" style="51" customWidth="1"/>
    <col min="3843" max="3857" width="9.77734375" style="51" customWidth="1"/>
    <col min="3858" max="4096" width="9" style="51"/>
    <col min="4097" max="4097" width="6.21875" style="51" customWidth="1"/>
    <col min="4098" max="4098" width="22.77734375" style="51" customWidth="1"/>
    <col min="4099" max="4113" width="9.77734375" style="51" customWidth="1"/>
    <col min="4114" max="4352" width="9" style="51"/>
    <col min="4353" max="4353" width="6.21875" style="51" customWidth="1"/>
    <col min="4354" max="4354" width="22.77734375" style="51" customWidth="1"/>
    <col min="4355" max="4369" width="9.77734375" style="51" customWidth="1"/>
    <col min="4370" max="4608" width="9" style="51"/>
    <col min="4609" max="4609" width="6.21875" style="51" customWidth="1"/>
    <col min="4610" max="4610" width="22.77734375" style="51" customWidth="1"/>
    <col min="4611" max="4625" width="9.77734375" style="51" customWidth="1"/>
    <col min="4626" max="4864" width="9" style="51"/>
    <col min="4865" max="4865" width="6.21875" style="51" customWidth="1"/>
    <col min="4866" max="4866" width="22.77734375" style="51" customWidth="1"/>
    <col min="4867" max="4881" width="9.77734375" style="51" customWidth="1"/>
    <col min="4882" max="5120" width="9" style="51"/>
    <col min="5121" max="5121" width="6.21875" style="51" customWidth="1"/>
    <col min="5122" max="5122" width="22.77734375" style="51" customWidth="1"/>
    <col min="5123" max="5137" width="9.77734375" style="51" customWidth="1"/>
    <col min="5138" max="5376" width="9" style="51"/>
    <col min="5377" max="5377" width="6.21875" style="51" customWidth="1"/>
    <col min="5378" max="5378" width="22.77734375" style="51" customWidth="1"/>
    <col min="5379" max="5393" width="9.77734375" style="51" customWidth="1"/>
    <col min="5394" max="5632" width="9" style="51"/>
    <col min="5633" max="5633" width="6.21875" style="51" customWidth="1"/>
    <col min="5634" max="5634" width="22.77734375" style="51" customWidth="1"/>
    <col min="5635" max="5649" width="9.77734375" style="51" customWidth="1"/>
    <col min="5650" max="5888" width="9" style="51"/>
    <col min="5889" max="5889" width="6.21875" style="51" customWidth="1"/>
    <col min="5890" max="5890" width="22.77734375" style="51" customWidth="1"/>
    <col min="5891" max="5905" width="9.77734375" style="51" customWidth="1"/>
    <col min="5906" max="6144" width="9" style="51"/>
    <col min="6145" max="6145" width="6.21875" style="51" customWidth="1"/>
    <col min="6146" max="6146" width="22.77734375" style="51" customWidth="1"/>
    <col min="6147" max="6161" width="9.77734375" style="51" customWidth="1"/>
    <col min="6162" max="6400" width="9" style="51"/>
    <col min="6401" max="6401" width="6.21875" style="51" customWidth="1"/>
    <col min="6402" max="6402" width="22.77734375" style="51" customWidth="1"/>
    <col min="6403" max="6417" width="9.77734375" style="51" customWidth="1"/>
    <col min="6418" max="6656" width="9" style="51"/>
    <col min="6657" max="6657" width="6.21875" style="51" customWidth="1"/>
    <col min="6658" max="6658" width="22.77734375" style="51" customWidth="1"/>
    <col min="6659" max="6673" width="9.77734375" style="51" customWidth="1"/>
    <col min="6674" max="6912" width="9" style="51"/>
    <col min="6913" max="6913" width="6.21875" style="51" customWidth="1"/>
    <col min="6914" max="6914" width="22.77734375" style="51" customWidth="1"/>
    <col min="6915" max="6929" width="9.77734375" style="51" customWidth="1"/>
    <col min="6930" max="7168" width="9" style="51"/>
    <col min="7169" max="7169" width="6.21875" style="51" customWidth="1"/>
    <col min="7170" max="7170" width="22.77734375" style="51" customWidth="1"/>
    <col min="7171" max="7185" width="9.77734375" style="51" customWidth="1"/>
    <col min="7186" max="7424" width="9" style="51"/>
    <col min="7425" max="7425" width="6.21875" style="51" customWidth="1"/>
    <col min="7426" max="7426" width="22.77734375" style="51" customWidth="1"/>
    <col min="7427" max="7441" width="9.77734375" style="51" customWidth="1"/>
    <col min="7442" max="7680" width="9" style="51"/>
    <col min="7681" max="7681" width="6.21875" style="51" customWidth="1"/>
    <col min="7682" max="7682" width="22.77734375" style="51" customWidth="1"/>
    <col min="7683" max="7697" width="9.77734375" style="51" customWidth="1"/>
    <col min="7698" max="7936" width="9" style="51"/>
    <col min="7937" max="7937" width="6.21875" style="51" customWidth="1"/>
    <col min="7938" max="7938" width="22.77734375" style="51" customWidth="1"/>
    <col min="7939" max="7953" width="9.77734375" style="51" customWidth="1"/>
    <col min="7954" max="8192" width="9" style="51"/>
    <col min="8193" max="8193" width="6.21875" style="51" customWidth="1"/>
    <col min="8194" max="8194" width="22.77734375" style="51" customWidth="1"/>
    <col min="8195" max="8209" width="9.77734375" style="51" customWidth="1"/>
    <col min="8210" max="8448" width="9" style="51"/>
    <col min="8449" max="8449" width="6.21875" style="51" customWidth="1"/>
    <col min="8450" max="8450" width="22.77734375" style="51" customWidth="1"/>
    <col min="8451" max="8465" width="9.77734375" style="51" customWidth="1"/>
    <col min="8466" max="8704" width="9" style="51"/>
    <col min="8705" max="8705" width="6.21875" style="51" customWidth="1"/>
    <col min="8706" max="8706" width="22.77734375" style="51" customWidth="1"/>
    <col min="8707" max="8721" width="9.77734375" style="51" customWidth="1"/>
    <col min="8722" max="8960" width="9" style="51"/>
    <col min="8961" max="8961" width="6.21875" style="51" customWidth="1"/>
    <col min="8962" max="8962" width="22.77734375" style="51" customWidth="1"/>
    <col min="8963" max="8977" width="9.77734375" style="51" customWidth="1"/>
    <col min="8978" max="9216" width="9" style="51"/>
    <col min="9217" max="9217" width="6.21875" style="51" customWidth="1"/>
    <col min="9218" max="9218" width="22.77734375" style="51" customWidth="1"/>
    <col min="9219" max="9233" width="9.77734375" style="51" customWidth="1"/>
    <col min="9234" max="9472" width="9" style="51"/>
    <col min="9473" max="9473" width="6.21875" style="51" customWidth="1"/>
    <col min="9474" max="9474" width="22.77734375" style="51" customWidth="1"/>
    <col min="9475" max="9489" width="9.77734375" style="51" customWidth="1"/>
    <col min="9490" max="9728" width="9" style="51"/>
    <col min="9729" max="9729" width="6.21875" style="51" customWidth="1"/>
    <col min="9730" max="9730" width="22.77734375" style="51" customWidth="1"/>
    <col min="9731" max="9745" width="9.77734375" style="51" customWidth="1"/>
    <col min="9746" max="9984" width="9" style="51"/>
    <col min="9985" max="9985" width="6.21875" style="51" customWidth="1"/>
    <col min="9986" max="9986" width="22.77734375" style="51" customWidth="1"/>
    <col min="9987" max="10001" width="9.77734375" style="51" customWidth="1"/>
    <col min="10002" max="10240" width="9" style="51"/>
    <col min="10241" max="10241" width="6.21875" style="51" customWidth="1"/>
    <col min="10242" max="10242" width="22.77734375" style="51" customWidth="1"/>
    <col min="10243" max="10257" width="9.77734375" style="51" customWidth="1"/>
    <col min="10258" max="10496" width="9" style="51"/>
    <col min="10497" max="10497" width="6.21875" style="51" customWidth="1"/>
    <col min="10498" max="10498" width="22.77734375" style="51" customWidth="1"/>
    <col min="10499" max="10513" width="9.77734375" style="51" customWidth="1"/>
    <col min="10514" max="10752" width="9" style="51"/>
    <col min="10753" max="10753" width="6.21875" style="51" customWidth="1"/>
    <col min="10754" max="10754" width="22.77734375" style="51" customWidth="1"/>
    <col min="10755" max="10769" width="9.77734375" style="51" customWidth="1"/>
    <col min="10770" max="11008" width="9" style="51"/>
    <col min="11009" max="11009" width="6.21875" style="51" customWidth="1"/>
    <col min="11010" max="11010" width="22.77734375" style="51" customWidth="1"/>
    <col min="11011" max="11025" width="9.77734375" style="51" customWidth="1"/>
    <col min="11026" max="11264" width="9" style="51"/>
    <col min="11265" max="11265" width="6.21875" style="51" customWidth="1"/>
    <col min="11266" max="11266" width="22.77734375" style="51" customWidth="1"/>
    <col min="11267" max="11281" width="9.77734375" style="51" customWidth="1"/>
    <col min="11282" max="11520" width="9" style="51"/>
    <col min="11521" max="11521" width="6.21875" style="51" customWidth="1"/>
    <col min="11522" max="11522" width="22.77734375" style="51" customWidth="1"/>
    <col min="11523" max="11537" width="9.77734375" style="51" customWidth="1"/>
    <col min="11538" max="11776" width="9" style="51"/>
    <col min="11777" max="11777" width="6.21875" style="51" customWidth="1"/>
    <col min="11778" max="11778" width="22.77734375" style="51" customWidth="1"/>
    <col min="11779" max="11793" width="9.77734375" style="51" customWidth="1"/>
    <col min="11794" max="12032" width="9" style="51"/>
    <col min="12033" max="12033" width="6.21875" style="51" customWidth="1"/>
    <col min="12034" max="12034" width="22.77734375" style="51" customWidth="1"/>
    <col min="12035" max="12049" width="9.77734375" style="51" customWidth="1"/>
    <col min="12050" max="12288" width="9" style="51"/>
    <col min="12289" max="12289" width="6.21875" style="51" customWidth="1"/>
    <col min="12290" max="12290" width="22.77734375" style="51" customWidth="1"/>
    <col min="12291" max="12305" width="9.77734375" style="51" customWidth="1"/>
    <col min="12306" max="12544" width="9" style="51"/>
    <col min="12545" max="12545" width="6.21875" style="51" customWidth="1"/>
    <col min="12546" max="12546" width="22.77734375" style="51" customWidth="1"/>
    <col min="12547" max="12561" width="9.77734375" style="51" customWidth="1"/>
    <col min="12562" max="12800" width="9" style="51"/>
    <col min="12801" max="12801" width="6.21875" style="51" customWidth="1"/>
    <col min="12802" max="12802" width="22.77734375" style="51" customWidth="1"/>
    <col min="12803" max="12817" width="9.77734375" style="51" customWidth="1"/>
    <col min="12818" max="13056" width="9" style="51"/>
    <col min="13057" max="13057" width="6.21875" style="51" customWidth="1"/>
    <col min="13058" max="13058" width="22.77734375" style="51" customWidth="1"/>
    <col min="13059" max="13073" width="9.77734375" style="51" customWidth="1"/>
    <col min="13074" max="13312" width="9" style="51"/>
    <col min="13313" max="13313" width="6.21875" style="51" customWidth="1"/>
    <col min="13314" max="13314" width="22.77734375" style="51" customWidth="1"/>
    <col min="13315" max="13329" width="9.77734375" style="51" customWidth="1"/>
    <col min="13330" max="13568" width="9" style="51"/>
    <col min="13569" max="13569" width="6.21875" style="51" customWidth="1"/>
    <col min="13570" max="13570" width="22.77734375" style="51" customWidth="1"/>
    <col min="13571" max="13585" width="9.77734375" style="51" customWidth="1"/>
    <col min="13586" max="13824" width="9" style="51"/>
    <col min="13825" max="13825" width="6.21875" style="51" customWidth="1"/>
    <col min="13826" max="13826" width="22.77734375" style="51" customWidth="1"/>
    <col min="13827" max="13841" width="9.77734375" style="51" customWidth="1"/>
    <col min="13842" max="14080" width="9" style="51"/>
    <col min="14081" max="14081" width="6.21875" style="51" customWidth="1"/>
    <col min="14082" max="14082" width="22.77734375" style="51" customWidth="1"/>
    <col min="14083" max="14097" width="9.77734375" style="51" customWidth="1"/>
    <col min="14098" max="14336" width="9" style="51"/>
    <col min="14337" max="14337" width="6.21875" style="51" customWidth="1"/>
    <col min="14338" max="14338" width="22.77734375" style="51" customWidth="1"/>
    <col min="14339" max="14353" width="9.77734375" style="51" customWidth="1"/>
    <col min="14354" max="14592" width="9" style="51"/>
    <col min="14593" max="14593" width="6.21875" style="51" customWidth="1"/>
    <col min="14594" max="14594" width="22.77734375" style="51" customWidth="1"/>
    <col min="14595" max="14609" width="9.77734375" style="51" customWidth="1"/>
    <col min="14610" max="14848" width="9" style="51"/>
    <col min="14849" max="14849" width="6.21875" style="51" customWidth="1"/>
    <col min="14850" max="14850" width="22.77734375" style="51" customWidth="1"/>
    <col min="14851" max="14865" width="9.77734375" style="51" customWidth="1"/>
    <col min="14866" max="15104" width="9" style="51"/>
    <col min="15105" max="15105" width="6.21875" style="51" customWidth="1"/>
    <col min="15106" max="15106" width="22.77734375" style="51" customWidth="1"/>
    <col min="15107" max="15121" width="9.77734375" style="51" customWidth="1"/>
    <col min="15122" max="15360" width="9" style="51"/>
    <col min="15361" max="15361" width="6.21875" style="51" customWidth="1"/>
    <col min="15362" max="15362" width="22.77734375" style="51" customWidth="1"/>
    <col min="15363" max="15377" width="9.77734375" style="51" customWidth="1"/>
    <col min="15378" max="15616" width="9" style="51"/>
    <col min="15617" max="15617" width="6.21875" style="51" customWidth="1"/>
    <col min="15618" max="15618" width="22.77734375" style="51" customWidth="1"/>
    <col min="15619" max="15633" width="9.77734375" style="51" customWidth="1"/>
    <col min="15634" max="15872" width="9" style="51"/>
    <col min="15873" max="15873" width="6.21875" style="51" customWidth="1"/>
    <col min="15874" max="15874" width="22.77734375" style="51" customWidth="1"/>
    <col min="15875" max="15889" width="9.77734375" style="51" customWidth="1"/>
    <col min="15890" max="16128" width="9" style="51"/>
    <col min="16129" max="16129" width="6.21875" style="51" customWidth="1"/>
    <col min="16130" max="16130" width="22.77734375" style="51" customWidth="1"/>
    <col min="16131" max="16145" width="9.77734375" style="51" customWidth="1"/>
    <col min="16146" max="16384" width="9" style="51"/>
  </cols>
  <sheetData>
    <row r="1" spans="1:17" s="49" customFormat="1" ht="27.5" customHeight="1" x14ac:dyDescent="0.15">
      <c r="A1" s="51" t="s">
        <v>463</v>
      </c>
      <c r="C1" s="51"/>
      <c r="D1" s="51"/>
      <c r="E1" s="51"/>
      <c r="F1" s="51"/>
      <c r="G1" s="51"/>
      <c r="H1" s="51"/>
      <c r="I1" s="51"/>
      <c r="J1" s="51"/>
      <c r="K1" s="51"/>
      <c r="L1" s="51"/>
      <c r="M1" s="51"/>
      <c r="N1" s="51"/>
      <c r="O1" s="51"/>
      <c r="P1" s="51"/>
      <c r="Q1" s="51"/>
    </row>
    <row r="2" spans="1:17" ht="27.5" customHeight="1" x14ac:dyDescent="0.15">
      <c r="A2" s="93" t="s">
        <v>1874</v>
      </c>
    </row>
    <row r="3" spans="1:17" s="49" customFormat="1" ht="27.5" customHeight="1" x14ac:dyDescent="0.15">
      <c r="A3" s="93" t="s">
        <v>1875</v>
      </c>
      <c r="C3" s="51"/>
      <c r="D3" s="51"/>
      <c r="E3" s="51"/>
      <c r="F3" s="51"/>
      <c r="G3" s="51"/>
      <c r="H3" s="51"/>
      <c r="I3" s="51"/>
      <c r="J3" s="51"/>
      <c r="K3" s="51"/>
      <c r="L3" s="51"/>
      <c r="M3" s="51"/>
      <c r="N3" s="51"/>
      <c r="O3" s="51"/>
      <c r="P3" s="51"/>
      <c r="Q3" s="51"/>
    </row>
    <row r="4" spans="1:17" ht="27.5" customHeight="1" x14ac:dyDescent="0.15">
      <c r="A4" s="51"/>
      <c r="P4" s="446" t="s">
        <v>464</v>
      </c>
      <c r="Q4" s="446"/>
    </row>
    <row r="5" spans="1:17" ht="27.5" customHeight="1" x14ac:dyDescent="0.15">
      <c r="A5" s="447" t="s">
        <v>465</v>
      </c>
      <c r="B5" s="447"/>
      <c r="C5" s="50" t="s">
        <v>466</v>
      </c>
      <c r="D5" s="50" t="s">
        <v>467</v>
      </c>
      <c r="E5" s="50" t="s">
        <v>468</v>
      </c>
      <c r="F5" s="50" t="s">
        <v>469</v>
      </c>
      <c r="G5" s="50" t="s">
        <v>470</v>
      </c>
      <c r="H5" s="50" t="s">
        <v>471</v>
      </c>
      <c r="I5" s="50" t="s">
        <v>472</v>
      </c>
      <c r="J5" s="50" t="s">
        <v>473</v>
      </c>
      <c r="K5" s="50" t="s">
        <v>474</v>
      </c>
      <c r="L5" s="50" t="s">
        <v>475</v>
      </c>
      <c r="M5" s="50" t="s">
        <v>476</v>
      </c>
      <c r="N5" s="50" t="s">
        <v>477</v>
      </c>
      <c r="O5" s="50" t="s">
        <v>478</v>
      </c>
      <c r="P5" s="94" t="s">
        <v>413</v>
      </c>
      <c r="Q5" s="50" t="s">
        <v>479</v>
      </c>
    </row>
    <row r="6" spans="1:17" ht="27.5" customHeight="1" x14ac:dyDescent="0.15">
      <c r="A6" s="86" t="s">
        <v>480</v>
      </c>
      <c r="B6" s="95" t="s">
        <v>481</v>
      </c>
      <c r="C6" s="87">
        <v>154938</v>
      </c>
      <c r="D6" s="87">
        <v>145696</v>
      </c>
      <c r="E6" s="87">
        <v>225331</v>
      </c>
      <c r="F6" s="87">
        <v>142059</v>
      </c>
      <c r="G6" s="87">
        <v>169008</v>
      </c>
      <c r="H6" s="87">
        <v>356705</v>
      </c>
      <c r="I6" s="87">
        <v>7630</v>
      </c>
      <c r="J6" s="87">
        <v>35</v>
      </c>
      <c r="K6" s="87">
        <v>146216</v>
      </c>
      <c r="L6" s="87">
        <v>96500</v>
      </c>
      <c r="M6" s="87">
        <v>77529</v>
      </c>
      <c r="N6" s="87">
        <v>68260</v>
      </c>
      <c r="O6" s="87">
        <f t="shared" ref="O6:O22" si="0">SUM(C6:N6)</f>
        <v>1589907</v>
      </c>
      <c r="P6" s="87">
        <v>1944959</v>
      </c>
      <c r="Q6" s="88">
        <f t="shared" ref="Q6:Q21" si="1">IF(O6*P6&lt;&gt;0,O6/P6,"0%")</f>
        <v>0.81745013648102605</v>
      </c>
    </row>
    <row r="7" spans="1:17" ht="27.5" customHeight="1" x14ac:dyDescent="0.15">
      <c r="A7" s="86" t="s">
        <v>482</v>
      </c>
      <c r="B7" s="95" t="s">
        <v>483</v>
      </c>
      <c r="C7" s="87">
        <v>0</v>
      </c>
      <c r="D7" s="87">
        <v>0</v>
      </c>
      <c r="E7" s="87">
        <v>0</v>
      </c>
      <c r="F7" s="87">
        <v>0</v>
      </c>
      <c r="G7" s="87">
        <v>0</v>
      </c>
      <c r="H7" s="87">
        <v>0</v>
      </c>
      <c r="I7" s="87">
        <v>10</v>
      </c>
      <c r="J7" s="87">
        <v>0</v>
      </c>
      <c r="K7" s="87">
        <v>0</v>
      </c>
      <c r="L7" s="87">
        <v>0</v>
      </c>
      <c r="M7" s="87">
        <v>0</v>
      </c>
      <c r="N7" s="87">
        <v>0</v>
      </c>
      <c r="O7" s="87">
        <f t="shared" si="0"/>
        <v>10</v>
      </c>
      <c r="P7" s="87">
        <v>75</v>
      </c>
      <c r="Q7" s="88">
        <f t="shared" si="1"/>
        <v>0.13333333333333333</v>
      </c>
    </row>
    <row r="8" spans="1:17" s="58" customFormat="1" ht="27.5" customHeight="1" x14ac:dyDescent="0.15">
      <c r="A8" s="86" t="s">
        <v>484</v>
      </c>
      <c r="B8" s="95" t="s">
        <v>485</v>
      </c>
      <c r="C8" s="87">
        <v>0</v>
      </c>
      <c r="D8" s="87">
        <v>0</v>
      </c>
      <c r="E8" s="87">
        <v>0</v>
      </c>
      <c r="F8" s="87">
        <v>0</v>
      </c>
      <c r="G8" s="87">
        <v>1530</v>
      </c>
      <c r="H8" s="87">
        <v>12673</v>
      </c>
      <c r="I8" s="87">
        <v>31918</v>
      </c>
      <c r="J8" s="87">
        <v>16822</v>
      </c>
      <c r="K8" s="87">
        <v>10596</v>
      </c>
      <c r="L8" s="87">
        <v>9816</v>
      </c>
      <c r="M8" s="87">
        <v>6040</v>
      </c>
      <c r="N8" s="87">
        <v>0</v>
      </c>
      <c r="O8" s="87">
        <f t="shared" si="0"/>
        <v>89395</v>
      </c>
      <c r="P8" s="87">
        <v>99622</v>
      </c>
      <c r="Q8" s="88">
        <f t="shared" si="1"/>
        <v>0.89734195258075522</v>
      </c>
    </row>
    <row r="9" spans="1:17" ht="27.5" customHeight="1" x14ac:dyDescent="0.15">
      <c r="A9" s="86" t="s">
        <v>486</v>
      </c>
      <c r="B9" s="95" t="s">
        <v>487</v>
      </c>
      <c r="C9" s="87">
        <v>0</v>
      </c>
      <c r="D9" s="87">
        <v>0</v>
      </c>
      <c r="E9" s="87">
        <v>0</v>
      </c>
      <c r="F9" s="87">
        <v>0</v>
      </c>
      <c r="G9" s="87">
        <v>0</v>
      </c>
      <c r="H9" s="87">
        <v>0</v>
      </c>
      <c r="I9" s="87">
        <v>0</v>
      </c>
      <c r="J9" s="87">
        <v>0</v>
      </c>
      <c r="K9" s="87">
        <v>0</v>
      </c>
      <c r="L9" s="87">
        <v>0</v>
      </c>
      <c r="M9" s="87">
        <v>0</v>
      </c>
      <c r="N9" s="87">
        <v>0</v>
      </c>
      <c r="O9" s="87">
        <f t="shared" si="0"/>
        <v>0</v>
      </c>
      <c r="P9" s="87">
        <v>0</v>
      </c>
      <c r="Q9" s="96" t="str">
        <f t="shared" si="1"/>
        <v>0%</v>
      </c>
    </row>
    <row r="10" spans="1:17" ht="27.5" customHeight="1" x14ac:dyDescent="0.15">
      <c r="A10" s="86" t="s">
        <v>488</v>
      </c>
      <c r="B10" s="95" t="s">
        <v>489</v>
      </c>
      <c r="C10" s="87">
        <v>0</v>
      </c>
      <c r="D10" s="87">
        <v>0</v>
      </c>
      <c r="E10" s="87">
        <v>0</v>
      </c>
      <c r="F10" s="87">
        <v>0</v>
      </c>
      <c r="G10" s="87">
        <v>0</v>
      </c>
      <c r="H10" s="87">
        <v>0</v>
      </c>
      <c r="I10" s="87">
        <v>0</v>
      </c>
      <c r="J10" s="87">
        <v>0</v>
      </c>
      <c r="K10" s="87">
        <v>0</v>
      </c>
      <c r="L10" s="87">
        <v>0</v>
      </c>
      <c r="M10" s="87">
        <v>0</v>
      </c>
      <c r="N10" s="87">
        <v>0</v>
      </c>
      <c r="O10" s="87">
        <f t="shared" si="0"/>
        <v>0</v>
      </c>
      <c r="P10" s="87">
        <v>0</v>
      </c>
      <c r="Q10" s="88" t="str">
        <f t="shared" si="1"/>
        <v>0%</v>
      </c>
    </row>
    <row r="11" spans="1:17" ht="27.5" customHeight="1" x14ac:dyDescent="0.15">
      <c r="A11" s="86" t="s">
        <v>490</v>
      </c>
      <c r="B11" s="95" t="s">
        <v>491</v>
      </c>
      <c r="C11" s="87">
        <v>899</v>
      </c>
      <c r="D11" s="87">
        <v>2366</v>
      </c>
      <c r="E11" s="87">
        <v>13997</v>
      </c>
      <c r="F11" s="87">
        <v>21724</v>
      </c>
      <c r="G11" s="87">
        <v>10357</v>
      </c>
      <c r="H11" s="87">
        <v>14543</v>
      </c>
      <c r="I11" s="87">
        <v>13864</v>
      </c>
      <c r="J11" s="87">
        <v>5727</v>
      </c>
      <c r="K11" s="87">
        <v>4193</v>
      </c>
      <c r="L11" s="87">
        <v>6815</v>
      </c>
      <c r="M11" s="87">
        <v>8015</v>
      </c>
      <c r="N11" s="87">
        <v>5425</v>
      </c>
      <c r="O11" s="87">
        <f t="shared" si="0"/>
        <v>107925</v>
      </c>
      <c r="P11" s="87">
        <v>126247</v>
      </c>
      <c r="Q11" s="88">
        <f t="shared" si="1"/>
        <v>0.85487179893383602</v>
      </c>
    </row>
    <row r="12" spans="1:17" ht="27.5" customHeight="1" x14ac:dyDescent="0.15">
      <c r="A12" s="86" t="s">
        <v>492</v>
      </c>
      <c r="B12" s="95" t="s">
        <v>493</v>
      </c>
      <c r="C12" s="87">
        <v>0</v>
      </c>
      <c r="D12" s="87">
        <v>0</v>
      </c>
      <c r="E12" s="87">
        <v>0</v>
      </c>
      <c r="F12" s="87">
        <v>0</v>
      </c>
      <c r="G12" s="87">
        <v>0</v>
      </c>
      <c r="H12" s="87">
        <v>0</v>
      </c>
      <c r="I12" s="87">
        <v>0</v>
      </c>
      <c r="J12" s="87">
        <v>0</v>
      </c>
      <c r="K12" s="87">
        <v>0</v>
      </c>
      <c r="L12" s="87">
        <v>0</v>
      </c>
      <c r="M12" s="87">
        <v>0</v>
      </c>
      <c r="N12" s="87">
        <v>0</v>
      </c>
      <c r="O12" s="87">
        <f t="shared" si="0"/>
        <v>0</v>
      </c>
      <c r="P12" s="87">
        <v>0</v>
      </c>
      <c r="Q12" s="88" t="str">
        <f t="shared" si="1"/>
        <v>0%</v>
      </c>
    </row>
    <row r="13" spans="1:17" ht="27.5" customHeight="1" x14ac:dyDescent="0.15">
      <c r="A13" s="86" t="s">
        <v>494</v>
      </c>
      <c r="B13" s="95" t="s">
        <v>495</v>
      </c>
      <c r="C13" s="87">
        <v>1576</v>
      </c>
      <c r="D13" s="87">
        <v>1678</v>
      </c>
      <c r="E13" s="87">
        <v>6720</v>
      </c>
      <c r="F13" s="87">
        <v>10890</v>
      </c>
      <c r="G13" s="87">
        <v>11394</v>
      </c>
      <c r="H13" s="87">
        <v>21864</v>
      </c>
      <c r="I13" s="87">
        <v>2049</v>
      </c>
      <c r="J13" s="87">
        <v>4592</v>
      </c>
      <c r="K13" s="87">
        <v>10530</v>
      </c>
      <c r="L13" s="87">
        <v>25809</v>
      </c>
      <c r="M13" s="87">
        <v>12239</v>
      </c>
      <c r="N13" s="87">
        <v>4496</v>
      </c>
      <c r="O13" s="87">
        <f t="shared" si="0"/>
        <v>113837</v>
      </c>
      <c r="P13" s="87">
        <v>137666</v>
      </c>
      <c r="Q13" s="88">
        <f t="shared" si="1"/>
        <v>0.82690715209274623</v>
      </c>
    </row>
    <row r="14" spans="1:17" ht="27.5" customHeight="1" x14ac:dyDescent="0.15">
      <c r="A14" s="86" t="s">
        <v>496</v>
      </c>
      <c r="B14" s="95" t="s">
        <v>497</v>
      </c>
      <c r="C14" s="87">
        <v>97182</v>
      </c>
      <c r="D14" s="87">
        <v>15770</v>
      </c>
      <c r="E14" s="87">
        <v>3695</v>
      </c>
      <c r="F14" s="87">
        <v>0</v>
      </c>
      <c r="G14" s="87">
        <v>1525</v>
      </c>
      <c r="H14" s="87">
        <v>22340</v>
      </c>
      <c r="I14" s="87">
        <v>94077</v>
      </c>
      <c r="J14" s="87">
        <v>140921</v>
      </c>
      <c r="K14" s="87">
        <v>374377</v>
      </c>
      <c r="L14" s="87">
        <v>41723</v>
      </c>
      <c r="M14" s="87">
        <v>194919</v>
      </c>
      <c r="N14" s="87">
        <v>29384</v>
      </c>
      <c r="O14" s="87">
        <f t="shared" si="0"/>
        <v>1015913</v>
      </c>
      <c r="P14" s="87">
        <v>2343549</v>
      </c>
      <c r="Q14" s="88">
        <f t="shared" si="1"/>
        <v>0.43349338972643625</v>
      </c>
    </row>
    <row r="15" spans="1:17" ht="27.5" customHeight="1" x14ac:dyDescent="0.15">
      <c r="A15" s="86" t="s">
        <v>498</v>
      </c>
      <c r="B15" s="95" t="s">
        <v>499</v>
      </c>
      <c r="C15" s="87">
        <v>380</v>
      </c>
      <c r="D15" s="87">
        <v>688</v>
      </c>
      <c r="E15" s="87">
        <v>2043</v>
      </c>
      <c r="F15" s="87">
        <v>2417</v>
      </c>
      <c r="G15" s="87">
        <v>1883</v>
      </c>
      <c r="H15" s="87">
        <v>4921</v>
      </c>
      <c r="I15" s="87">
        <v>4954</v>
      </c>
      <c r="J15" s="87">
        <v>2584</v>
      </c>
      <c r="K15" s="87">
        <v>1892</v>
      </c>
      <c r="L15" s="87">
        <v>3797</v>
      </c>
      <c r="M15" s="87">
        <v>3251</v>
      </c>
      <c r="N15" s="87">
        <v>11891</v>
      </c>
      <c r="O15" s="87">
        <f t="shared" si="0"/>
        <v>40701</v>
      </c>
      <c r="P15" s="87">
        <v>37374</v>
      </c>
      <c r="Q15" s="88">
        <f t="shared" si="1"/>
        <v>1.0890191041900787</v>
      </c>
    </row>
    <row r="16" spans="1:17" ht="27.5" customHeight="1" x14ac:dyDescent="0.15">
      <c r="A16" s="86" t="s">
        <v>500</v>
      </c>
      <c r="B16" s="95" t="s">
        <v>501</v>
      </c>
      <c r="C16" s="87">
        <v>19798</v>
      </c>
      <c r="D16" s="87">
        <v>1778</v>
      </c>
      <c r="E16" s="87">
        <v>1750</v>
      </c>
      <c r="F16" s="87">
        <v>48687</v>
      </c>
      <c r="G16" s="87">
        <v>52694</v>
      </c>
      <c r="H16" s="87">
        <v>72886</v>
      </c>
      <c r="I16" s="87">
        <v>65218</v>
      </c>
      <c r="J16" s="87">
        <v>70793</v>
      </c>
      <c r="K16" s="87">
        <v>48093</v>
      </c>
      <c r="L16" s="87">
        <v>37072</v>
      </c>
      <c r="M16" s="87">
        <v>32921</v>
      </c>
      <c r="N16" s="87">
        <v>13890</v>
      </c>
      <c r="O16" s="87">
        <f t="shared" si="0"/>
        <v>465580</v>
      </c>
      <c r="P16" s="87">
        <v>430681</v>
      </c>
      <c r="Q16" s="88">
        <f t="shared" si="1"/>
        <v>1.0810321328314925</v>
      </c>
    </row>
    <row r="17" spans="1:17" ht="27.5" customHeight="1" x14ac:dyDescent="0.15">
      <c r="A17" s="86" t="s">
        <v>502</v>
      </c>
      <c r="B17" s="95" t="s">
        <v>503</v>
      </c>
      <c r="C17" s="87">
        <v>1904</v>
      </c>
      <c r="D17" s="87">
        <v>0</v>
      </c>
      <c r="E17" s="87">
        <v>877</v>
      </c>
      <c r="F17" s="87">
        <v>19515</v>
      </c>
      <c r="G17" s="87">
        <v>165158</v>
      </c>
      <c r="H17" s="87">
        <v>80466</v>
      </c>
      <c r="I17" s="87">
        <v>8982</v>
      </c>
      <c r="J17" s="87">
        <v>1275</v>
      </c>
      <c r="K17" s="87">
        <v>5943</v>
      </c>
      <c r="L17" s="87">
        <v>40806</v>
      </c>
      <c r="M17" s="87">
        <v>64860</v>
      </c>
      <c r="N17" s="87">
        <v>18831</v>
      </c>
      <c r="O17" s="87">
        <f t="shared" si="0"/>
        <v>408617</v>
      </c>
      <c r="P17" s="87">
        <v>677628</v>
      </c>
      <c r="Q17" s="88">
        <f t="shared" si="1"/>
        <v>0.60301079648420663</v>
      </c>
    </row>
    <row r="18" spans="1:17" ht="27.5" customHeight="1" x14ac:dyDescent="0.15">
      <c r="A18" s="86" t="s">
        <v>504</v>
      </c>
      <c r="B18" s="95" t="s">
        <v>505</v>
      </c>
      <c r="C18" s="87">
        <v>1353</v>
      </c>
      <c r="D18" s="87">
        <v>4289</v>
      </c>
      <c r="E18" s="87">
        <v>3114</v>
      </c>
      <c r="F18" s="87">
        <v>2120</v>
      </c>
      <c r="G18" s="87">
        <v>1116</v>
      </c>
      <c r="H18" s="87">
        <v>206</v>
      </c>
      <c r="I18" s="87">
        <v>23</v>
      </c>
      <c r="J18" s="87">
        <v>0</v>
      </c>
      <c r="K18" s="87">
        <v>0</v>
      </c>
      <c r="L18" s="87">
        <v>606</v>
      </c>
      <c r="M18" s="87">
        <v>297</v>
      </c>
      <c r="N18" s="87">
        <v>0</v>
      </c>
      <c r="O18" s="87">
        <f t="shared" si="0"/>
        <v>13124</v>
      </c>
      <c r="P18" s="87">
        <v>21540</v>
      </c>
      <c r="Q18" s="88">
        <f t="shared" si="1"/>
        <v>0.60928505106778086</v>
      </c>
    </row>
    <row r="19" spans="1:17" ht="27.5" customHeight="1" x14ac:dyDescent="0.15">
      <c r="A19" s="86" t="s">
        <v>506</v>
      </c>
      <c r="B19" s="95" t="s">
        <v>507</v>
      </c>
      <c r="C19" s="87">
        <v>2095</v>
      </c>
      <c r="D19" s="87">
        <v>2187</v>
      </c>
      <c r="E19" s="87">
        <v>3815</v>
      </c>
      <c r="F19" s="87">
        <v>9619</v>
      </c>
      <c r="G19" s="87">
        <v>7611</v>
      </c>
      <c r="H19" s="87">
        <v>19144</v>
      </c>
      <c r="I19" s="87">
        <v>22361</v>
      </c>
      <c r="J19" s="87">
        <v>17027</v>
      </c>
      <c r="K19" s="87">
        <v>11478</v>
      </c>
      <c r="L19" s="87">
        <v>6061</v>
      </c>
      <c r="M19" s="87">
        <v>4078</v>
      </c>
      <c r="N19" s="87">
        <v>2255</v>
      </c>
      <c r="O19" s="87">
        <f t="shared" si="0"/>
        <v>107731</v>
      </c>
      <c r="P19" s="87">
        <v>111769</v>
      </c>
      <c r="Q19" s="88">
        <f t="shared" si="1"/>
        <v>0.96387191439486797</v>
      </c>
    </row>
    <row r="20" spans="1:17" ht="27.5" customHeight="1" x14ac:dyDescent="0.15">
      <c r="A20" s="86" t="s">
        <v>508</v>
      </c>
      <c r="B20" s="95" t="s">
        <v>509</v>
      </c>
      <c r="C20" s="87">
        <v>211</v>
      </c>
      <c r="D20" s="87">
        <v>158</v>
      </c>
      <c r="E20" s="87">
        <v>143</v>
      </c>
      <c r="F20" s="87">
        <v>562</v>
      </c>
      <c r="G20" s="87">
        <v>208</v>
      </c>
      <c r="H20" s="87">
        <v>8873</v>
      </c>
      <c r="I20" s="87">
        <v>25281</v>
      </c>
      <c r="J20" s="87">
        <v>16303</v>
      </c>
      <c r="K20" s="87">
        <v>91</v>
      </c>
      <c r="L20" s="87">
        <v>68</v>
      </c>
      <c r="M20" s="87">
        <v>115</v>
      </c>
      <c r="N20" s="87">
        <v>26</v>
      </c>
      <c r="O20" s="87">
        <f t="shared" si="0"/>
        <v>52039</v>
      </c>
      <c r="P20" s="87">
        <v>46615</v>
      </c>
      <c r="Q20" s="88">
        <f t="shared" si="1"/>
        <v>1.1163573956880832</v>
      </c>
    </row>
    <row r="21" spans="1:17" ht="27.5" customHeight="1" x14ac:dyDescent="0.15">
      <c r="A21" s="445" t="s">
        <v>460</v>
      </c>
      <c r="B21" s="435"/>
      <c r="C21" s="87">
        <f t="shared" ref="C21:N21" si="2">SUM(C6:C20)</f>
        <v>280336</v>
      </c>
      <c r="D21" s="87">
        <f t="shared" si="2"/>
        <v>174610</v>
      </c>
      <c r="E21" s="87">
        <f t="shared" si="2"/>
        <v>261485</v>
      </c>
      <c r="F21" s="87">
        <f t="shared" si="2"/>
        <v>257593</v>
      </c>
      <c r="G21" s="87">
        <f t="shared" si="2"/>
        <v>422484</v>
      </c>
      <c r="H21" s="87">
        <f t="shared" si="2"/>
        <v>614621</v>
      </c>
      <c r="I21" s="87">
        <f t="shared" si="2"/>
        <v>276367</v>
      </c>
      <c r="J21" s="87">
        <f t="shared" si="2"/>
        <v>276079</v>
      </c>
      <c r="K21" s="87">
        <f t="shared" si="2"/>
        <v>613409</v>
      </c>
      <c r="L21" s="87">
        <f t="shared" si="2"/>
        <v>269073</v>
      </c>
      <c r="M21" s="87">
        <f t="shared" si="2"/>
        <v>404264</v>
      </c>
      <c r="N21" s="87">
        <f t="shared" si="2"/>
        <v>154458</v>
      </c>
      <c r="O21" s="87">
        <f t="shared" si="0"/>
        <v>4004779</v>
      </c>
      <c r="P21" s="87">
        <f>SUM(P6:P20)</f>
        <v>5977725</v>
      </c>
      <c r="Q21" s="88">
        <f t="shared" si="1"/>
        <v>0.66995035736839681</v>
      </c>
    </row>
    <row r="22" spans="1:17" ht="27.5" customHeight="1" x14ac:dyDescent="0.15">
      <c r="A22" s="436" t="s">
        <v>453</v>
      </c>
      <c r="B22" s="437"/>
      <c r="C22" s="87">
        <v>413506</v>
      </c>
      <c r="D22" s="87">
        <v>327455</v>
      </c>
      <c r="E22" s="87">
        <v>293799</v>
      </c>
      <c r="F22" s="87">
        <v>187724</v>
      </c>
      <c r="G22" s="87">
        <v>531171</v>
      </c>
      <c r="H22" s="87">
        <v>807490</v>
      </c>
      <c r="I22" s="87">
        <v>549905</v>
      </c>
      <c r="J22" s="87">
        <v>479549</v>
      </c>
      <c r="K22" s="87">
        <v>460814</v>
      </c>
      <c r="L22" s="87">
        <v>833868</v>
      </c>
      <c r="M22" s="87">
        <v>742718</v>
      </c>
      <c r="N22" s="87">
        <v>349726</v>
      </c>
      <c r="O22" s="87">
        <f t="shared" si="0"/>
        <v>5977725</v>
      </c>
      <c r="P22" s="438"/>
      <c r="Q22" s="439"/>
    </row>
    <row r="23" spans="1:17" ht="27.5" customHeight="1" x14ac:dyDescent="0.15">
      <c r="A23" s="436" t="s">
        <v>462</v>
      </c>
      <c r="B23" s="437"/>
      <c r="C23" s="90">
        <f t="shared" ref="C23:O23" si="3">C21/C22</f>
        <v>0.67794905031607766</v>
      </c>
      <c r="D23" s="90">
        <f t="shared" si="3"/>
        <v>0.53323357407888106</v>
      </c>
      <c r="E23" s="90">
        <f t="shared" si="3"/>
        <v>0.89001324034458928</v>
      </c>
      <c r="F23" s="90">
        <f t="shared" si="3"/>
        <v>1.3721900236517441</v>
      </c>
      <c r="G23" s="90">
        <f t="shared" si="3"/>
        <v>0.7953822780234614</v>
      </c>
      <c r="H23" s="90">
        <f t="shared" si="3"/>
        <v>0.76114998328152672</v>
      </c>
      <c r="I23" s="90">
        <f t="shared" si="3"/>
        <v>0.50257226248170139</v>
      </c>
      <c r="J23" s="90">
        <f t="shared" si="3"/>
        <v>0.57570550663227327</v>
      </c>
      <c r="K23" s="90">
        <f t="shared" si="3"/>
        <v>1.3311422830035546</v>
      </c>
      <c r="L23" s="90">
        <f t="shared" si="3"/>
        <v>0.32268056814747659</v>
      </c>
      <c r="M23" s="90">
        <f t="shared" si="3"/>
        <v>0.54430349069229511</v>
      </c>
      <c r="N23" s="90">
        <f t="shared" si="3"/>
        <v>0.44165432367053065</v>
      </c>
      <c r="O23" s="90">
        <f t="shared" si="3"/>
        <v>0.66995035736839681</v>
      </c>
      <c r="P23" s="440"/>
      <c r="Q23" s="441"/>
    </row>
    <row r="24" spans="1:17" ht="27.5" customHeight="1" x14ac:dyDescent="0.15">
      <c r="O24" s="51" t="s">
        <v>1790</v>
      </c>
    </row>
  </sheetData>
  <mergeCells count="6">
    <mergeCell ref="P4:Q4"/>
    <mergeCell ref="A5:B5"/>
    <mergeCell ref="A21:B21"/>
    <mergeCell ref="A22:B22"/>
    <mergeCell ref="P22:Q23"/>
    <mergeCell ref="A23:B23"/>
  </mergeCells>
  <phoneticPr fontId="3"/>
  <pageMargins left="0.78740157480314965" right="0.39370078740157483" top="0.39370078740157483" bottom="0.39370078740157483" header="0" footer="0"/>
  <pageSetup paperSize="9" scale="86" orientation="landscape"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6696-866F-498C-8013-434AE5333B67}">
  <sheetPr codeName="Sheet14">
    <pageSetUpPr fitToPage="1"/>
  </sheetPr>
  <dimension ref="A1:Q24"/>
  <sheetViews>
    <sheetView view="pageLayout" zoomScaleNormal="100" workbookViewId="0">
      <selection activeCell="D8" sqref="D8"/>
    </sheetView>
  </sheetViews>
  <sheetFormatPr defaultColWidth="9" defaultRowHeight="14.4" x14ac:dyDescent="0.15"/>
  <cols>
    <col min="1" max="1" width="5.21875" style="85" customWidth="1"/>
    <col min="2" max="2" width="21.77734375" style="51" customWidth="1"/>
    <col min="3" max="14" width="8.44140625" style="51" customWidth="1"/>
    <col min="15" max="16" width="9.88671875" style="51" customWidth="1"/>
    <col min="17" max="17" width="8.44140625" style="51" customWidth="1"/>
    <col min="18" max="18" width="2.77734375" style="51" customWidth="1"/>
    <col min="19" max="256" width="9" style="51"/>
    <col min="257" max="257" width="5.21875" style="51" customWidth="1"/>
    <col min="258" max="258" width="21.77734375" style="51" customWidth="1"/>
    <col min="259" max="270" width="8.44140625" style="51" customWidth="1"/>
    <col min="271" max="272" width="9.88671875" style="51" customWidth="1"/>
    <col min="273" max="273" width="8.44140625" style="51" customWidth="1"/>
    <col min="274" max="274" width="2.77734375" style="51" customWidth="1"/>
    <col min="275" max="512" width="9" style="51"/>
    <col min="513" max="513" width="5.21875" style="51" customWidth="1"/>
    <col min="514" max="514" width="21.77734375" style="51" customWidth="1"/>
    <col min="515" max="526" width="8.44140625" style="51" customWidth="1"/>
    <col min="527" max="528" width="9.88671875" style="51" customWidth="1"/>
    <col min="529" max="529" width="8.44140625" style="51" customWidth="1"/>
    <col min="530" max="530" width="2.77734375" style="51" customWidth="1"/>
    <col min="531" max="768" width="9" style="51"/>
    <col min="769" max="769" width="5.21875" style="51" customWidth="1"/>
    <col min="770" max="770" width="21.77734375" style="51" customWidth="1"/>
    <col min="771" max="782" width="8.44140625" style="51" customWidth="1"/>
    <col min="783" max="784" width="9.88671875" style="51" customWidth="1"/>
    <col min="785" max="785" width="8.44140625" style="51" customWidth="1"/>
    <col min="786" max="786" width="2.77734375" style="51" customWidth="1"/>
    <col min="787" max="1024" width="9" style="51"/>
    <col min="1025" max="1025" width="5.21875" style="51" customWidth="1"/>
    <col min="1026" max="1026" width="21.77734375" style="51" customWidth="1"/>
    <col min="1027" max="1038" width="8.44140625" style="51" customWidth="1"/>
    <col min="1039" max="1040" width="9.88671875" style="51" customWidth="1"/>
    <col min="1041" max="1041" width="8.44140625" style="51" customWidth="1"/>
    <col min="1042" max="1042" width="2.77734375" style="51" customWidth="1"/>
    <col min="1043" max="1280" width="9" style="51"/>
    <col min="1281" max="1281" width="5.21875" style="51" customWidth="1"/>
    <col min="1282" max="1282" width="21.77734375" style="51" customWidth="1"/>
    <col min="1283" max="1294" width="8.44140625" style="51" customWidth="1"/>
    <col min="1295" max="1296" width="9.88671875" style="51" customWidth="1"/>
    <col min="1297" max="1297" width="8.44140625" style="51" customWidth="1"/>
    <col min="1298" max="1298" width="2.77734375" style="51" customWidth="1"/>
    <col min="1299" max="1536" width="9" style="51"/>
    <col min="1537" max="1537" width="5.21875" style="51" customWidth="1"/>
    <col min="1538" max="1538" width="21.77734375" style="51" customWidth="1"/>
    <col min="1539" max="1550" width="8.44140625" style="51" customWidth="1"/>
    <col min="1551" max="1552" width="9.88671875" style="51" customWidth="1"/>
    <col min="1553" max="1553" width="8.44140625" style="51" customWidth="1"/>
    <col min="1554" max="1554" width="2.77734375" style="51" customWidth="1"/>
    <col min="1555" max="1792" width="9" style="51"/>
    <col min="1793" max="1793" width="5.21875" style="51" customWidth="1"/>
    <col min="1794" max="1794" width="21.77734375" style="51" customWidth="1"/>
    <col min="1795" max="1806" width="8.44140625" style="51" customWidth="1"/>
    <col min="1807" max="1808" width="9.88671875" style="51" customWidth="1"/>
    <col min="1809" max="1809" width="8.44140625" style="51" customWidth="1"/>
    <col min="1810" max="1810" width="2.77734375" style="51" customWidth="1"/>
    <col min="1811" max="2048" width="9" style="51"/>
    <col min="2049" max="2049" width="5.21875" style="51" customWidth="1"/>
    <col min="2050" max="2050" width="21.77734375" style="51" customWidth="1"/>
    <col min="2051" max="2062" width="8.44140625" style="51" customWidth="1"/>
    <col min="2063" max="2064" width="9.88671875" style="51" customWidth="1"/>
    <col min="2065" max="2065" width="8.44140625" style="51" customWidth="1"/>
    <col min="2066" max="2066" width="2.77734375" style="51" customWidth="1"/>
    <col min="2067" max="2304" width="9" style="51"/>
    <col min="2305" max="2305" width="5.21875" style="51" customWidth="1"/>
    <col min="2306" max="2306" width="21.77734375" style="51" customWidth="1"/>
    <col min="2307" max="2318" width="8.44140625" style="51" customWidth="1"/>
    <col min="2319" max="2320" width="9.88671875" style="51" customWidth="1"/>
    <col min="2321" max="2321" width="8.44140625" style="51" customWidth="1"/>
    <col min="2322" max="2322" width="2.77734375" style="51" customWidth="1"/>
    <col min="2323" max="2560" width="9" style="51"/>
    <col min="2561" max="2561" width="5.21875" style="51" customWidth="1"/>
    <col min="2562" max="2562" width="21.77734375" style="51" customWidth="1"/>
    <col min="2563" max="2574" width="8.44140625" style="51" customWidth="1"/>
    <col min="2575" max="2576" width="9.88671875" style="51" customWidth="1"/>
    <col min="2577" max="2577" width="8.44140625" style="51" customWidth="1"/>
    <col min="2578" max="2578" width="2.77734375" style="51" customWidth="1"/>
    <col min="2579" max="2816" width="9" style="51"/>
    <col min="2817" max="2817" width="5.21875" style="51" customWidth="1"/>
    <col min="2818" max="2818" width="21.77734375" style="51" customWidth="1"/>
    <col min="2819" max="2830" width="8.44140625" style="51" customWidth="1"/>
    <col min="2831" max="2832" width="9.88671875" style="51" customWidth="1"/>
    <col min="2833" max="2833" width="8.44140625" style="51" customWidth="1"/>
    <col min="2834" max="2834" width="2.77734375" style="51" customWidth="1"/>
    <col min="2835" max="3072" width="9" style="51"/>
    <col min="3073" max="3073" width="5.21875" style="51" customWidth="1"/>
    <col min="3074" max="3074" width="21.77734375" style="51" customWidth="1"/>
    <col min="3075" max="3086" width="8.44140625" style="51" customWidth="1"/>
    <col min="3087" max="3088" width="9.88671875" style="51" customWidth="1"/>
    <col min="3089" max="3089" width="8.44140625" style="51" customWidth="1"/>
    <col min="3090" max="3090" width="2.77734375" style="51" customWidth="1"/>
    <col min="3091" max="3328" width="9" style="51"/>
    <col min="3329" max="3329" width="5.21875" style="51" customWidth="1"/>
    <col min="3330" max="3330" width="21.77734375" style="51" customWidth="1"/>
    <col min="3331" max="3342" width="8.44140625" style="51" customWidth="1"/>
    <col min="3343" max="3344" width="9.88671875" style="51" customWidth="1"/>
    <col min="3345" max="3345" width="8.44140625" style="51" customWidth="1"/>
    <col min="3346" max="3346" width="2.77734375" style="51" customWidth="1"/>
    <col min="3347" max="3584" width="9" style="51"/>
    <col min="3585" max="3585" width="5.21875" style="51" customWidth="1"/>
    <col min="3586" max="3586" width="21.77734375" style="51" customWidth="1"/>
    <col min="3587" max="3598" width="8.44140625" style="51" customWidth="1"/>
    <col min="3599" max="3600" width="9.88671875" style="51" customWidth="1"/>
    <col min="3601" max="3601" width="8.44140625" style="51" customWidth="1"/>
    <col min="3602" max="3602" width="2.77734375" style="51" customWidth="1"/>
    <col min="3603" max="3840" width="9" style="51"/>
    <col min="3841" max="3841" width="5.21875" style="51" customWidth="1"/>
    <col min="3842" max="3842" width="21.77734375" style="51" customWidth="1"/>
    <col min="3843" max="3854" width="8.44140625" style="51" customWidth="1"/>
    <col min="3855" max="3856" width="9.88671875" style="51" customWidth="1"/>
    <col min="3857" max="3857" width="8.44140625" style="51" customWidth="1"/>
    <col min="3858" max="3858" width="2.77734375" style="51" customWidth="1"/>
    <col min="3859" max="4096" width="9" style="51"/>
    <col min="4097" max="4097" width="5.21875" style="51" customWidth="1"/>
    <col min="4098" max="4098" width="21.77734375" style="51" customWidth="1"/>
    <col min="4099" max="4110" width="8.44140625" style="51" customWidth="1"/>
    <col min="4111" max="4112" width="9.88671875" style="51" customWidth="1"/>
    <col min="4113" max="4113" width="8.44140625" style="51" customWidth="1"/>
    <col min="4114" max="4114" width="2.77734375" style="51" customWidth="1"/>
    <col min="4115" max="4352" width="9" style="51"/>
    <col min="4353" max="4353" width="5.21875" style="51" customWidth="1"/>
    <col min="4354" max="4354" width="21.77734375" style="51" customWidth="1"/>
    <col min="4355" max="4366" width="8.44140625" style="51" customWidth="1"/>
    <col min="4367" max="4368" width="9.88671875" style="51" customWidth="1"/>
    <col min="4369" max="4369" width="8.44140625" style="51" customWidth="1"/>
    <col min="4370" max="4370" width="2.77734375" style="51" customWidth="1"/>
    <col min="4371" max="4608" width="9" style="51"/>
    <col min="4609" max="4609" width="5.21875" style="51" customWidth="1"/>
    <col min="4610" max="4610" width="21.77734375" style="51" customWidth="1"/>
    <col min="4611" max="4622" width="8.44140625" style="51" customWidth="1"/>
    <col min="4623" max="4624" width="9.88671875" style="51" customWidth="1"/>
    <col min="4625" max="4625" width="8.44140625" style="51" customWidth="1"/>
    <col min="4626" max="4626" width="2.77734375" style="51" customWidth="1"/>
    <col min="4627" max="4864" width="9" style="51"/>
    <col min="4865" max="4865" width="5.21875" style="51" customWidth="1"/>
    <col min="4866" max="4866" width="21.77734375" style="51" customWidth="1"/>
    <col min="4867" max="4878" width="8.44140625" style="51" customWidth="1"/>
    <col min="4879" max="4880" width="9.88671875" style="51" customWidth="1"/>
    <col min="4881" max="4881" width="8.44140625" style="51" customWidth="1"/>
    <col min="4882" max="4882" width="2.77734375" style="51" customWidth="1"/>
    <col min="4883" max="5120" width="9" style="51"/>
    <col min="5121" max="5121" width="5.21875" style="51" customWidth="1"/>
    <col min="5122" max="5122" width="21.77734375" style="51" customWidth="1"/>
    <col min="5123" max="5134" width="8.44140625" style="51" customWidth="1"/>
    <col min="5135" max="5136" width="9.88671875" style="51" customWidth="1"/>
    <col min="5137" max="5137" width="8.44140625" style="51" customWidth="1"/>
    <col min="5138" max="5138" width="2.77734375" style="51" customWidth="1"/>
    <col min="5139" max="5376" width="9" style="51"/>
    <col min="5377" max="5377" width="5.21875" style="51" customWidth="1"/>
    <col min="5378" max="5378" width="21.77734375" style="51" customWidth="1"/>
    <col min="5379" max="5390" width="8.44140625" style="51" customWidth="1"/>
    <col min="5391" max="5392" width="9.88671875" style="51" customWidth="1"/>
    <col min="5393" max="5393" width="8.44140625" style="51" customWidth="1"/>
    <col min="5394" max="5394" width="2.77734375" style="51" customWidth="1"/>
    <col min="5395" max="5632" width="9" style="51"/>
    <col min="5633" max="5633" width="5.21875" style="51" customWidth="1"/>
    <col min="5634" max="5634" width="21.77734375" style="51" customWidth="1"/>
    <col min="5635" max="5646" width="8.44140625" style="51" customWidth="1"/>
    <col min="5647" max="5648" width="9.88671875" style="51" customWidth="1"/>
    <col min="5649" max="5649" width="8.44140625" style="51" customWidth="1"/>
    <col min="5650" max="5650" width="2.77734375" style="51" customWidth="1"/>
    <col min="5651" max="5888" width="9" style="51"/>
    <col min="5889" max="5889" width="5.21875" style="51" customWidth="1"/>
    <col min="5890" max="5890" width="21.77734375" style="51" customWidth="1"/>
    <col min="5891" max="5902" width="8.44140625" style="51" customWidth="1"/>
    <col min="5903" max="5904" width="9.88671875" style="51" customWidth="1"/>
    <col min="5905" max="5905" width="8.44140625" style="51" customWidth="1"/>
    <col min="5906" max="5906" width="2.77734375" style="51" customWidth="1"/>
    <col min="5907" max="6144" width="9" style="51"/>
    <col min="6145" max="6145" width="5.21875" style="51" customWidth="1"/>
    <col min="6146" max="6146" width="21.77734375" style="51" customWidth="1"/>
    <col min="6147" max="6158" width="8.44140625" style="51" customWidth="1"/>
    <col min="6159" max="6160" width="9.88671875" style="51" customWidth="1"/>
    <col min="6161" max="6161" width="8.44140625" style="51" customWidth="1"/>
    <col min="6162" max="6162" width="2.77734375" style="51" customWidth="1"/>
    <col min="6163" max="6400" width="9" style="51"/>
    <col min="6401" max="6401" width="5.21875" style="51" customWidth="1"/>
    <col min="6402" max="6402" width="21.77734375" style="51" customWidth="1"/>
    <col min="6403" max="6414" width="8.44140625" style="51" customWidth="1"/>
    <col min="6415" max="6416" width="9.88671875" style="51" customWidth="1"/>
    <col min="6417" max="6417" width="8.44140625" style="51" customWidth="1"/>
    <col min="6418" max="6418" width="2.77734375" style="51" customWidth="1"/>
    <col min="6419" max="6656" width="9" style="51"/>
    <col min="6657" max="6657" width="5.21875" style="51" customWidth="1"/>
    <col min="6658" max="6658" width="21.77734375" style="51" customWidth="1"/>
    <col min="6659" max="6670" width="8.44140625" style="51" customWidth="1"/>
    <col min="6671" max="6672" width="9.88671875" style="51" customWidth="1"/>
    <col min="6673" max="6673" width="8.44140625" style="51" customWidth="1"/>
    <col min="6674" max="6674" width="2.77734375" style="51" customWidth="1"/>
    <col min="6675" max="6912" width="9" style="51"/>
    <col min="6913" max="6913" width="5.21875" style="51" customWidth="1"/>
    <col min="6914" max="6914" width="21.77734375" style="51" customWidth="1"/>
    <col min="6915" max="6926" width="8.44140625" style="51" customWidth="1"/>
    <col min="6927" max="6928" width="9.88671875" style="51" customWidth="1"/>
    <col min="6929" max="6929" width="8.44140625" style="51" customWidth="1"/>
    <col min="6930" max="6930" width="2.77734375" style="51" customWidth="1"/>
    <col min="6931" max="7168" width="9" style="51"/>
    <col min="7169" max="7169" width="5.21875" style="51" customWidth="1"/>
    <col min="7170" max="7170" width="21.77734375" style="51" customWidth="1"/>
    <col min="7171" max="7182" width="8.44140625" style="51" customWidth="1"/>
    <col min="7183" max="7184" width="9.88671875" style="51" customWidth="1"/>
    <col min="7185" max="7185" width="8.44140625" style="51" customWidth="1"/>
    <col min="7186" max="7186" width="2.77734375" style="51" customWidth="1"/>
    <col min="7187" max="7424" width="9" style="51"/>
    <col min="7425" max="7425" width="5.21875" style="51" customWidth="1"/>
    <col min="7426" max="7426" width="21.77734375" style="51" customWidth="1"/>
    <col min="7427" max="7438" width="8.44140625" style="51" customWidth="1"/>
    <col min="7439" max="7440" width="9.88671875" style="51" customWidth="1"/>
    <col min="7441" max="7441" width="8.44140625" style="51" customWidth="1"/>
    <col min="7442" max="7442" width="2.77734375" style="51" customWidth="1"/>
    <col min="7443" max="7680" width="9" style="51"/>
    <col min="7681" max="7681" width="5.21875" style="51" customWidth="1"/>
    <col min="7682" max="7682" width="21.77734375" style="51" customWidth="1"/>
    <col min="7683" max="7694" width="8.44140625" style="51" customWidth="1"/>
    <col min="7695" max="7696" width="9.88671875" style="51" customWidth="1"/>
    <col min="7697" max="7697" width="8.44140625" style="51" customWidth="1"/>
    <col min="7698" max="7698" width="2.77734375" style="51" customWidth="1"/>
    <col min="7699" max="7936" width="9" style="51"/>
    <col min="7937" max="7937" width="5.21875" style="51" customWidth="1"/>
    <col min="7938" max="7938" width="21.77734375" style="51" customWidth="1"/>
    <col min="7939" max="7950" width="8.44140625" style="51" customWidth="1"/>
    <col min="7951" max="7952" width="9.88671875" style="51" customWidth="1"/>
    <col min="7953" max="7953" width="8.44140625" style="51" customWidth="1"/>
    <col min="7954" max="7954" width="2.77734375" style="51" customWidth="1"/>
    <col min="7955" max="8192" width="9" style="51"/>
    <col min="8193" max="8193" width="5.21875" style="51" customWidth="1"/>
    <col min="8194" max="8194" width="21.77734375" style="51" customWidth="1"/>
    <col min="8195" max="8206" width="8.44140625" style="51" customWidth="1"/>
    <col min="8207" max="8208" width="9.88671875" style="51" customWidth="1"/>
    <col min="8209" max="8209" width="8.44140625" style="51" customWidth="1"/>
    <col min="8210" max="8210" width="2.77734375" style="51" customWidth="1"/>
    <col min="8211" max="8448" width="9" style="51"/>
    <col min="8449" max="8449" width="5.21875" style="51" customWidth="1"/>
    <col min="8450" max="8450" width="21.77734375" style="51" customWidth="1"/>
    <col min="8451" max="8462" width="8.44140625" style="51" customWidth="1"/>
    <col min="8463" max="8464" width="9.88671875" style="51" customWidth="1"/>
    <col min="8465" max="8465" width="8.44140625" style="51" customWidth="1"/>
    <col min="8466" max="8466" width="2.77734375" style="51" customWidth="1"/>
    <col min="8467" max="8704" width="9" style="51"/>
    <col min="8705" max="8705" width="5.21875" style="51" customWidth="1"/>
    <col min="8706" max="8706" width="21.77734375" style="51" customWidth="1"/>
    <col min="8707" max="8718" width="8.44140625" style="51" customWidth="1"/>
    <col min="8719" max="8720" width="9.88671875" style="51" customWidth="1"/>
    <col min="8721" max="8721" width="8.44140625" style="51" customWidth="1"/>
    <col min="8722" max="8722" width="2.77734375" style="51" customWidth="1"/>
    <col min="8723" max="8960" width="9" style="51"/>
    <col min="8961" max="8961" width="5.21875" style="51" customWidth="1"/>
    <col min="8962" max="8962" width="21.77734375" style="51" customWidth="1"/>
    <col min="8963" max="8974" width="8.44140625" style="51" customWidth="1"/>
    <col min="8975" max="8976" width="9.88671875" style="51" customWidth="1"/>
    <col min="8977" max="8977" width="8.44140625" style="51" customWidth="1"/>
    <col min="8978" max="8978" width="2.77734375" style="51" customWidth="1"/>
    <col min="8979" max="9216" width="9" style="51"/>
    <col min="9217" max="9217" width="5.21875" style="51" customWidth="1"/>
    <col min="9218" max="9218" width="21.77734375" style="51" customWidth="1"/>
    <col min="9219" max="9230" width="8.44140625" style="51" customWidth="1"/>
    <col min="9231" max="9232" width="9.88671875" style="51" customWidth="1"/>
    <col min="9233" max="9233" width="8.44140625" style="51" customWidth="1"/>
    <col min="9234" max="9234" width="2.77734375" style="51" customWidth="1"/>
    <col min="9235" max="9472" width="9" style="51"/>
    <col min="9473" max="9473" width="5.21875" style="51" customWidth="1"/>
    <col min="9474" max="9474" width="21.77734375" style="51" customWidth="1"/>
    <col min="9475" max="9486" width="8.44140625" style="51" customWidth="1"/>
    <col min="9487" max="9488" width="9.88671875" style="51" customWidth="1"/>
    <col min="9489" max="9489" width="8.44140625" style="51" customWidth="1"/>
    <col min="9490" max="9490" width="2.77734375" style="51" customWidth="1"/>
    <col min="9491" max="9728" width="9" style="51"/>
    <col min="9729" max="9729" width="5.21875" style="51" customWidth="1"/>
    <col min="9730" max="9730" width="21.77734375" style="51" customWidth="1"/>
    <col min="9731" max="9742" width="8.44140625" style="51" customWidth="1"/>
    <col min="9743" max="9744" width="9.88671875" style="51" customWidth="1"/>
    <col min="9745" max="9745" width="8.44140625" style="51" customWidth="1"/>
    <col min="9746" max="9746" width="2.77734375" style="51" customWidth="1"/>
    <col min="9747" max="9984" width="9" style="51"/>
    <col min="9985" max="9985" width="5.21875" style="51" customWidth="1"/>
    <col min="9986" max="9986" width="21.77734375" style="51" customWidth="1"/>
    <col min="9987" max="9998" width="8.44140625" style="51" customWidth="1"/>
    <col min="9999" max="10000" width="9.88671875" style="51" customWidth="1"/>
    <col min="10001" max="10001" width="8.44140625" style="51" customWidth="1"/>
    <col min="10002" max="10002" width="2.77734375" style="51" customWidth="1"/>
    <col min="10003" max="10240" width="9" style="51"/>
    <col min="10241" max="10241" width="5.21875" style="51" customWidth="1"/>
    <col min="10242" max="10242" width="21.77734375" style="51" customWidth="1"/>
    <col min="10243" max="10254" width="8.44140625" style="51" customWidth="1"/>
    <col min="10255" max="10256" width="9.88671875" style="51" customWidth="1"/>
    <col min="10257" max="10257" width="8.44140625" style="51" customWidth="1"/>
    <col min="10258" max="10258" width="2.77734375" style="51" customWidth="1"/>
    <col min="10259" max="10496" width="9" style="51"/>
    <col min="10497" max="10497" width="5.21875" style="51" customWidth="1"/>
    <col min="10498" max="10498" width="21.77734375" style="51" customWidth="1"/>
    <col min="10499" max="10510" width="8.44140625" style="51" customWidth="1"/>
    <col min="10511" max="10512" width="9.88671875" style="51" customWidth="1"/>
    <col min="10513" max="10513" width="8.44140625" style="51" customWidth="1"/>
    <col min="10514" max="10514" width="2.77734375" style="51" customWidth="1"/>
    <col min="10515" max="10752" width="9" style="51"/>
    <col min="10753" max="10753" width="5.21875" style="51" customWidth="1"/>
    <col min="10754" max="10754" width="21.77734375" style="51" customWidth="1"/>
    <col min="10755" max="10766" width="8.44140625" style="51" customWidth="1"/>
    <col min="10767" max="10768" width="9.88671875" style="51" customWidth="1"/>
    <col min="10769" max="10769" width="8.44140625" style="51" customWidth="1"/>
    <col min="10770" max="10770" width="2.77734375" style="51" customWidth="1"/>
    <col min="10771" max="11008" width="9" style="51"/>
    <col min="11009" max="11009" width="5.21875" style="51" customWidth="1"/>
    <col min="11010" max="11010" width="21.77734375" style="51" customWidth="1"/>
    <col min="11011" max="11022" width="8.44140625" style="51" customWidth="1"/>
    <col min="11023" max="11024" width="9.88671875" style="51" customWidth="1"/>
    <col min="11025" max="11025" width="8.44140625" style="51" customWidth="1"/>
    <col min="11026" max="11026" width="2.77734375" style="51" customWidth="1"/>
    <col min="11027" max="11264" width="9" style="51"/>
    <col min="11265" max="11265" width="5.21875" style="51" customWidth="1"/>
    <col min="11266" max="11266" width="21.77734375" style="51" customWidth="1"/>
    <col min="11267" max="11278" width="8.44140625" style="51" customWidth="1"/>
    <col min="11279" max="11280" width="9.88671875" style="51" customWidth="1"/>
    <col min="11281" max="11281" width="8.44140625" style="51" customWidth="1"/>
    <col min="11282" max="11282" width="2.77734375" style="51" customWidth="1"/>
    <col min="11283" max="11520" width="9" style="51"/>
    <col min="11521" max="11521" width="5.21875" style="51" customWidth="1"/>
    <col min="11522" max="11522" width="21.77734375" style="51" customWidth="1"/>
    <col min="11523" max="11534" width="8.44140625" style="51" customWidth="1"/>
    <col min="11535" max="11536" width="9.88671875" style="51" customWidth="1"/>
    <col min="11537" max="11537" width="8.44140625" style="51" customWidth="1"/>
    <col min="11538" max="11538" width="2.77734375" style="51" customWidth="1"/>
    <col min="11539" max="11776" width="9" style="51"/>
    <col min="11777" max="11777" width="5.21875" style="51" customWidth="1"/>
    <col min="11778" max="11778" width="21.77734375" style="51" customWidth="1"/>
    <col min="11779" max="11790" width="8.44140625" style="51" customWidth="1"/>
    <col min="11791" max="11792" width="9.88671875" style="51" customWidth="1"/>
    <col min="11793" max="11793" width="8.44140625" style="51" customWidth="1"/>
    <col min="11794" max="11794" width="2.77734375" style="51" customWidth="1"/>
    <col min="11795" max="12032" width="9" style="51"/>
    <col min="12033" max="12033" width="5.21875" style="51" customWidth="1"/>
    <col min="12034" max="12034" width="21.77734375" style="51" customWidth="1"/>
    <col min="12035" max="12046" width="8.44140625" style="51" customWidth="1"/>
    <col min="12047" max="12048" width="9.88671875" style="51" customWidth="1"/>
    <col min="12049" max="12049" width="8.44140625" style="51" customWidth="1"/>
    <col min="12050" max="12050" width="2.77734375" style="51" customWidth="1"/>
    <col min="12051" max="12288" width="9" style="51"/>
    <col min="12289" max="12289" width="5.21875" style="51" customWidth="1"/>
    <col min="12290" max="12290" width="21.77734375" style="51" customWidth="1"/>
    <col min="12291" max="12302" width="8.44140625" style="51" customWidth="1"/>
    <col min="12303" max="12304" width="9.88671875" style="51" customWidth="1"/>
    <col min="12305" max="12305" width="8.44140625" style="51" customWidth="1"/>
    <col min="12306" max="12306" width="2.77734375" style="51" customWidth="1"/>
    <col min="12307" max="12544" width="9" style="51"/>
    <col min="12545" max="12545" width="5.21875" style="51" customWidth="1"/>
    <col min="12546" max="12546" width="21.77734375" style="51" customWidth="1"/>
    <col min="12547" max="12558" width="8.44140625" style="51" customWidth="1"/>
    <col min="12559" max="12560" width="9.88671875" style="51" customWidth="1"/>
    <col min="12561" max="12561" width="8.44140625" style="51" customWidth="1"/>
    <col min="12562" max="12562" width="2.77734375" style="51" customWidth="1"/>
    <col min="12563" max="12800" width="9" style="51"/>
    <col min="12801" max="12801" width="5.21875" style="51" customWidth="1"/>
    <col min="12802" max="12802" width="21.77734375" style="51" customWidth="1"/>
    <col min="12803" max="12814" width="8.44140625" style="51" customWidth="1"/>
    <col min="12815" max="12816" width="9.88671875" style="51" customWidth="1"/>
    <col min="12817" max="12817" width="8.44140625" style="51" customWidth="1"/>
    <col min="12818" max="12818" width="2.77734375" style="51" customWidth="1"/>
    <col min="12819" max="13056" width="9" style="51"/>
    <col min="13057" max="13057" width="5.21875" style="51" customWidth="1"/>
    <col min="13058" max="13058" width="21.77734375" style="51" customWidth="1"/>
    <col min="13059" max="13070" width="8.44140625" style="51" customWidth="1"/>
    <col min="13071" max="13072" width="9.88671875" style="51" customWidth="1"/>
    <col min="13073" max="13073" width="8.44140625" style="51" customWidth="1"/>
    <col min="13074" max="13074" width="2.77734375" style="51" customWidth="1"/>
    <col min="13075" max="13312" width="9" style="51"/>
    <col min="13313" max="13313" width="5.21875" style="51" customWidth="1"/>
    <col min="13314" max="13314" width="21.77734375" style="51" customWidth="1"/>
    <col min="13315" max="13326" width="8.44140625" style="51" customWidth="1"/>
    <col min="13327" max="13328" width="9.88671875" style="51" customWidth="1"/>
    <col min="13329" max="13329" width="8.44140625" style="51" customWidth="1"/>
    <col min="13330" max="13330" width="2.77734375" style="51" customWidth="1"/>
    <col min="13331" max="13568" width="9" style="51"/>
    <col min="13569" max="13569" width="5.21875" style="51" customWidth="1"/>
    <col min="13570" max="13570" width="21.77734375" style="51" customWidth="1"/>
    <col min="13571" max="13582" width="8.44140625" style="51" customWidth="1"/>
    <col min="13583" max="13584" width="9.88671875" style="51" customWidth="1"/>
    <col min="13585" max="13585" width="8.44140625" style="51" customWidth="1"/>
    <col min="13586" max="13586" width="2.77734375" style="51" customWidth="1"/>
    <col min="13587" max="13824" width="9" style="51"/>
    <col min="13825" max="13825" width="5.21875" style="51" customWidth="1"/>
    <col min="13826" max="13826" width="21.77734375" style="51" customWidth="1"/>
    <col min="13827" max="13838" width="8.44140625" style="51" customWidth="1"/>
    <col min="13839" max="13840" width="9.88671875" style="51" customWidth="1"/>
    <col min="13841" max="13841" width="8.44140625" style="51" customWidth="1"/>
    <col min="13842" max="13842" width="2.77734375" style="51" customWidth="1"/>
    <col min="13843" max="14080" width="9" style="51"/>
    <col min="14081" max="14081" width="5.21875" style="51" customWidth="1"/>
    <col min="14082" max="14082" width="21.77734375" style="51" customWidth="1"/>
    <col min="14083" max="14094" width="8.44140625" style="51" customWidth="1"/>
    <col min="14095" max="14096" width="9.88671875" style="51" customWidth="1"/>
    <col min="14097" max="14097" width="8.44140625" style="51" customWidth="1"/>
    <col min="14098" max="14098" width="2.77734375" style="51" customWidth="1"/>
    <col min="14099" max="14336" width="9" style="51"/>
    <col min="14337" max="14337" width="5.21875" style="51" customWidth="1"/>
    <col min="14338" max="14338" width="21.77734375" style="51" customWidth="1"/>
    <col min="14339" max="14350" width="8.44140625" style="51" customWidth="1"/>
    <col min="14351" max="14352" width="9.88671875" style="51" customWidth="1"/>
    <col min="14353" max="14353" width="8.44140625" style="51" customWidth="1"/>
    <col min="14354" max="14354" width="2.77734375" style="51" customWidth="1"/>
    <col min="14355" max="14592" width="9" style="51"/>
    <col min="14593" max="14593" width="5.21875" style="51" customWidth="1"/>
    <col min="14594" max="14594" width="21.77734375" style="51" customWidth="1"/>
    <col min="14595" max="14606" width="8.44140625" style="51" customWidth="1"/>
    <col min="14607" max="14608" width="9.88671875" style="51" customWidth="1"/>
    <col min="14609" max="14609" width="8.44140625" style="51" customWidth="1"/>
    <col min="14610" max="14610" width="2.77734375" style="51" customWidth="1"/>
    <col min="14611" max="14848" width="9" style="51"/>
    <col min="14849" max="14849" width="5.21875" style="51" customWidth="1"/>
    <col min="14850" max="14850" width="21.77734375" style="51" customWidth="1"/>
    <col min="14851" max="14862" width="8.44140625" style="51" customWidth="1"/>
    <col min="14863" max="14864" width="9.88671875" style="51" customWidth="1"/>
    <col min="14865" max="14865" width="8.44140625" style="51" customWidth="1"/>
    <col min="14866" max="14866" width="2.77734375" style="51" customWidth="1"/>
    <col min="14867" max="15104" width="9" style="51"/>
    <col min="15105" max="15105" width="5.21875" style="51" customWidth="1"/>
    <col min="15106" max="15106" width="21.77734375" style="51" customWidth="1"/>
    <col min="15107" max="15118" width="8.44140625" style="51" customWidth="1"/>
    <col min="15119" max="15120" width="9.88671875" style="51" customWidth="1"/>
    <col min="15121" max="15121" width="8.44140625" style="51" customWidth="1"/>
    <col min="15122" max="15122" width="2.77734375" style="51" customWidth="1"/>
    <col min="15123" max="15360" width="9" style="51"/>
    <col min="15361" max="15361" width="5.21875" style="51" customWidth="1"/>
    <col min="15362" max="15362" width="21.77734375" style="51" customWidth="1"/>
    <col min="15363" max="15374" width="8.44140625" style="51" customWidth="1"/>
    <col min="15375" max="15376" width="9.88671875" style="51" customWidth="1"/>
    <col min="15377" max="15377" width="8.44140625" style="51" customWidth="1"/>
    <col min="15378" max="15378" width="2.77734375" style="51" customWidth="1"/>
    <col min="15379" max="15616" width="9" style="51"/>
    <col min="15617" max="15617" width="5.21875" style="51" customWidth="1"/>
    <col min="15618" max="15618" width="21.77734375" style="51" customWidth="1"/>
    <col min="15619" max="15630" width="8.44140625" style="51" customWidth="1"/>
    <col min="15631" max="15632" width="9.88671875" style="51" customWidth="1"/>
    <col min="15633" max="15633" width="8.44140625" style="51" customWidth="1"/>
    <col min="15634" max="15634" width="2.77734375" style="51" customWidth="1"/>
    <col min="15635" max="15872" width="9" style="51"/>
    <col min="15873" max="15873" width="5.21875" style="51" customWidth="1"/>
    <col min="15874" max="15874" width="21.77734375" style="51" customWidth="1"/>
    <col min="15875" max="15886" width="8.44140625" style="51" customWidth="1"/>
    <col min="15887" max="15888" width="9.88671875" style="51" customWidth="1"/>
    <col min="15889" max="15889" width="8.44140625" style="51" customWidth="1"/>
    <col min="15890" max="15890" width="2.77734375" style="51" customWidth="1"/>
    <col min="15891" max="16128" width="9" style="51"/>
    <col min="16129" max="16129" width="5.21875" style="51" customWidth="1"/>
    <col min="16130" max="16130" width="21.77734375" style="51" customWidth="1"/>
    <col min="16131" max="16142" width="8.44140625" style="51" customWidth="1"/>
    <col min="16143" max="16144" width="9.88671875" style="51" customWidth="1"/>
    <col min="16145" max="16145" width="8.44140625" style="51" customWidth="1"/>
    <col min="16146" max="16146" width="2.77734375" style="51" customWidth="1"/>
    <col min="16147" max="16384" width="9" style="51"/>
  </cols>
  <sheetData>
    <row r="1" spans="1:17" s="49" customFormat="1" ht="21.8" customHeight="1" x14ac:dyDescent="0.15">
      <c r="A1" s="97" t="s">
        <v>510</v>
      </c>
      <c r="C1" s="97"/>
      <c r="D1" s="97"/>
      <c r="E1" s="97"/>
      <c r="F1" s="97"/>
      <c r="G1" s="97"/>
      <c r="H1" s="97"/>
      <c r="I1" s="97"/>
      <c r="J1" s="97"/>
      <c r="K1" s="97"/>
      <c r="L1" s="97"/>
      <c r="M1" s="97"/>
      <c r="N1" s="97"/>
      <c r="O1" s="97"/>
      <c r="P1" s="97"/>
      <c r="Q1" s="97"/>
    </row>
    <row r="2" spans="1:17" ht="21.8" customHeight="1" x14ac:dyDescent="0.15">
      <c r="A2" s="93" t="s">
        <v>1876</v>
      </c>
      <c r="C2" s="97"/>
      <c r="D2" s="97"/>
      <c r="E2" s="97"/>
      <c r="F2" s="97"/>
      <c r="G2" s="97"/>
      <c r="H2" s="97"/>
      <c r="I2" s="97"/>
      <c r="J2" s="97"/>
      <c r="K2" s="97"/>
      <c r="L2" s="97"/>
      <c r="M2" s="97"/>
      <c r="N2" s="97"/>
      <c r="O2" s="97"/>
      <c r="P2" s="97"/>
      <c r="Q2" s="97"/>
    </row>
    <row r="3" spans="1:17" s="49" customFormat="1" ht="21.8" customHeight="1" x14ac:dyDescent="0.15">
      <c r="A3" s="93" t="s">
        <v>1877</v>
      </c>
      <c r="C3" s="97"/>
      <c r="D3" s="97"/>
      <c r="E3" s="97"/>
      <c r="F3" s="97"/>
      <c r="G3" s="97"/>
      <c r="H3" s="97"/>
      <c r="I3" s="97"/>
      <c r="J3" s="97"/>
      <c r="K3" s="97"/>
      <c r="L3" s="97"/>
      <c r="M3" s="97"/>
      <c r="N3" s="97"/>
      <c r="O3" s="97"/>
      <c r="P3" s="97"/>
      <c r="Q3" s="97"/>
    </row>
    <row r="4" spans="1:17" ht="21.8" customHeight="1" x14ac:dyDescent="0.15">
      <c r="A4" s="97"/>
      <c r="B4" s="97"/>
      <c r="C4" s="97"/>
      <c r="D4" s="97"/>
      <c r="E4" s="97"/>
      <c r="F4" s="97"/>
      <c r="G4" s="97"/>
      <c r="H4" s="97"/>
      <c r="I4" s="97"/>
      <c r="J4" s="97"/>
      <c r="K4" s="97"/>
      <c r="L4" s="97"/>
      <c r="M4" s="97"/>
      <c r="N4" s="97"/>
      <c r="O4" s="424" t="s">
        <v>511</v>
      </c>
      <c r="P4" s="424"/>
      <c r="Q4" s="424"/>
    </row>
    <row r="5" spans="1:17" ht="29.95" customHeight="1" x14ac:dyDescent="0.15">
      <c r="A5" s="448" t="s">
        <v>512</v>
      </c>
      <c r="B5" s="448"/>
      <c r="C5" s="98" t="s">
        <v>513</v>
      </c>
      <c r="D5" s="98" t="s">
        <v>514</v>
      </c>
      <c r="E5" s="98" t="s">
        <v>515</v>
      </c>
      <c r="F5" s="98" t="s">
        <v>516</v>
      </c>
      <c r="G5" s="98" t="s">
        <v>517</v>
      </c>
      <c r="H5" s="98" t="s">
        <v>518</v>
      </c>
      <c r="I5" s="98" t="s">
        <v>519</v>
      </c>
      <c r="J5" s="98" t="s">
        <v>520</v>
      </c>
      <c r="K5" s="98" t="s">
        <v>521</v>
      </c>
      <c r="L5" s="98" t="s">
        <v>522</v>
      </c>
      <c r="M5" s="98" t="s">
        <v>523</v>
      </c>
      <c r="N5" s="98" t="s">
        <v>524</v>
      </c>
      <c r="O5" s="98" t="s">
        <v>525</v>
      </c>
      <c r="P5" s="98" t="s">
        <v>413</v>
      </c>
      <c r="Q5" s="98" t="s">
        <v>526</v>
      </c>
    </row>
    <row r="6" spans="1:17" ht="29.95" customHeight="1" x14ac:dyDescent="0.15">
      <c r="A6" s="99" t="s">
        <v>527</v>
      </c>
      <c r="B6" s="100" t="s">
        <v>528</v>
      </c>
      <c r="C6" s="87">
        <v>69136</v>
      </c>
      <c r="D6" s="87">
        <v>51877</v>
      </c>
      <c r="E6" s="87">
        <v>79296</v>
      </c>
      <c r="F6" s="87">
        <v>61877</v>
      </c>
      <c r="G6" s="87">
        <v>56289</v>
      </c>
      <c r="H6" s="87">
        <v>106878</v>
      </c>
      <c r="I6" s="87">
        <v>1196</v>
      </c>
      <c r="J6" s="87">
        <v>14</v>
      </c>
      <c r="K6" s="87">
        <v>63166</v>
      </c>
      <c r="L6" s="87">
        <v>105769</v>
      </c>
      <c r="M6" s="87">
        <v>96554</v>
      </c>
      <c r="N6" s="87">
        <v>79892</v>
      </c>
      <c r="O6" s="87">
        <f t="shared" ref="O6:O22" si="0">SUM(C6:N6)</f>
        <v>771944</v>
      </c>
      <c r="P6" s="87">
        <v>767488</v>
      </c>
      <c r="Q6" s="90">
        <f t="shared" ref="Q6:Q21" si="1">IF(O6*P6&lt;&gt;0,O6/P6,"0%")</f>
        <v>1.0058059539693129</v>
      </c>
    </row>
    <row r="7" spans="1:17" ht="29.95" customHeight="1" x14ac:dyDescent="0.15">
      <c r="A7" s="99" t="s">
        <v>529</v>
      </c>
      <c r="B7" s="100" t="s">
        <v>530</v>
      </c>
      <c r="C7" s="87">
        <v>0</v>
      </c>
      <c r="D7" s="87">
        <v>0</v>
      </c>
      <c r="E7" s="87">
        <v>0</v>
      </c>
      <c r="F7" s="87">
        <v>0</v>
      </c>
      <c r="G7" s="87">
        <v>0</v>
      </c>
      <c r="H7" s="87">
        <v>0</v>
      </c>
      <c r="I7" s="87">
        <v>8</v>
      </c>
      <c r="J7" s="87">
        <v>0</v>
      </c>
      <c r="K7" s="87">
        <v>0</v>
      </c>
      <c r="L7" s="87">
        <v>0</v>
      </c>
      <c r="M7" s="87">
        <v>0</v>
      </c>
      <c r="N7" s="87">
        <v>0</v>
      </c>
      <c r="O7" s="87">
        <f t="shared" si="0"/>
        <v>8</v>
      </c>
      <c r="P7" s="87">
        <v>42</v>
      </c>
      <c r="Q7" s="88">
        <f t="shared" si="1"/>
        <v>0.19047619047619047</v>
      </c>
    </row>
    <row r="8" spans="1:17" s="58" customFormat="1" ht="29.95" customHeight="1" x14ac:dyDescent="0.15">
      <c r="A8" s="99" t="s">
        <v>531</v>
      </c>
      <c r="B8" s="100" t="s">
        <v>532</v>
      </c>
      <c r="C8" s="87">
        <v>0</v>
      </c>
      <c r="D8" s="87">
        <v>0</v>
      </c>
      <c r="E8" s="87">
        <v>0</v>
      </c>
      <c r="F8" s="87">
        <v>0</v>
      </c>
      <c r="G8" s="87">
        <v>644</v>
      </c>
      <c r="H8" s="87">
        <v>4404</v>
      </c>
      <c r="I8" s="87">
        <v>15755</v>
      </c>
      <c r="J8" s="87">
        <v>10566</v>
      </c>
      <c r="K8" s="87">
        <v>5845</v>
      </c>
      <c r="L8" s="87">
        <v>6462</v>
      </c>
      <c r="M8" s="87">
        <v>4508</v>
      </c>
      <c r="N8" s="87">
        <v>0</v>
      </c>
      <c r="O8" s="87">
        <f t="shared" si="0"/>
        <v>48184</v>
      </c>
      <c r="P8" s="87">
        <v>55770</v>
      </c>
      <c r="Q8" s="88">
        <f t="shared" si="1"/>
        <v>0.86397704859243318</v>
      </c>
    </row>
    <row r="9" spans="1:17" ht="29.95" customHeight="1" x14ac:dyDescent="0.15">
      <c r="A9" s="99" t="s">
        <v>533</v>
      </c>
      <c r="B9" s="100" t="s">
        <v>534</v>
      </c>
      <c r="C9" s="87">
        <v>0</v>
      </c>
      <c r="D9" s="87">
        <v>0</v>
      </c>
      <c r="E9" s="87">
        <v>0</v>
      </c>
      <c r="F9" s="87">
        <v>0</v>
      </c>
      <c r="G9" s="87">
        <v>0</v>
      </c>
      <c r="H9" s="87">
        <v>0</v>
      </c>
      <c r="I9" s="87">
        <v>0</v>
      </c>
      <c r="J9" s="87">
        <v>0</v>
      </c>
      <c r="K9" s="87">
        <v>0</v>
      </c>
      <c r="L9" s="87">
        <v>0</v>
      </c>
      <c r="M9" s="87">
        <v>0</v>
      </c>
      <c r="N9" s="87">
        <v>0</v>
      </c>
      <c r="O9" s="87">
        <f t="shared" si="0"/>
        <v>0</v>
      </c>
      <c r="P9" s="87">
        <v>0</v>
      </c>
      <c r="Q9" s="88" t="str">
        <f t="shared" si="1"/>
        <v>0%</v>
      </c>
    </row>
    <row r="10" spans="1:17" ht="29.95" customHeight="1" x14ac:dyDescent="0.15">
      <c r="A10" s="99" t="s">
        <v>535</v>
      </c>
      <c r="B10" s="100" t="s">
        <v>536</v>
      </c>
      <c r="C10" s="87">
        <v>0</v>
      </c>
      <c r="D10" s="87">
        <v>0</v>
      </c>
      <c r="E10" s="87">
        <v>0</v>
      </c>
      <c r="F10" s="87">
        <v>0</v>
      </c>
      <c r="G10" s="87">
        <v>0</v>
      </c>
      <c r="H10" s="87">
        <v>0</v>
      </c>
      <c r="I10" s="87">
        <v>0</v>
      </c>
      <c r="J10" s="87">
        <v>0</v>
      </c>
      <c r="K10" s="87">
        <v>0</v>
      </c>
      <c r="L10" s="87">
        <v>0</v>
      </c>
      <c r="M10" s="87">
        <v>0</v>
      </c>
      <c r="N10" s="87">
        <v>0</v>
      </c>
      <c r="O10" s="87">
        <f t="shared" si="0"/>
        <v>0</v>
      </c>
      <c r="P10" s="87">
        <v>0</v>
      </c>
      <c r="Q10" s="88" t="str">
        <f t="shared" si="1"/>
        <v>0%</v>
      </c>
    </row>
    <row r="11" spans="1:17" ht="29.95" customHeight="1" x14ac:dyDescent="0.15">
      <c r="A11" s="99" t="s">
        <v>537</v>
      </c>
      <c r="B11" s="100" t="s">
        <v>538</v>
      </c>
      <c r="C11" s="87">
        <v>744</v>
      </c>
      <c r="D11" s="87">
        <v>1506</v>
      </c>
      <c r="E11" s="87">
        <v>8509</v>
      </c>
      <c r="F11" s="87">
        <v>12550</v>
      </c>
      <c r="G11" s="87">
        <v>5160</v>
      </c>
      <c r="H11" s="87">
        <v>6363</v>
      </c>
      <c r="I11" s="87">
        <v>10846</v>
      </c>
      <c r="J11" s="87">
        <v>5600</v>
      </c>
      <c r="K11" s="87">
        <v>4898</v>
      </c>
      <c r="L11" s="87">
        <v>9256</v>
      </c>
      <c r="M11" s="87">
        <v>13249</v>
      </c>
      <c r="N11" s="87">
        <v>7372</v>
      </c>
      <c r="O11" s="87">
        <f t="shared" si="0"/>
        <v>86053</v>
      </c>
      <c r="P11" s="87">
        <v>98478</v>
      </c>
      <c r="Q11" s="88">
        <f t="shared" si="1"/>
        <v>0.87382968784906279</v>
      </c>
    </row>
    <row r="12" spans="1:17" ht="29.95" customHeight="1" x14ac:dyDescent="0.15">
      <c r="A12" s="99" t="s">
        <v>539</v>
      </c>
      <c r="B12" s="100" t="s">
        <v>540</v>
      </c>
      <c r="C12" s="87">
        <v>0</v>
      </c>
      <c r="D12" s="87">
        <v>0</v>
      </c>
      <c r="E12" s="87">
        <v>0</v>
      </c>
      <c r="F12" s="87">
        <v>0</v>
      </c>
      <c r="G12" s="87">
        <v>0</v>
      </c>
      <c r="H12" s="87">
        <v>0</v>
      </c>
      <c r="I12" s="87">
        <v>0</v>
      </c>
      <c r="J12" s="87">
        <v>0</v>
      </c>
      <c r="K12" s="87">
        <v>0</v>
      </c>
      <c r="L12" s="87">
        <v>0</v>
      </c>
      <c r="M12" s="87">
        <v>0</v>
      </c>
      <c r="N12" s="87">
        <v>0</v>
      </c>
      <c r="O12" s="87">
        <f t="shared" si="0"/>
        <v>0</v>
      </c>
      <c r="P12" s="87">
        <v>0</v>
      </c>
      <c r="Q12" s="88" t="str">
        <f t="shared" si="1"/>
        <v>0%</v>
      </c>
    </row>
    <row r="13" spans="1:17" ht="29.95" customHeight="1" x14ac:dyDescent="0.15">
      <c r="A13" s="99" t="s">
        <v>541</v>
      </c>
      <c r="B13" s="100" t="s">
        <v>542</v>
      </c>
      <c r="C13" s="87">
        <v>2395</v>
      </c>
      <c r="D13" s="87">
        <v>1798</v>
      </c>
      <c r="E13" s="87">
        <v>5775</v>
      </c>
      <c r="F13" s="87">
        <v>7149</v>
      </c>
      <c r="G13" s="87">
        <v>22642</v>
      </c>
      <c r="H13" s="87">
        <v>35247</v>
      </c>
      <c r="I13" s="87">
        <v>3119</v>
      </c>
      <c r="J13" s="87">
        <v>8282</v>
      </c>
      <c r="K13" s="87">
        <v>10489</v>
      </c>
      <c r="L13" s="87">
        <v>32142</v>
      </c>
      <c r="M13" s="87">
        <v>17602</v>
      </c>
      <c r="N13" s="87">
        <v>7217</v>
      </c>
      <c r="O13" s="87">
        <f t="shared" si="0"/>
        <v>153857</v>
      </c>
      <c r="P13" s="87">
        <v>173277</v>
      </c>
      <c r="Q13" s="88">
        <f t="shared" si="1"/>
        <v>0.88792511412362862</v>
      </c>
    </row>
    <row r="14" spans="1:17" ht="29.95" customHeight="1" x14ac:dyDescent="0.15">
      <c r="A14" s="99" t="s">
        <v>543</v>
      </c>
      <c r="B14" s="100" t="s">
        <v>544</v>
      </c>
      <c r="C14" s="87">
        <v>69008</v>
      </c>
      <c r="D14" s="87">
        <v>11614</v>
      </c>
      <c r="E14" s="87">
        <v>2976</v>
      </c>
      <c r="F14" s="87">
        <v>0</v>
      </c>
      <c r="G14" s="87">
        <v>888</v>
      </c>
      <c r="H14" s="87">
        <v>11472</v>
      </c>
      <c r="I14" s="87">
        <v>58825</v>
      </c>
      <c r="J14" s="87">
        <v>102775</v>
      </c>
      <c r="K14" s="87">
        <v>236953</v>
      </c>
      <c r="L14" s="87">
        <v>26365</v>
      </c>
      <c r="M14" s="87">
        <v>136407</v>
      </c>
      <c r="N14" s="87">
        <v>25931</v>
      </c>
      <c r="O14" s="87">
        <f t="shared" si="0"/>
        <v>683214</v>
      </c>
      <c r="P14" s="87">
        <v>1539649</v>
      </c>
      <c r="Q14" s="88">
        <f t="shared" si="1"/>
        <v>0.44374659419127349</v>
      </c>
    </row>
    <row r="15" spans="1:17" ht="29.95" customHeight="1" x14ac:dyDescent="0.15">
      <c r="A15" s="99" t="s">
        <v>545</v>
      </c>
      <c r="B15" s="100" t="s">
        <v>546</v>
      </c>
      <c r="C15" s="87">
        <v>378</v>
      </c>
      <c r="D15" s="87">
        <v>678</v>
      </c>
      <c r="E15" s="87">
        <v>1540</v>
      </c>
      <c r="F15" s="87">
        <v>1618</v>
      </c>
      <c r="G15" s="87">
        <v>1793</v>
      </c>
      <c r="H15" s="87">
        <v>3311</v>
      </c>
      <c r="I15" s="87">
        <v>3701</v>
      </c>
      <c r="J15" s="87">
        <v>3340</v>
      </c>
      <c r="K15" s="87">
        <v>2441</v>
      </c>
      <c r="L15" s="87">
        <v>2711</v>
      </c>
      <c r="M15" s="87">
        <v>2306</v>
      </c>
      <c r="N15" s="87">
        <v>4081</v>
      </c>
      <c r="O15" s="87">
        <f t="shared" si="0"/>
        <v>27898</v>
      </c>
      <c r="P15" s="87">
        <v>26647</v>
      </c>
      <c r="Q15" s="88">
        <f t="shared" si="1"/>
        <v>1.0469471235035839</v>
      </c>
    </row>
    <row r="16" spans="1:17" ht="29.95" customHeight="1" x14ac:dyDescent="0.15">
      <c r="A16" s="99" t="s">
        <v>547</v>
      </c>
      <c r="B16" s="100" t="s">
        <v>548</v>
      </c>
      <c r="C16" s="87">
        <v>3591</v>
      </c>
      <c r="D16" s="87">
        <v>869</v>
      </c>
      <c r="E16" s="87">
        <v>1114</v>
      </c>
      <c r="F16" s="87">
        <v>8626</v>
      </c>
      <c r="G16" s="87">
        <v>8803</v>
      </c>
      <c r="H16" s="87">
        <v>14014</v>
      </c>
      <c r="I16" s="87">
        <v>16282</v>
      </c>
      <c r="J16" s="87">
        <v>16694</v>
      </c>
      <c r="K16" s="87">
        <v>7837</v>
      </c>
      <c r="L16" s="87">
        <v>5256</v>
      </c>
      <c r="M16" s="87">
        <v>4614</v>
      </c>
      <c r="N16" s="87">
        <v>1945</v>
      </c>
      <c r="O16" s="87">
        <f t="shared" si="0"/>
        <v>89645</v>
      </c>
      <c r="P16" s="87">
        <v>86503</v>
      </c>
      <c r="Q16" s="88">
        <f t="shared" si="1"/>
        <v>1.0363224396841728</v>
      </c>
    </row>
    <row r="17" spans="1:17" ht="29.95" customHeight="1" x14ac:dyDescent="0.15">
      <c r="A17" s="99" t="s">
        <v>549</v>
      </c>
      <c r="B17" s="100" t="s">
        <v>550</v>
      </c>
      <c r="C17" s="87">
        <v>709</v>
      </c>
      <c r="D17" s="87">
        <v>0</v>
      </c>
      <c r="E17" s="87">
        <v>570</v>
      </c>
      <c r="F17" s="87">
        <v>9195</v>
      </c>
      <c r="G17" s="87">
        <v>27723</v>
      </c>
      <c r="H17" s="87">
        <v>14218</v>
      </c>
      <c r="I17" s="87">
        <v>4392</v>
      </c>
      <c r="J17" s="87">
        <v>992</v>
      </c>
      <c r="K17" s="87">
        <v>1757</v>
      </c>
      <c r="L17" s="87">
        <v>25937</v>
      </c>
      <c r="M17" s="87">
        <v>57353</v>
      </c>
      <c r="N17" s="87">
        <v>13740</v>
      </c>
      <c r="O17" s="87">
        <f t="shared" si="0"/>
        <v>156586</v>
      </c>
      <c r="P17" s="87">
        <v>264018</v>
      </c>
      <c r="Q17" s="88">
        <f t="shared" si="1"/>
        <v>0.59308835003673988</v>
      </c>
    </row>
    <row r="18" spans="1:17" ht="29.95" customHeight="1" x14ac:dyDescent="0.15">
      <c r="A18" s="99" t="s">
        <v>551</v>
      </c>
      <c r="B18" s="100" t="s">
        <v>552</v>
      </c>
      <c r="C18" s="87">
        <v>783</v>
      </c>
      <c r="D18" s="87">
        <v>961</v>
      </c>
      <c r="E18" s="87">
        <v>1344</v>
      </c>
      <c r="F18" s="87">
        <v>1042</v>
      </c>
      <c r="G18" s="87">
        <v>363</v>
      </c>
      <c r="H18" s="87">
        <v>133</v>
      </c>
      <c r="I18" s="87">
        <v>22</v>
      </c>
      <c r="J18" s="87">
        <v>0</v>
      </c>
      <c r="K18" s="87">
        <v>0</v>
      </c>
      <c r="L18" s="87">
        <v>1042</v>
      </c>
      <c r="M18" s="87">
        <v>413</v>
      </c>
      <c r="N18" s="87">
        <v>0</v>
      </c>
      <c r="O18" s="87">
        <f t="shared" si="0"/>
        <v>6103</v>
      </c>
      <c r="P18" s="87">
        <v>9881</v>
      </c>
      <c r="Q18" s="88">
        <f t="shared" si="1"/>
        <v>0.61765003542151609</v>
      </c>
    </row>
    <row r="19" spans="1:17" ht="29.95" customHeight="1" x14ac:dyDescent="0.15">
      <c r="A19" s="99" t="s">
        <v>553</v>
      </c>
      <c r="B19" s="100" t="s">
        <v>554</v>
      </c>
      <c r="C19" s="87">
        <v>2594</v>
      </c>
      <c r="D19" s="87">
        <v>2538</v>
      </c>
      <c r="E19" s="87">
        <v>5084</v>
      </c>
      <c r="F19" s="87">
        <v>14549</v>
      </c>
      <c r="G19" s="87">
        <v>8523</v>
      </c>
      <c r="H19" s="87">
        <v>15606</v>
      </c>
      <c r="I19" s="87">
        <v>12743</v>
      </c>
      <c r="J19" s="87">
        <v>11859</v>
      </c>
      <c r="K19" s="87">
        <v>5008</v>
      </c>
      <c r="L19" s="87">
        <v>2808</v>
      </c>
      <c r="M19" s="87">
        <v>2074</v>
      </c>
      <c r="N19" s="87">
        <v>3348</v>
      </c>
      <c r="O19" s="87">
        <f t="shared" si="0"/>
        <v>86734</v>
      </c>
      <c r="P19" s="87">
        <v>82736</v>
      </c>
      <c r="Q19" s="88">
        <f t="shared" si="1"/>
        <v>1.0483223747824406</v>
      </c>
    </row>
    <row r="20" spans="1:17" ht="29.95" customHeight="1" x14ac:dyDescent="0.15">
      <c r="A20" s="99" t="s">
        <v>555</v>
      </c>
      <c r="B20" s="100" t="s">
        <v>556</v>
      </c>
      <c r="C20" s="87">
        <v>555</v>
      </c>
      <c r="D20" s="87">
        <v>142</v>
      </c>
      <c r="E20" s="87">
        <v>182</v>
      </c>
      <c r="F20" s="87">
        <v>432</v>
      </c>
      <c r="G20" s="87">
        <v>181</v>
      </c>
      <c r="H20" s="87">
        <v>7493</v>
      </c>
      <c r="I20" s="87">
        <v>22416</v>
      </c>
      <c r="J20" s="87">
        <v>14185</v>
      </c>
      <c r="K20" s="87">
        <v>126</v>
      </c>
      <c r="L20" s="87">
        <v>37</v>
      </c>
      <c r="M20" s="87">
        <v>217</v>
      </c>
      <c r="N20" s="87">
        <v>228</v>
      </c>
      <c r="O20" s="87">
        <f t="shared" si="0"/>
        <v>46194</v>
      </c>
      <c r="P20" s="87">
        <v>40465</v>
      </c>
      <c r="Q20" s="88">
        <f t="shared" si="1"/>
        <v>1.1415791424688002</v>
      </c>
    </row>
    <row r="21" spans="1:17" ht="29.95" customHeight="1" x14ac:dyDescent="0.15">
      <c r="A21" s="445" t="s">
        <v>460</v>
      </c>
      <c r="B21" s="435"/>
      <c r="C21" s="87">
        <f t="shared" ref="C21:N21" si="2">SUM(C6:C20)</f>
        <v>149893</v>
      </c>
      <c r="D21" s="87">
        <f t="shared" si="2"/>
        <v>71983</v>
      </c>
      <c r="E21" s="87">
        <f t="shared" si="2"/>
        <v>106390</v>
      </c>
      <c r="F21" s="87">
        <f t="shared" si="2"/>
        <v>117038</v>
      </c>
      <c r="G21" s="87">
        <f t="shared" si="2"/>
        <v>133009</v>
      </c>
      <c r="H21" s="87">
        <f t="shared" si="2"/>
        <v>219139</v>
      </c>
      <c r="I21" s="87">
        <f t="shared" si="2"/>
        <v>149305</v>
      </c>
      <c r="J21" s="87">
        <f t="shared" si="2"/>
        <v>174307</v>
      </c>
      <c r="K21" s="87">
        <f t="shared" si="2"/>
        <v>338520</v>
      </c>
      <c r="L21" s="87">
        <f t="shared" si="2"/>
        <v>217785</v>
      </c>
      <c r="M21" s="87">
        <f t="shared" si="2"/>
        <v>335297</v>
      </c>
      <c r="N21" s="87">
        <f t="shared" si="2"/>
        <v>143754</v>
      </c>
      <c r="O21" s="87">
        <f t="shared" si="0"/>
        <v>2156420</v>
      </c>
      <c r="P21" s="87">
        <f>SUM(P6:P20)</f>
        <v>3144954</v>
      </c>
      <c r="Q21" s="88">
        <f t="shared" si="1"/>
        <v>0.6856761656927256</v>
      </c>
    </row>
    <row r="22" spans="1:17" ht="29.95" customHeight="1" x14ac:dyDescent="0.15">
      <c r="A22" s="436" t="s">
        <v>453</v>
      </c>
      <c r="B22" s="437"/>
      <c r="C22" s="87">
        <v>280819</v>
      </c>
      <c r="D22" s="87">
        <v>116441</v>
      </c>
      <c r="E22" s="87">
        <v>127345</v>
      </c>
      <c r="F22" s="87">
        <v>61871</v>
      </c>
      <c r="G22" s="87">
        <v>130957</v>
      </c>
      <c r="H22" s="87">
        <v>272592</v>
      </c>
      <c r="I22" s="87">
        <v>290382</v>
      </c>
      <c r="J22" s="87">
        <v>318383</v>
      </c>
      <c r="K22" s="87">
        <v>267530</v>
      </c>
      <c r="L22" s="87">
        <v>563244</v>
      </c>
      <c r="M22" s="87">
        <v>498739</v>
      </c>
      <c r="N22" s="87">
        <v>216651</v>
      </c>
      <c r="O22" s="87">
        <f t="shared" si="0"/>
        <v>3144954</v>
      </c>
      <c r="P22" s="438"/>
      <c r="Q22" s="439"/>
    </row>
    <row r="23" spans="1:17" ht="29.95" customHeight="1" x14ac:dyDescent="0.15">
      <c r="A23" s="436" t="s">
        <v>462</v>
      </c>
      <c r="B23" s="437"/>
      <c r="C23" s="90">
        <f t="shared" ref="C23:O23" si="3">C21/C22</f>
        <v>0.53377086308262622</v>
      </c>
      <c r="D23" s="90">
        <f t="shared" si="3"/>
        <v>0.6181929045611082</v>
      </c>
      <c r="E23" s="90">
        <f t="shared" si="3"/>
        <v>0.83544701401704036</v>
      </c>
      <c r="F23" s="90">
        <f t="shared" si="3"/>
        <v>1.8916455205184981</v>
      </c>
      <c r="G23" s="90">
        <f t="shared" si="3"/>
        <v>1.0156692654840902</v>
      </c>
      <c r="H23" s="90">
        <f t="shared" si="3"/>
        <v>0.80390840523566354</v>
      </c>
      <c r="I23" s="90">
        <f t="shared" si="3"/>
        <v>0.51416754482027127</v>
      </c>
      <c r="J23" s="90">
        <f t="shared" si="3"/>
        <v>0.54747583884817974</v>
      </c>
      <c r="K23" s="90">
        <f t="shared" si="3"/>
        <v>1.2653534183082271</v>
      </c>
      <c r="L23" s="90">
        <f t="shared" si="3"/>
        <v>0.38666190851566995</v>
      </c>
      <c r="M23" s="90">
        <f t="shared" si="3"/>
        <v>0.67228951415469818</v>
      </c>
      <c r="N23" s="90">
        <f t="shared" si="3"/>
        <v>0.66352797817688358</v>
      </c>
      <c r="O23" s="90">
        <f t="shared" si="3"/>
        <v>0.6856761656927256</v>
      </c>
      <c r="P23" s="440"/>
      <c r="Q23" s="441"/>
    </row>
    <row r="24" spans="1:17" ht="19" customHeight="1" x14ac:dyDescent="0.15">
      <c r="O24" s="97" t="s">
        <v>1790</v>
      </c>
    </row>
  </sheetData>
  <mergeCells count="6">
    <mergeCell ref="O4:Q4"/>
    <mergeCell ref="A5:B5"/>
    <mergeCell ref="A21:B21"/>
    <mergeCell ref="A22:B22"/>
    <mergeCell ref="P22:Q23"/>
    <mergeCell ref="A23:B23"/>
  </mergeCells>
  <phoneticPr fontId="3"/>
  <pageMargins left="0.78740157480314965" right="0.39370078740157483" top="0.39370078740157483" bottom="0.39370078740157483" header="0" footer="0"/>
  <pageSetup paperSize="9" scale="84" orientation="landscape"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0CBD-E3A8-4302-BCF6-D08C351564D1}">
  <sheetPr codeName="Sheet15">
    <pageSetUpPr fitToPage="1"/>
  </sheetPr>
  <dimension ref="A1:L19"/>
  <sheetViews>
    <sheetView view="pageLayout" zoomScaleNormal="100" workbookViewId="0">
      <selection activeCell="G15" sqref="G15"/>
    </sheetView>
  </sheetViews>
  <sheetFormatPr defaultColWidth="9" defaultRowHeight="14.4" x14ac:dyDescent="0.15"/>
  <cols>
    <col min="1" max="1" width="11.88671875" style="85" customWidth="1"/>
    <col min="2" max="12" width="11.109375" style="51" customWidth="1"/>
    <col min="13" max="255" width="9" style="51"/>
    <col min="256" max="267" width="11.88671875" style="51" customWidth="1"/>
    <col min="268" max="511" width="9" style="51"/>
    <col min="512" max="523" width="11.88671875" style="51" customWidth="1"/>
    <col min="524" max="767" width="9" style="51"/>
    <col min="768" max="779" width="11.88671875" style="51" customWidth="1"/>
    <col min="780" max="1023" width="9" style="51"/>
    <col min="1024" max="1035" width="11.88671875" style="51" customWidth="1"/>
    <col min="1036" max="1279" width="9" style="51"/>
    <col min="1280" max="1291" width="11.88671875" style="51" customWidth="1"/>
    <col min="1292" max="1535" width="9" style="51"/>
    <col min="1536" max="1547" width="11.88671875" style="51" customWidth="1"/>
    <col min="1548" max="1791" width="9" style="51"/>
    <col min="1792" max="1803" width="11.88671875" style="51" customWidth="1"/>
    <col min="1804" max="2047" width="9" style="51"/>
    <col min="2048" max="2059" width="11.88671875" style="51" customWidth="1"/>
    <col min="2060" max="2303" width="9" style="51"/>
    <col min="2304" max="2315" width="11.88671875" style="51" customWidth="1"/>
    <col min="2316" max="2559" width="9" style="51"/>
    <col min="2560" max="2571" width="11.88671875" style="51" customWidth="1"/>
    <col min="2572" max="2815" width="9" style="51"/>
    <col min="2816" max="2827" width="11.88671875" style="51" customWidth="1"/>
    <col min="2828" max="3071" width="9" style="51"/>
    <col min="3072" max="3083" width="11.88671875" style="51" customWidth="1"/>
    <col min="3084" max="3327" width="9" style="51"/>
    <col min="3328" max="3339" width="11.88671875" style="51" customWidth="1"/>
    <col min="3340" max="3583" width="9" style="51"/>
    <col min="3584" max="3595" width="11.88671875" style="51" customWidth="1"/>
    <col min="3596" max="3839" width="9" style="51"/>
    <col min="3840" max="3851" width="11.88671875" style="51" customWidth="1"/>
    <col min="3852" max="4095" width="9" style="51"/>
    <col min="4096" max="4107" width="11.88671875" style="51" customWidth="1"/>
    <col min="4108" max="4351" width="9" style="51"/>
    <col min="4352" max="4363" width="11.88671875" style="51" customWidth="1"/>
    <col min="4364" max="4607" width="9" style="51"/>
    <col min="4608" max="4619" width="11.88671875" style="51" customWidth="1"/>
    <col min="4620" max="4863" width="9" style="51"/>
    <col min="4864" max="4875" width="11.88671875" style="51" customWidth="1"/>
    <col min="4876" max="5119" width="9" style="51"/>
    <col min="5120" max="5131" width="11.88671875" style="51" customWidth="1"/>
    <col min="5132" max="5375" width="9" style="51"/>
    <col min="5376" max="5387" width="11.88671875" style="51" customWidth="1"/>
    <col min="5388" max="5631" width="9" style="51"/>
    <col min="5632" max="5643" width="11.88671875" style="51" customWidth="1"/>
    <col min="5644" max="5887" width="9" style="51"/>
    <col min="5888" max="5899" width="11.88671875" style="51" customWidth="1"/>
    <col min="5900" max="6143" width="9" style="51"/>
    <col min="6144" max="6155" width="11.88671875" style="51" customWidth="1"/>
    <col min="6156" max="6399" width="9" style="51"/>
    <col min="6400" max="6411" width="11.88671875" style="51" customWidth="1"/>
    <col min="6412" max="6655" width="9" style="51"/>
    <col min="6656" max="6667" width="11.88671875" style="51" customWidth="1"/>
    <col min="6668" max="6911" width="9" style="51"/>
    <col min="6912" max="6923" width="11.88671875" style="51" customWidth="1"/>
    <col min="6924" max="7167" width="9" style="51"/>
    <col min="7168" max="7179" width="11.88671875" style="51" customWidth="1"/>
    <col min="7180" max="7423" width="9" style="51"/>
    <col min="7424" max="7435" width="11.88671875" style="51" customWidth="1"/>
    <col min="7436" max="7679" width="9" style="51"/>
    <col min="7680" max="7691" width="11.88671875" style="51" customWidth="1"/>
    <col min="7692" max="7935" width="9" style="51"/>
    <col min="7936" max="7947" width="11.88671875" style="51" customWidth="1"/>
    <col min="7948" max="8191" width="9" style="51"/>
    <col min="8192" max="8203" width="11.88671875" style="51" customWidth="1"/>
    <col min="8204" max="8447" width="9" style="51"/>
    <col min="8448" max="8459" width="11.88671875" style="51" customWidth="1"/>
    <col min="8460" max="8703" width="9" style="51"/>
    <col min="8704" max="8715" width="11.88671875" style="51" customWidth="1"/>
    <col min="8716" max="8959" width="9" style="51"/>
    <col min="8960" max="8971" width="11.88671875" style="51" customWidth="1"/>
    <col min="8972" max="9215" width="9" style="51"/>
    <col min="9216" max="9227" width="11.88671875" style="51" customWidth="1"/>
    <col min="9228" max="9471" width="9" style="51"/>
    <col min="9472" max="9483" width="11.88671875" style="51" customWidth="1"/>
    <col min="9484" max="9727" width="9" style="51"/>
    <col min="9728" max="9739" width="11.88671875" style="51" customWidth="1"/>
    <col min="9740" max="9983" width="9" style="51"/>
    <col min="9984" max="9995" width="11.88671875" style="51" customWidth="1"/>
    <col min="9996" max="10239" width="9" style="51"/>
    <col min="10240" max="10251" width="11.88671875" style="51" customWidth="1"/>
    <col min="10252" max="10495" width="9" style="51"/>
    <col min="10496" max="10507" width="11.88671875" style="51" customWidth="1"/>
    <col min="10508" max="10751" width="9" style="51"/>
    <col min="10752" max="10763" width="11.88671875" style="51" customWidth="1"/>
    <col min="10764" max="11007" width="9" style="51"/>
    <col min="11008" max="11019" width="11.88671875" style="51" customWidth="1"/>
    <col min="11020" max="11263" width="9" style="51"/>
    <col min="11264" max="11275" width="11.88671875" style="51" customWidth="1"/>
    <col min="11276" max="11519" width="9" style="51"/>
    <col min="11520" max="11531" width="11.88671875" style="51" customWidth="1"/>
    <col min="11532" max="11775" width="9" style="51"/>
    <col min="11776" max="11787" width="11.88671875" style="51" customWidth="1"/>
    <col min="11788" max="12031" width="9" style="51"/>
    <col min="12032" max="12043" width="11.88671875" style="51" customWidth="1"/>
    <col min="12044" max="12287" width="9" style="51"/>
    <col min="12288" max="12299" width="11.88671875" style="51" customWidth="1"/>
    <col min="12300" max="12543" width="9" style="51"/>
    <col min="12544" max="12555" width="11.88671875" style="51" customWidth="1"/>
    <col min="12556" max="12799" width="9" style="51"/>
    <col min="12800" max="12811" width="11.88671875" style="51" customWidth="1"/>
    <col min="12812" max="13055" width="9" style="51"/>
    <col min="13056" max="13067" width="11.88671875" style="51" customWidth="1"/>
    <col min="13068" max="13311" width="9" style="51"/>
    <col min="13312" max="13323" width="11.88671875" style="51" customWidth="1"/>
    <col min="13324" max="13567" width="9" style="51"/>
    <col min="13568" max="13579" width="11.88671875" style="51" customWidth="1"/>
    <col min="13580" max="13823" width="9" style="51"/>
    <col min="13824" max="13835" width="11.88671875" style="51" customWidth="1"/>
    <col min="13836" max="14079" width="9" style="51"/>
    <col min="14080" max="14091" width="11.88671875" style="51" customWidth="1"/>
    <col min="14092" max="14335" width="9" style="51"/>
    <col min="14336" max="14347" width="11.88671875" style="51" customWidth="1"/>
    <col min="14348" max="14591" width="9" style="51"/>
    <col min="14592" max="14603" width="11.88671875" style="51" customWidth="1"/>
    <col min="14604" max="14847" width="9" style="51"/>
    <col min="14848" max="14859" width="11.88671875" style="51" customWidth="1"/>
    <col min="14860" max="15103" width="9" style="51"/>
    <col min="15104" max="15115" width="11.88671875" style="51" customWidth="1"/>
    <col min="15116" max="15359" width="9" style="51"/>
    <col min="15360" max="15371" width="11.88671875" style="51" customWidth="1"/>
    <col min="15372" max="15615" width="9" style="51"/>
    <col min="15616" max="15627" width="11.88671875" style="51" customWidth="1"/>
    <col min="15628" max="15871" width="9" style="51"/>
    <col min="15872" max="15883" width="11.88671875" style="51" customWidth="1"/>
    <col min="15884" max="16127" width="9" style="51"/>
    <col min="16128" max="16139" width="11.88671875" style="51" customWidth="1"/>
    <col min="16140" max="16384" width="9" style="51"/>
  </cols>
  <sheetData>
    <row r="1" spans="1:12" ht="29.45" customHeight="1" x14ac:dyDescent="0.15">
      <c r="A1" s="51" t="s">
        <v>557</v>
      </c>
    </row>
    <row r="2" spans="1:12" ht="29.45" customHeight="1" x14ac:dyDescent="0.15">
      <c r="A2" s="51"/>
      <c r="K2" s="446" t="s">
        <v>558</v>
      </c>
      <c r="L2" s="446"/>
    </row>
    <row r="3" spans="1:12" ht="29.45" customHeight="1" x14ac:dyDescent="0.15">
      <c r="A3" s="50" t="s">
        <v>559</v>
      </c>
      <c r="B3" s="50" t="s">
        <v>560</v>
      </c>
      <c r="C3" s="50" t="s">
        <v>561</v>
      </c>
      <c r="D3" s="50" t="s">
        <v>562</v>
      </c>
      <c r="E3" s="50" t="s">
        <v>563</v>
      </c>
      <c r="F3" s="50" t="s">
        <v>564</v>
      </c>
      <c r="G3" s="50" t="s">
        <v>565</v>
      </c>
      <c r="H3" s="50" t="s">
        <v>566</v>
      </c>
      <c r="I3" s="50" t="s">
        <v>567</v>
      </c>
      <c r="J3" s="50" t="s">
        <v>478</v>
      </c>
      <c r="K3" s="50" t="s">
        <v>458</v>
      </c>
      <c r="L3" s="50" t="s">
        <v>479</v>
      </c>
    </row>
    <row r="4" spans="1:12" ht="29.45" customHeight="1" x14ac:dyDescent="0.15">
      <c r="A4" s="86" t="s">
        <v>568</v>
      </c>
      <c r="B4" s="87">
        <v>126822</v>
      </c>
      <c r="C4" s="87">
        <v>6687</v>
      </c>
      <c r="D4" s="87">
        <v>8188</v>
      </c>
      <c r="E4" s="87">
        <v>18937</v>
      </c>
      <c r="F4" s="87">
        <v>35750</v>
      </c>
      <c r="G4" s="87">
        <v>11897</v>
      </c>
      <c r="H4" s="87">
        <v>382</v>
      </c>
      <c r="I4" s="87">
        <v>71673</v>
      </c>
      <c r="J4" s="87">
        <f t="shared" ref="J4:J15" si="0">SUM(B4:I4)</f>
        <v>280336</v>
      </c>
      <c r="K4" s="87">
        <v>413506</v>
      </c>
      <c r="L4" s="88">
        <f t="shared" ref="L4:L16" si="1">IF(J4*K4&lt;&gt;0,J4/K4,"0%")</f>
        <v>0.67794905031607766</v>
      </c>
    </row>
    <row r="5" spans="1:12" ht="29.45" customHeight="1" x14ac:dyDescent="0.15">
      <c r="A5" s="86" t="s">
        <v>569</v>
      </c>
      <c r="B5" s="87">
        <v>38360</v>
      </c>
      <c r="C5" s="87">
        <v>4665</v>
      </c>
      <c r="D5" s="87">
        <v>8352</v>
      </c>
      <c r="E5" s="87">
        <v>569</v>
      </c>
      <c r="F5" s="87">
        <v>40946</v>
      </c>
      <c r="G5" s="87">
        <v>14856</v>
      </c>
      <c r="H5" s="87">
        <v>647</v>
      </c>
      <c r="I5" s="87">
        <v>66215</v>
      </c>
      <c r="J5" s="87">
        <f t="shared" si="0"/>
        <v>174610</v>
      </c>
      <c r="K5" s="87">
        <v>327455</v>
      </c>
      <c r="L5" s="88">
        <f t="shared" si="1"/>
        <v>0.53323357407888106</v>
      </c>
    </row>
    <row r="6" spans="1:12" ht="29.45" customHeight="1" x14ac:dyDescent="0.15">
      <c r="A6" s="86" t="s">
        <v>570</v>
      </c>
      <c r="B6" s="87">
        <v>40042</v>
      </c>
      <c r="C6" s="87">
        <v>5434</v>
      </c>
      <c r="D6" s="87">
        <v>14341</v>
      </c>
      <c r="E6" s="87">
        <v>1553</v>
      </c>
      <c r="F6" s="87">
        <v>64438</v>
      </c>
      <c r="G6" s="87">
        <v>32060</v>
      </c>
      <c r="H6" s="87">
        <v>2222</v>
      </c>
      <c r="I6" s="87">
        <v>101395</v>
      </c>
      <c r="J6" s="87">
        <f t="shared" si="0"/>
        <v>261485</v>
      </c>
      <c r="K6" s="87">
        <v>293799</v>
      </c>
      <c r="L6" s="88">
        <f t="shared" si="1"/>
        <v>0.89001324034458928</v>
      </c>
    </row>
    <row r="7" spans="1:12" ht="29.45" customHeight="1" x14ac:dyDescent="0.15">
      <c r="A7" s="86" t="s">
        <v>571</v>
      </c>
      <c r="B7" s="87">
        <v>65507</v>
      </c>
      <c r="C7" s="87">
        <v>4538</v>
      </c>
      <c r="D7" s="87">
        <v>12090</v>
      </c>
      <c r="E7" s="87">
        <v>51218</v>
      </c>
      <c r="F7" s="87">
        <v>44475</v>
      </c>
      <c r="G7" s="87">
        <v>21118</v>
      </c>
      <c r="H7" s="87">
        <v>4404</v>
      </c>
      <c r="I7" s="87">
        <v>54243</v>
      </c>
      <c r="J7" s="87">
        <f t="shared" si="0"/>
        <v>257593</v>
      </c>
      <c r="K7" s="87">
        <v>187724</v>
      </c>
      <c r="L7" s="88">
        <f t="shared" si="1"/>
        <v>1.3721900236517441</v>
      </c>
    </row>
    <row r="8" spans="1:12" ht="29.45" customHeight="1" x14ac:dyDescent="0.15">
      <c r="A8" s="86" t="s">
        <v>572</v>
      </c>
      <c r="B8" s="87">
        <v>57381</v>
      </c>
      <c r="C8" s="87">
        <v>3442</v>
      </c>
      <c r="D8" s="87">
        <v>10510</v>
      </c>
      <c r="E8" s="87">
        <v>79680</v>
      </c>
      <c r="F8" s="87">
        <v>78936</v>
      </c>
      <c r="G8" s="87">
        <v>85867</v>
      </c>
      <c r="H8" s="87">
        <v>2633</v>
      </c>
      <c r="I8" s="87">
        <v>104035</v>
      </c>
      <c r="J8" s="87">
        <f t="shared" si="0"/>
        <v>422484</v>
      </c>
      <c r="K8" s="87">
        <v>531171</v>
      </c>
      <c r="L8" s="88">
        <f t="shared" si="1"/>
        <v>0.7953822780234614</v>
      </c>
    </row>
    <row r="9" spans="1:12" ht="29.45" customHeight="1" x14ac:dyDescent="0.15">
      <c r="A9" s="86" t="s">
        <v>573</v>
      </c>
      <c r="B9" s="87">
        <v>103508</v>
      </c>
      <c r="C9" s="87">
        <v>18906</v>
      </c>
      <c r="D9" s="87">
        <v>20186</v>
      </c>
      <c r="E9" s="87">
        <v>83373</v>
      </c>
      <c r="F9" s="87">
        <v>115850</v>
      </c>
      <c r="G9" s="87">
        <v>54146</v>
      </c>
      <c r="H9" s="87">
        <v>5687</v>
      </c>
      <c r="I9" s="87">
        <v>212965</v>
      </c>
      <c r="J9" s="87">
        <f t="shared" si="0"/>
        <v>614621</v>
      </c>
      <c r="K9" s="87">
        <v>807490</v>
      </c>
      <c r="L9" s="88">
        <f t="shared" si="1"/>
        <v>0.76114998328152672</v>
      </c>
    </row>
    <row r="10" spans="1:12" ht="29.45" customHeight="1" x14ac:dyDescent="0.15">
      <c r="A10" s="86" t="s">
        <v>574</v>
      </c>
      <c r="B10" s="87">
        <v>132621</v>
      </c>
      <c r="C10" s="87">
        <v>9628</v>
      </c>
      <c r="D10" s="87">
        <v>10093</v>
      </c>
      <c r="E10" s="87">
        <v>54482</v>
      </c>
      <c r="F10" s="87">
        <v>20415</v>
      </c>
      <c r="G10" s="87">
        <v>15464</v>
      </c>
      <c r="H10" s="87">
        <v>2683</v>
      </c>
      <c r="I10" s="87">
        <v>30981</v>
      </c>
      <c r="J10" s="87">
        <f t="shared" si="0"/>
        <v>276367</v>
      </c>
      <c r="K10" s="87">
        <v>549905</v>
      </c>
      <c r="L10" s="88">
        <f t="shared" si="1"/>
        <v>0.50257226248170139</v>
      </c>
    </row>
    <row r="11" spans="1:12" ht="29.45" customHeight="1" x14ac:dyDescent="0.15">
      <c r="A11" s="86" t="s">
        <v>575</v>
      </c>
      <c r="B11" s="87">
        <v>170190</v>
      </c>
      <c r="C11" s="87">
        <v>6588</v>
      </c>
      <c r="D11" s="87">
        <v>5501</v>
      </c>
      <c r="E11" s="87">
        <v>57096</v>
      </c>
      <c r="F11" s="87">
        <v>11726</v>
      </c>
      <c r="G11" s="87">
        <v>7201</v>
      </c>
      <c r="H11" s="87">
        <v>2319</v>
      </c>
      <c r="I11" s="87">
        <v>15458</v>
      </c>
      <c r="J11" s="87">
        <f t="shared" si="0"/>
        <v>276079</v>
      </c>
      <c r="K11" s="87">
        <v>479549</v>
      </c>
      <c r="L11" s="88">
        <f t="shared" si="1"/>
        <v>0.57570550663227327</v>
      </c>
    </row>
    <row r="12" spans="1:12" ht="29.45" customHeight="1" x14ac:dyDescent="0.15">
      <c r="A12" s="86" t="s">
        <v>576</v>
      </c>
      <c r="B12" s="87">
        <v>459655</v>
      </c>
      <c r="C12" s="87">
        <v>3496</v>
      </c>
      <c r="D12" s="87">
        <v>5122</v>
      </c>
      <c r="E12" s="87">
        <v>48299</v>
      </c>
      <c r="F12" s="87">
        <v>22884</v>
      </c>
      <c r="G12" s="87">
        <v>13752</v>
      </c>
      <c r="H12" s="87">
        <v>3818</v>
      </c>
      <c r="I12" s="87">
        <v>56383</v>
      </c>
      <c r="J12" s="87">
        <f t="shared" si="0"/>
        <v>613409</v>
      </c>
      <c r="K12" s="87">
        <v>460814</v>
      </c>
      <c r="L12" s="88">
        <f t="shared" si="1"/>
        <v>1.3311422830035546</v>
      </c>
    </row>
    <row r="13" spans="1:12" ht="29.45" customHeight="1" x14ac:dyDescent="0.15">
      <c r="A13" s="86" t="s">
        <v>577</v>
      </c>
      <c r="B13" s="87">
        <v>83540</v>
      </c>
      <c r="C13" s="87">
        <v>3052</v>
      </c>
      <c r="D13" s="87">
        <v>6928</v>
      </c>
      <c r="E13" s="87">
        <v>44645</v>
      </c>
      <c r="F13" s="87">
        <v>42565</v>
      </c>
      <c r="G13" s="87">
        <v>27645</v>
      </c>
      <c r="H13" s="87">
        <v>5329</v>
      </c>
      <c r="I13" s="87">
        <v>55369</v>
      </c>
      <c r="J13" s="87">
        <f t="shared" si="0"/>
        <v>269073</v>
      </c>
      <c r="K13" s="87">
        <v>833868</v>
      </c>
      <c r="L13" s="88">
        <f t="shared" si="1"/>
        <v>0.32268056814747659</v>
      </c>
    </row>
    <row r="14" spans="1:12" ht="29.45" customHeight="1" x14ac:dyDescent="0.15">
      <c r="A14" s="86" t="s">
        <v>578</v>
      </c>
      <c r="B14" s="87">
        <v>228780</v>
      </c>
      <c r="C14" s="87">
        <v>3018</v>
      </c>
      <c r="D14" s="87">
        <v>8073</v>
      </c>
      <c r="E14" s="87">
        <v>48058</v>
      </c>
      <c r="F14" s="87">
        <v>39914</v>
      </c>
      <c r="G14" s="87">
        <v>24675</v>
      </c>
      <c r="H14" s="87">
        <v>2053</v>
      </c>
      <c r="I14" s="87">
        <v>49693</v>
      </c>
      <c r="J14" s="87">
        <f t="shared" si="0"/>
        <v>404264</v>
      </c>
      <c r="K14" s="87">
        <v>742718</v>
      </c>
      <c r="L14" s="88">
        <f t="shared" si="1"/>
        <v>0.54430349069229511</v>
      </c>
    </row>
    <row r="15" spans="1:12" ht="29.45" customHeight="1" x14ac:dyDescent="0.15">
      <c r="A15" s="86" t="s">
        <v>579</v>
      </c>
      <c r="B15" s="87">
        <v>57009</v>
      </c>
      <c r="C15" s="87">
        <v>6611</v>
      </c>
      <c r="D15" s="87">
        <v>6355</v>
      </c>
      <c r="E15" s="87">
        <v>16309</v>
      </c>
      <c r="F15" s="87">
        <v>25354</v>
      </c>
      <c r="G15" s="87">
        <v>9198</v>
      </c>
      <c r="H15" s="87">
        <v>844</v>
      </c>
      <c r="I15" s="87">
        <v>32778</v>
      </c>
      <c r="J15" s="87">
        <f t="shared" si="0"/>
        <v>154458</v>
      </c>
      <c r="K15" s="87">
        <v>349726</v>
      </c>
      <c r="L15" s="88">
        <f t="shared" si="1"/>
        <v>0.44165432367053065</v>
      </c>
    </row>
    <row r="16" spans="1:12" ht="29.45" customHeight="1" x14ac:dyDescent="0.15">
      <c r="A16" s="50" t="s">
        <v>580</v>
      </c>
      <c r="B16" s="87">
        <f t="shared" ref="B16:K16" si="2">SUM(B4:B15)</f>
        <v>1563415</v>
      </c>
      <c r="C16" s="87">
        <f t="shared" si="2"/>
        <v>76065</v>
      </c>
      <c r="D16" s="87">
        <f t="shared" si="2"/>
        <v>115739</v>
      </c>
      <c r="E16" s="87">
        <f t="shared" si="2"/>
        <v>504219</v>
      </c>
      <c r="F16" s="87">
        <f t="shared" si="2"/>
        <v>543253</v>
      </c>
      <c r="G16" s="87">
        <f t="shared" si="2"/>
        <v>317879</v>
      </c>
      <c r="H16" s="87">
        <f t="shared" si="2"/>
        <v>33021</v>
      </c>
      <c r="I16" s="87">
        <f t="shared" si="2"/>
        <v>851188</v>
      </c>
      <c r="J16" s="87">
        <f t="shared" si="2"/>
        <v>4004779</v>
      </c>
      <c r="K16" s="87">
        <f t="shared" si="2"/>
        <v>5977725</v>
      </c>
      <c r="L16" s="88">
        <f t="shared" si="1"/>
        <v>0.66995035736839681</v>
      </c>
    </row>
    <row r="17" spans="1:12" ht="29.45" customHeight="1" x14ac:dyDescent="0.15">
      <c r="A17" s="50" t="s">
        <v>461</v>
      </c>
      <c r="B17" s="87">
        <v>2916953</v>
      </c>
      <c r="C17" s="87">
        <v>94825</v>
      </c>
      <c r="D17" s="87">
        <v>172783</v>
      </c>
      <c r="E17" s="87">
        <v>496693</v>
      </c>
      <c r="F17" s="87">
        <v>680043</v>
      </c>
      <c r="G17" s="87">
        <v>434409</v>
      </c>
      <c r="H17" s="87">
        <v>34159</v>
      </c>
      <c r="I17" s="87">
        <v>1147860</v>
      </c>
      <c r="J17" s="87">
        <f>SUM(B17:I17)</f>
        <v>5977725</v>
      </c>
      <c r="K17" s="438"/>
      <c r="L17" s="439"/>
    </row>
    <row r="18" spans="1:12" ht="29.45" customHeight="1" x14ac:dyDescent="0.15">
      <c r="A18" s="50" t="s">
        <v>581</v>
      </c>
      <c r="B18" s="90">
        <f t="shared" ref="B18:J18" si="3">B16/B17</f>
        <v>0.53597538253101784</v>
      </c>
      <c r="C18" s="90">
        <f t="shared" si="3"/>
        <v>0.80216187714210385</v>
      </c>
      <c r="D18" s="90">
        <f t="shared" si="3"/>
        <v>0.66985177939959373</v>
      </c>
      <c r="E18" s="90">
        <f t="shared" si="3"/>
        <v>1.0151522167616616</v>
      </c>
      <c r="F18" s="90">
        <f t="shared" si="3"/>
        <v>0.79885095501313885</v>
      </c>
      <c r="G18" s="90">
        <f t="shared" si="3"/>
        <v>0.7317504931988057</v>
      </c>
      <c r="H18" s="90">
        <f t="shared" si="3"/>
        <v>0.96668520741239494</v>
      </c>
      <c r="I18" s="90">
        <f t="shared" si="3"/>
        <v>0.74154339379366818</v>
      </c>
      <c r="J18" s="90">
        <f t="shared" si="3"/>
        <v>0.66995035736839681</v>
      </c>
      <c r="K18" s="440"/>
      <c r="L18" s="441"/>
    </row>
    <row r="19" spans="1:12" ht="23.25" customHeight="1" x14ac:dyDescent="0.15">
      <c r="A19" s="51"/>
      <c r="K19" s="51" t="s">
        <v>1790</v>
      </c>
    </row>
  </sheetData>
  <mergeCells count="2">
    <mergeCell ref="K2:L2"/>
    <mergeCell ref="K17:L18"/>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54E5-AC3F-4430-AEB0-A6DB999CA690}">
  <sheetPr codeName="Sheet16">
    <pageSetUpPr fitToPage="1"/>
  </sheetPr>
  <dimension ref="A1:L20"/>
  <sheetViews>
    <sheetView view="pageLayout" zoomScaleNormal="100" workbookViewId="0">
      <selection activeCell="I7" sqref="I7"/>
    </sheetView>
  </sheetViews>
  <sheetFormatPr defaultColWidth="9" defaultRowHeight="14.4" x14ac:dyDescent="0.15"/>
  <cols>
    <col min="1" max="1" width="11.88671875" style="85" customWidth="1"/>
    <col min="2" max="12" width="10.5546875" style="51" customWidth="1"/>
    <col min="13" max="256" width="9" style="51"/>
    <col min="257" max="268" width="11.88671875" style="51" customWidth="1"/>
    <col min="269" max="512" width="9" style="51"/>
    <col min="513" max="524" width="11.88671875" style="51" customWidth="1"/>
    <col min="525" max="768" width="9" style="51"/>
    <col min="769" max="780" width="11.88671875" style="51" customWidth="1"/>
    <col min="781" max="1024" width="9" style="51"/>
    <col min="1025" max="1036" width="11.88671875" style="51" customWidth="1"/>
    <col min="1037" max="1280" width="9" style="51"/>
    <col min="1281" max="1292" width="11.88671875" style="51" customWidth="1"/>
    <col min="1293" max="1536" width="9" style="51"/>
    <col min="1537" max="1548" width="11.88671875" style="51" customWidth="1"/>
    <col min="1549" max="1792" width="9" style="51"/>
    <col min="1793" max="1804" width="11.88671875" style="51" customWidth="1"/>
    <col min="1805" max="2048" width="9" style="51"/>
    <col min="2049" max="2060" width="11.88671875" style="51" customWidth="1"/>
    <col min="2061" max="2304" width="9" style="51"/>
    <col min="2305" max="2316" width="11.88671875" style="51" customWidth="1"/>
    <col min="2317" max="2560" width="9" style="51"/>
    <col min="2561" max="2572" width="11.88671875" style="51" customWidth="1"/>
    <col min="2573" max="2816" width="9" style="51"/>
    <col min="2817" max="2828" width="11.88671875" style="51" customWidth="1"/>
    <col min="2829" max="3072" width="9" style="51"/>
    <col min="3073" max="3084" width="11.88671875" style="51" customWidth="1"/>
    <col min="3085" max="3328" width="9" style="51"/>
    <col min="3329" max="3340" width="11.88671875" style="51" customWidth="1"/>
    <col min="3341" max="3584" width="9" style="51"/>
    <col min="3585" max="3596" width="11.88671875" style="51" customWidth="1"/>
    <col min="3597" max="3840" width="9" style="51"/>
    <col min="3841" max="3852" width="11.88671875" style="51" customWidth="1"/>
    <col min="3853" max="4096" width="9" style="51"/>
    <col min="4097" max="4108" width="11.88671875" style="51" customWidth="1"/>
    <col min="4109" max="4352" width="9" style="51"/>
    <col min="4353" max="4364" width="11.88671875" style="51" customWidth="1"/>
    <col min="4365" max="4608" width="9" style="51"/>
    <col min="4609" max="4620" width="11.88671875" style="51" customWidth="1"/>
    <col min="4621" max="4864" width="9" style="51"/>
    <col min="4865" max="4876" width="11.88671875" style="51" customWidth="1"/>
    <col min="4877" max="5120" width="9" style="51"/>
    <col min="5121" max="5132" width="11.88671875" style="51" customWidth="1"/>
    <col min="5133" max="5376" width="9" style="51"/>
    <col min="5377" max="5388" width="11.88671875" style="51" customWidth="1"/>
    <col min="5389" max="5632" width="9" style="51"/>
    <col min="5633" max="5644" width="11.88671875" style="51" customWidth="1"/>
    <col min="5645" max="5888" width="9" style="51"/>
    <col min="5889" max="5900" width="11.88671875" style="51" customWidth="1"/>
    <col min="5901" max="6144" width="9" style="51"/>
    <col min="6145" max="6156" width="11.88671875" style="51" customWidth="1"/>
    <col min="6157" max="6400" width="9" style="51"/>
    <col min="6401" max="6412" width="11.88671875" style="51" customWidth="1"/>
    <col min="6413" max="6656" width="9" style="51"/>
    <col min="6657" max="6668" width="11.88671875" style="51" customWidth="1"/>
    <col min="6669" max="6912" width="9" style="51"/>
    <col min="6913" max="6924" width="11.88671875" style="51" customWidth="1"/>
    <col min="6925" max="7168" width="9" style="51"/>
    <col min="7169" max="7180" width="11.88671875" style="51" customWidth="1"/>
    <col min="7181" max="7424" width="9" style="51"/>
    <col min="7425" max="7436" width="11.88671875" style="51" customWidth="1"/>
    <col min="7437" max="7680" width="9" style="51"/>
    <col min="7681" max="7692" width="11.88671875" style="51" customWidth="1"/>
    <col min="7693" max="7936" width="9" style="51"/>
    <col min="7937" max="7948" width="11.88671875" style="51" customWidth="1"/>
    <col min="7949" max="8192" width="9" style="51"/>
    <col min="8193" max="8204" width="11.88671875" style="51" customWidth="1"/>
    <col min="8205" max="8448" width="9" style="51"/>
    <col min="8449" max="8460" width="11.88671875" style="51" customWidth="1"/>
    <col min="8461" max="8704" width="9" style="51"/>
    <col min="8705" max="8716" width="11.88671875" style="51" customWidth="1"/>
    <col min="8717" max="8960" width="9" style="51"/>
    <col min="8961" max="8972" width="11.88671875" style="51" customWidth="1"/>
    <col min="8973" max="9216" width="9" style="51"/>
    <col min="9217" max="9228" width="11.88671875" style="51" customWidth="1"/>
    <col min="9229" max="9472" width="9" style="51"/>
    <col min="9473" max="9484" width="11.88671875" style="51" customWidth="1"/>
    <col min="9485" max="9728" width="9" style="51"/>
    <col min="9729" max="9740" width="11.88671875" style="51" customWidth="1"/>
    <col min="9741" max="9984" width="9" style="51"/>
    <col min="9985" max="9996" width="11.88671875" style="51" customWidth="1"/>
    <col min="9997" max="10240" width="9" style="51"/>
    <col min="10241" max="10252" width="11.88671875" style="51" customWidth="1"/>
    <col min="10253" max="10496" width="9" style="51"/>
    <col min="10497" max="10508" width="11.88671875" style="51" customWidth="1"/>
    <col min="10509" max="10752" width="9" style="51"/>
    <col min="10753" max="10764" width="11.88671875" style="51" customWidth="1"/>
    <col min="10765" max="11008" width="9" style="51"/>
    <col min="11009" max="11020" width="11.88671875" style="51" customWidth="1"/>
    <col min="11021" max="11264" width="9" style="51"/>
    <col min="11265" max="11276" width="11.88671875" style="51" customWidth="1"/>
    <col min="11277" max="11520" width="9" style="51"/>
    <col min="11521" max="11532" width="11.88671875" style="51" customWidth="1"/>
    <col min="11533" max="11776" width="9" style="51"/>
    <col min="11777" max="11788" width="11.88671875" style="51" customWidth="1"/>
    <col min="11789" max="12032" width="9" style="51"/>
    <col min="12033" max="12044" width="11.88671875" style="51" customWidth="1"/>
    <col min="12045" max="12288" width="9" style="51"/>
    <col min="12289" max="12300" width="11.88671875" style="51" customWidth="1"/>
    <col min="12301" max="12544" width="9" style="51"/>
    <col min="12545" max="12556" width="11.88671875" style="51" customWidth="1"/>
    <col min="12557" max="12800" width="9" style="51"/>
    <col min="12801" max="12812" width="11.88671875" style="51" customWidth="1"/>
    <col min="12813" max="13056" width="9" style="51"/>
    <col min="13057" max="13068" width="11.88671875" style="51" customWidth="1"/>
    <col min="13069" max="13312" width="9" style="51"/>
    <col min="13313" max="13324" width="11.88671875" style="51" customWidth="1"/>
    <col min="13325" max="13568" width="9" style="51"/>
    <col min="13569" max="13580" width="11.88671875" style="51" customWidth="1"/>
    <col min="13581" max="13824" width="9" style="51"/>
    <col min="13825" max="13836" width="11.88671875" style="51" customWidth="1"/>
    <col min="13837" max="14080" width="9" style="51"/>
    <col min="14081" max="14092" width="11.88671875" style="51" customWidth="1"/>
    <col min="14093" max="14336" width="9" style="51"/>
    <col min="14337" max="14348" width="11.88671875" style="51" customWidth="1"/>
    <col min="14349" max="14592" width="9" style="51"/>
    <col min="14593" max="14604" width="11.88671875" style="51" customWidth="1"/>
    <col min="14605" max="14848" width="9" style="51"/>
    <col min="14849" max="14860" width="11.88671875" style="51" customWidth="1"/>
    <col min="14861" max="15104" width="9" style="51"/>
    <col min="15105" max="15116" width="11.88671875" style="51" customWidth="1"/>
    <col min="15117" max="15360" width="9" style="51"/>
    <col min="15361" max="15372" width="11.88671875" style="51" customWidth="1"/>
    <col min="15373" max="15616" width="9" style="51"/>
    <col min="15617" max="15628" width="11.88671875" style="51" customWidth="1"/>
    <col min="15629" max="15872" width="9" style="51"/>
    <col min="15873" max="15884" width="11.88671875" style="51" customWidth="1"/>
    <col min="15885" max="16128" width="9" style="51"/>
    <col min="16129" max="16140" width="11.88671875" style="51" customWidth="1"/>
    <col min="16141" max="16384" width="9" style="51"/>
  </cols>
  <sheetData>
    <row r="1" spans="1:12" ht="29.45" customHeight="1" x14ac:dyDescent="0.15">
      <c r="A1" s="51" t="s">
        <v>582</v>
      </c>
    </row>
    <row r="2" spans="1:12" ht="29.45" customHeight="1" x14ac:dyDescent="0.15">
      <c r="A2" s="51"/>
      <c r="J2" s="424" t="s">
        <v>459</v>
      </c>
      <c r="K2" s="424"/>
      <c r="L2" s="424"/>
    </row>
    <row r="3" spans="1:12" ht="29.45" customHeight="1" x14ac:dyDescent="0.15">
      <c r="A3" s="50" t="s">
        <v>559</v>
      </c>
      <c r="B3" s="50" t="s">
        <v>560</v>
      </c>
      <c r="C3" s="50" t="s">
        <v>561</v>
      </c>
      <c r="D3" s="50" t="s">
        <v>562</v>
      </c>
      <c r="E3" s="50" t="s">
        <v>563</v>
      </c>
      <c r="F3" s="50" t="s">
        <v>564</v>
      </c>
      <c r="G3" s="50" t="s">
        <v>565</v>
      </c>
      <c r="H3" s="50" t="s">
        <v>566</v>
      </c>
      <c r="I3" s="50" t="s">
        <v>567</v>
      </c>
      <c r="J3" s="50" t="s">
        <v>478</v>
      </c>
      <c r="K3" s="50" t="s">
        <v>458</v>
      </c>
      <c r="L3" s="50" t="s">
        <v>479</v>
      </c>
    </row>
    <row r="4" spans="1:12" ht="29.45" customHeight="1" x14ac:dyDescent="0.15">
      <c r="A4" s="86" t="s">
        <v>568</v>
      </c>
      <c r="B4" s="87">
        <v>75526</v>
      </c>
      <c r="C4" s="87">
        <v>4638</v>
      </c>
      <c r="D4" s="87">
        <v>4003</v>
      </c>
      <c r="E4" s="87">
        <v>3258</v>
      </c>
      <c r="F4" s="87">
        <v>18289</v>
      </c>
      <c r="G4" s="87">
        <v>6110</v>
      </c>
      <c r="H4" s="87">
        <v>284</v>
      </c>
      <c r="I4" s="87">
        <v>37785</v>
      </c>
      <c r="J4" s="87">
        <f t="shared" ref="J4:J15" si="0">SUM(B4:I4)</f>
        <v>149893</v>
      </c>
      <c r="K4" s="87">
        <v>280819</v>
      </c>
      <c r="L4" s="88">
        <f t="shared" ref="L4:L15" si="1">IF(J4*K4&lt;&gt;0,J4/K4,"0%")</f>
        <v>0.53377086308262622</v>
      </c>
    </row>
    <row r="5" spans="1:12" ht="29.45" customHeight="1" x14ac:dyDescent="0.15">
      <c r="A5" s="86" t="s">
        <v>569</v>
      </c>
      <c r="B5" s="87">
        <v>18545</v>
      </c>
      <c r="C5" s="87">
        <v>3018</v>
      </c>
      <c r="D5" s="87">
        <v>2343</v>
      </c>
      <c r="E5" s="87">
        <v>963</v>
      </c>
      <c r="F5" s="87">
        <v>12640</v>
      </c>
      <c r="G5" s="87">
        <v>5530</v>
      </c>
      <c r="H5" s="87">
        <v>508</v>
      </c>
      <c r="I5" s="87">
        <v>28436</v>
      </c>
      <c r="J5" s="87">
        <f t="shared" si="0"/>
        <v>71983</v>
      </c>
      <c r="K5" s="87">
        <v>116441</v>
      </c>
      <c r="L5" s="88">
        <f t="shared" si="1"/>
        <v>0.6181929045611082</v>
      </c>
    </row>
    <row r="6" spans="1:12" ht="29.45" customHeight="1" x14ac:dyDescent="0.15">
      <c r="A6" s="86" t="s">
        <v>570</v>
      </c>
      <c r="B6" s="87">
        <v>21931</v>
      </c>
      <c r="C6" s="87">
        <v>4896</v>
      </c>
      <c r="D6" s="87">
        <v>4286</v>
      </c>
      <c r="E6" s="87">
        <v>1529</v>
      </c>
      <c r="F6" s="87">
        <v>18349</v>
      </c>
      <c r="G6" s="87">
        <v>9694</v>
      </c>
      <c r="H6" s="87">
        <v>1950</v>
      </c>
      <c r="I6" s="87">
        <v>43755</v>
      </c>
      <c r="J6" s="87">
        <f t="shared" si="0"/>
        <v>106390</v>
      </c>
      <c r="K6" s="87">
        <v>127345</v>
      </c>
      <c r="L6" s="88">
        <f t="shared" si="1"/>
        <v>0.83544701401704036</v>
      </c>
    </row>
    <row r="7" spans="1:12" ht="29.45" customHeight="1" x14ac:dyDescent="0.15">
      <c r="A7" s="86" t="s">
        <v>571</v>
      </c>
      <c r="B7" s="87">
        <v>33858</v>
      </c>
      <c r="C7" s="87">
        <v>3906</v>
      </c>
      <c r="D7" s="87">
        <v>6001</v>
      </c>
      <c r="E7" s="87">
        <v>12417</v>
      </c>
      <c r="F7" s="87">
        <v>18903</v>
      </c>
      <c r="G7" s="87">
        <v>8565</v>
      </c>
      <c r="H7" s="87">
        <v>3162</v>
      </c>
      <c r="I7" s="87">
        <v>30226</v>
      </c>
      <c r="J7" s="87">
        <f t="shared" si="0"/>
        <v>117038</v>
      </c>
      <c r="K7" s="87">
        <v>61871</v>
      </c>
      <c r="L7" s="88">
        <f t="shared" si="1"/>
        <v>1.8916455205184981</v>
      </c>
    </row>
    <row r="8" spans="1:12" ht="29.45" customHeight="1" x14ac:dyDescent="0.15">
      <c r="A8" s="86" t="s">
        <v>572</v>
      </c>
      <c r="B8" s="87">
        <v>20703</v>
      </c>
      <c r="C8" s="87">
        <v>2293</v>
      </c>
      <c r="D8" s="87">
        <v>4030</v>
      </c>
      <c r="E8" s="87">
        <v>13203</v>
      </c>
      <c r="F8" s="87">
        <v>22876</v>
      </c>
      <c r="G8" s="87">
        <v>16975</v>
      </c>
      <c r="H8" s="87">
        <v>3829</v>
      </c>
      <c r="I8" s="87">
        <v>49100</v>
      </c>
      <c r="J8" s="87">
        <f t="shared" si="0"/>
        <v>133009</v>
      </c>
      <c r="K8" s="87">
        <v>130957</v>
      </c>
      <c r="L8" s="88">
        <f t="shared" si="1"/>
        <v>1.0156692654840902</v>
      </c>
    </row>
    <row r="9" spans="1:12" ht="29.45" customHeight="1" x14ac:dyDescent="0.15">
      <c r="A9" s="86" t="s">
        <v>573</v>
      </c>
      <c r="B9" s="87">
        <v>30471</v>
      </c>
      <c r="C9" s="87">
        <v>12745</v>
      </c>
      <c r="D9" s="87">
        <v>10798</v>
      </c>
      <c r="E9" s="87">
        <v>14963</v>
      </c>
      <c r="F9" s="87">
        <v>39718</v>
      </c>
      <c r="G9" s="87">
        <v>20066</v>
      </c>
      <c r="H9" s="87">
        <v>7679</v>
      </c>
      <c r="I9" s="87">
        <v>82699</v>
      </c>
      <c r="J9" s="87">
        <f t="shared" si="0"/>
        <v>219139</v>
      </c>
      <c r="K9" s="87">
        <v>272592</v>
      </c>
      <c r="L9" s="88">
        <f t="shared" si="1"/>
        <v>0.80390840523566354</v>
      </c>
    </row>
    <row r="10" spans="1:12" ht="29.45" customHeight="1" x14ac:dyDescent="0.15">
      <c r="A10" s="86" t="s">
        <v>574</v>
      </c>
      <c r="B10" s="87">
        <v>75519</v>
      </c>
      <c r="C10" s="87">
        <v>6188</v>
      </c>
      <c r="D10" s="87">
        <v>9951</v>
      </c>
      <c r="E10" s="87">
        <v>14069</v>
      </c>
      <c r="F10" s="87">
        <v>12341</v>
      </c>
      <c r="G10" s="87">
        <v>8219</v>
      </c>
      <c r="H10" s="87">
        <v>1502</v>
      </c>
      <c r="I10" s="87">
        <v>21516</v>
      </c>
      <c r="J10" s="87">
        <f t="shared" si="0"/>
        <v>149305</v>
      </c>
      <c r="K10" s="87">
        <v>290382</v>
      </c>
      <c r="L10" s="88">
        <f t="shared" si="1"/>
        <v>0.51416754482027127</v>
      </c>
    </row>
    <row r="11" spans="1:12" ht="29.45" customHeight="1" x14ac:dyDescent="0.15">
      <c r="A11" s="86" t="s">
        <v>575</v>
      </c>
      <c r="B11" s="87">
        <v>119932</v>
      </c>
      <c r="C11" s="87">
        <v>5184</v>
      </c>
      <c r="D11" s="87">
        <v>6962</v>
      </c>
      <c r="E11" s="87">
        <v>11373</v>
      </c>
      <c r="F11" s="87">
        <v>9162</v>
      </c>
      <c r="G11" s="87">
        <v>4713</v>
      </c>
      <c r="H11" s="87">
        <v>1635</v>
      </c>
      <c r="I11" s="87">
        <v>15346</v>
      </c>
      <c r="J11" s="87">
        <f t="shared" si="0"/>
        <v>174307</v>
      </c>
      <c r="K11" s="87">
        <v>318383</v>
      </c>
      <c r="L11" s="88">
        <f t="shared" si="1"/>
        <v>0.54747583884817974</v>
      </c>
    </row>
    <row r="12" spans="1:12" ht="29.45" customHeight="1" x14ac:dyDescent="0.15">
      <c r="A12" s="86" t="s">
        <v>576</v>
      </c>
      <c r="B12" s="87">
        <v>257635</v>
      </c>
      <c r="C12" s="87">
        <v>2924</v>
      </c>
      <c r="D12" s="87">
        <v>3093</v>
      </c>
      <c r="E12" s="87">
        <v>9584</v>
      </c>
      <c r="F12" s="87">
        <v>11945</v>
      </c>
      <c r="G12" s="87">
        <v>8612</v>
      </c>
      <c r="H12" s="87">
        <v>2776</v>
      </c>
      <c r="I12" s="87">
        <v>41951</v>
      </c>
      <c r="J12" s="87">
        <f t="shared" si="0"/>
        <v>338520</v>
      </c>
      <c r="K12" s="87">
        <v>267530</v>
      </c>
      <c r="L12" s="88">
        <f t="shared" si="1"/>
        <v>1.2653534183082271</v>
      </c>
    </row>
    <row r="13" spans="1:12" ht="29.45" customHeight="1" x14ac:dyDescent="0.15">
      <c r="A13" s="86" t="s">
        <v>577</v>
      </c>
      <c r="B13" s="87">
        <v>63110</v>
      </c>
      <c r="C13" s="87">
        <v>1805</v>
      </c>
      <c r="D13" s="87">
        <v>8152</v>
      </c>
      <c r="E13" s="87">
        <v>10625</v>
      </c>
      <c r="F13" s="87">
        <v>37536</v>
      </c>
      <c r="G13" s="87">
        <v>24492</v>
      </c>
      <c r="H13" s="87">
        <v>5774</v>
      </c>
      <c r="I13" s="87">
        <v>66291</v>
      </c>
      <c r="J13" s="87">
        <f t="shared" si="0"/>
        <v>217785</v>
      </c>
      <c r="K13" s="87">
        <v>563244</v>
      </c>
      <c r="L13" s="88">
        <f t="shared" si="1"/>
        <v>0.38666190851566995</v>
      </c>
    </row>
    <row r="14" spans="1:12" ht="29.45" customHeight="1" x14ac:dyDescent="0.15">
      <c r="A14" s="86" t="s">
        <v>578</v>
      </c>
      <c r="B14" s="87">
        <v>171731</v>
      </c>
      <c r="C14" s="87">
        <v>1947</v>
      </c>
      <c r="D14" s="87">
        <v>11451</v>
      </c>
      <c r="E14" s="87">
        <v>16792</v>
      </c>
      <c r="F14" s="87">
        <v>40601</v>
      </c>
      <c r="G14" s="87">
        <v>29345</v>
      </c>
      <c r="H14" s="87">
        <v>2850</v>
      </c>
      <c r="I14" s="87">
        <v>60580</v>
      </c>
      <c r="J14" s="87">
        <f t="shared" si="0"/>
        <v>335297</v>
      </c>
      <c r="K14" s="87">
        <v>498739</v>
      </c>
      <c r="L14" s="88">
        <f t="shared" si="1"/>
        <v>0.67228951415469818</v>
      </c>
    </row>
    <row r="15" spans="1:12" ht="29.45" customHeight="1" x14ac:dyDescent="0.15">
      <c r="A15" s="86" t="s">
        <v>579</v>
      </c>
      <c r="B15" s="87">
        <v>47331</v>
      </c>
      <c r="C15" s="87">
        <v>2365</v>
      </c>
      <c r="D15" s="87">
        <v>8427</v>
      </c>
      <c r="E15" s="87">
        <v>3594</v>
      </c>
      <c r="F15" s="87">
        <v>27543</v>
      </c>
      <c r="G15" s="87">
        <v>11161</v>
      </c>
      <c r="H15" s="87">
        <v>1118</v>
      </c>
      <c r="I15" s="87">
        <v>42215</v>
      </c>
      <c r="J15" s="87">
        <f t="shared" si="0"/>
        <v>143754</v>
      </c>
      <c r="K15" s="87">
        <v>216651</v>
      </c>
      <c r="L15" s="88">
        <f t="shared" si="1"/>
        <v>0.66352797817688358</v>
      </c>
    </row>
    <row r="16" spans="1:12" ht="29.45" customHeight="1" x14ac:dyDescent="0.15">
      <c r="A16" s="50" t="s">
        <v>580</v>
      </c>
      <c r="B16" s="87">
        <f t="shared" ref="B16:K16" si="2">SUM(B4:B15)</f>
        <v>936292</v>
      </c>
      <c r="C16" s="87">
        <f t="shared" si="2"/>
        <v>51909</v>
      </c>
      <c r="D16" s="87">
        <f t="shared" si="2"/>
        <v>79497</v>
      </c>
      <c r="E16" s="87">
        <f t="shared" si="2"/>
        <v>112370</v>
      </c>
      <c r="F16" s="87">
        <f t="shared" si="2"/>
        <v>269903</v>
      </c>
      <c r="G16" s="87">
        <f t="shared" si="2"/>
        <v>153482</v>
      </c>
      <c r="H16" s="87">
        <f t="shared" si="2"/>
        <v>33067</v>
      </c>
      <c r="I16" s="87">
        <f t="shared" si="2"/>
        <v>519900</v>
      </c>
      <c r="J16" s="87">
        <f t="shared" si="2"/>
        <v>2156420</v>
      </c>
      <c r="K16" s="87">
        <f t="shared" si="2"/>
        <v>3144954</v>
      </c>
      <c r="L16" s="90">
        <f>J16/K16</f>
        <v>0.6856761656927256</v>
      </c>
    </row>
    <row r="17" spans="1:12" ht="29.45" customHeight="1" x14ac:dyDescent="0.15">
      <c r="A17" s="50" t="s">
        <v>461</v>
      </c>
      <c r="B17" s="87">
        <v>1743365</v>
      </c>
      <c r="C17" s="87">
        <v>70854</v>
      </c>
      <c r="D17" s="87">
        <v>95436</v>
      </c>
      <c r="E17" s="87">
        <v>125786</v>
      </c>
      <c r="F17" s="87">
        <v>322885</v>
      </c>
      <c r="G17" s="87">
        <v>179723</v>
      </c>
      <c r="H17" s="87">
        <v>31564</v>
      </c>
      <c r="I17" s="87">
        <v>575341</v>
      </c>
      <c r="J17" s="87">
        <f>SUM(B17:I17)</f>
        <v>3144954</v>
      </c>
      <c r="K17" s="438"/>
      <c r="L17" s="439"/>
    </row>
    <row r="18" spans="1:12" ht="29.45" customHeight="1" x14ac:dyDescent="0.15">
      <c r="A18" s="50" t="s">
        <v>581</v>
      </c>
      <c r="B18" s="90">
        <f t="shared" ref="B18:J18" si="3">B16/B17</f>
        <v>0.53706022548347587</v>
      </c>
      <c r="C18" s="90">
        <f t="shared" si="3"/>
        <v>0.73261918875433996</v>
      </c>
      <c r="D18" s="90">
        <f t="shared" si="3"/>
        <v>0.83298755186721996</v>
      </c>
      <c r="E18" s="90">
        <f t="shared" si="3"/>
        <v>0.8933426613454597</v>
      </c>
      <c r="F18" s="90">
        <f t="shared" si="3"/>
        <v>0.83591061833160418</v>
      </c>
      <c r="G18" s="90">
        <f t="shared" si="3"/>
        <v>0.85399197654167802</v>
      </c>
      <c r="H18" s="90">
        <f t="shared" si="3"/>
        <v>1.047617538968445</v>
      </c>
      <c r="I18" s="90">
        <f t="shared" si="3"/>
        <v>0.90363801641113706</v>
      </c>
      <c r="J18" s="90">
        <f t="shared" si="3"/>
        <v>0.6856761656927256</v>
      </c>
      <c r="K18" s="440"/>
      <c r="L18" s="441"/>
    </row>
    <row r="19" spans="1:12" ht="23.25" customHeight="1" x14ac:dyDescent="0.15">
      <c r="A19" s="51"/>
      <c r="K19" s="51" t="s">
        <v>1790</v>
      </c>
    </row>
    <row r="20" spans="1:12" ht="13.75" customHeight="1" x14ac:dyDescent="0.15"/>
  </sheetData>
  <mergeCells count="2">
    <mergeCell ref="J2:L2"/>
    <mergeCell ref="K17:L18"/>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45DD-9839-4A8A-9F12-D5953886DC91}">
  <sheetPr codeName="Sheet17">
    <pageSetUpPr fitToPage="1"/>
  </sheetPr>
  <dimension ref="A1:V42"/>
  <sheetViews>
    <sheetView view="pageLayout" zoomScale="59" zoomScaleNormal="70" zoomScalePageLayoutView="59" workbookViewId="0">
      <selection activeCell="C12" sqref="C12"/>
    </sheetView>
  </sheetViews>
  <sheetFormatPr defaultColWidth="9" defaultRowHeight="14.4" x14ac:dyDescent="0.15"/>
  <cols>
    <col min="1" max="1" width="12.21875" style="101" customWidth="1"/>
    <col min="2" max="2" width="24.6640625" style="101" customWidth="1"/>
    <col min="3" max="22" width="11.109375" style="101" customWidth="1"/>
    <col min="23" max="23" width="11.6640625" style="101" customWidth="1"/>
    <col min="24" max="49" width="10.6640625" style="101" customWidth="1"/>
    <col min="50" max="16384" width="9" style="101"/>
  </cols>
  <sheetData>
    <row r="1" spans="1:22" ht="21.6" customHeight="1" x14ac:dyDescent="0.15">
      <c r="A1" s="418" t="s">
        <v>1791</v>
      </c>
      <c r="B1" s="418"/>
      <c r="C1" s="418"/>
      <c r="D1" s="418"/>
    </row>
    <row r="2" spans="1:22" ht="21.6" customHeight="1" x14ac:dyDescent="0.15">
      <c r="A2" s="450" t="s">
        <v>583</v>
      </c>
      <c r="B2" s="451"/>
      <c r="C2" s="451"/>
      <c r="D2" s="451"/>
      <c r="E2" s="451"/>
      <c r="F2" s="451"/>
      <c r="G2" s="451"/>
      <c r="T2" s="452" t="s">
        <v>584</v>
      </c>
      <c r="U2" s="452"/>
      <c r="V2" s="452"/>
    </row>
    <row r="3" spans="1:22" s="106" customFormat="1" ht="32.9" customHeight="1" x14ac:dyDescent="0.15">
      <c r="A3" s="102" t="s">
        <v>585</v>
      </c>
      <c r="B3" s="103" t="s">
        <v>586</v>
      </c>
      <c r="C3" s="104" t="s">
        <v>587</v>
      </c>
      <c r="D3" s="102" t="s">
        <v>588</v>
      </c>
      <c r="E3" s="102" t="s">
        <v>589</v>
      </c>
      <c r="F3" s="102" t="s">
        <v>590</v>
      </c>
      <c r="G3" s="102" t="s">
        <v>591</v>
      </c>
      <c r="H3" s="102" t="s">
        <v>592</v>
      </c>
      <c r="I3" s="102" t="s">
        <v>593</v>
      </c>
      <c r="J3" s="102" t="s">
        <v>594</v>
      </c>
      <c r="K3" s="105" t="s">
        <v>595</v>
      </c>
      <c r="L3" s="102" t="s">
        <v>596</v>
      </c>
      <c r="M3" s="105" t="s">
        <v>597</v>
      </c>
      <c r="N3" s="102" t="s">
        <v>598</v>
      </c>
      <c r="O3" s="102" t="s">
        <v>599</v>
      </c>
      <c r="P3" s="102" t="s">
        <v>600</v>
      </c>
      <c r="Q3" s="102" t="s">
        <v>601</v>
      </c>
      <c r="R3" s="102" t="s">
        <v>602</v>
      </c>
      <c r="S3" s="105" t="s">
        <v>603</v>
      </c>
      <c r="T3" s="105" t="s">
        <v>604</v>
      </c>
      <c r="U3" s="102" t="s">
        <v>602</v>
      </c>
      <c r="V3" s="102" t="s">
        <v>605</v>
      </c>
    </row>
    <row r="4" spans="1:22" ht="24.25" customHeight="1" x14ac:dyDescent="0.15">
      <c r="A4" s="449" t="s">
        <v>606</v>
      </c>
      <c r="B4" s="102" t="s">
        <v>607</v>
      </c>
      <c r="C4" s="107"/>
      <c r="D4" s="107">
        <v>50</v>
      </c>
      <c r="E4" s="107">
        <v>15</v>
      </c>
      <c r="F4" s="107">
        <v>20</v>
      </c>
      <c r="G4" s="107"/>
      <c r="H4" s="107"/>
      <c r="I4" s="107">
        <v>5</v>
      </c>
      <c r="J4" s="107">
        <v>5</v>
      </c>
      <c r="K4" s="107">
        <v>10</v>
      </c>
      <c r="L4" s="107"/>
      <c r="M4" s="107"/>
      <c r="N4" s="107"/>
      <c r="O4" s="107"/>
      <c r="P4" s="107">
        <v>30</v>
      </c>
      <c r="Q4" s="107"/>
      <c r="R4" s="107"/>
      <c r="S4" s="108">
        <f t="shared" ref="S4:S42" si="0">SUM(C4:R4)</f>
        <v>135</v>
      </c>
      <c r="T4" s="107"/>
      <c r="U4" s="107"/>
      <c r="V4" s="108">
        <f t="shared" ref="V4:V41" si="1">SUM(S4:U4)</f>
        <v>135</v>
      </c>
    </row>
    <row r="5" spans="1:22" ht="24.25" customHeight="1" x14ac:dyDescent="0.15">
      <c r="A5" s="449"/>
      <c r="B5" s="102" t="s">
        <v>608</v>
      </c>
      <c r="C5" s="107"/>
      <c r="D5" s="107"/>
      <c r="E5" s="107">
        <v>25</v>
      </c>
      <c r="F5" s="107">
        <v>20</v>
      </c>
      <c r="G5" s="107"/>
      <c r="H5" s="107">
        <v>10</v>
      </c>
      <c r="I5" s="107"/>
      <c r="J5" s="107">
        <v>10</v>
      </c>
      <c r="K5" s="107">
        <v>80</v>
      </c>
      <c r="L5" s="107"/>
      <c r="M5" s="107"/>
      <c r="N5" s="107"/>
      <c r="O5" s="107"/>
      <c r="P5" s="107"/>
      <c r="Q5" s="107"/>
      <c r="R5" s="107"/>
      <c r="S5" s="108">
        <f t="shared" si="0"/>
        <v>145</v>
      </c>
      <c r="T5" s="107"/>
      <c r="U5" s="107"/>
      <c r="V5" s="108">
        <f t="shared" si="1"/>
        <v>145</v>
      </c>
    </row>
    <row r="6" spans="1:22" ht="24.25" customHeight="1" x14ac:dyDescent="0.15">
      <c r="A6" s="449"/>
      <c r="B6" s="102" t="s">
        <v>609</v>
      </c>
      <c r="C6" s="107"/>
      <c r="D6" s="107"/>
      <c r="E6" s="107">
        <v>30</v>
      </c>
      <c r="F6" s="107">
        <v>50</v>
      </c>
      <c r="G6" s="107"/>
      <c r="H6" s="107">
        <v>30</v>
      </c>
      <c r="I6" s="107"/>
      <c r="J6" s="107"/>
      <c r="K6" s="107">
        <v>20</v>
      </c>
      <c r="L6" s="107"/>
      <c r="M6" s="107"/>
      <c r="N6" s="107"/>
      <c r="O6" s="107"/>
      <c r="P6" s="107"/>
      <c r="Q6" s="107"/>
      <c r="R6" s="107"/>
      <c r="S6" s="108">
        <f t="shared" si="0"/>
        <v>130</v>
      </c>
      <c r="T6" s="107"/>
      <c r="U6" s="107"/>
      <c r="V6" s="108">
        <f t="shared" si="1"/>
        <v>130</v>
      </c>
    </row>
    <row r="7" spans="1:22" ht="24.25" customHeight="1" x14ac:dyDescent="0.15">
      <c r="A7" s="449" t="s">
        <v>610</v>
      </c>
      <c r="B7" s="102" t="s">
        <v>607</v>
      </c>
      <c r="C7" s="107"/>
      <c r="D7" s="107">
        <v>36</v>
      </c>
      <c r="E7" s="107">
        <v>30</v>
      </c>
      <c r="F7" s="107">
        <v>39</v>
      </c>
      <c r="G7" s="107"/>
      <c r="H7" s="107">
        <v>171</v>
      </c>
      <c r="I7" s="107"/>
      <c r="J7" s="107">
        <v>29</v>
      </c>
      <c r="K7" s="107">
        <v>29</v>
      </c>
      <c r="L7" s="107"/>
      <c r="M7" s="107"/>
      <c r="N7" s="107"/>
      <c r="O7" s="107"/>
      <c r="P7" s="107"/>
      <c r="Q7" s="107">
        <v>33</v>
      </c>
      <c r="R7" s="107">
        <v>90</v>
      </c>
      <c r="S7" s="108">
        <f t="shared" si="0"/>
        <v>457</v>
      </c>
      <c r="T7" s="107"/>
      <c r="U7" s="107"/>
      <c r="V7" s="108">
        <f t="shared" si="1"/>
        <v>457</v>
      </c>
    </row>
    <row r="8" spans="1:22" ht="24.25" customHeight="1" x14ac:dyDescent="0.15">
      <c r="A8" s="449"/>
      <c r="B8" s="102" t="s">
        <v>611</v>
      </c>
      <c r="C8" s="107"/>
      <c r="D8" s="107"/>
      <c r="E8" s="107">
        <v>151</v>
      </c>
      <c r="F8" s="107">
        <v>150</v>
      </c>
      <c r="G8" s="107"/>
      <c r="H8" s="107">
        <v>9</v>
      </c>
      <c r="I8" s="107">
        <v>40</v>
      </c>
      <c r="J8" s="107">
        <v>46</v>
      </c>
      <c r="K8" s="107">
        <v>75</v>
      </c>
      <c r="L8" s="107"/>
      <c r="M8" s="107"/>
      <c r="N8" s="107"/>
      <c r="O8" s="107">
        <v>2</v>
      </c>
      <c r="P8" s="107"/>
      <c r="Q8" s="107">
        <v>18</v>
      </c>
      <c r="R8" s="107">
        <v>14</v>
      </c>
      <c r="S8" s="108">
        <f t="shared" si="0"/>
        <v>505</v>
      </c>
      <c r="T8" s="107"/>
      <c r="U8" s="107"/>
      <c r="V8" s="108">
        <f t="shared" si="1"/>
        <v>505</v>
      </c>
    </row>
    <row r="9" spans="1:22" ht="24.25" customHeight="1" x14ac:dyDescent="0.15">
      <c r="A9" s="449" t="s">
        <v>612</v>
      </c>
      <c r="B9" s="102" t="s">
        <v>607</v>
      </c>
      <c r="C9" s="107">
        <v>3</v>
      </c>
      <c r="D9" s="107"/>
      <c r="E9" s="107">
        <v>10</v>
      </c>
      <c r="F9" s="107">
        <v>10</v>
      </c>
      <c r="G9" s="107"/>
      <c r="H9" s="107">
        <v>80</v>
      </c>
      <c r="I9" s="107"/>
      <c r="J9" s="107"/>
      <c r="K9" s="107">
        <v>6</v>
      </c>
      <c r="L9" s="107"/>
      <c r="M9" s="107"/>
      <c r="N9" s="107"/>
      <c r="O9" s="107"/>
      <c r="P9" s="107"/>
      <c r="Q9" s="107">
        <v>10</v>
      </c>
      <c r="R9" s="107">
        <v>10</v>
      </c>
      <c r="S9" s="108">
        <f t="shared" si="0"/>
        <v>129</v>
      </c>
      <c r="T9" s="107"/>
      <c r="U9" s="107"/>
      <c r="V9" s="108">
        <f t="shared" si="1"/>
        <v>129</v>
      </c>
    </row>
    <row r="10" spans="1:22" ht="24.25" customHeight="1" x14ac:dyDescent="0.15">
      <c r="A10" s="449"/>
      <c r="B10" s="102" t="s">
        <v>613</v>
      </c>
      <c r="C10" s="107"/>
      <c r="D10" s="107"/>
      <c r="E10" s="107">
        <v>170</v>
      </c>
      <c r="F10" s="107">
        <v>150</v>
      </c>
      <c r="G10" s="107"/>
      <c r="H10" s="107">
        <v>40</v>
      </c>
      <c r="I10" s="107"/>
      <c r="J10" s="107"/>
      <c r="K10" s="107"/>
      <c r="L10" s="107"/>
      <c r="M10" s="107"/>
      <c r="N10" s="107"/>
      <c r="O10" s="107"/>
      <c r="P10" s="107"/>
      <c r="Q10" s="107"/>
      <c r="R10" s="107"/>
      <c r="S10" s="108">
        <f t="shared" si="0"/>
        <v>360</v>
      </c>
      <c r="T10" s="107"/>
      <c r="U10" s="107"/>
      <c r="V10" s="108">
        <f t="shared" si="1"/>
        <v>360</v>
      </c>
    </row>
    <row r="11" spans="1:22" ht="24.25" customHeight="1" x14ac:dyDescent="0.15">
      <c r="A11" s="449"/>
      <c r="B11" s="102" t="s">
        <v>614</v>
      </c>
      <c r="C11" s="107"/>
      <c r="D11" s="107"/>
      <c r="E11" s="107">
        <v>30</v>
      </c>
      <c r="F11" s="107">
        <v>30</v>
      </c>
      <c r="G11" s="107"/>
      <c r="H11" s="107">
        <v>50</v>
      </c>
      <c r="I11" s="107"/>
      <c r="J11" s="107"/>
      <c r="K11" s="107">
        <v>3</v>
      </c>
      <c r="L11" s="107"/>
      <c r="M11" s="107"/>
      <c r="N11" s="107"/>
      <c r="O11" s="107"/>
      <c r="P11" s="107"/>
      <c r="Q11" s="107"/>
      <c r="R11" s="107"/>
      <c r="S11" s="108">
        <f t="shared" si="0"/>
        <v>113</v>
      </c>
      <c r="T11" s="107"/>
      <c r="U11" s="107"/>
      <c r="V11" s="108">
        <f t="shared" si="1"/>
        <v>113</v>
      </c>
    </row>
    <row r="12" spans="1:22" ht="24.25" customHeight="1" x14ac:dyDescent="0.15">
      <c r="A12" s="449" t="s">
        <v>615</v>
      </c>
      <c r="B12" s="102" t="s">
        <v>607</v>
      </c>
      <c r="C12" s="107"/>
      <c r="D12" s="107">
        <v>14</v>
      </c>
      <c r="E12" s="107"/>
      <c r="F12" s="107">
        <v>9</v>
      </c>
      <c r="G12" s="107"/>
      <c r="H12" s="107">
        <v>14</v>
      </c>
      <c r="I12" s="107">
        <v>71</v>
      </c>
      <c r="J12" s="107">
        <v>71</v>
      </c>
      <c r="K12" s="107">
        <v>71</v>
      </c>
      <c r="L12" s="107"/>
      <c r="M12" s="107"/>
      <c r="N12" s="107"/>
      <c r="O12" s="107">
        <v>7</v>
      </c>
      <c r="P12" s="107"/>
      <c r="Q12" s="107"/>
      <c r="R12" s="107">
        <v>11</v>
      </c>
      <c r="S12" s="108">
        <f t="shared" si="0"/>
        <v>268</v>
      </c>
      <c r="T12" s="107"/>
      <c r="U12" s="107"/>
      <c r="V12" s="108">
        <f t="shared" si="1"/>
        <v>268</v>
      </c>
    </row>
    <row r="13" spans="1:22" ht="24.25" customHeight="1" x14ac:dyDescent="0.15">
      <c r="A13" s="449"/>
      <c r="B13" s="102" t="s">
        <v>616</v>
      </c>
      <c r="C13" s="107">
        <v>71</v>
      </c>
      <c r="D13" s="107">
        <v>85</v>
      </c>
      <c r="E13" s="107">
        <v>43</v>
      </c>
      <c r="F13" s="107">
        <v>43</v>
      </c>
      <c r="G13" s="107"/>
      <c r="H13" s="107">
        <v>71</v>
      </c>
      <c r="I13" s="107"/>
      <c r="J13" s="107"/>
      <c r="K13" s="107">
        <v>21</v>
      </c>
      <c r="L13" s="107"/>
      <c r="M13" s="107"/>
      <c r="N13" s="107">
        <v>7</v>
      </c>
      <c r="O13" s="107">
        <v>2</v>
      </c>
      <c r="P13" s="107"/>
      <c r="Q13" s="107"/>
      <c r="R13" s="107">
        <v>2</v>
      </c>
      <c r="S13" s="108">
        <f t="shared" si="0"/>
        <v>345</v>
      </c>
      <c r="T13" s="107"/>
      <c r="U13" s="107"/>
      <c r="V13" s="108">
        <f t="shared" si="1"/>
        <v>345</v>
      </c>
    </row>
    <row r="14" spans="1:22" ht="24.25" customHeight="1" x14ac:dyDescent="0.15">
      <c r="A14" s="449" t="s">
        <v>617</v>
      </c>
      <c r="B14" s="102" t="s">
        <v>607</v>
      </c>
      <c r="C14" s="107"/>
      <c r="D14" s="107"/>
      <c r="E14" s="107"/>
      <c r="F14" s="107"/>
      <c r="G14" s="107"/>
      <c r="H14" s="107"/>
      <c r="I14" s="107">
        <v>20</v>
      </c>
      <c r="J14" s="107"/>
      <c r="K14" s="107">
        <v>15</v>
      </c>
      <c r="L14" s="107"/>
      <c r="M14" s="107"/>
      <c r="N14" s="107"/>
      <c r="O14" s="107"/>
      <c r="P14" s="107"/>
      <c r="Q14" s="107"/>
      <c r="R14" s="107"/>
      <c r="S14" s="108">
        <f t="shared" si="0"/>
        <v>35</v>
      </c>
      <c r="T14" s="107"/>
      <c r="U14" s="107"/>
      <c r="V14" s="108">
        <f t="shared" si="1"/>
        <v>35</v>
      </c>
    </row>
    <row r="15" spans="1:22" ht="24.25" customHeight="1" x14ac:dyDescent="0.15">
      <c r="A15" s="449"/>
      <c r="B15" s="102" t="s">
        <v>618</v>
      </c>
      <c r="C15" s="107"/>
      <c r="D15" s="107"/>
      <c r="E15" s="107">
        <v>100</v>
      </c>
      <c r="F15" s="107">
        <v>80</v>
      </c>
      <c r="G15" s="107"/>
      <c r="H15" s="107">
        <v>110</v>
      </c>
      <c r="I15" s="107">
        <v>20</v>
      </c>
      <c r="J15" s="107">
        <v>20</v>
      </c>
      <c r="K15" s="107">
        <v>50</v>
      </c>
      <c r="L15" s="107"/>
      <c r="M15" s="107"/>
      <c r="N15" s="107">
        <v>10</v>
      </c>
      <c r="O15" s="107"/>
      <c r="P15" s="107"/>
      <c r="Q15" s="107"/>
      <c r="R15" s="107"/>
      <c r="S15" s="108">
        <f t="shared" si="0"/>
        <v>390</v>
      </c>
      <c r="T15" s="107">
        <v>10</v>
      </c>
      <c r="U15" s="107"/>
      <c r="V15" s="108">
        <f t="shared" si="1"/>
        <v>400</v>
      </c>
    </row>
    <row r="16" spans="1:22" ht="24.25" customHeight="1" x14ac:dyDescent="0.15">
      <c r="A16" s="449"/>
      <c r="B16" s="102" t="s">
        <v>617</v>
      </c>
      <c r="C16" s="107">
        <v>15</v>
      </c>
      <c r="D16" s="107">
        <v>20</v>
      </c>
      <c r="E16" s="107">
        <v>100</v>
      </c>
      <c r="F16" s="107">
        <v>100</v>
      </c>
      <c r="G16" s="107"/>
      <c r="H16" s="107">
        <v>2400</v>
      </c>
      <c r="I16" s="107">
        <v>50</v>
      </c>
      <c r="J16" s="107">
        <v>30</v>
      </c>
      <c r="K16" s="107">
        <v>160</v>
      </c>
      <c r="L16" s="107"/>
      <c r="M16" s="107"/>
      <c r="N16" s="107">
        <v>30</v>
      </c>
      <c r="O16" s="107"/>
      <c r="P16" s="107"/>
      <c r="Q16" s="107"/>
      <c r="R16" s="107"/>
      <c r="S16" s="108">
        <f t="shared" si="0"/>
        <v>2905</v>
      </c>
      <c r="T16" s="107">
        <v>10</v>
      </c>
      <c r="U16" s="107"/>
      <c r="V16" s="108">
        <f t="shared" si="1"/>
        <v>2915</v>
      </c>
    </row>
    <row r="17" spans="1:22" ht="24.25" customHeight="1" x14ac:dyDescent="0.15">
      <c r="A17" s="449" t="s">
        <v>619</v>
      </c>
      <c r="B17" s="102" t="s">
        <v>607</v>
      </c>
      <c r="C17" s="107">
        <v>24</v>
      </c>
      <c r="D17" s="107"/>
      <c r="E17" s="107"/>
      <c r="F17" s="107"/>
      <c r="G17" s="107"/>
      <c r="H17" s="107">
        <v>6</v>
      </c>
      <c r="I17" s="107"/>
      <c r="J17" s="107"/>
      <c r="K17" s="107"/>
      <c r="L17" s="107"/>
      <c r="M17" s="107"/>
      <c r="N17" s="107"/>
      <c r="O17" s="107"/>
      <c r="P17" s="107"/>
      <c r="Q17" s="107"/>
      <c r="R17" s="107"/>
      <c r="S17" s="108">
        <f t="shared" si="0"/>
        <v>30</v>
      </c>
      <c r="T17" s="107">
        <v>240</v>
      </c>
      <c r="U17" s="107"/>
      <c r="V17" s="108">
        <f t="shared" si="1"/>
        <v>270</v>
      </c>
    </row>
    <row r="18" spans="1:22" ht="24.25" customHeight="1" x14ac:dyDescent="0.15">
      <c r="A18" s="449"/>
      <c r="B18" s="102" t="s">
        <v>619</v>
      </c>
      <c r="C18" s="107">
        <v>75</v>
      </c>
      <c r="D18" s="107">
        <v>16</v>
      </c>
      <c r="E18" s="107">
        <v>317</v>
      </c>
      <c r="F18" s="107">
        <v>210</v>
      </c>
      <c r="G18" s="107"/>
      <c r="H18" s="107">
        <v>6730</v>
      </c>
      <c r="I18" s="107">
        <v>4</v>
      </c>
      <c r="J18" s="107">
        <v>2</v>
      </c>
      <c r="K18" s="107">
        <v>197</v>
      </c>
      <c r="L18" s="107"/>
      <c r="M18" s="107">
        <v>1</v>
      </c>
      <c r="N18" s="107">
        <v>502</v>
      </c>
      <c r="O18" s="107">
        <v>41</v>
      </c>
      <c r="P18" s="107"/>
      <c r="Q18" s="107">
        <v>264</v>
      </c>
      <c r="R18" s="107"/>
      <c r="S18" s="108">
        <f t="shared" si="0"/>
        <v>8359</v>
      </c>
      <c r="T18" s="107">
        <v>435</v>
      </c>
      <c r="U18" s="107"/>
      <c r="V18" s="108">
        <f t="shared" si="1"/>
        <v>8794</v>
      </c>
    </row>
    <row r="19" spans="1:22" ht="24.25" customHeight="1" x14ac:dyDescent="0.15">
      <c r="A19" s="449" t="s">
        <v>620</v>
      </c>
      <c r="B19" s="102" t="s">
        <v>607</v>
      </c>
      <c r="C19" s="107"/>
      <c r="D19" s="107"/>
      <c r="E19" s="107"/>
      <c r="F19" s="107"/>
      <c r="G19" s="107"/>
      <c r="H19" s="107">
        <v>100</v>
      </c>
      <c r="I19" s="107"/>
      <c r="J19" s="107"/>
      <c r="K19" s="107">
        <v>10</v>
      </c>
      <c r="L19" s="107"/>
      <c r="M19" s="107"/>
      <c r="N19" s="107"/>
      <c r="O19" s="107"/>
      <c r="P19" s="107"/>
      <c r="Q19" s="107"/>
      <c r="R19" s="107"/>
      <c r="S19" s="108">
        <f t="shared" si="0"/>
        <v>110</v>
      </c>
      <c r="T19" s="107">
        <v>200</v>
      </c>
      <c r="U19" s="107"/>
      <c r="V19" s="108">
        <f t="shared" si="1"/>
        <v>310</v>
      </c>
    </row>
    <row r="20" spans="1:22" ht="24.25" customHeight="1" x14ac:dyDescent="0.15">
      <c r="A20" s="449"/>
      <c r="B20" s="102" t="s">
        <v>621</v>
      </c>
      <c r="C20" s="107"/>
      <c r="D20" s="107">
        <v>20</v>
      </c>
      <c r="E20" s="107">
        <v>20</v>
      </c>
      <c r="F20" s="107"/>
      <c r="G20" s="107"/>
      <c r="H20" s="107">
        <v>20</v>
      </c>
      <c r="I20" s="107"/>
      <c r="J20" s="107"/>
      <c r="K20" s="107">
        <v>10</v>
      </c>
      <c r="L20" s="107"/>
      <c r="M20" s="107"/>
      <c r="N20" s="107">
        <v>10</v>
      </c>
      <c r="O20" s="107"/>
      <c r="P20" s="107"/>
      <c r="Q20" s="107"/>
      <c r="R20" s="107"/>
      <c r="S20" s="108">
        <f t="shared" si="0"/>
        <v>80</v>
      </c>
      <c r="T20" s="107">
        <v>20</v>
      </c>
      <c r="U20" s="107"/>
      <c r="V20" s="108">
        <f t="shared" si="1"/>
        <v>100</v>
      </c>
    </row>
    <row r="21" spans="1:22" ht="24.25" customHeight="1" x14ac:dyDescent="0.15">
      <c r="A21" s="449"/>
      <c r="B21" s="102" t="s">
        <v>622</v>
      </c>
      <c r="C21" s="107"/>
      <c r="D21" s="107"/>
      <c r="E21" s="107">
        <v>20</v>
      </c>
      <c r="F21" s="107">
        <v>10</v>
      </c>
      <c r="G21" s="107"/>
      <c r="H21" s="107">
        <v>30</v>
      </c>
      <c r="I21" s="107"/>
      <c r="J21" s="107"/>
      <c r="K21" s="107">
        <v>10</v>
      </c>
      <c r="L21" s="107"/>
      <c r="M21" s="107"/>
      <c r="N21" s="107">
        <v>10</v>
      </c>
      <c r="O21" s="107"/>
      <c r="P21" s="107"/>
      <c r="Q21" s="107"/>
      <c r="R21" s="107"/>
      <c r="S21" s="108">
        <f t="shared" si="0"/>
        <v>80</v>
      </c>
      <c r="T21" s="107">
        <v>40</v>
      </c>
      <c r="U21" s="107"/>
      <c r="V21" s="108">
        <f t="shared" si="1"/>
        <v>120</v>
      </c>
    </row>
    <row r="22" spans="1:22" ht="24.25" customHeight="1" x14ac:dyDescent="0.15">
      <c r="A22" s="449"/>
      <c r="B22" s="109" t="s">
        <v>623</v>
      </c>
      <c r="C22" s="107"/>
      <c r="D22" s="107"/>
      <c r="E22" s="107">
        <v>40</v>
      </c>
      <c r="F22" s="107">
        <v>30</v>
      </c>
      <c r="G22" s="107"/>
      <c r="H22" s="107">
        <v>30</v>
      </c>
      <c r="I22" s="107"/>
      <c r="J22" s="107"/>
      <c r="K22" s="107">
        <v>10</v>
      </c>
      <c r="L22" s="107"/>
      <c r="M22" s="107"/>
      <c r="N22" s="107">
        <v>10</v>
      </c>
      <c r="O22" s="107"/>
      <c r="P22" s="107"/>
      <c r="Q22" s="107"/>
      <c r="R22" s="107"/>
      <c r="S22" s="108">
        <f t="shared" si="0"/>
        <v>120</v>
      </c>
      <c r="T22" s="107">
        <v>10</v>
      </c>
      <c r="U22" s="107"/>
      <c r="V22" s="108">
        <f t="shared" si="1"/>
        <v>130</v>
      </c>
    </row>
    <row r="23" spans="1:22" ht="24.25" customHeight="1" x14ac:dyDescent="0.15">
      <c r="A23" s="449" t="s">
        <v>624</v>
      </c>
      <c r="B23" s="102" t="s">
        <v>625</v>
      </c>
      <c r="C23" s="107">
        <v>6</v>
      </c>
      <c r="D23" s="107"/>
      <c r="E23" s="107">
        <v>4</v>
      </c>
      <c r="F23" s="107">
        <v>5</v>
      </c>
      <c r="G23" s="107"/>
      <c r="H23" s="107">
        <v>801</v>
      </c>
      <c r="I23" s="107">
        <v>3</v>
      </c>
      <c r="J23" s="107">
        <v>11</v>
      </c>
      <c r="K23" s="107">
        <v>13</v>
      </c>
      <c r="L23" s="107"/>
      <c r="M23" s="107"/>
      <c r="N23" s="107">
        <v>1</v>
      </c>
      <c r="O23" s="107"/>
      <c r="P23" s="107"/>
      <c r="Q23" s="107"/>
      <c r="R23" s="107"/>
      <c r="S23" s="108">
        <f t="shared" si="0"/>
        <v>844</v>
      </c>
      <c r="T23" s="107">
        <v>540</v>
      </c>
      <c r="U23" s="107"/>
      <c r="V23" s="108">
        <f t="shared" si="1"/>
        <v>1384</v>
      </c>
    </row>
    <row r="24" spans="1:22" ht="24.25" customHeight="1" x14ac:dyDescent="0.15">
      <c r="A24" s="449"/>
      <c r="B24" s="102" t="s">
        <v>626</v>
      </c>
      <c r="C24" s="107"/>
      <c r="D24" s="107"/>
      <c r="E24" s="107">
        <v>79</v>
      </c>
      <c r="F24" s="107">
        <v>43</v>
      </c>
      <c r="G24" s="107"/>
      <c r="H24" s="107">
        <v>949</v>
      </c>
      <c r="I24" s="107"/>
      <c r="J24" s="107"/>
      <c r="K24" s="107">
        <v>17</v>
      </c>
      <c r="L24" s="107"/>
      <c r="M24" s="107"/>
      <c r="N24" s="107"/>
      <c r="O24" s="107"/>
      <c r="P24" s="107"/>
      <c r="Q24" s="107"/>
      <c r="R24" s="107"/>
      <c r="S24" s="108">
        <f t="shared" si="0"/>
        <v>1088</v>
      </c>
      <c r="T24" s="107">
        <v>21</v>
      </c>
      <c r="U24" s="107"/>
      <c r="V24" s="108">
        <f t="shared" si="1"/>
        <v>1109</v>
      </c>
    </row>
    <row r="25" spans="1:22" ht="24.25" customHeight="1" x14ac:dyDescent="0.15">
      <c r="A25" s="449"/>
      <c r="B25" s="102" t="s">
        <v>627</v>
      </c>
      <c r="C25" s="107">
        <v>5</v>
      </c>
      <c r="D25" s="107"/>
      <c r="E25" s="107">
        <v>10</v>
      </c>
      <c r="F25" s="107">
        <v>10</v>
      </c>
      <c r="G25" s="107"/>
      <c r="H25" s="107">
        <v>83</v>
      </c>
      <c r="I25" s="107">
        <v>13</v>
      </c>
      <c r="J25" s="107">
        <v>3</v>
      </c>
      <c r="K25" s="107">
        <v>10</v>
      </c>
      <c r="L25" s="107">
        <v>3</v>
      </c>
      <c r="M25" s="107"/>
      <c r="N25" s="107">
        <v>1</v>
      </c>
      <c r="O25" s="107"/>
      <c r="P25" s="107"/>
      <c r="Q25" s="107"/>
      <c r="R25" s="107"/>
      <c r="S25" s="108">
        <f t="shared" si="0"/>
        <v>138</v>
      </c>
      <c r="T25" s="107"/>
      <c r="U25" s="107"/>
      <c r="V25" s="108">
        <f t="shared" si="1"/>
        <v>138</v>
      </c>
    </row>
    <row r="26" spans="1:22" ht="24.25" customHeight="1" x14ac:dyDescent="0.15">
      <c r="A26" s="449" t="s">
        <v>628</v>
      </c>
      <c r="B26" s="102" t="s">
        <v>607</v>
      </c>
      <c r="C26" s="107">
        <v>20</v>
      </c>
      <c r="D26" s="107"/>
      <c r="E26" s="107"/>
      <c r="F26" s="107"/>
      <c r="G26" s="107"/>
      <c r="H26" s="107">
        <v>30</v>
      </c>
      <c r="I26" s="107">
        <v>10</v>
      </c>
      <c r="J26" s="107">
        <v>30</v>
      </c>
      <c r="K26" s="107">
        <v>30</v>
      </c>
      <c r="L26" s="107"/>
      <c r="M26" s="107"/>
      <c r="N26" s="107"/>
      <c r="O26" s="107"/>
      <c r="P26" s="107"/>
      <c r="Q26" s="107"/>
      <c r="R26" s="107">
        <v>30</v>
      </c>
      <c r="S26" s="108">
        <f t="shared" si="0"/>
        <v>150</v>
      </c>
      <c r="T26" s="107">
        <v>600</v>
      </c>
      <c r="U26" s="107"/>
      <c r="V26" s="108">
        <f t="shared" si="1"/>
        <v>750</v>
      </c>
    </row>
    <row r="27" spans="1:22" ht="24.25" customHeight="1" x14ac:dyDescent="0.15">
      <c r="A27" s="449"/>
      <c r="B27" s="102" t="s">
        <v>629</v>
      </c>
      <c r="C27" s="107">
        <v>3</v>
      </c>
      <c r="D27" s="107"/>
      <c r="E27" s="107">
        <v>15</v>
      </c>
      <c r="F27" s="107">
        <v>15</v>
      </c>
      <c r="G27" s="107"/>
      <c r="H27" s="107">
        <v>20</v>
      </c>
      <c r="I27" s="107"/>
      <c r="J27" s="107"/>
      <c r="K27" s="107">
        <v>10</v>
      </c>
      <c r="L27" s="107"/>
      <c r="M27" s="107"/>
      <c r="N27" s="107"/>
      <c r="O27" s="107"/>
      <c r="P27" s="107"/>
      <c r="Q27" s="107"/>
      <c r="R27" s="107">
        <v>10</v>
      </c>
      <c r="S27" s="108">
        <f t="shared" si="0"/>
        <v>73</v>
      </c>
      <c r="T27" s="107">
        <v>70</v>
      </c>
      <c r="U27" s="107"/>
      <c r="V27" s="108">
        <f t="shared" si="1"/>
        <v>143</v>
      </c>
    </row>
    <row r="28" spans="1:22" ht="24.25" customHeight="1" x14ac:dyDescent="0.15">
      <c r="A28" s="449"/>
      <c r="B28" s="102" t="s">
        <v>630</v>
      </c>
      <c r="C28" s="107">
        <v>10</v>
      </c>
      <c r="D28" s="107"/>
      <c r="E28" s="107">
        <v>30</v>
      </c>
      <c r="F28" s="107">
        <v>30</v>
      </c>
      <c r="G28" s="107"/>
      <c r="H28" s="107">
        <v>20</v>
      </c>
      <c r="I28" s="107">
        <v>10</v>
      </c>
      <c r="J28" s="107">
        <v>10</v>
      </c>
      <c r="K28" s="107">
        <v>10</v>
      </c>
      <c r="L28" s="107"/>
      <c r="M28" s="107"/>
      <c r="N28" s="107"/>
      <c r="O28" s="107"/>
      <c r="P28" s="107"/>
      <c r="Q28" s="107"/>
      <c r="R28" s="107"/>
      <c r="S28" s="108">
        <f t="shared" si="0"/>
        <v>120</v>
      </c>
      <c r="T28" s="107">
        <v>250</v>
      </c>
      <c r="U28" s="107"/>
      <c r="V28" s="108">
        <f t="shared" si="1"/>
        <v>370</v>
      </c>
    </row>
    <row r="29" spans="1:22" ht="24.25" customHeight="1" x14ac:dyDescent="0.15">
      <c r="A29" s="102" t="s">
        <v>631</v>
      </c>
      <c r="B29" s="102" t="s">
        <v>607</v>
      </c>
      <c r="C29" s="107">
        <v>20</v>
      </c>
      <c r="D29" s="107"/>
      <c r="E29" s="107"/>
      <c r="F29" s="107"/>
      <c r="G29" s="107"/>
      <c r="H29" s="107"/>
      <c r="I29" s="107"/>
      <c r="J29" s="107"/>
      <c r="K29" s="107"/>
      <c r="L29" s="107"/>
      <c r="M29" s="107">
        <v>50</v>
      </c>
      <c r="N29" s="107"/>
      <c r="O29" s="107"/>
      <c r="P29" s="107"/>
      <c r="Q29" s="107"/>
      <c r="R29" s="107"/>
      <c r="S29" s="108">
        <f t="shared" si="0"/>
        <v>70</v>
      </c>
      <c r="T29" s="107">
        <v>150</v>
      </c>
      <c r="U29" s="107"/>
      <c r="V29" s="108">
        <f t="shared" si="1"/>
        <v>220</v>
      </c>
    </row>
    <row r="30" spans="1:22" ht="24.25" customHeight="1" x14ac:dyDescent="0.15">
      <c r="A30" s="449" t="s">
        <v>632</v>
      </c>
      <c r="B30" s="449"/>
      <c r="C30" s="107">
        <f t="shared" ref="C30:R30" si="2">SUM(C4:C29)</f>
        <v>252</v>
      </c>
      <c r="D30" s="107">
        <f t="shared" si="2"/>
        <v>241</v>
      </c>
      <c r="E30" s="107">
        <f t="shared" si="2"/>
        <v>1239</v>
      </c>
      <c r="F30" s="107">
        <f t="shared" si="2"/>
        <v>1054</v>
      </c>
      <c r="G30" s="107">
        <f t="shared" si="2"/>
        <v>0</v>
      </c>
      <c r="H30" s="107">
        <f t="shared" si="2"/>
        <v>11804</v>
      </c>
      <c r="I30" s="107">
        <f t="shared" si="2"/>
        <v>246</v>
      </c>
      <c r="J30" s="107">
        <f t="shared" si="2"/>
        <v>267</v>
      </c>
      <c r="K30" s="107">
        <f t="shared" si="2"/>
        <v>867</v>
      </c>
      <c r="L30" s="107">
        <f t="shared" si="2"/>
        <v>3</v>
      </c>
      <c r="M30" s="107">
        <f t="shared" si="2"/>
        <v>51</v>
      </c>
      <c r="N30" s="107">
        <f t="shared" si="2"/>
        <v>581</v>
      </c>
      <c r="O30" s="107">
        <f t="shared" si="2"/>
        <v>52</v>
      </c>
      <c r="P30" s="107">
        <f t="shared" si="2"/>
        <v>30</v>
      </c>
      <c r="Q30" s="107">
        <f t="shared" si="2"/>
        <v>325</v>
      </c>
      <c r="R30" s="107">
        <f t="shared" si="2"/>
        <v>167</v>
      </c>
      <c r="S30" s="108">
        <f t="shared" si="0"/>
        <v>17179</v>
      </c>
      <c r="T30" s="107">
        <f>SUM(T4:T29)</f>
        <v>2596</v>
      </c>
      <c r="U30" s="107">
        <f>SUM(U4:U29)</f>
        <v>0</v>
      </c>
      <c r="V30" s="108">
        <f t="shared" si="1"/>
        <v>19775</v>
      </c>
    </row>
    <row r="31" spans="1:22" ht="24.05" customHeight="1" x14ac:dyDescent="0.15">
      <c r="A31" s="102" t="s">
        <v>633</v>
      </c>
      <c r="B31" s="110" t="s">
        <v>634</v>
      </c>
      <c r="C31" s="107">
        <v>500</v>
      </c>
      <c r="D31" s="107">
        <v>400</v>
      </c>
      <c r="E31" s="107">
        <v>800</v>
      </c>
      <c r="F31" s="107">
        <v>3000</v>
      </c>
      <c r="G31" s="107">
        <v>50</v>
      </c>
      <c r="H31" s="107">
        <v>1100</v>
      </c>
      <c r="I31" s="107"/>
      <c r="J31" s="107">
        <v>700</v>
      </c>
      <c r="K31" s="107">
        <v>1000</v>
      </c>
      <c r="L31" s="107"/>
      <c r="M31" s="107">
        <v>500</v>
      </c>
      <c r="N31" s="107">
        <v>500</v>
      </c>
      <c r="O31" s="107"/>
      <c r="P31" s="107"/>
      <c r="Q31" s="107">
        <v>600</v>
      </c>
      <c r="R31" s="107">
        <v>5000</v>
      </c>
      <c r="S31" s="108">
        <f t="shared" si="0"/>
        <v>14150</v>
      </c>
      <c r="T31" s="107">
        <v>10100</v>
      </c>
      <c r="U31" s="107">
        <v>0</v>
      </c>
      <c r="V31" s="108">
        <f t="shared" si="1"/>
        <v>24250</v>
      </c>
    </row>
    <row r="32" spans="1:22" ht="24.25" customHeight="1" x14ac:dyDescent="0.15">
      <c r="A32" s="102" t="s">
        <v>635</v>
      </c>
      <c r="B32" s="102" t="s">
        <v>636</v>
      </c>
      <c r="C32" s="107">
        <v>204</v>
      </c>
      <c r="D32" s="107"/>
      <c r="E32" s="107">
        <v>340</v>
      </c>
      <c r="F32" s="107">
        <v>340</v>
      </c>
      <c r="G32" s="107"/>
      <c r="H32" s="107">
        <v>1460</v>
      </c>
      <c r="I32" s="107">
        <v>20</v>
      </c>
      <c r="J32" s="107">
        <v>20</v>
      </c>
      <c r="K32" s="107">
        <v>272</v>
      </c>
      <c r="L32" s="107"/>
      <c r="M32" s="107">
        <v>2</v>
      </c>
      <c r="N32" s="107">
        <v>102</v>
      </c>
      <c r="O32" s="107"/>
      <c r="P32" s="107"/>
      <c r="Q32" s="107"/>
      <c r="R32" s="107"/>
      <c r="S32" s="108">
        <f t="shared" si="0"/>
        <v>2760</v>
      </c>
      <c r="T32" s="107">
        <v>928</v>
      </c>
      <c r="U32" s="107"/>
      <c r="V32" s="108">
        <f t="shared" si="1"/>
        <v>3688</v>
      </c>
    </row>
    <row r="33" spans="1:22" ht="24.25" customHeight="1" x14ac:dyDescent="0.15">
      <c r="A33" s="102" t="s">
        <v>637</v>
      </c>
      <c r="B33" s="102" t="s">
        <v>638</v>
      </c>
      <c r="C33" s="107"/>
      <c r="D33" s="107"/>
      <c r="E33" s="107">
        <v>8</v>
      </c>
      <c r="F33" s="107">
        <v>9</v>
      </c>
      <c r="G33" s="107"/>
      <c r="H33" s="107">
        <v>1500</v>
      </c>
      <c r="I33" s="107"/>
      <c r="J33" s="107"/>
      <c r="K33" s="107"/>
      <c r="L33" s="107"/>
      <c r="M33" s="107"/>
      <c r="N33" s="107"/>
      <c r="O33" s="107"/>
      <c r="P33" s="107"/>
      <c r="Q33" s="107"/>
      <c r="R33" s="107"/>
      <c r="S33" s="108">
        <f t="shared" si="0"/>
        <v>1517</v>
      </c>
      <c r="T33" s="107">
        <v>50</v>
      </c>
      <c r="U33" s="107">
        <v>0</v>
      </c>
      <c r="V33" s="108">
        <f t="shared" si="1"/>
        <v>1567</v>
      </c>
    </row>
    <row r="34" spans="1:22" ht="24.25" customHeight="1" x14ac:dyDescent="0.15">
      <c r="A34" s="449" t="s">
        <v>639</v>
      </c>
      <c r="B34" s="102" t="s">
        <v>640</v>
      </c>
      <c r="C34" s="107">
        <v>26</v>
      </c>
      <c r="D34" s="107"/>
      <c r="E34" s="107">
        <v>250</v>
      </c>
      <c r="F34" s="107">
        <v>280</v>
      </c>
      <c r="G34" s="107"/>
      <c r="H34" s="107">
        <v>520</v>
      </c>
      <c r="I34" s="107"/>
      <c r="J34" s="107"/>
      <c r="K34" s="107"/>
      <c r="L34" s="107"/>
      <c r="M34" s="107"/>
      <c r="N34" s="107">
        <v>8</v>
      </c>
      <c r="O34" s="107">
        <v>20</v>
      </c>
      <c r="P34" s="107"/>
      <c r="Q34" s="107"/>
      <c r="R34" s="107"/>
      <c r="S34" s="108">
        <f t="shared" si="0"/>
        <v>1104</v>
      </c>
      <c r="T34" s="107">
        <v>10</v>
      </c>
      <c r="U34" s="107">
        <v>0</v>
      </c>
      <c r="V34" s="108">
        <f t="shared" si="1"/>
        <v>1114</v>
      </c>
    </row>
    <row r="35" spans="1:22" ht="24.25" customHeight="1" x14ac:dyDescent="0.15">
      <c r="A35" s="449"/>
      <c r="B35" s="102" t="s">
        <v>641</v>
      </c>
      <c r="C35" s="107">
        <v>8</v>
      </c>
      <c r="D35" s="107"/>
      <c r="E35" s="107">
        <v>210</v>
      </c>
      <c r="F35" s="107">
        <v>190</v>
      </c>
      <c r="G35" s="107"/>
      <c r="H35" s="107">
        <v>200</v>
      </c>
      <c r="I35" s="107"/>
      <c r="J35" s="107"/>
      <c r="K35" s="107"/>
      <c r="L35" s="107"/>
      <c r="M35" s="107"/>
      <c r="N35" s="107">
        <v>5</v>
      </c>
      <c r="O35" s="107"/>
      <c r="P35" s="107"/>
      <c r="Q35" s="107"/>
      <c r="R35" s="107"/>
      <c r="S35" s="108">
        <f t="shared" si="0"/>
        <v>613</v>
      </c>
      <c r="T35" s="107">
        <v>8</v>
      </c>
      <c r="U35" s="107">
        <v>0</v>
      </c>
      <c r="V35" s="108">
        <f t="shared" si="1"/>
        <v>621</v>
      </c>
    </row>
    <row r="36" spans="1:22" ht="24.25" customHeight="1" x14ac:dyDescent="0.15">
      <c r="A36" s="449"/>
      <c r="B36" s="109" t="s">
        <v>642</v>
      </c>
      <c r="C36" s="107">
        <v>10</v>
      </c>
      <c r="D36" s="107"/>
      <c r="E36" s="107">
        <v>200</v>
      </c>
      <c r="F36" s="107">
        <v>170</v>
      </c>
      <c r="G36" s="107"/>
      <c r="H36" s="107">
        <v>500</v>
      </c>
      <c r="I36" s="107"/>
      <c r="J36" s="107"/>
      <c r="K36" s="107"/>
      <c r="L36" s="107"/>
      <c r="M36" s="107"/>
      <c r="N36" s="107">
        <v>8</v>
      </c>
      <c r="O36" s="107"/>
      <c r="P36" s="107"/>
      <c r="Q36" s="107"/>
      <c r="R36" s="107"/>
      <c r="S36" s="108">
        <f t="shared" si="0"/>
        <v>888</v>
      </c>
      <c r="T36" s="107">
        <v>15</v>
      </c>
      <c r="U36" s="107">
        <v>0</v>
      </c>
      <c r="V36" s="108">
        <f t="shared" si="1"/>
        <v>903</v>
      </c>
    </row>
    <row r="37" spans="1:22" ht="24.25" customHeight="1" x14ac:dyDescent="0.15">
      <c r="A37" s="102" t="s">
        <v>643</v>
      </c>
      <c r="B37" s="109" t="s">
        <v>644</v>
      </c>
      <c r="C37" s="107">
        <v>15</v>
      </c>
      <c r="D37" s="107"/>
      <c r="E37" s="107">
        <v>120</v>
      </c>
      <c r="F37" s="107">
        <v>180</v>
      </c>
      <c r="G37" s="107"/>
      <c r="H37" s="107">
        <v>100</v>
      </c>
      <c r="I37" s="107"/>
      <c r="J37" s="107"/>
      <c r="K37" s="107"/>
      <c r="L37" s="107"/>
      <c r="M37" s="107"/>
      <c r="N37" s="107">
        <v>20</v>
      </c>
      <c r="O37" s="107"/>
      <c r="P37" s="107"/>
      <c r="Q37" s="107"/>
      <c r="R37" s="107"/>
      <c r="S37" s="108">
        <f t="shared" si="0"/>
        <v>435</v>
      </c>
      <c r="T37" s="107">
        <v>1800</v>
      </c>
      <c r="U37" s="107">
        <v>0</v>
      </c>
      <c r="V37" s="108">
        <f t="shared" si="1"/>
        <v>2235</v>
      </c>
    </row>
    <row r="38" spans="1:22" ht="24.25" customHeight="1" x14ac:dyDescent="0.15">
      <c r="A38" s="449" t="s">
        <v>645</v>
      </c>
      <c r="B38" s="102" t="s">
        <v>646</v>
      </c>
      <c r="C38" s="107"/>
      <c r="D38" s="107"/>
      <c r="E38" s="107">
        <v>1000</v>
      </c>
      <c r="F38" s="107">
        <v>200</v>
      </c>
      <c r="G38" s="107"/>
      <c r="H38" s="107">
        <v>5000</v>
      </c>
      <c r="I38" s="107"/>
      <c r="J38" s="107"/>
      <c r="K38" s="107">
        <v>60</v>
      </c>
      <c r="L38" s="107"/>
      <c r="M38" s="107"/>
      <c r="N38" s="107">
        <v>120</v>
      </c>
      <c r="O38" s="107"/>
      <c r="P38" s="107"/>
      <c r="Q38" s="107"/>
      <c r="R38" s="107"/>
      <c r="S38" s="108">
        <f t="shared" si="0"/>
        <v>6380</v>
      </c>
      <c r="T38" s="107"/>
      <c r="U38" s="107">
        <v>0</v>
      </c>
      <c r="V38" s="108">
        <f t="shared" si="1"/>
        <v>6380</v>
      </c>
    </row>
    <row r="39" spans="1:22" ht="24.25" customHeight="1" x14ac:dyDescent="0.15">
      <c r="A39" s="449"/>
      <c r="B39" s="102" t="s">
        <v>647</v>
      </c>
      <c r="C39" s="107"/>
      <c r="D39" s="107"/>
      <c r="E39" s="107">
        <v>1000</v>
      </c>
      <c r="F39" s="107">
        <v>400</v>
      </c>
      <c r="G39" s="107"/>
      <c r="H39" s="107"/>
      <c r="I39" s="107"/>
      <c r="J39" s="107"/>
      <c r="K39" s="107">
        <v>70</v>
      </c>
      <c r="L39" s="107"/>
      <c r="M39" s="107"/>
      <c r="N39" s="107">
        <v>70</v>
      </c>
      <c r="O39" s="107"/>
      <c r="P39" s="107">
        <v>1500</v>
      </c>
      <c r="Q39" s="107"/>
      <c r="R39" s="107"/>
      <c r="S39" s="108">
        <f t="shared" si="0"/>
        <v>3040</v>
      </c>
      <c r="T39" s="107"/>
      <c r="U39" s="107">
        <v>0</v>
      </c>
      <c r="V39" s="108">
        <f t="shared" si="1"/>
        <v>3040</v>
      </c>
    </row>
    <row r="40" spans="1:22" ht="24.25" customHeight="1" x14ac:dyDescent="0.15">
      <c r="A40" s="449"/>
      <c r="B40" s="102" t="s">
        <v>648</v>
      </c>
      <c r="C40" s="107"/>
      <c r="D40" s="107"/>
      <c r="E40" s="107">
        <v>1100</v>
      </c>
      <c r="F40" s="107">
        <v>100</v>
      </c>
      <c r="G40" s="107"/>
      <c r="H40" s="107"/>
      <c r="I40" s="107"/>
      <c r="J40" s="107"/>
      <c r="K40" s="107"/>
      <c r="L40" s="107"/>
      <c r="M40" s="107"/>
      <c r="N40" s="107"/>
      <c r="O40" s="107"/>
      <c r="P40" s="107"/>
      <c r="Q40" s="107"/>
      <c r="R40" s="107"/>
      <c r="S40" s="108">
        <f t="shared" si="0"/>
        <v>1200</v>
      </c>
      <c r="T40" s="107"/>
      <c r="U40" s="107">
        <v>0</v>
      </c>
      <c r="V40" s="108">
        <f t="shared" si="1"/>
        <v>1200</v>
      </c>
    </row>
    <row r="41" spans="1:22" ht="24.25" customHeight="1" x14ac:dyDescent="0.15">
      <c r="A41" s="102" t="s">
        <v>649</v>
      </c>
      <c r="B41" s="102" t="s">
        <v>650</v>
      </c>
      <c r="C41" s="107"/>
      <c r="D41" s="107"/>
      <c r="E41" s="107"/>
      <c r="F41" s="107"/>
      <c r="G41" s="107"/>
      <c r="H41" s="107"/>
      <c r="I41" s="107">
        <v>140</v>
      </c>
      <c r="J41" s="107">
        <v>160</v>
      </c>
      <c r="K41" s="107"/>
      <c r="L41" s="107">
        <v>3</v>
      </c>
      <c r="M41" s="107"/>
      <c r="N41" s="107"/>
      <c r="O41" s="107"/>
      <c r="P41" s="107">
        <v>90</v>
      </c>
      <c r="Q41" s="107"/>
      <c r="R41" s="107"/>
      <c r="S41" s="108">
        <f t="shared" si="0"/>
        <v>393</v>
      </c>
      <c r="T41" s="107"/>
      <c r="U41" s="107">
        <v>0</v>
      </c>
      <c r="V41" s="108">
        <f t="shared" si="1"/>
        <v>393</v>
      </c>
    </row>
    <row r="42" spans="1:22" ht="24.25" customHeight="1" x14ac:dyDescent="0.15">
      <c r="A42" s="449" t="s">
        <v>651</v>
      </c>
      <c r="B42" s="449"/>
      <c r="C42" s="108">
        <f t="shared" ref="C42:R42" si="3">SUM(C30:C41)</f>
        <v>1015</v>
      </c>
      <c r="D42" s="108">
        <f t="shared" si="3"/>
        <v>641</v>
      </c>
      <c r="E42" s="108">
        <f t="shared" si="3"/>
        <v>6267</v>
      </c>
      <c r="F42" s="108">
        <f t="shared" si="3"/>
        <v>5923</v>
      </c>
      <c r="G42" s="108">
        <f t="shared" si="3"/>
        <v>50</v>
      </c>
      <c r="H42" s="108">
        <f t="shared" si="3"/>
        <v>22184</v>
      </c>
      <c r="I42" s="108">
        <f t="shared" si="3"/>
        <v>406</v>
      </c>
      <c r="J42" s="108">
        <f t="shared" si="3"/>
        <v>1147</v>
      </c>
      <c r="K42" s="108">
        <f t="shared" si="3"/>
        <v>2269</v>
      </c>
      <c r="L42" s="108">
        <f t="shared" si="3"/>
        <v>6</v>
      </c>
      <c r="M42" s="108">
        <f t="shared" si="3"/>
        <v>553</v>
      </c>
      <c r="N42" s="108">
        <f t="shared" si="3"/>
        <v>1414</v>
      </c>
      <c r="O42" s="108">
        <f t="shared" si="3"/>
        <v>72</v>
      </c>
      <c r="P42" s="108">
        <f t="shared" si="3"/>
        <v>1620</v>
      </c>
      <c r="Q42" s="108">
        <f t="shared" si="3"/>
        <v>925</v>
      </c>
      <c r="R42" s="108">
        <f t="shared" si="3"/>
        <v>5167</v>
      </c>
      <c r="S42" s="108">
        <f t="shared" si="0"/>
        <v>49659</v>
      </c>
      <c r="T42" s="108">
        <f>SUM(T30:T41)</f>
        <v>15507</v>
      </c>
      <c r="U42" s="108">
        <f>SUM(U30:U41)</f>
        <v>0</v>
      </c>
      <c r="V42" s="108">
        <f>SUM(V30:V41)</f>
        <v>65166</v>
      </c>
    </row>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T2:V2"/>
    <mergeCell ref="A4:A6"/>
    <mergeCell ref="A7:A8"/>
  </mergeCells>
  <phoneticPr fontId="3"/>
  <pageMargins left="0.78740157480314965" right="0.39370078740157483" top="0.39370078740157483" bottom="0.39370078740157483" header="0" footer="0"/>
  <pageSetup paperSize="9" scale="53"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354B-B25B-44D0-9ADC-E527E74C102B}">
  <sheetPr codeName="Sheet18">
    <pageSetUpPr fitToPage="1"/>
  </sheetPr>
  <dimension ref="A1:V45"/>
  <sheetViews>
    <sheetView view="pageLayout" zoomScale="71" zoomScaleNormal="80" zoomScalePageLayoutView="71" workbookViewId="0">
      <selection activeCell="F25" sqref="F25"/>
    </sheetView>
  </sheetViews>
  <sheetFormatPr defaultColWidth="9" defaultRowHeight="14.4" x14ac:dyDescent="0.15"/>
  <cols>
    <col min="1" max="1" width="12.109375" style="101" customWidth="1"/>
    <col min="2" max="2" width="23.5546875" style="101" customWidth="1"/>
    <col min="3" max="22" width="10.88671875" style="101" customWidth="1"/>
    <col min="23" max="23" width="3.77734375" style="101" customWidth="1"/>
    <col min="24" max="16384" width="9" style="101"/>
  </cols>
  <sheetData>
    <row r="1" spans="1:22" ht="32.75" customHeight="1" x14ac:dyDescent="0.15"/>
    <row r="2" spans="1:22" ht="30.8" customHeight="1" x14ac:dyDescent="0.15">
      <c r="A2" s="451" t="s">
        <v>652</v>
      </c>
      <c r="B2" s="451"/>
      <c r="C2" s="451"/>
      <c r="D2" s="451"/>
      <c r="E2" s="451"/>
      <c r="F2" s="451"/>
      <c r="G2" s="451"/>
      <c r="S2" s="453" t="s">
        <v>653</v>
      </c>
      <c r="T2" s="454"/>
      <c r="U2" s="454"/>
    </row>
    <row r="3" spans="1:22" ht="33.75" customHeight="1" x14ac:dyDescent="0.15">
      <c r="A3" s="102" t="s">
        <v>654</v>
      </c>
      <c r="B3" s="111" t="s">
        <v>655</v>
      </c>
      <c r="C3" s="104" t="s">
        <v>587</v>
      </c>
      <c r="D3" s="102" t="s">
        <v>588</v>
      </c>
      <c r="E3" s="102" t="s">
        <v>589</v>
      </c>
      <c r="F3" s="102" t="s">
        <v>590</v>
      </c>
      <c r="G3" s="102" t="s">
        <v>591</v>
      </c>
      <c r="H3" s="102" t="s">
        <v>592</v>
      </c>
      <c r="I3" s="102" t="s">
        <v>593</v>
      </c>
      <c r="J3" s="102" t="s">
        <v>594</v>
      </c>
      <c r="K3" s="105" t="s">
        <v>595</v>
      </c>
      <c r="L3" s="102" t="s">
        <v>596</v>
      </c>
      <c r="M3" s="105" t="s">
        <v>597</v>
      </c>
      <c r="N3" s="102" t="s">
        <v>598</v>
      </c>
      <c r="O3" s="102" t="s">
        <v>599</v>
      </c>
      <c r="P3" s="102" t="s">
        <v>600</v>
      </c>
      <c r="Q3" s="102" t="s">
        <v>601</v>
      </c>
      <c r="R3" s="102" t="s">
        <v>602</v>
      </c>
      <c r="S3" s="105" t="s">
        <v>603</v>
      </c>
      <c r="T3" s="105" t="s">
        <v>604</v>
      </c>
      <c r="U3" s="102" t="s">
        <v>602</v>
      </c>
      <c r="V3" s="102" t="s">
        <v>605</v>
      </c>
    </row>
    <row r="4" spans="1:22" ht="24.25" customHeight="1" x14ac:dyDescent="0.15">
      <c r="A4" s="449" t="s">
        <v>606</v>
      </c>
      <c r="B4" s="102" t="s">
        <v>607</v>
      </c>
      <c r="C4" s="107">
        <v>0</v>
      </c>
      <c r="D4" s="107">
        <v>75</v>
      </c>
      <c r="E4" s="107">
        <v>38</v>
      </c>
      <c r="F4" s="107">
        <v>50</v>
      </c>
      <c r="G4" s="107">
        <v>0</v>
      </c>
      <c r="H4" s="107">
        <v>0</v>
      </c>
      <c r="I4" s="107">
        <v>6</v>
      </c>
      <c r="J4" s="107">
        <v>3</v>
      </c>
      <c r="K4" s="107">
        <v>25</v>
      </c>
      <c r="L4" s="107">
        <v>0</v>
      </c>
      <c r="M4" s="107">
        <v>0</v>
      </c>
      <c r="N4" s="107">
        <v>0</v>
      </c>
      <c r="O4" s="107">
        <v>0</v>
      </c>
      <c r="P4" s="107">
        <v>75</v>
      </c>
      <c r="Q4" s="107">
        <v>0</v>
      </c>
      <c r="R4" s="107">
        <v>0</v>
      </c>
      <c r="S4" s="107">
        <f t="shared" ref="S4:S29" si="0">SUM(C4:R4)</f>
        <v>272</v>
      </c>
      <c r="T4" s="107">
        <v>0</v>
      </c>
      <c r="U4" s="107">
        <v>0</v>
      </c>
      <c r="V4" s="108">
        <f t="shared" ref="V4:V29" si="1">SUM(S4:U4)</f>
        <v>272</v>
      </c>
    </row>
    <row r="5" spans="1:22" ht="24.25" customHeight="1" x14ac:dyDescent="0.15">
      <c r="A5" s="449"/>
      <c r="B5" s="102" t="s">
        <v>608</v>
      </c>
      <c r="C5" s="107">
        <v>0</v>
      </c>
      <c r="D5" s="107">
        <v>0</v>
      </c>
      <c r="E5" s="107">
        <v>63</v>
      </c>
      <c r="F5" s="107">
        <v>50</v>
      </c>
      <c r="G5" s="107"/>
      <c r="H5" s="107">
        <v>25</v>
      </c>
      <c r="I5" s="107">
        <v>0</v>
      </c>
      <c r="J5" s="107">
        <v>7</v>
      </c>
      <c r="K5" s="107">
        <v>200</v>
      </c>
      <c r="L5" s="107">
        <v>0</v>
      </c>
      <c r="M5" s="107">
        <v>0</v>
      </c>
      <c r="N5" s="107">
        <v>0</v>
      </c>
      <c r="O5" s="107">
        <v>0</v>
      </c>
      <c r="P5" s="107">
        <v>0</v>
      </c>
      <c r="Q5" s="107">
        <v>0</v>
      </c>
      <c r="R5" s="107">
        <v>0</v>
      </c>
      <c r="S5" s="107">
        <f t="shared" si="0"/>
        <v>345</v>
      </c>
      <c r="T5" s="107">
        <v>0</v>
      </c>
      <c r="U5" s="107">
        <v>0</v>
      </c>
      <c r="V5" s="108">
        <f t="shared" si="1"/>
        <v>345</v>
      </c>
    </row>
    <row r="6" spans="1:22" ht="24.25" customHeight="1" x14ac:dyDescent="0.15">
      <c r="A6" s="449"/>
      <c r="B6" s="102" t="s">
        <v>609</v>
      </c>
      <c r="C6" s="107">
        <v>0</v>
      </c>
      <c r="D6" s="107">
        <v>0</v>
      </c>
      <c r="E6" s="107">
        <v>75</v>
      </c>
      <c r="F6" s="107">
        <v>125</v>
      </c>
      <c r="G6" s="107">
        <v>0</v>
      </c>
      <c r="H6" s="107">
        <v>75</v>
      </c>
      <c r="I6" s="107">
        <v>0</v>
      </c>
      <c r="J6" s="107">
        <v>0</v>
      </c>
      <c r="K6" s="107">
        <v>50</v>
      </c>
      <c r="L6" s="107">
        <v>0</v>
      </c>
      <c r="M6" s="107">
        <v>0</v>
      </c>
      <c r="N6" s="107">
        <v>0</v>
      </c>
      <c r="O6" s="107">
        <v>0</v>
      </c>
      <c r="P6" s="107">
        <v>0</v>
      </c>
      <c r="Q6" s="107">
        <v>0</v>
      </c>
      <c r="R6" s="107">
        <v>0</v>
      </c>
      <c r="S6" s="107">
        <f t="shared" si="0"/>
        <v>325</v>
      </c>
      <c r="T6" s="107">
        <v>0</v>
      </c>
      <c r="U6" s="107">
        <v>0</v>
      </c>
      <c r="V6" s="108">
        <f t="shared" si="1"/>
        <v>325</v>
      </c>
    </row>
    <row r="7" spans="1:22" ht="24.25" customHeight="1" x14ac:dyDescent="0.15">
      <c r="A7" s="449" t="s">
        <v>610</v>
      </c>
      <c r="B7" s="102" t="s">
        <v>607</v>
      </c>
      <c r="C7" s="107">
        <v>0</v>
      </c>
      <c r="D7" s="107">
        <v>54</v>
      </c>
      <c r="E7" s="107">
        <v>66</v>
      </c>
      <c r="F7" s="107">
        <v>78</v>
      </c>
      <c r="G7" s="107">
        <v>0</v>
      </c>
      <c r="H7" s="107">
        <v>684</v>
      </c>
      <c r="I7" s="107">
        <v>0</v>
      </c>
      <c r="J7" s="107">
        <v>17</v>
      </c>
      <c r="K7" s="107">
        <v>44</v>
      </c>
      <c r="L7" s="107">
        <v>0</v>
      </c>
      <c r="M7" s="107">
        <v>0</v>
      </c>
      <c r="N7" s="107">
        <v>0</v>
      </c>
      <c r="O7" s="107">
        <v>0</v>
      </c>
      <c r="P7" s="107">
        <v>0</v>
      </c>
      <c r="Q7" s="107">
        <v>17</v>
      </c>
      <c r="R7" s="107">
        <v>45</v>
      </c>
      <c r="S7" s="107">
        <f t="shared" si="0"/>
        <v>1005</v>
      </c>
      <c r="T7" s="107">
        <v>0</v>
      </c>
      <c r="U7" s="107">
        <v>0</v>
      </c>
      <c r="V7" s="108">
        <f t="shared" si="1"/>
        <v>1005</v>
      </c>
    </row>
    <row r="8" spans="1:22" ht="24.25" customHeight="1" x14ac:dyDescent="0.15">
      <c r="A8" s="449"/>
      <c r="B8" s="102" t="s">
        <v>611</v>
      </c>
      <c r="C8" s="107">
        <v>0</v>
      </c>
      <c r="D8" s="107">
        <v>0</v>
      </c>
      <c r="E8" s="107">
        <v>332</v>
      </c>
      <c r="F8" s="107">
        <v>300</v>
      </c>
      <c r="G8" s="107">
        <v>0</v>
      </c>
      <c r="H8" s="107">
        <v>36</v>
      </c>
      <c r="I8" s="107">
        <v>40</v>
      </c>
      <c r="J8" s="107">
        <v>28</v>
      </c>
      <c r="K8" s="107">
        <v>113</v>
      </c>
      <c r="L8" s="107">
        <v>0</v>
      </c>
      <c r="M8" s="107">
        <v>0</v>
      </c>
      <c r="N8" s="107">
        <v>0</v>
      </c>
      <c r="O8" s="107">
        <v>2</v>
      </c>
      <c r="P8" s="107">
        <v>0</v>
      </c>
      <c r="Q8" s="107">
        <v>9</v>
      </c>
      <c r="R8" s="107">
        <v>7</v>
      </c>
      <c r="S8" s="107">
        <f t="shared" si="0"/>
        <v>867</v>
      </c>
      <c r="T8" s="107">
        <v>0</v>
      </c>
      <c r="U8" s="107">
        <v>0</v>
      </c>
      <c r="V8" s="108">
        <f t="shared" si="1"/>
        <v>867</v>
      </c>
    </row>
    <row r="9" spans="1:22" ht="24.25" customHeight="1" x14ac:dyDescent="0.15">
      <c r="A9" s="449" t="s">
        <v>612</v>
      </c>
      <c r="B9" s="102" t="s">
        <v>607</v>
      </c>
      <c r="C9" s="107">
        <v>12</v>
      </c>
      <c r="D9" s="107">
        <v>0</v>
      </c>
      <c r="E9" s="107">
        <v>15</v>
      </c>
      <c r="F9" s="107">
        <v>15</v>
      </c>
      <c r="G9" s="107">
        <v>0</v>
      </c>
      <c r="H9" s="107">
        <v>320</v>
      </c>
      <c r="I9" s="107">
        <v>0</v>
      </c>
      <c r="J9" s="107">
        <v>0</v>
      </c>
      <c r="K9" s="107">
        <v>11</v>
      </c>
      <c r="L9" s="107">
        <v>0</v>
      </c>
      <c r="M9" s="107">
        <v>0</v>
      </c>
      <c r="N9" s="107">
        <v>0</v>
      </c>
      <c r="O9" s="107">
        <v>0</v>
      </c>
      <c r="P9" s="107">
        <v>0</v>
      </c>
      <c r="Q9" s="107">
        <v>0</v>
      </c>
      <c r="R9" s="107">
        <v>0</v>
      </c>
      <c r="S9" s="107">
        <f t="shared" si="0"/>
        <v>373</v>
      </c>
      <c r="T9" s="107">
        <v>0</v>
      </c>
      <c r="U9" s="107">
        <v>0</v>
      </c>
      <c r="V9" s="108">
        <f t="shared" si="1"/>
        <v>373</v>
      </c>
    </row>
    <row r="10" spans="1:22" ht="24.25" customHeight="1" x14ac:dyDescent="0.15">
      <c r="A10" s="449"/>
      <c r="B10" s="102" t="s">
        <v>613</v>
      </c>
      <c r="C10" s="107">
        <v>0</v>
      </c>
      <c r="D10" s="107">
        <v>0</v>
      </c>
      <c r="E10" s="107">
        <v>255</v>
      </c>
      <c r="F10" s="107">
        <v>225</v>
      </c>
      <c r="G10" s="107">
        <v>0</v>
      </c>
      <c r="H10" s="107">
        <v>160</v>
      </c>
      <c r="I10" s="107">
        <v>0</v>
      </c>
      <c r="J10" s="107">
        <v>0</v>
      </c>
      <c r="K10" s="107">
        <v>0</v>
      </c>
      <c r="L10" s="107">
        <v>0</v>
      </c>
      <c r="M10" s="107">
        <v>0</v>
      </c>
      <c r="N10" s="107">
        <v>0</v>
      </c>
      <c r="O10" s="107">
        <v>0</v>
      </c>
      <c r="P10" s="107">
        <v>0</v>
      </c>
      <c r="Q10" s="107">
        <v>0</v>
      </c>
      <c r="R10" s="107">
        <v>0</v>
      </c>
      <c r="S10" s="107">
        <f t="shared" si="0"/>
        <v>640</v>
      </c>
      <c r="T10" s="107">
        <v>0</v>
      </c>
      <c r="U10" s="107">
        <v>0</v>
      </c>
      <c r="V10" s="108">
        <f t="shared" si="1"/>
        <v>640</v>
      </c>
    </row>
    <row r="11" spans="1:22" ht="24.25" customHeight="1" x14ac:dyDescent="0.15">
      <c r="A11" s="449"/>
      <c r="B11" s="102" t="s">
        <v>614</v>
      </c>
      <c r="C11" s="107">
        <v>0</v>
      </c>
      <c r="D11" s="107">
        <v>0</v>
      </c>
      <c r="E11" s="107">
        <v>45</v>
      </c>
      <c r="F11" s="107">
        <v>45</v>
      </c>
      <c r="G11" s="107">
        <v>0</v>
      </c>
      <c r="H11" s="107">
        <v>200</v>
      </c>
      <c r="I11" s="107">
        <v>0</v>
      </c>
      <c r="J11" s="107">
        <v>0</v>
      </c>
      <c r="K11" s="107">
        <v>5</v>
      </c>
      <c r="L11" s="107">
        <v>0</v>
      </c>
      <c r="M11" s="107">
        <v>0</v>
      </c>
      <c r="N11" s="107">
        <v>0</v>
      </c>
      <c r="O11" s="107">
        <v>0</v>
      </c>
      <c r="P11" s="107">
        <v>0</v>
      </c>
      <c r="Q11" s="107">
        <v>0</v>
      </c>
      <c r="R11" s="107">
        <v>0</v>
      </c>
      <c r="S11" s="107">
        <f t="shared" si="0"/>
        <v>295</v>
      </c>
      <c r="T11" s="107">
        <v>0</v>
      </c>
      <c r="U11" s="107">
        <v>0</v>
      </c>
      <c r="V11" s="108">
        <f t="shared" si="1"/>
        <v>295</v>
      </c>
    </row>
    <row r="12" spans="1:22" ht="24.25" customHeight="1" x14ac:dyDescent="0.15">
      <c r="A12" s="449" t="s">
        <v>615</v>
      </c>
      <c r="B12" s="102" t="s">
        <v>607</v>
      </c>
      <c r="C12" s="107">
        <v>0</v>
      </c>
      <c r="D12" s="107">
        <v>11</v>
      </c>
      <c r="E12" s="107">
        <v>0</v>
      </c>
      <c r="F12" s="107">
        <v>7</v>
      </c>
      <c r="G12" s="107">
        <v>0</v>
      </c>
      <c r="H12" s="107">
        <v>56</v>
      </c>
      <c r="I12" s="107">
        <v>50</v>
      </c>
      <c r="J12" s="107">
        <v>50</v>
      </c>
      <c r="K12" s="107">
        <v>57</v>
      </c>
      <c r="L12" s="107">
        <v>0</v>
      </c>
      <c r="M12" s="107">
        <v>0</v>
      </c>
      <c r="N12" s="107">
        <v>0</v>
      </c>
      <c r="O12" s="107">
        <v>14</v>
      </c>
      <c r="P12" s="107">
        <v>0</v>
      </c>
      <c r="Q12" s="107">
        <v>0</v>
      </c>
      <c r="R12" s="107">
        <v>7</v>
      </c>
      <c r="S12" s="107">
        <f t="shared" si="0"/>
        <v>252</v>
      </c>
      <c r="T12" s="107">
        <v>0</v>
      </c>
      <c r="U12" s="107">
        <v>0</v>
      </c>
      <c r="V12" s="108">
        <f t="shared" si="1"/>
        <v>252</v>
      </c>
    </row>
    <row r="13" spans="1:22" ht="24.25" customHeight="1" x14ac:dyDescent="0.15">
      <c r="A13" s="449"/>
      <c r="B13" s="102" t="s">
        <v>616</v>
      </c>
      <c r="C13" s="107">
        <v>85</v>
      </c>
      <c r="D13" s="107">
        <v>68</v>
      </c>
      <c r="E13" s="107">
        <v>34</v>
      </c>
      <c r="F13" s="107">
        <v>34</v>
      </c>
      <c r="G13" s="107">
        <v>0</v>
      </c>
      <c r="H13" s="107">
        <v>284</v>
      </c>
      <c r="I13" s="107">
        <v>0</v>
      </c>
      <c r="J13" s="107">
        <v>0</v>
      </c>
      <c r="K13" s="107">
        <v>17</v>
      </c>
      <c r="L13" s="107">
        <v>0</v>
      </c>
      <c r="M13" s="107">
        <v>0</v>
      </c>
      <c r="N13" s="107">
        <v>14</v>
      </c>
      <c r="O13" s="107">
        <v>4</v>
      </c>
      <c r="P13" s="107">
        <v>0</v>
      </c>
      <c r="Q13" s="107">
        <v>0</v>
      </c>
      <c r="R13" s="107">
        <v>1</v>
      </c>
      <c r="S13" s="107">
        <f t="shared" si="0"/>
        <v>541</v>
      </c>
      <c r="T13" s="107">
        <v>0</v>
      </c>
      <c r="U13" s="107">
        <v>0</v>
      </c>
      <c r="V13" s="108">
        <f t="shared" si="1"/>
        <v>541</v>
      </c>
    </row>
    <row r="14" spans="1:22" ht="24.25" customHeight="1" x14ac:dyDescent="0.15">
      <c r="A14" s="449" t="s">
        <v>617</v>
      </c>
      <c r="B14" s="102" t="s">
        <v>607</v>
      </c>
      <c r="C14" s="107">
        <v>0</v>
      </c>
      <c r="D14" s="107">
        <v>0</v>
      </c>
      <c r="E14" s="107">
        <v>0</v>
      </c>
      <c r="F14" s="107">
        <v>0</v>
      </c>
      <c r="G14" s="107">
        <v>0</v>
      </c>
      <c r="H14" s="107">
        <v>0</v>
      </c>
      <c r="I14" s="107">
        <v>10</v>
      </c>
      <c r="J14" s="107">
        <v>0</v>
      </c>
      <c r="K14" s="107">
        <v>30</v>
      </c>
      <c r="L14" s="107">
        <v>0</v>
      </c>
      <c r="M14" s="107">
        <v>0</v>
      </c>
      <c r="N14" s="107">
        <v>0</v>
      </c>
      <c r="O14" s="107">
        <v>0</v>
      </c>
      <c r="P14" s="107">
        <v>0</v>
      </c>
      <c r="Q14" s="107">
        <v>0</v>
      </c>
      <c r="R14" s="107">
        <v>0</v>
      </c>
      <c r="S14" s="107">
        <f t="shared" si="0"/>
        <v>40</v>
      </c>
      <c r="T14" s="107">
        <v>60</v>
      </c>
      <c r="U14" s="107">
        <v>0</v>
      </c>
      <c r="V14" s="108">
        <f t="shared" si="1"/>
        <v>100</v>
      </c>
    </row>
    <row r="15" spans="1:22" ht="24.25" customHeight="1" x14ac:dyDescent="0.15">
      <c r="A15" s="449"/>
      <c r="B15" s="102" t="s">
        <v>618</v>
      </c>
      <c r="C15" s="107">
        <v>0</v>
      </c>
      <c r="D15" s="107">
        <v>0</v>
      </c>
      <c r="E15" s="107">
        <v>130</v>
      </c>
      <c r="F15" s="107">
        <v>120</v>
      </c>
      <c r="G15" s="107">
        <v>0</v>
      </c>
      <c r="H15" s="107">
        <v>275</v>
      </c>
      <c r="I15" s="107">
        <v>10</v>
      </c>
      <c r="J15" s="107">
        <v>10</v>
      </c>
      <c r="K15" s="107">
        <v>100</v>
      </c>
      <c r="L15" s="107">
        <v>0</v>
      </c>
      <c r="M15" s="107">
        <v>0</v>
      </c>
      <c r="N15" s="107">
        <v>75</v>
      </c>
      <c r="O15" s="107">
        <v>0</v>
      </c>
      <c r="P15" s="107">
        <v>0</v>
      </c>
      <c r="Q15" s="107">
        <v>0</v>
      </c>
      <c r="R15" s="107">
        <v>0</v>
      </c>
      <c r="S15" s="107">
        <f t="shared" si="0"/>
        <v>720</v>
      </c>
      <c r="T15" s="107">
        <v>1</v>
      </c>
      <c r="U15" s="107">
        <v>0</v>
      </c>
      <c r="V15" s="108">
        <f t="shared" si="1"/>
        <v>721</v>
      </c>
    </row>
    <row r="16" spans="1:22" ht="24.25" customHeight="1" x14ac:dyDescent="0.15">
      <c r="A16" s="449"/>
      <c r="B16" s="102" t="s">
        <v>617</v>
      </c>
      <c r="C16" s="107">
        <v>8</v>
      </c>
      <c r="D16" s="107">
        <v>20</v>
      </c>
      <c r="E16" s="107">
        <v>130</v>
      </c>
      <c r="F16" s="107">
        <v>150</v>
      </c>
      <c r="G16" s="107">
        <v>0</v>
      </c>
      <c r="H16" s="107">
        <v>6000</v>
      </c>
      <c r="I16" s="107">
        <v>25</v>
      </c>
      <c r="J16" s="107">
        <v>15</v>
      </c>
      <c r="K16" s="107">
        <v>320</v>
      </c>
      <c r="L16" s="107">
        <v>0</v>
      </c>
      <c r="M16" s="107">
        <v>0</v>
      </c>
      <c r="N16" s="107">
        <v>225</v>
      </c>
      <c r="O16" s="107">
        <v>0</v>
      </c>
      <c r="P16" s="107">
        <v>0</v>
      </c>
      <c r="Q16" s="107">
        <v>0</v>
      </c>
      <c r="R16" s="107">
        <v>0</v>
      </c>
      <c r="S16" s="107">
        <f t="shared" si="0"/>
        <v>6893</v>
      </c>
      <c r="T16" s="107">
        <v>10</v>
      </c>
      <c r="U16" s="107">
        <v>0</v>
      </c>
      <c r="V16" s="108">
        <f t="shared" si="1"/>
        <v>6903</v>
      </c>
    </row>
    <row r="17" spans="1:22" ht="24.25" customHeight="1" x14ac:dyDescent="0.15">
      <c r="A17" s="449" t="s">
        <v>619</v>
      </c>
      <c r="B17" s="102" t="s">
        <v>607</v>
      </c>
      <c r="C17" s="107">
        <v>96</v>
      </c>
      <c r="D17" s="107">
        <v>0</v>
      </c>
      <c r="E17" s="107">
        <v>0</v>
      </c>
      <c r="F17" s="107">
        <v>0</v>
      </c>
      <c r="G17" s="107">
        <v>0</v>
      </c>
      <c r="H17" s="107">
        <v>24</v>
      </c>
      <c r="I17" s="107">
        <v>0</v>
      </c>
      <c r="J17" s="107">
        <v>0</v>
      </c>
      <c r="K17" s="107">
        <v>0</v>
      </c>
      <c r="L17" s="107">
        <v>0</v>
      </c>
      <c r="M17" s="107">
        <v>0</v>
      </c>
      <c r="N17" s="107">
        <v>0</v>
      </c>
      <c r="O17" s="107">
        <v>0</v>
      </c>
      <c r="P17" s="107">
        <v>0</v>
      </c>
      <c r="Q17" s="107">
        <v>0</v>
      </c>
      <c r="R17" s="107">
        <v>0</v>
      </c>
      <c r="S17" s="107">
        <f t="shared" si="0"/>
        <v>120</v>
      </c>
      <c r="T17" s="107">
        <v>192</v>
      </c>
      <c r="U17" s="107">
        <v>0</v>
      </c>
      <c r="V17" s="108">
        <f t="shared" si="1"/>
        <v>312</v>
      </c>
    </row>
    <row r="18" spans="1:22" ht="24.25" customHeight="1" x14ac:dyDescent="0.15">
      <c r="A18" s="449"/>
      <c r="B18" s="102" t="s">
        <v>619</v>
      </c>
      <c r="C18" s="107">
        <v>300</v>
      </c>
      <c r="D18" s="107">
        <v>11</v>
      </c>
      <c r="E18" s="107">
        <v>570</v>
      </c>
      <c r="F18" s="107">
        <v>419</v>
      </c>
      <c r="G18" s="107">
        <v>0</v>
      </c>
      <c r="H18" s="107">
        <v>26918</v>
      </c>
      <c r="I18" s="107">
        <v>2</v>
      </c>
      <c r="J18" s="107">
        <v>1</v>
      </c>
      <c r="K18" s="107">
        <v>197</v>
      </c>
      <c r="L18" s="107">
        <v>0</v>
      </c>
      <c r="M18" s="107">
        <v>2</v>
      </c>
      <c r="N18" s="107">
        <v>2509</v>
      </c>
      <c r="O18" s="107">
        <v>43</v>
      </c>
      <c r="P18" s="107">
        <v>0</v>
      </c>
      <c r="Q18" s="107">
        <v>264</v>
      </c>
      <c r="R18" s="107">
        <v>0</v>
      </c>
      <c r="S18" s="107">
        <f t="shared" si="0"/>
        <v>31236</v>
      </c>
      <c r="T18" s="107">
        <v>348</v>
      </c>
      <c r="U18" s="107">
        <v>0</v>
      </c>
      <c r="V18" s="108">
        <f t="shared" si="1"/>
        <v>31584</v>
      </c>
    </row>
    <row r="19" spans="1:22" ht="24.25" customHeight="1" x14ac:dyDescent="0.15">
      <c r="A19" s="449" t="s">
        <v>620</v>
      </c>
      <c r="B19" s="102" t="s">
        <v>607</v>
      </c>
      <c r="C19" s="107">
        <v>0</v>
      </c>
      <c r="D19" s="107">
        <v>0</v>
      </c>
      <c r="E19" s="107">
        <v>0</v>
      </c>
      <c r="F19" s="107">
        <v>0</v>
      </c>
      <c r="G19" s="107">
        <v>0</v>
      </c>
      <c r="H19" s="107">
        <v>250</v>
      </c>
      <c r="I19" s="107">
        <v>0</v>
      </c>
      <c r="J19" s="107">
        <v>0</v>
      </c>
      <c r="K19" s="107">
        <v>7</v>
      </c>
      <c r="L19" s="107">
        <v>0</v>
      </c>
      <c r="M19" s="107">
        <v>0</v>
      </c>
      <c r="N19" s="107">
        <v>0</v>
      </c>
      <c r="O19" s="107">
        <v>0</v>
      </c>
      <c r="P19" s="107">
        <v>0</v>
      </c>
      <c r="Q19" s="107">
        <v>0</v>
      </c>
      <c r="R19" s="107">
        <v>0</v>
      </c>
      <c r="S19" s="107">
        <f t="shared" si="0"/>
        <v>257</v>
      </c>
      <c r="T19" s="107">
        <v>400</v>
      </c>
      <c r="U19" s="107">
        <v>0</v>
      </c>
      <c r="V19" s="108">
        <f t="shared" si="1"/>
        <v>657</v>
      </c>
    </row>
    <row r="20" spans="1:22" ht="24.25" customHeight="1" x14ac:dyDescent="0.15">
      <c r="A20" s="449"/>
      <c r="B20" s="102" t="s">
        <v>621</v>
      </c>
      <c r="C20" s="107">
        <v>0</v>
      </c>
      <c r="D20" s="107">
        <v>24</v>
      </c>
      <c r="E20" s="107">
        <v>24</v>
      </c>
      <c r="F20" s="107">
        <v>0</v>
      </c>
      <c r="G20" s="107">
        <v>0</v>
      </c>
      <c r="H20" s="107">
        <v>50</v>
      </c>
      <c r="I20" s="107">
        <v>0</v>
      </c>
      <c r="J20" s="107">
        <v>0</v>
      </c>
      <c r="K20" s="107">
        <v>7</v>
      </c>
      <c r="L20" s="107">
        <v>0</v>
      </c>
      <c r="M20" s="107">
        <v>0</v>
      </c>
      <c r="N20" s="107">
        <v>15</v>
      </c>
      <c r="O20" s="107">
        <v>0</v>
      </c>
      <c r="P20" s="107">
        <v>0</v>
      </c>
      <c r="Q20" s="107">
        <v>0</v>
      </c>
      <c r="R20" s="107">
        <v>0</v>
      </c>
      <c r="S20" s="107">
        <f t="shared" si="0"/>
        <v>120</v>
      </c>
      <c r="T20" s="107">
        <v>40</v>
      </c>
      <c r="U20" s="107">
        <v>0</v>
      </c>
      <c r="V20" s="108">
        <f t="shared" si="1"/>
        <v>160</v>
      </c>
    </row>
    <row r="21" spans="1:22" ht="24.25" customHeight="1" x14ac:dyDescent="0.15">
      <c r="A21" s="449"/>
      <c r="B21" s="102" t="s">
        <v>622</v>
      </c>
      <c r="C21" s="107">
        <v>0</v>
      </c>
      <c r="D21" s="107">
        <v>0</v>
      </c>
      <c r="E21" s="107">
        <v>24</v>
      </c>
      <c r="F21" s="107">
        <v>12</v>
      </c>
      <c r="G21" s="107">
        <v>0</v>
      </c>
      <c r="H21" s="107">
        <v>75</v>
      </c>
      <c r="I21" s="107">
        <v>0</v>
      </c>
      <c r="J21" s="107">
        <v>0</v>
      </c>
      <c r="K21" s="107">
        <v>7</v>
      </c>
      <c r="L21" s="107">
        <v>0</v>
      </c>
      <c r="M21" s="107">
        <v>0</v>
      </c>
      <c r="N21" s="107">
        <v>15</v>
      </c>
      <c r="O21" s="107">
        <v>0</v>
      </c>
      <c r="P21" s="107">
        <v>0</v>
      </c>
      <c r="Q21" s="107">
        <v>0</v>
      </c>
      <c r="R21" s="107">
        <v>0</v>
      </c>
      <c r="S21" s="107">
        <f t="shared" si="0"/>
        <v>133</v>
      </c>
      <c r="T21" s="107">
        <v>80</v>
      </c>
      <c r="U21" s="107">
        <v>0</v>
      </c>
      <c r="V21" s="108">
        <f t="shared" si="1"/>
        <v>213</v>
      </c>
    </row>
    <row r="22" spans="1:22" ht="24.25" customHeight="1" x14ac:dyDescent="0.15">
      <c r="A22" s="449"/>
      <c r="B22" s="109" t="s">
        <v>623</v>
      </c>
      <c r="C22" s="107">
        <v>0</v>
      </c>
      <c r="D22" s="107">
        <v>0</v>
      </c>
      <c r="E22" s="107">
        <v>48</v>
      </c>
      <c r="F22" s="107">
        <v>36</v>
      </c>
      <c r="G22" s="107">
        <v>0</v>
      </c>
      <c r="H22" s="107">
        <v>75</v>
      </c>
      <c r="I22" s="107">
        <v>0</v>
      </c>
      <c r="J22" s="107">
        <v>0</v>
      </c>
      <c r="K22" s="107">
        <v>7</v>
      </c>
      <c r="L22" s="107">
        <v>0</v>
      </c>
      <c r="M22" s="107">
        <v>0</v>
      </c>
      <c r="N22" s="107">
        <v>15</v>
      </c>
      <c r="O22" s="107">
        <v>0</v>
      </c>
      <c r="P22" s="107">
        <v>0</v>
      </c>
      <c r="Q22" s="107">
        <v>0</v>
      </c>
      <c r="R22" s="107">
        <v>0</v>
      </c>
      <c r="S22" s="107">
        <f t="shared" si="0"/>
        <v>181</v>
      </c>
      <c r="T22" s="107">
        <v>20</v>
      </c>
      <c r="U22" s="107">
        <v>0</v>
      </c>
      <c r="V22" s="108">
        <f t="shared" si="1"/>
        <v>201</v>
      </c>
    </row>
    <row r="23" spans="1:22" ht="24.25" customHeight="1" x14ac:dyDescent="0.15">
      <c r="A23" s="449" t="s">
        <v>624</v>
      </c>
      <c r="B23" s="102" t="s">
        <v>625</v>
      </c>
      <c r="C23" s="107">
        <v>24</v>
      </c>
      <c r="D23" s="107">
        <v>0</v>
      </c>
      <c r="E23" s="107">
        <v>5</v>
      </c>
      <c r="F23" s="107">
        <v>8</v>
      </c>
      <c r="G23" s="107">
        <v>0</v>
      </c>
      <c r="H23" s="107">
        <v>2003</v>
      </c>
      <c r="I23" s="107">
        <v>2</v>
      </c>
      <c r="J23" s="107">
        <v>6</v>
      </c>
      <c r="K23" s="107">
        <v>13</v>
      </c>
      <c r="L23" s="107">
        <v>0</v>
      </c>
      <c r="M23" s="107">
        <v>0</v>
      </c>
      <c r="N23" s="107">
        <v>5</v>
      </c>
      <c r="O23" s="107">
        <v>0</v>
      </c>
      <c r="P23" s="107">
        <v>0</v>
      </c>
      <c r="Q23" s="107">
        <v>0</v>
      </c>
      <c r="R23" s="107">
        <v>0</v>
      </c>
      <c r="S23" s="107">
        <f t="shared" si="0"/>
        <v>2066</v>
      </c>
      <c r="T23" s="107">
        <v>378</v>
      </c>
      <c r="U23" s="107">
        <v>0</v>
      </c>
      <c r="V23" s="108">
        <f t="shared" si="1"/>
        <v>2444</v>
      </c>
    </row>
    <row r="24" spans="1:22" ht="24.25" customHeight="1" x14ac:dyDescent="0.15">
      <c r="A24" s="449"/>
      <c r="B24" s="102" t="s">
        <v>626</v>
      </c>
      <c r="C24" s="107">
        <v>0</v>
      </c>
      <c r="D24" s="107">
        <v>0</v>
      </c>
      <c r="E24" s="107">
        <v>103</v>
      </c>
      <c r="F24" s="107">
        <v>65</v>
      </c>
      <c r="G24" s="107">
        <v>0</v>
      </c>
      <c r="H24" s="107">
        <v>2373</v>
      </c>
      <c r="I24" s="107">
        <v>0</v>
      </c>
      <c r="J24" s="107">
        <v>0</v>
      </c>
      <c r="K24" s="107">
        <v>17</v>
      </c>
      <c r="L24" s="107">
        <v>0</v>
      </c>
      <c r="M24" s="107">
        <v>0</v>
      </c>
      <c r="N24" s="107">
        <v>0</v>
      </c>
      <c r="O24" s="107">
        <v>0</v>
      </c>
      <c r="P24" s="107">
        <v>0</v>
      </c>
      <c r="Q24" s="107">
        <v>0</v>
      </c>
      <c r="R24" s="107">
        <v>0</v>
      </c>
      <c r="S24" s="107">
        <f t="shared" si="0"/>
        <v>2558</v>
      </c>
      <c r="T24" s="107">
        <v>15</v>
      </c>
      <c r="U24" s="107">
        <v>0</v>
      </c>
      <c r="V24" s="108">
        <f t="shared" si="1"/>
        <v>2573</v>
      </c>
    </row>
    <row r="25" spans="1:22" ht="24.25" customHeight="1" x14ac:dyDescent="0.15">
      <c r="A25" s="449"/>
      <c r="B25" s="102" t="s">
        <v>627</v>
      </c>
      <c r="C25" s="107">
        <v>20</v>
      </c>
      <c r="D25" s="107">
        <v>0</v>
      </c>
      <c r="E25" s="107">
        <v>13</v>
      </c>
      <c r="F25" s="107">
        <v>15</v>
      </c>
      <c r="G25" s="107">
        <v>0</v>
      </c>
      <c r="H25" s="107">
        <v>208</v>
      </c>
      <c r="I25" s="107">
        <v>8</v>
      </c>
      <c r="J25" s="107">
        <v>2</v>
      </c>
      <c r="K25" s="107">
        <v>10</v>
      </c>
      <c r="L25" s="107">
        <v>12</v>
      </c>
      <c r="M25" s="107">
        <v>0</v>
      </c>
      <c r="N25" s="107">
        <v>5</v>
      </c>
      <c r="O25" s="107">
        <v>0</v>
      </c>
      <c r="P25" s="107">
        <v>0</v>
      </c>
      <c r="Q25" s="107">
        <v>0</v>
      </c>
      <c r="R25" s="107">
        <v>0</v>
      </c>
      <c r="S25" s="107">
        <f t="shared" si="0"/>
        <v>293</v>
      </c>
      <c r="T25" s="107">
        <v>0</v>
      </c>
      <c r="U25" s="107">
        <v>0</v>
      </c>
      <c r="V25" s="108">
        <f t="shared" si="1"/>
        <v>293</v>
      </c>
    </row>
    <row r="26" spans="1:22" ht="24.25" customHeight="1" x14ac:dyDescent="0.15">
      <c r="A26" s="449" t="s">
        <v>628</v>
      </c>
      <c r="B26" s="102" t="s">
        <v>607</v>
      </c>
      <c r="C26" s="107">
        <v>82</v>
      </c>
      <c r="D26" s="107">
        <v>0</v>
      </c>
      <c r="E26" s="107">
        <v>0</v>
      </c>
      <c r="F26" s="107">
        <v>0</v>
      </c>
      <c r="G26" s="107">
        <v>0</v>
      </c>
      <c r="H26" s="107">
        <v>93</v>
      </c>
      <c r="I26" s="107">
        <v>7</v>
      </c>
      <c r="J26" s="107">
        <v>12</v>
      </c>
      <c r="K26" s="107">
        <v>15</v>
      </c>
      <c r="L26" s="107">
        <v>0</v>
      </c>
      <c r="M26" s="107">
        <v>0</v>
      </c>
      <c r="N26" s="107">
        <v>0</v>
      </c>
      <c r="O26" s="107">
        <v>0</v>
      </c>
      <c r="P26" s="107">
        <v>0</v>
      </c>
      <c r="Q26" s="107">
        <v>0</v>
      </c>
      <c r="R26" s="107">
        <v>15</v>
      </c>
      <c r="S26" s="107">
        <f t="shared" si="0"/>
        <v>224</v>
      </c>
      <c r="T26" s="107">
        <v>1236</v>
      </c>
      <c r="U26" s="107"/>
      <c r="V26" s="108">
        <f t="shared" si="1"/>
        <v>1460</v>
      </c>
    </row>
    <row r="27" spans="1:22" ht="24.25" customHeight="1" x14ac:dyDescent="0.15">
      <c r="A27" s="449"/>
      <c r="B27" s="102" t="s">
        <v>629</v>
      </c>
      <c r="C27" s="107">
        <v>12</v>
      </c>
      <c r="D27" s="107">
        <v>0</v>
      </c>
      <c r="E27" s="107">
        <v>23</v>
      </c>
      <c r="F27" s="107">
        <v>15</v>
      </c>
      <c r="G27" s="107">
        <v>0</v>
      </c>
      <c r="H27" s="107">
        <v>62</v>
      </c>
      <c r="I27" s="107">
        <v>0</v>
      </c>
      <c r="J27" s="107">
        <v>0</v>
      </c>
      <c r="K27" s="107">
        <v>5</v>
      </c>
      <c r="L27" s="107">
        <v>0</v>
      </c>
      <c r="M27" s="107">
        <v>0</v>
      </c>
      <c r="N27" s="107">
        <v>0</v>
      </c>
      <c r="O27" s="107">
        <v>0</v>
      </c>
      <c r="P27" s="107">
        <v>0</v>
      </c>
      <c r="Q27" s="107">
        <v>0</v>
      </c>
      <c r="R27" s="107">
        <v>5</v>
      </c>
      <c r="S27" s="107">
        <f t="shared" si="0"/>
        <v>122</v>
      </c>
      <c r="T27" s="107">
        <v>144.19999999999999</v>
      </c>
      <c r="U27" s="107"/>
      <c r="V27" s="108">
        <f t="shared" si="1"/>
        <v>266.2</v>
      </c>
    </row>
    <row r="28" spans="1:22" ht="24.25" customHeight="1" x14ac:dyDescent="0.15">
      <c r="A28" s="449"/>
      <c r="B28" s="102" t="s">
        <v>630</v>
      </c>
      <c r="C28" s="107">
        <v>41</v>
      </c>
      <c r="D28" s="107">
        <v>0</v>
      </c>
      <c r="E28" s="107">
        <v>46</v>
      </c>
      <c r="F28" s="107">
        <v>31</v>
      </c>
      <c r="G28" s="107">
        <v>0</v>
      </c>
      <c r="H28" s="107">
        <v>62</v>
      </c>
      <c r="I28" s="107">
        <v>7</v>
      </c>
      <c r="J28" s="107">
        <v>4</v>
      </c>
      <c r="K28" s="107">
        <v>5</v>
      </c>
      <c r="L28" s="107">
        <v>0</v>
      </c>
      <c r="M28" s="107">
        <v>0</v>
      </c>
      <c r="N28" s="107">
        <v>0</v>
      </c>
      <c r="O28" s="107">
        <v>0</v>
      </c>
      <c r="P28" s="107">
        <v>0</v>
      </c>
      <c r="Q28" s="107">
        <v>0</v>
      </c>
      <c r="R28" s="107">
        <v>0</v>
      </c>
      <c r="S28" s="107">
        <f t="shared" si="0"/>
        <v>196</v>
      </c>
      <c r="T28" s="107">
        <v>515</v>
      </c>
      <c r="U28" s="107"/>
      <c r="V28" s="108">
        <f t="shared" si="1"/>
        <v>711</v>
      </c>
    </row>
    <row r="29" spans="1:22" ht="24.25" customHeight="1" x14ac:dyDescent="0.15">
      <c r="A29" s="102" t="s">
        <v>631</v>
      </c>
      <c r="B29" s="102" t="s">
        <v>607</v>
      </c>
      <c r="C29" s="107">
        <v>40</v>
      </c>
      <c r="D29" s="107">
        <v>0</v>
      </c>
      <c r="E29" s="107">
        <v>0</v>
      </c>
      <c r="F29" s="107">
        <v>0</v>
      </c>
      <c r="G29" s="107">
        <v>0</v>
      </c>
      <c r="H29" s="107">
        <v>0</v>
      </c>
      <c r="I29" s="107">
        <v>0</v>
      </c>
      <c r="J29" s="107">
        <v>0</v>
      </c>
      <c r="K29" s="107">
        <v>0</v>
      </c>
      <c r="L29" s="107">
        <v>0</v>
      </c>
      <c r="M29" s="107">
        <v>125</v>
      </c>
      <c r="N29" s="107">
        <v>0</v>
      </c>
      <c r="O29" s="107">
        <v>0</v>
      </c>
      <c r="P29" s="107">
        <v>0</v>
      </c>
      <c r="Q29" s="107">
        <v>0</v>
      </c>
      <c r="R29" s="107">
        <v>0</v>
      </c>
      <c r="S29" s="107">
        <f t="shared" si="0"/>
        <v>165</v>
      </c>
      <c r="T29" s="107">
        <v>427.5</v>
      </c>
      <c r="U29" s="107"/>
      <c r="V29" s="108">
        <f t="shared" si="1"/>
        <v>592.5</v>
      </c>
    </row>
    <row r="30" spans="1:22" ht="24.25" customHeight="1" x14ac:dyDescent="0.15">
      <c r="A30" s="449" t="s">
        <v>632</v>
      </c>
      <c r="B30" s="449"/>
      <c r="C30" s="107">
        <f t="shared" ref="C30:V30" si="2">SUM(C4:C29)</f>
        <v>720</v>
      </c>
      <c r="D30" s="107">
        <f t="shared" si="2"/>
        <v>263</v>
      </c>
      <c r="E30" s="107">
        <f t="shared" si="2"/>
        <v>2039</v>
      </c>
      <c r="F30" s="107">
        <f t="shared" si="2"/>
        <v>1800</v>
      </c>
      <c r="G30" s="107">
        <f t="shared" si="2"/>
        <v>0</v>
      </c>
      <c r="H30" s="107">
        <f t="shared" si="2"/>
        <v>40308</v>
      </c>
      <c r="I30" s="107">
        <f t="shared" si="2"/>
        <v>167</v>
      </c>
      <c r="J30" s="107">
        <f t="shared" si="2"/>
        <v>155</v>
      </c>
      <c r="K30" s="107">
        <f t="shared" si="2"/>
        <v>1262</v>
      </c>
      <c r="L30" s="107">
        <f t="shared" si="2"/>
        <v>12</v>
      </c>
      <c r="M30" s="107">
        <f t="shared" si="2"/>
        <v>127</v>
      </c>
      <c r="N30" s="107">
        <f t="shared" si="2"/>
        <v>2878</v>
      </c>
      <c r="O30" s="107">
        <f t="shared" si="2"/>
        <v>63</v>
      </c>
      <c r="P30" s="107">
        <f t="shared" si="2"/>
        <v>75</v>
      </c>
      <c r="Q30" s="107">
        <f t="shared" si="2"/>
        <v>290</v>
      </c>
      <c r="R30" s="107">
        <f t="shared" si="2"/>
        <v>80</v>
      </c>
      <c r="S30" s="107">
        <f t="shared" si="2"/>
        <v>50239</v>
      </c>
      <c r="T30" s="107">
        <f t="shared" si="2"/>
        <v>3866.7</v>
      </c>
      <c r="U30" s="107">
        <f t="shared" si="2"/>
        <v>0</v>
      </c>
      <c r="V30" s="108">
        <f t="shared" si="2"/>
        <v>54105.7</v>
      </c>
    </row>
    <row r="31" spans="1:22" ht="24.25" customHeight="1" x14ac:dyDescent="0.15">
      <c r="A31" s="102" t="s">
        <v>633</v>
      </c>
      <c r="B31" s="110" t="s">
        <v>656</v>
      </c>
      <c r="C31" s="107">
        <v>1250</v>
      </c>
      <c r="D31" s="107">
        <v>320</v>
      </c>
      <c r="E31" s="107">
        <v>960</v>
      </c>
      <c r="F31" s="107">
        <v>3600</v>
      </c>
      <c r="G31" s="107">
        <v>75</v>
      </c>
      <c r="H31" s="107">
        <v>1980</v>
      </c>
      <c r="I31" s="107">
        <v>0</v>
      </c>
      <c r="J31" s="107">
        <v>420</v>
      </c>
      <c r="K31" s="107">
        <v>400</v>
      </c>
      <c r="L31" s="107">
        <v>0</v>
      </c>
      <c r="M31" s="107">
        <v>1000</v>
      </c>
      <c r="N31" s="107">
        <v>1500</v>
      </c>
      <c r="O31" s="107">
        <v>0</v>
      </c>
      <c r="P31" s="107">
        <v>0</v>
      </c>
      <c r="Q31" s="107">
        <v>300</v>
      </c>
      <c r="R31" s="107">
        <v>2000</v>
      </c>
      <c r="S31" s="107">
        <f t="shared" ref="S31:S41" si="3">SUM(C31:R31)</f>
        <v>13805</v>
      </c>
      <c r="T31" s="107">
        <v>30300</v>
      </c>
      <c r="U31" s="107"/>
      <c r="V31" s="108">
        <f t="shared" ref="V31:V41" si="4">SUM(S31:U31)</f>
        <v>44105</v>
      </c>
    </row>
    <row r="32" spans="1:22" ht="24.25" customHeight="1" x14ac:dyDescent="0.15">
      <c r="A32" s="102" t="s">
        <v>635</v>
      </c>
      <c r="B32" s="102" t="s">
        <v>636</v>
      </c>
      <c r="C32" s="107">
        <v>510</v>
      </c>
      <c r="D32" s="107">
        <v>0</v>
      </c>
      <c r="E32" s="107">
        <v>238</v>
      </c>
      <c r="F32" s="107">
        <v>238</v>
      </c>
      <c r="G32" s="107">
        <v>0</v>
      </c>
      <c r="H32" s="107">
        <v>2920</v>
      </c>
      <c r="I32" s="107">
        <v>2</v>
      </c>
      <c r="J32" s="107">
        <v>2</v>
      </c>
      <c r="K32" s="107">
        <v>122</v>
      </c>
      <c r="L32" s="107">
        <v>0</v>
      </c>
      <c r="M32" s="107">
        <v>3</v>
      </c>
      <c r="N32" s="107">
        <v>204</v>
      </c>
      <c r="O32" s="107">
        <v>0</v>
      </c>
      <c r="P32" s="107">
        <v>0</v>
      </c>
      <c r="Q32" s="107">
        <v>0</v>
      </c>
      <c r="R32" s="107">
        <v>0</v>
      </c>
      <c r="S32" s="107">
        <f t="shared" si="3"/>
        <v>4239</v>
      </c>
      <c r="T32" s="107">
        <v>928</v>
      </c>
      <c r="U32" s="107"/>
      <c r="V32" s="108">
        <f t="shared" si="4"/>
        <v>5167</v>
      </c>
    </row>
    <row r="33" spans="1:22" ht="24.25" customHeight="1" x14ac:dyDescent="0.15">
      <c r="A33" s="102" t="s">
        <v>637</v>
      </c>
      <c r="B33" s="102" t="s">
        <v>638</v>
      </c>
      <c r="C33" s="107">
        <v>0</v>
      </c>
      <c r="D33" s="107">
        <v>0</v>
      </c>
      <c r="E33" s="107">
        <v>7</v>
      </c>
      <c r="F33" s="107">
        <v>7</v>
      </c>
      <c r="G33" s="107">
        <v>0</v>
      </c>
      <c r="H33" s="107">
        <v>1500</v>
      </c>
      <c r="I33" s="107">
        <v>0</v>
      </c>
      <c r="J33" s="107">
        <v>0</v>
      </c>
      <c r="K33" s="107">
        <v>0</v>
      </c>
      <c r="L33" s="107">
        <v>0</v>
      </c>
      <c r="M33" s="107">
        <v>0</v>
      </c>
      <c r="N33" s="107">
        <v>0</v>
      </c>
      <c r="O33" s="107">
        <v>0</v>
      </c>
      <c r="P33" s="107">
        <v>0</v>
      </c>
      <c r="Q33" s="107">
        <v>0</v>
      </c>
      <c r="R33" s="107">
        <v>0</v>
      </c>
      <c r="S33" s="107">
        <f t="shared" si="3"/>
        <v>1514</v>
      </c>
      <c r="T33" s="107">
        <v>75</v>
      </c>
      <c r="U33" s="107"/>
      <c r="V33" s="108">
        <f t="shared" si="4"/>
        <v>1589</v>
      </c>
    </row>
    <row r="34" spans="1:22" ht="24.25" customHeight="1" x14ac:dyDescent="0.15">
      <c r="A34" s="449" t="s">
        <v>639</v>
      </c>
      <c r="B34" s="102" t="s">
        <v>640</v>
      </c>
      <c r="C34" s="107">
        <v>26</v>
      </c>
      <c r="D34" s="107">
        <v>0</v>
      </c>
      <c r="E34" s="107">
        <v>50</v>
      </c>
      <c r="F34" s="107">
        <v>224</v>
      </c>
      <c r="G34" s="107">
        <v>0</v>
      </c>
      <c r="H34" s="107">
        <v>520</v>
      </c>
      <c r="I34" s="107">
        <v>0</v>
      </c>
      <c r="J34" s="107">
        <v>0</v>
      </c>
      <c r="K34" s="107">
        <v>0</v>
      </c>
      <c r="L34" s="107">
        <v>0</v>
      </c>
      <c r="M34" s="107">
        <v>0</v>
      </c>
      <c r="N34" s="107">
        <v>1</v>
      </c>
      <c r="O34" s="107">
        <v>2</v>
      </c>
      <c r="P34" s="107">
        <v>0</v>
      </c>
      <c r="Q34" s="107">
        <v>0</v>
      </c>
      <c r="R34" s="107">
        <v>0</v>
      </c>
      <c r="S34" s="107">
        <f t="shared" si="3"/>
        <v>823</v>
      </c>
      <c r="T34" s="107">
        <v>1</v>
      </c>
      <c r="U34" s="107"/>
      <c r="V34" s="108">
        <f t="shared" si="4"/>
        <v>824</v>
      </c>
    </row>
    <row r="35" spans="1:22" ht="24.25" customHeight="1" x14ac:dyDescent="0.15">
      <c r="A35" s="449"/>
      <c r="B35" s="102" t="s">
        <v>641</v>
      </c>
      <c r="C35" s="107">
        <v>8</v>
      </c>
      <c r="D35" s="107">
        <v>0</v>
      </c>
      <c r="E35" s="107">
        <v>42</v>
      </c>
      <c r="F35" s="107">
        <v>152</v>
      </c>
      <c r="G35" s="107">
        <v>0</v>
      </c>
      <c r="H35" s="107">
        <v>200</v>
      </c>
      <c r="I35" s="107">
        <v>0</v>
      </c>
      <c r="J35" s="107">
        <v>0</v>
      </c>
      <c r="K35" s="107">
        <v>0</v>
      </c>
      <c r="L35" s="107">
        <v>0</v>
      </c>
      <c r="M35" s="107">
        <v>0</v>
      </c>
      <c r="N35" s="107">
        <v>1</v>
      </c>
      <c r="O35" s="107">
        <v>0</v>
      </c>
      <c r="P35" s="107">
        <v>0</v>
      </c>
      <c r="Q35" s="107">
        <v>0</v>
      </c>
      <c r="R35" s="107">
        <v>0</v>
      </c>
      <c r="S35" s="107">
        <f t="shared" si="3"/>
        <v>403</v>
      </c>
      <c r="T35" s="107">
        <v>1</v>
      </c>
      <c r="U35" s="107"/>
      <c r="V35" s="108">
        <f t="shared" si="4"/>
        <v>404</v>
      </c>
    </row>
    <row r="36" spans="1:22" ht="24.25" customHeight="1" x14ac:dyDescent="0.15">
      <c r="A36" s="449"/>
      <c r="B36" s="102" t="s">
        <v>657</v>
      </c>
      <c r="C36" s="107">
        <v>10</v>
      </c>
      <c r="D36" s="107">
        <v>0</v>
      </c>
      <c r="E36" s="107">
        <v>40</v>
      </c>
      <c r="F36" s="107">
        <v>136</v>
      </c>
      <c r="G36" s="107">
        <v>0</v>
      </c>
      <c r="H36" s="107">
        <v>500</v>
      </c>
      <c r="I36" s="107">
        <v>0</v>
      </c>
      <c r="J36" s="107">
        <v>0</v>
      </c>
      <c r="K36" s="107">
        <v>0</v>
      </c>
      <c r="L36" s="107">
        <v>0</v>
      </c>
      <c r="M36" s="107">
        <v>0</v>
      </c>
      <c r="N36" s="107">
        <v>1</v>
      </c>
      <c r="O36" s="107">
        <v>0</v>
      </c>
      <c r="P36" s="107">
        <v>0</v>
      </c>
      <c r="Q36" s="107">
        <v>0</v>
      </c>
      <c r="R36" s="107">
        <v>0</v>
      </c>
      <c r="S36" s="107">
        <f t="shared" si="3"/>
        <v>687</v>
      </c>
      <c r="T36" s="107">
        <v>2</v>
      </c>
      <c r="U36" s="107"/>
      <c r="V36" s="108">
        <f t="shared" si="4"/>
        <v>689</v>
      </c>
    </row>
    <row r="37" spans="1:22" ht="24.25" customHeight="1" x14ac:dyDescent="0.15">
      <c r="A37" s="102" t="s">
        <v>643</v>
      </c>
      <c r="B37" s="102" t="s">
        <v>658</v>
      </c>
      <c r="C37" s="107">
        <v>45</v>
      </c>
      <c r="D37" s="107">
        <v>0</v>
      </c>
      <c r="E37" s="107">
        <v>180</v>
      </c>
      <c r="F37" s="107">
        <v>360</v>
      </c>
      <c r="G37" s="107">
        <v>0</v>
      </c>
      <c r="H37" s="107">
        <v>250</v>
      </c>
      <c r="I37" s="107">
        <v>0</v>
      </c>
      <c r="J37" s="107">
        <v>0</v>
      </c>
      <c r="K37" s="107">
        <v>0</v>
      </c>
      <c r="L37" s="107">
        <v>0</v>
      </c>
      <c r="M37" s="107">
        <v>0</v>
      </c>
      <c r="N37" s="107">
        <v>40</v>
      </c>
      <c r="O37" s="107">
        <v>0</v>
      </c>
      <c r="P37" s="107">
        <v>0</v>
      </c>
      <c r="Q37" s="107">
        <v>0</v>
      </c>
      <c r="R37" s="107">
        <v>0</v>
      </c>
      <c r="S37" s="107">
        <f t="shared" si="3"/>
        <v>875</v>
      </c>
      <c r="T37" s="107">
        <v>1800</v>
      </c>
      <c r="U37" s="107"/>
      <c r="V37" s="108">
        <f t="shared" si="4"/>
        <v>2675</v>
      </c>
    </row>
    <row r="38" spans="1:22" ht="24.25" customHeight="1" x14ac:dyDescent="0.15">
      <c r="A38" s="449" t="s">
        <v>645</v>
      </c>
      <c r="B38" s="102" t="s">
        <v>646</v>
      </c>
      <c r="C38" s="107">
        <v>0</v>
      </c>
      <c r="D38" s="107">
        <v>0</v>
      </c>
      <c r="E38" s="107">
        <v>1800</v>
      </c>
      <c r="F38" s="107">
        <v>360</v>
      </c>
      <c r="G38" s="107">
        <v>0</v>
      </c>
      <c r="H38" s="107">
        <v>19000</v>
      </c>
      <c r="I38" s="107">
        <v>0</v>
      </c>
      <c r="J38" s="107">
        <v>0</v>
      </c>
      <c r="K38" s="107">
        <v>30</v>
      </c>
      <c r="L38" s="107">
        <v>0</v>
      </c>
      <c r="M38" s="107">
        <v>0</v>
      </c>
      <c r="N38" s="107">
        <v>960</v>
      </c>
      <c r="O38" s="107">
        <v>0</v>
      </c>
      <c r="P38" s="107">
        <v>0</v>
      </c>
      <c r="Q38" s="107">
        <v>0</v>
      </c>
      <c r="R38" s="107">
        <v>0</v>
      </c>
      <c r="S38" s="107">
        <f t="shared" si="3"/>
        <v>22150</v>
      </c>
      <c r="T38" s="107">
        <v>0</v>
      </c>
      <c r="U38" s="107"/>
      <c r="V38" s="108">
        <f t="shared" si="4"/>
        <v>22150</v>
      </c>
    </row>
    <row r="39" spans="1:22" ht="24.25" customHeight="1" x14ac:dyDescent="0.15">
      <c r="A39" s="449"/>
      <c r="B39" s="102" t="s">
        <v>647</v>
      </c>
      <c r="C39" s="107">
        <v>0</v>
      </c>
      <c r="D39" s="107">
        <v>0</v>
      </c>
      <c r="E39" s="107">
        <v>1800</v>
      </c>
      <c r="F39" s="107">
        <v>720</v>
      </c>
      <c r="G39" s="107">
        <v>0</v>
      </c>
      <c r="H39" s="107">
        <v>0</v>
      </c>
      <c r="I39" s="107">
        <v>0</v>
      </c>
      <c r="J39" s="107">
        <v>0</v>
      </c>
      <c r="K39" s="107">
        <v>35</v>
      </c>
      <c r="L39" s="107">
        <v>0</v>
      </c>
      <c r="M39" s="107">
        <v>0</v>
      </c>
      <c r="N39" s="107">
        <v>560</v>
      </c>
      <c r="O39" s="107">
        <v>0</v>
      </c>
      <c r="P39" s="107">
        <v>1500</v>
      </c>
      <c r="Q39" s="107">
        <v>0</v>
      </c>
      <c r="R39" s="107">
        <v>0</v>
      </c>
      <c r="S39" s="107">
        <f t="shared" si="3"/>
        <v>4615</v>
      </c>
      <c r="T39" s="107">
        <v>0</v>
      </c>
      <c r="U39" s="107"/>
      <c r="V39" s="108">
        <f t="shared" si="4"/>
        <v>4615</v>
      </c>
    </row>
    <row r="40" spans="1:22" ht="24.25" customHeight="1" x14ac:dyDescent="0.15">
      <c r="A40" s="449"/>
      <c r="B40" s="102" t="s">
        <v>648</v>
      </c>
      <c r="C40" s="107">
        <v>0</v>
      </c>
      <c r="D40" s="107">
        <v>0</v>
      </c>
      <c r="E40" s="107">
        <v>1980</v>
      </c>
      <c r="F40" s="107">
        <v>180</v>
      </c>
      <c r="G40" s="107">
        <v>0</v>
      </c>
      <c r="H40" s="107">
        <v>0</v>
      </c>
      <c r="I40" s="107">
        <v>0</v>
      </c>
      <c r="J40" s="107">
        <v>0</v>
      </c>
      <c r="K40" s="107">
        <v>0</v>
      </c>
      <c r="L40" s="107">
        <v>0</v>
      </c>
      <c r="M40" s="107">
        <v>0</v>
      </c>
      <c r="N40" s="107">
        <v>0</v>
      </c>
      <c r="O40" s="107">
        <v>0</v>
      </c>
      <c r="P40" s="107">
        <v>0</v>
      </c>
      <c r="Q40" s="107">
        <v>0</v>
      </c>
      <c r="R40" s="107">
        <v>0</v>
      </c>
      <c r="S40" s="107">
        <f t="shared" si="3"/>
        <v>2160</v>
      </c>
      <c r="T40" s="107">
        <v>0</v>
      </c>
      <c r="U40" s="107"/>
      <c r="V40" s="108">
        <f t="shared" si="4"/>
        <v>2160</v>
      </c>
    </row>
    <row r="41" spans="1:22" ht="24.25" customHeight="1" x14ac:dyDescent="0.15">
      <c r="A41" s="102" t="s">
        <v>649</v>
      </c>
      <c r="B41" s="102" t="s">
        <v>650</v>
      </c>
      <c r="C41" s="107">
        <v>0</v>
      </c>
      <c r="D41" s="107">
        <v>0</v>
      </c>
      <c r="E41" s="107">
        <v>0</v>
      </c>
      <c r="F41" s="107">
        <v>0</v>
      </c>
      <c r="G41" s="107">
        <v>0</v>
      </c>
      <c r="H41" s="107">
        <v>0</v>
      </c>
      <c r="I41" s="107">
        <v>112</v>
      </c>
      <c r="J41" s="107">
        <v>208</v>
      </c>
      <c r="K41" s="107">
        <v>0</v>
      </c>
      <c r="L41" s="107">
        <v>30</v>
      </c>
      <c r="M41" s="107">
        <v>0</v>
      </c>
      <c r="N41" s="107">
        <v>0</v>
      </c>
      <c r="O41" s="107">
        <v>0</v>
      </c>
      <c r="P41" s="107">
        <v>198</v>
      </c>
      <c r="Q41" s="107">
        <v>0</v>
      </c>
      <c r="R41" s="107">
        <v>0</v>
      </c>
      <c r="S41" s="107">
        <f t="shared" si="3"/>
        <v>548</v>
      </c>
      <c r="T41" s="107">
        <v>0</v>
      </c>
      <c r="U41" s="107"/>
      <c r="V41" s="108">
        <f t="shared" si="4"/>
        <v>548</v>
      </c>
    </row>
    <row r="42" spans="1:22" ht="24.25" customHeight="1" x14ac:dyDescent="0.15">
      <c r="A42" s="449" t="s">
        <v>651</v>
      </c>
      <c r="B42" s="449"/>
      <c r="C42" s="108">
        <f t="shared" ref="C42:V42" si="5">SUM(C30:C41)</f>
        <v>2569</v>
      </c>
      <c r="D42" s="108">
        <f t="shared" si="5"/>
        <v>583</v>
      </c>
      <c r="E42" s="108">
        <f t="shared" si="5"/>
        <v>9136</v>
      </c>
      <c r="F42" s="108">
        <f t="shared" si="5"/>
        <v>7777</v>
      </c>
      <c r="G42" s="108">
        <f t="shared" si="5"/>
        <v>75</v>
      </c>
      <c r="H42" s="108">
        <f t="shared" si="5"/>
        <v>67178</v>
      </c>
      <c r="I42" s="108">
        <f t="shared" si="5"/>
        <v>281</v>
      </c>
      <c r="J42" s="108">
        <f t="shared" si="5"/>
        <v>785</v>
      </c>
      <c r="K42" s="108">
        <f t="shared" si="5"/>
        <v>1849</v>
      </c>
      <c r="L42" s="108">
        <f t="shared" si="5"/>
        <v>42</v>
      </c>
      <c r="M42" s="108">
        <f t="shared" si="5"/>
        <v>1130</v>
      </c>
      <c r="N42" s="108">
        <f t="shared" si="5"/>
        <v>6145</v>
      </c>
      <c r="O42" s="108">
        <f t="shared" si="5"/>
        <v>65</v>
      </c>
      <c r="P42" s="108">
        <f t="shared" si="5"/>
        <v>1773</v>
      </c>
      <c r="Q42" s="108">
        <f t="shared" si="5"/>
        <v>590</v>
      </c>
      <c r="R42" s="108">
        <f t="shared" si="5"/>
        <v>2080</v>
      </c>
      <c r="S42" s="108">
        <f t="shared" si="5"/>
        <v>102058</v>
      </c>
      <c r="T42" s="108">
        <f t="shared" si="5"/>
        <v>36973.699999999997</v>
      </c>
      <c r="U42" s="108">
        <f t="shared" si="5"/>
        <v>0</v>
      </c>
      <c r="V42" s="108">
        <f t="shared" si="5"/>
        <v>139031.70000000001</v>
      </c>
    </row>
    <row r="44" spans="1:22" x14ac:dyDescent="0.15">
      <c r="A44" s="101" t="s">
        <v>659</v>
      </c>
    </row>
    <row r="45" spans="1:22" x14ac:dyDescent="0.15">
      <c r="A45" s="101" t="s">
        <v>659</v>
      </c>
    </row>
  </sheetData>
  <sheetProtection selectLockedCells="1" selectUnlockedCells="1"/>
  <autoFilter ref="A3:V42" xr:uid="{00000000-0009-0000-0000-000000000000}"/>
  <mergeCells count="15">
    <mergeCell ref="A34:A36"/>
    <mergeCell ref="A38:A40"/>
    <mergeCell ref="A42:B42"/>
    <mergeCell ref="A14:A16"/>
    <mergeCell ref="A17:A18"/>
    <mergeCell ref="A19:A22"/>
    <mergeCell ref="A23:A25"/>
    <mergeCell ref="A26:A28"/>
    <mergeCell ref="A30:B30"/>
    <mergeCell ref="A12:A13"/>
    <mergeCell ref="A2:G2"/>
    <mergeCell ref="S2:U2"/>
    <mergeCell ref="A4:A6"/>
    <mergeCell ref="A7:A8"/>
    <mergeCell ref="A9:A11"/>
  </mergeCells>
  <phoneticPr fontId="3"/>
  <pageMargins left="0.78740157480314965" right="0.39370078740157483" top="0.39370078740157483" bottom="0.39370078740157483" header="0" footer="0"/>
  <pageSetup paperSize="9" scale="51"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0A6-A8A0-4214-84BD-F8457939B968}">
  <sheetPr codeName="Sheet19">
    <pageSetUpPr fitToPage="1"/>
  </sheetPr>
  <dimension ref="A1:V35"/>
  <sheetViews>
    <sheetView view="pageLayout" zoomScale="87" zoomScaleNormal="100" zoomScalePageLayoutView="87" workbookViewId="0">
      <selection activeCell="D10" sqref="D10:V10"/>
    </sheetView>
  </sheetViews>
  <sheetFormatPr defaultColWidth="9" defaultRowHeight="12.45" x14ac:dyDescent="0.15"/>
  <cols>
    <col min="1" max="1" width="1.88671875" style="11" customWidth="1"/>
    <col min="2" max="2" width="24.6640625" style="11" customWidth="1"/>
    <col min="3" max="3" width="1.44140625" style="11" customWidth="1"/>
    <col min="4" max="4" width="7.77734375" style="15" customWidth="1"/>
    <col min="5" max="5" width="2.44140625" style="15" customWidth="1"/>
    <col min="6" max="6" width="8.33203125" style="15" customWidth="1"/>
    <col min="7" max="7" width="6.77734375" style="15" customWidth="1"/>
    <col min="8" max="8" width="3.6640625" style="15" customWidth="1"/>
    <col min="9" max="9" width="9" style="11" customWidth="1"/>
    <col min="10" max="16" width="5.6640625" style="11" customWidth="1"/>
    <col min="17" max="17" width="6.109375" style="11" customWidth="1"/>
    <col min="18" max="18" width="5.6640625" style="11" customWidth="1"/>
    <col min="19" max="22" width="4.6640625" style="11" customWidth="1"/>
    <col min="23" max="25" width="9" style="11"/>
    <col min="26" max="27" width="18.109375" style="11" customWidth="1"/>
    <col min="28" max="16384" width="9" style="11"/>
  </cols>
  <sheetData>
    <row r="1" spans="1:22" ht="23.75" customHeight="1" x14ac:dyDescent="0.15">
      <c r="B1" s="113" t="s">
        <v>660</v>
      </c>
      <c r="C1" s="113"/>
    </row>
    <row r="2" spans="1:22" ht="15.75" customHeight="1" x14ac:dyDescent="0.15">
      <c r="B2" s="362" t="s">
        <v>661</v>
      </c>
      <c r="C2" s="362"/>
      <c r="D2" s="481"/>
      <c r="E2" s="481"/>
      <c r="F2" s="481"/>
      <c r="G2" s="481"/>
      <c r="H2" s="481"/>
      <c r="I2" s="481"/>
      <c r="J2" s="481"/>
      <c r="K2" s="481"/>
      <c r="L2" s="481"/>
      <c r="M2" s="481"/>
      <c r="N2" s="481"/>
      <c r="O2" s="481"/>
      <c r="P2" s="481"/>
      <c r="Q2" s="481"/>
      <c r="R2" s="481"/>
      <c r="S2" s="481"/>
      <c r="T2" s="481"/>
      <c r="U2" s="481"/>
    </row>
    <row r="3" spans="1:22" ht="37" customHeight="1" x14ac:dyDescent="0.15">
      <c r="B3" s="481"/>
      <c r="C3" s="481"/>
      <c r="D3" s="481"/>
      <c r="E3" s="481"/>
      <c r="F3" s="481"/>
      <c r="G3" s="481"/>
      <c r="H3" s="481"/>
      <c r="I3" s="481"/>
      <c r="J3" s="481"/>
      <c r="K3" s="481"/>
      <c r="L3" s="481"/>
      <c r="M3" s="481"/>
      <c r="N3" s="481"/>
      <c r="O3" s="481"/>
      <c r="P3" s="481"/>
      <c r="Q3" s="481"/>
      <c r="R3" s="481"/>
      <c r="S3" s="481"/>
      <c r="T3" s="481"/>
      <c r="U3" s="481"/>
    </row>
    <row r="4" spans="1:22" ht="15.75" customHeight="1" x14ac:dyDescent="0.15">
      <c r="B4" s="11" t="s">
        <v>1792</v>
      </c>
      <c r="T4" s="114"/>
      <c r="V4" s="114" t="s">
        <v>662</v>
      </c>
    </row>
    <row r="5" spans="1:22" ht="15.75" customHeight="1" x14ac:dyDescent="0.15">
      <c r="A5" s="472" t="s">
        <v>663</v>
      </c>
      <c r="B5" s="473"/>
      <c r="C5" s="474"/>
      <c r="D5" s="479" t="s">
        <v>664</v>
      </c>
      <c r="E5" s="479"/>
      <c r="F5" s="479"/>
      <c r="G5" s="479"/>
      <c r="H5" s="479"/>
      <c r="I5" s="479"/>
      <c r="J5" s="479"/>
      <c r="K5" s="479"/>
      <c r="L5" s="479" t="s">
        <v>665</v>
      </c>
      <c r="M5" s="479"/>
      <c r="N5" s="479"/>
      <c r="O5" s="479"/>
      <c r="P5" s="479"/>
      <c r="Q5" s="479"/>
      <c r="R5" s="479"/>
      <c r="S5" s="479"/>
      <c r="T5" s="479"/>
      <c r="U5" s="479"/>
      <c r="V5" s="479"/>
    </row>
    <row r="6" spans="1:22" ht="15.75" customHeight="1" x14ac:dyDescent="0.15">
      <c r="A6" s="457" t="s">
        <v>666</v>
      </c>
      <c r="B6" s="458"/>
      <c r="C6" s="459"/>
      <c r="D6" s="479" t="s">
        <v>667</v>
      </c>
      <c r="E6" s="479"/>
      <c r="F6" s="479"/>
      <c r="G6" s="479"/>
      <c r="H6" s="479"/>
      <c r="I6" s="479"/>
      <c r="J6" s="485" t="s">
        <v>668</v>
      </c>
      <c r="K6" s="485"/>
      <c r="L6" s="485" t="s">
        <v>669</v>
      </c>
      <c r="M6" s="485"/>
      <c r="N6" s="485"/>
      <c r="O6" s="119"/>
      <c r="P6" s="469" t="s">
        <v>670</v>
      </c>
      <c r="Q6" s="469"/>
      <c r="R6" s="469"/>
      <c r="S6" s="469"/>
      <c r="T6" s="469"/>
      <c r="U6" s="469"/>
      <c r="V6" s="121"/>
    </row>
    <row r="7" spans="1:22" ht="15.75" customHeight="1" x14ac:dyDescent="0.15">
      <c r="A7" s="482"/>
      <c r="B7" s="483"/>
      <c r="C7" s="484"/>
      <c r="D7" s="486" t="s">
        <v>671</v>
      </c>
      <c r="E7" s="486"/>
      <c r="F7" s="486"/>
      <c r="G7" s="463" t="s">
        <v>672</v>
      </c>
      <c r="H7" s="464"/>
      <c r="I7" s="465"/>
      <c r="J7" s="485"/>
      <c r="K7" s="485"/>
      <c r="L7" s="485" t="s">
        <v>673</v>
      </c>
      <c r="M7" s="485"/>
      <c r="N7" s="485"/>
      <c r="O7" s="457"/>
      <c r="P7" s="464" t="s">
        <v>674</v>
      </c>
      <c r="Q7" s="464"/>
      <c r="R7" s="464"/>
      <c r="S7" s="464"/>
      <c r="T7" s="464"/>
      <c r="U7" s="464"/>
      <c r="V7" s="459"/>
    </row>
    <row r="8" spans="1:22" ht="15.75" customHeight="1" x14ac:dyDescent="0.15">
      <c r="A8" s="460"/>
      <c r="B8" s="461"/>
      <c r="C8" s="462"/>
      <c r="D8" s="480" t="s">
        <v>675</v>
      </c>
      <c r="E8" s="480"/>
      <c r="F8" s="480"/>
      <c r="G8" s="466"/>
      <c r="H8" s="467"/>
      <c r="I8" s="468"/>
      <c r="J8" s="485"/>
      <c r="K8" s="485"/>
      <c r="L8" s="485"/>
      <c r="M8" s="485"/>
      <c r="N8" s="485"/>
      <c r="O8" s="460"/>
      <c r="P8" s="467"/>
      <c r="Q8" s="467"/>
      <c r="R8" s="467"/>
      <c r="S8" s="467"/>
      <c r="T8" s="467"/>
      <c r="U8" s="467"/>
      <c r="V8" s="462"/>
    </row>
    <row r="9" spans="1:22" ht="15.75" customHeight="1" x14ac:dyDescent="0.15">
      <c r="A9" s="472" t="s">
        <v>676</v>
      </c>
      <c r="B9" s="473"/>
      <c r="C9" s="474"/>
      <c r="D9" s="479" t="s">
        <v>677</v>
      </c>
      <c r="E9" s="479"/>
      <c r="F9" s="479"/>
      <c r="G9" s="472" t="s">
        <v>677</v>
      </c>
      <c r="H9" s="473"/>
      <c r="I9" s="474"/>
      <c r="J9" s="479" t="s">
        <v>678</v>
      </c>
      <c r="K9" s="479"/>
      <c r="L9" s="479" t="s">
        <v>677</v>
      </c>
      <c r="M9" s="479"/>
      <c r="N9" s="479"/>
      <c r="O9" s="472" t="s">
        <v>679</v>
      </c>
      <c r="P9" s="474"/>
      <c r="Q9" s="472" t="s">
        <v>680</v>
      </c>
      <c r="R9" s="473"/>
      <c r="S9" s="474"/>
      <c r="T9" s="472" t="s">
        <v>681</v>
      </c>
      <c r="U9" s="473"/>
      <c r="V9" s="474"/>
    </row>
    <row r="10" spans="1:22" ht="15.75" customHeight="1" x14ac:dyDescent="0.15">
      <c r="A10" s="472" t="s">
        <v>682</v>
      </c>
      <c r="B10" s="473"/>
      <c r="C10" s="474"/>
      <c r="D10" s="475">
        <v>4</v>
      </c>
      <c r="E10" s="475"/>
      <c r="F10" s="475"/>
      <c r="G10" s="476">
        <v>3</v>
      </c>
      <c r="H10" s="477"/>
      <c r="I10" s="478"/>
      <c r="J10" s="475">
        <v>2</v>
      </c>
      <c r="K10" s="475"/>
      <c r="L10" s="475">
        <v>28</v>
      </c>
      <c r="M10" s="475"/>
      <c r="N10" s="475"/>
      <c r="O10" s="476">
        <v>5</v>
      </c>
      <c r="P10" s="478"/>
      <c r="Q10" s="476">
        <v>1</v>
      </c>
      <c r="R10" s="477"/>
      <c r="S10" s="478"/>
      <c r="T10" s="476">
        <v>1</v>
      </c>
      <c r="U10" s="477"/>
      <c r="V10" s="478"/>
    </row>
    <row r="11" spans="1:22" ht="15.75" customHeight="1" x14ac:dyDescent="0.15"/>
    <row r="12" spans="1:22" ht="15.75" customHeight="1" x14ac:dyDescent="0.15">
      <c r="B12" s="11" t="s">
        <v>1878</v>
      </c>
      <c r="V12" s="114" t="s">
        <v>662</v>
      </c>
    </row>
    <row r="13" spans="1:22" ht="15.75" customHeight="1" x14ac:dyDescent="0.15">
      <c r="A13" s="457" t="s">
        <v>683</v>
      </c>
      <c r="B13" s="458"/>
      <c r="C13" s="459"/>
      <c r="D13" s="463" t="s">
        <v>684</v>
      </c>
      <c r="E13" s="464"/>
      <c r="F13" s="465"/>
      <c r="G13" s="463" t="s">
        <v>685</v>
      </c>
      <c r="H13" s="464"/>
      <c r="I13" s="465"/>
      <c r="J13" s="119"/>
      <c r="K13" s="469" t="s">
        <v>686</v>
      </c>
      <c r="L13" s="469"/>
      <c r="M13" s="469"/>
      <c r="N13" s="469"/>
      <c r="O13" s="469"/>
      <c r="P13" s="469"/>
      <c r="Q13" s="121"/>
      <c r="R13" s="470" t="s">
        <v>687</v>
      </c>
      <c r="S13" s="457"/>
      <c r="T13" s="464" t="s">
        <v>688</v>
      </c>
      <c r="U13" s="464"/>
      <c r="V13" s="459"/>
    </row>
    <row r="14" spans="1:22" ht="15.75" customHeight="1" x14ac:dyDescent="0.15">
      <c r="A14" s="460"/>
      <c r="B14" s="461"/>
      <c r="C14" s="462"/>
      <c r="D14" s="466"/>
      <c r="E14" s="467"/>
      <c r="F14" s="468"/>
      <c r="G14" s="466"/>
      <c r="H14" s="467"/>
      <c r="I14" s="468"/>
      <c r="J14" s="118" t="s">
        <v>689</v>
      </c>
      <c r="K14" s="118" t="s">
        <v>690</v>
      </c>
      <c r="L14" s="118" t="s">
        <v>691</v>
      </c>
      <c r="M14" s="118" t="s">
        <v>692</v>
      </c>
      <c r="N14" s="118" t="s">
        <v>693</v>
      </c>
      <c r="O14" s="118" t="s">
        <v>694</v>
      </c>
      <c r="P14" s="118" t="s">
        <v>695</v>
      </c>
      <c r="Q14" s="117" t="s">
        <v>696</v>
      </c>
      <c r="R14" s="471"/>
      <c r="S14" s="460"/>
      <c r="T14" s="467"/>
      <c r="U14" s="467"/>
      <c r="V14" s="462"/>
    </row>
    <row r="15" spans="1:22" ht="15.75" customHeight="1" x14ac:dyDescent="0.15">
      <c r="A15" s="119"/>
      <c r="B15" s="120" t="s">
        <v>697</v>
      </c>
      <c r="C15" s="125"/>
      <c r="D15" s="126" t="s">
        <v>698</v>
      </c>
      <c r="E15" s="127" t="s">
        <v>699</v>
      </c>
      <c r="F15" s="128" t="s">
        <v>700</v>
      </c>
      <c r="G15" s="129">
        <v>9.1</v>
      </c>
      <c r="H15" s="127" t="s">
        <v>699</v>
      </c>
      <c r="I15" s="130" t="s">
        <v>701</v>
      </c>
      <c r="J15" s="124"/>
      <c r="K15" s="124">
        <v>2</v>
      </c>
      <c r="L15" s="124">
        <v>5</v>
      </c>
      <c r="M15" s="124">
        <v>1</v>
      </c>
      <c r="N15" s="124">
        <v>7</v>
      </c>
      <c r="O15" s="124">
        <v>5</v>
      </c>
      <c r="P15" s="124"/>
      <c r="Q15" s="124">
        <v>11</v>
      </c>
      <c r="R15" s="124">
        <f t="shared" ref="R15:R34" si="0">SUM(J15:Q15)</f>
        <v>31</v>
      </c>
      <c r="S15" s="455"/>
      <c r="T15" s="455"/>
      <c r="U15" s="455"/>
      <c r="V15" s="455"/>
    </row>
    <row r="16" spans="1:22" ht="15.75" customHeight="1" x14ac:dyDescent="0.15">
      <c r="A16" s="119"/>
      <c r="B16" s="120" t="s">
        <v>702</v>
      </c>
      <c r="C16" s="125"/>
      <c r="D16" s="126" t="s">
        <v>703</v>
      </c>
      <c r="E16" s="127" t="s">
        <v>699</v>
      </c>
      <c r="F16" s="128" t="s">
        <v>704</v>
      </c>
      <c r="G16" s="129">
        <v>4.0999999999999996</v>
      </c>
      <c r="H16" s="127" t="s">
        <v>699</v>
      </c>
      <c r="I16" s="130">
        <v>12.31</v>
      </c>
      <c r="J16" s="124"/>
      <c r="K16" s="124">
        <v>5</v>
      </c>
      <c r="L16" s="124">
        <v>26</v>
      </c>
      <c r="M16" s="124"/>
      <c r="N16" s="124"/>
      <c r="O16" s="124"/>
      <c r="P16" s="124"/>
      <c r="Q16" s="124"/>
      <c r="R16" s="124">
        <f t="shared" si="0"/>
        <v>31</v>
      </c>
      <c r="S16" s="455" t="s">
        <v>705</v>
      </c>
      <c r="T16" s="455"/>
      <c r="U16" s="455"/>
      <c r="V16" s="455"/>
    </row>
    <row r="17" spans="1:22" ht="15.75" customHeight="1" x14ac:dyDescent="0.15">
      <c r="A17" s="119"/>
      <c r="B17" s="120" t="s">
        <v>706</v>
      </c>
      <c r="C17" s="125"/>
      <c r="D17" s="126" t="s">
        <v>698</v>
      </c>
      <c r="E17" s="127" t="s">
        <v>699</v>
      </c>
      <c r="F17" s="128" t="s">
        <v>700</v>
      </c>
      <c r="G17" s="129">
        <v>2.15</v>
      </c>
      <c r="H17" s="127" t="s">
        <v>699</v>
      </c>
      <c r="I17" s="130" t="s">
        <v>707</v>
      </c>
      <c r="J17" s="124"/>
      <c r="K17" s="124"/>
      <c r="L17" s="124">
        <v>7</v>
      </c>
      <c r="M17" s="124"/>
      <c r="N17" s="124"/>
      <c r="O17" s="124">
        <v>1</v>
      </c>
      <c r="P17" s="124"/>
      <c r="Q17" s="124"/>
      <c r="R17" s="124">
        <f t="shared" si="0"/>
        <v>8</v>
      </c>
      <c r="S17" s="455" t="s">
        <v>708</v>
      </c>
      <c r="T17" s="455"/>
      <c r="U17" s="455"/>
      <c r="V17" s="455"/>
    </row>
    <row r="18" spans="1:22" ht="15.75" customHeight="1" x14ac:dyDescent="0.15">
      <c r="A18" s="119"/>
      <c r="B18" s="120" t="s">
        <v>709</v>
      </c>
      <c r="C18" s="125"/>
      <c r="D18" s="126" t="s">
        <v>710</v>
      </c>
      <c r="E18" s="127" t="s">
        <v>699</v>
      </c>
      <c r="F18" s="128" t="s">
        <v>711</v>
      </c>
      <c r="G18" s="129">
        <v>5.0999999999999996</v>
      </c>
      <c r="H18" s="127" t="s">
        <v>699</v>
      </c>
      <c r="I18" s="130" t="s">
        <v>712</v>
      </c>
      <c r="J18" s="124"/>
      <c r="K18" s="124"/>
      <c r="L18" s="124">
        <v>2</v>
      </c>
      <c r="M18" s="124">
        <v>2</v>
      </c>
      <c r="N18" s="124"/>
      <c r="O18" s="124">
        <v>4</v>
      </c>
      <c r="P18" s="124"/>
      <c r="Q18" s="124">
        <v>1</v>
      </c>
      <c r="R18" s="124">
        <f t="shared" si="0"/>
        <v>9</v>
      </c>
      <c r="S18" s="455" t="s">
        <v>713</v>
      </c>
      <c r="T18" s="455"/>
      <c r="U18" s="455"/>
      <c r="V18" s="455"/>
    </row>
    <row r="19" spans="1:22" ht="15.75" customHeight="1" x14ac:dyDescent="0.15">
      <c r="A19" s="119"/>
      <c r="B19" s="120" t="s">
        <v>714</v>
      </c>
      <c r="C19" s="125"/>
      <c r="D19" s="126" t="s">
        <v>715</v>
      </c>
      <c r="E19" s="127" t="s">
        <v>699</v>
      </c>
      <c r="F19" s="128" t="s">
        <v>716</v>
      </c>
      <c r="G19" s="129">
        <v>5.15</v>
      </c>
      <c r="H19" s="127" t="s">
        <v>699</v>
      </c>
      <c r="I19" s="130" t="s">
        <v>717</v>
      </c>
      <c r="J19" s="124"/>
      <c r="K19" s="124"/>
      <c r="L19" s="124">
        <v>3</v>
      </c>
      <c r="M19" s="124">
        <v>2</v>
      </c>
      <c r="N19" s="124">
        <v>1</v>
      </c>
      <c r="O19" s="124">
        <v>2</v>
      </c>
      <c r="P19" s="124">
        <v>1</v>
      </c>
      <c r="Q19" s="124">
        <v>1</v>
      </c>
      <c r="R19" s="124">
        <f t="shared" si="0"/>
        <v>10</v>
      </c>
      <c r="S19" s="455"/>
      <c r="T19" s="455"/>
      <c r="U19" s="455"/>
      <c r="V19" s="455"/>
    </row>
    <row r="20" spans="1:22" ht="15.75" customHeight="1" x14ac:dyDescent="0.15">
      <c r="A20" s="119"/>
      <c r="B20" s="120" t="s">
        <v>718</v>
      </c>
      <c r="C20" s="125"/>
      <c r="D20" s="126" t="s">
        <v>719</v>
      </c>
      <c r="E20" s="127" t="s">
        <v>699</v>
      </c>
      <c r="F20" s="128" t="s">
        <v>720</v>
      </c>
      <c r="G20" s="129">
        <v>4.0999999999999996</v>
      </c>
      <c r="H20" s="127" t="s">
        <v>699</v>
      </c>
      <c r="I20" s="130">
        <v>12.31</v>
      </c>
      <c r="J20" s="124"/>
      <c r="K20" s="124">
        <v>1</v>
      </c>
      <c r="L20" s="124">
        <v>8</v>
      </c>
      <c r="M20" s="124">
        <v>1</v>
      </c>
      <c r="N20" s="124">
        <v>3</v>
      </c>
      <c r="O20" s="124"/>
      <c r="P20" s="124"/>
      <c r="Q20" s="124"/>
      <c r="R20" s="124">
        <f t="shared" si="0"/>
        <v>13</v>
      </c>
      <c r="S20" s="455"/>
      <c r="T20" s="455"/>
      <c r="U20" s="455"/>
      <c r="V20" s="455"/>
    </row>
    <row r="21" spans="1:22" ht="15.75" customHeight="1" x14ac:dyDescent="0.15">
      <c r="A21" s="119"/>
      <c r="B21" s="120" t="s">
        <v>721</v>
      </c>
      <c r="C21" s="125"/>
      <c r="D21" s="126" t="s">
        <v>722</v>
      </c>
      <c r="E21" s="127" t="s">
        <v>699</v>
      </c>
      <c r="F21" s="128" t="s">
        <v>723</v>
      </c>
      <c r="G21" s="129">
        <v>7.1</v>
      </c>
      <c r="H21" s="127" t="s">
        <v>699</v>
      </c>
      <c r="I21" s="130">
        <v>10.31</v>
      </c>
      <c r="J21" s="124"/>
      <c r="K21" s="124"/>
      <c r="L21" s="124">
        <v>4</v>
      </c>
      <c r="M21" s="124"/>
      <c r="N21" s="124">
        <v>1</v>
      </c>
      <c r="O21" s="124">
        <v>3</v>
      </c>
      <c r="P21" s="124"/>
      <c r="Q21" s="124"/>
      <c r="R21" s="124">
        <f t="shared" si="0"/>
        <v>8</v>
      </c>
      <c r="S21" s="455"/>
      <c r="T21" s="455"/>
      <c r="U21" s="455"/>
      <c r="V21" s="455"/>
    </row>
    <row r="22" spans="1:22" ht="15.75" customHeight="1" x14ac:dyDescent="0.15">
      <c r="A22" s="119"/>
      <c r="B22" s="120" t="s">
        <v>724</v>
      </c>
      <c r="C22" s="125"/>
      <c r="D22" s="126" t="s">
        <v>703</v>
      </c>
      <c r="E22" s="127" t="s">
        <v>699</v>
      </c>
      <c r="F22" s="128" t="s">
        <v>704</v>
      </c>
      <c r="G22" s="129">
        <v>4.0999999999999996</v>
      </c>
      <c r="H22" s="127" t="s">
        <v>699</v>
      </c>
      <c r="I22" s="130" t="s">
        <v>725</v>
      </c>
      <c r="J22" s="124"/>
      <c r="K22" s="124"/>
      <c r="L22" s="124"/>
      <c r="M22" s="124"/>
      <c r="N22" s="124"/>
      <c r="O22" s="124"/>
      <c r="P22" s="124">
        <v>2</v>
      </c>
      <c r="Q22" s="124">
        <v>1</v>
      </c>
      <c r="R22" s="124">
        <f t="shared" si="0"/>
        <v>3</v>
      </c>
      <c r="S22" s="455"/>
      <c r="T22" s="455"/>
      <c r="U22" s="455"/>
      <c r="V22" s="455"/>
    </row>
    <row r="23" spans="1:22" ht="15.75" customHeight="1" x14ac:dyDescent="0.15">
      <c r="A23" s="119"/>
      <c r="B23" s="120" t="s">
        <v>726</v>
      </c>
      <c r="C23" s="125"/>
      <c r="D23" s="126" t="s">
        <v>727</v>
      </c>
      <c r="E23" s="127" t="s">
        <v>699</v>
      </c>
      <c r="F23" s="128" t="s">
        <v>728</v>
      </c>
      <c r="G23" s="129">
        <v>12.1</v>
      </c>
      <c r="H23" s="127" t="s">
        <v>699</v>
      </c>
      <c r="I23" s="130" t="s">
        <v>712</v>
      </c>
      <c r="J23" s="124"/>
      <c r="K23" s="124"/>
      <c r="L23" s="124">
        <v>1</v>
      </c>
      <c r="M23" s="124"/>
      <c r="N23" s="124"/>
      <c r="O23" s="124"/>
      <c r="P23" s="124"/>
      <c r="Q23" s="124"/>
      <c r="R23" s="124">
        <f t="shared" si="0"/>
        <v>1</v>
      </c>
      <c r="S23" s="455"/>
      <c r="T23" s="455"/>
      <c r="U23" s="455"/>
      <c r="V23" s="455"/>
    </row>
    <row r="24" spans="1:22" ht="15.75" customHeight="1" x14ac:dyDescent="0.15">
      <c r="A24" s="119"/>
      <c r="B24" s="120" t="s">
        <v>729</v>
      </c>
      <c r="C24" s="125"/>
      <c r="D24" s="126" t="s">
        <v>730</v>
      </c>
      <c r="E24" s="127" t="s">
        <v>699</v>
      </c>
      <c r="F24" s="128" t="s">
        <v>731</v>
      </c>
      <c r="G24" s="129">
        <v>6.1</v>
      </c>
      <c r="H24" s="127" t="s">
        <v>699</v>
      </c>
      <c r="I24" s="130">
        <v>8.31</v>
      </c>
      <c r="J24" s="124"/>
      <c r="K24" s="124"/>
      <c r="L24" s="124"/>
      <c r="M24" s="124"/>
      <c r="N24" s="124"/>
      <c r="O24" s="124"/>
      <c r="P24" s="124"/>
      <c r="Q24" s="124">
        <v>3</v>
      </c>
      <c r="R24" s="124">
        <f t="shared" si="0"/>
        <v>3</v>
      </c>
      <c r="S24" s="455"/>
      <c r="T24" s="455"/>
      <c r="U24" s="455"/>
      <c r="V24" s="455"/>
    </row>
    <row r="25" spans="1:22" ht="15.75" customHeight="1" x14ac:dyDescent="0.15">
      <c r="A25" s="119"/>
      <c r="B25" s="120" t="s">
        <v>732</v>
      </c>
      <c r="C25" s="125"/>
      <c r="D25" s="126" t="s">
        <v>733</v>
      </c>
      <c r="E25" s="127" t="s">
        <v>699</v>
      </c>
      <c r="F25" s="128" t="s">
        <v>734</v>
      </c>
      <c r="G25" s="129">
        <v>4.0999999999999996</v>
      </c>
      <c r="H25" s="127" t="s">
        <v>699</v>
      </c>
      <c r="I25" s="130" t="s">
        <v>735</v>
      </c>
      <c r="J25" s="124"/>
      <c r="K25" s="124"/>
      <c r="L25" s="124"/>
      <c r="M25" s="124">
        <v>1</v>
      </c>
      <c r="N25" s="124"/>
      <c r="O25" s="124"/>
      <c r="P25" s="124"/>
      <c r="Q25" s="124"/>
      <c r="R25" s="124">
        <f t="shared" si="0"/>
        <v>1</v>
      </c>
      <c r="S25" s="455"/>
      <c r="T25" s="455"/>
      <c r="U25" s="455"/>
      <c r="V25" s="455"/>
    </row>
    <row r="26" spans="1:22" ht="15.75" customHeight="1" x14ac:dyDescent="0.15">
      <c r="A26" s="119"/>
      <c r="B26" s="120" t="s">
        <v>736</v>
      </c>
      <c r="C26" s="125"/>
      <c r="D26" s="126" t="s">
        <v>737</v>
      </c>
      <c r="E26" s="127" t="s">
        <v>699</v>
      </c>
      <c r="F26" s="128" t="s">
        <v>738</v>
      </c>
      <c r="G26" s="129">
        <v>3.1</v>
      </c>
      <c r="H26" s="127" t="s">
        <v>699</v>
      </c>
      <c r="I26" s="130" t="s">
        <v>725</v>
      </c>
      <c r="J26" s="124"/>
      <c r="K26" s="124">
        <v>4</v>
      </c>
      <c r="L26" s="124">
        <v>11</v>
      </c>
      <c r="M26" s="124">
        <v>6</v>
      </c>
      <c r="N26" s="124">
        <v>6</v>
      </c>
      <c r="O26" s="124">
        <v>2</v>
      </c>
      <c r="P26" s="124"/>
      <c r="Q26" s="124">
        <v>2</v>
      </c>
      <c r="R26" s="124">
        <f t="shared" si="0"/>
        <v>31</v>
      </c>
      <c r="S26" s="455"/>
      <c r="T26" s="455"/>
      <c r="U26" s="455"/>
      <c r="V26" s="455"/>
    </row>
    <row r="27" spans="1:22" ht="15.75" customHeight="1" x14ac:dyDescent="0.15">
      <c r="A27" s="119"/>
      <c r="B27" s="120" t="s">
        <v>739</v>
      </c>
      <c r="C27" s="125"/>
      <c r="D27" s="126" t="s">
        <v>740</v>
      </c>
      <c r="E27" s="127" t="s">
        <v>699</v>
      </c>
      <c r="F27" s="128" t="s">
        <v>741</v>
      </c>
      <c r="G27" s="129" t="s">
        <v>742</v>
      </c>
      <c r="H27" s="127" t="s">
        <v>699</v>
      </c>
      <c r="I27" s="130" t="s">
        <v>712</v>
      </c>
      <c r="J27" s="124">
        <v>4</v>
      </c>
      <c r="K27" s="124"/>
      <c r="L27" s="124"/>
      <c r="M27" s="124"/>
      <c r="N27" s="124"/>
      <c r="O27" s="124"/>
      <c r="P27" s="124"/>
      <c r="Q27" s="124"/>
      <c r="R27" s="124">
        <f t="shared" si="0"/>
        <v>4</v>
      </c>
      <c r="S27" s="455"/>
      <c r="T27" s="455"/>
      <c r="U27" s="455"/>
      <c r="V27" s="455"/>
    </row>
    <row r="28" spans="1:22" ht="15.75" customHeight="1" x14ac:dyDescent="0.15">
      <c r="A28" s="119"/>
      <c r="B28" s="120" t="s">
        <v>743</v>
      </c>
      <c r="C28" s="125"/>
      <c r="D28" s="126" t="s">
        <v>744</v>
      </c>
      <c r="E28" s="127" t="s">
        <v>699</v>
      </c>
      <c r="F28" s="128" t="s">
        <v>745</v>
      </c>
      <c r="G28" s="129" t="s">
        <v>746</v>
      </c>
      <c r="H28" s="127" t="s">
        <v>699</v>
      </c>
      <c r="I28" s="130">
        <v>4.1500000000000004</v>
      </c>
      <c r="J28" s="124">
        <v>4</v>
      </c>
      <c r="K28" s="124"/>
      <c r="L28" s="124"/>
      <c r="M28" s="124"/>
      <c r="N28" s="124"/>
      <c r="O28" s="124"/>
      <c r="P28" s="124"/>
      <c r="Q28" s="124"/>
      <c r="R28" s="124">
        <f t="shared" si="0"/>
        <v>4</v>
      </c>
      <c r="S28" s="455"/>
      <c r="T28" s="455"/>
      <c r="U28" s="455"/>
      <c r="V28" s="455"/>
    </row>
    <row r="29" spans="1:22" ht="15.75" customHeight="1" x14ac:dyDescent="0.15">
      <c r="A29" s="119"/>
      <c r="B29" s="120" t="s">
        <v>747</v>
      </c>
      <c r="C29" s="125"/>
      <c r="D29" s="126" t="s">
        <v>719</v>
      </c>
      <c r="E29" s="127" t="s">
        <v>699</v>
      </c>
      <c r="F29" s="128" t="s">
        <v>720</v>
      </c>
      <c r="G29" s="129">
        <v>9.1</v>
      </c>
      <c r="H29" s="127" t="s">
        <v>699</v>
      </c>
      <c r="I29" s="130" t="s">
        <v>748</v>
      </c>
      <c r="J29" s="124">
        <v>12</v>
      </c>
      <c r="K29" s="124"/>
      <c r="L29" s="124"/>
      <c r="M29" s="124"/>
      <c r="N29" s="124"/>
      <c r="O29" s="124"/>
      <c r="P29" s="124"/>
      <c r="Q29" s="124"/>
      <c r="R29" s="124">
        <f t="shared" si="0"/>
        <v>12</v>
      </c>
      <c r="S29" s="455"/>
      <c r="T29" s="455"/>
      <c r="U29" s="455"/>
      <c r="V29" s="455"/>
    </row>
    <row r="30" spans="1:22" ht="15.75" customHeight="1" x14ac:dyDescent="0.15">
      <c r="A30" s="119"/>
      <c r="B30" s="120" t="s">
        <v>749</v>
      </c>
      <c r="C30" s="125"/>
      <c r="D30" s="126" t="s">
        <v>750</v>
      </c>
      <c r="E30" s="127" t="s">
        <v>751</v>
      </c>
      <c r="F30" s="128" t="s">
        <v>752</v>
      </c>
      <c r="G30" s="129" t="s">
        <v>753</v>
      </c>
      <c r="H30" s="127" t="s">
        <v>699</v>
      </c>
      <c r="I30" s="130">
        <v>12.31</v>
      </c>
      <c r="J30" s="124"/>
      <c r="K30" s="124"/>
      <c r="L30" s="124">
        <v>12</v>
      </c>
      <c r="M30" s="124"/>
      <c r="N30" s="124"/>
      <c r="O30" s="124"/>
      <c r="P30" s="124"/>
      <c r="Q30" s="124"/>
      <c r="R30" s="124">
        <f t="shared" si="0"/>
        <v>12</v>
      </c>
      <c r="S30" s="455" t="s">
        <v>754</v>
      </c>
      <c r="T30" s="455"/>
      <c r="U30" s="455"/>
      <c r="V30" s="455"/>
    </row>
    <row r="31" spans="1:22" ht="15.75" customHeight="1" x14ac:dyDescent="0.15">
      <c r="A31" s="119"/>
      <c r="B31" s="120" t="s">
        <v>755</v>
      </c>
      <c r="C31" s="125"/>
      <c r="D31" s="126" t="s">
        <v>710</v>
      </c>
      <c r="E31" s="127" t="s">
        <v>699</v>
      </c>
      <c r="F31" s="128" t="s">
        <v>711</v>
      </c>
      <c r="G31" s="129">
        <v>5.0999999999999996</v>
      </c>
      <c r="H31" s="127" t="s">
        <v>699</v>
      </c>
      <c r="I31" s="130" t="s">
        <v>756</v>
      </c>
      <c r="J31" s="124"/>
      <c r="K31" s="124"/>
      <c r="L31" s="124">
        <v>3</v>
      </c>
      <c r="M31" s="124"/>
      <c r="N31" s="124">
        <v>1</v>
      </c>
      <c r="O31" s="124"/>
      <c r="P31" s="124"/>
      <c r="Q31" s="124"/>
      <c r="R31" s="124">
        <f t="shared" si="0"/>
        <v>4</v>
      </c>
      <c r="S31" s="455"/>
      <c r="T31" s="455"/>
      <c r="U31" s="455"/>
      <c r="V31" s="455"/>
    </row>
    <row r="32" spans="1:22" ht="15.75" customHeight="1" x14ac:dyDescent="0.15">
      <c r="A32" s="119"/>
      <c r="B32" s="120" t="s">
        <v>757</v>
      </c>
      <c r="C32" s="125"/>
      <c r="D32" s="126" t="s">
        <v>727</v>
      </c>
      <c r="E32" s="127" t="s">
        <v>699</v>
      </c>
      <c r="F32" s="128" t="s">
        <v>728</v>
      </c>
      <c r="G32" s="129">
        <v>12.1</v>
      </c>
      <c r="H32" s="127" t="s">
        <v>699</v>
      </c>
      <c r="I32" s="130" t="s">
        <v>758</v>
      </c>
      <c r="J32" s="124"/>
      <c r="K32" s="124">
        <v>1</v>
      </c>
      <c r="L32" s="124"/>
      <c r="M32" s="124"/>
      <c r="N32" s="124"/>
      <c r="O32" s="124">
        <v>1</v>
      </c>
      <c r="P32" s="124"/>
      <c r="Q32" s="124"/>
      <c r="R32" s="124">
        <f t="shared" si="0"/>
        <v>2</v>
      </c>
      <c r="S32" s="455"/>
      <c r="T32" s="455"/>
      <c r="U32" s="455"/>
      <c r="V32" s="455"/>
    </row>
    <row r="33" spans="1:22" ht="15.75" customHeight="1" x14ac:dyDescent="0.15">
      <c r="A33" s="119"/>
      <c r="B33" s="120" t="s">
        <v>1879</v>
      </c>
      <c r="C33" s="125"/>
      <c r="D33" s="126" t="s">
        <v>740</v>
      </c>
      <c r="E33" s="127" t="s">
        <v>699</v>
      </c>
      <c r="F33" s="128" t="s">
        <v>728</v>
      </c>
      <c r="G33" s="129">
        <v>12.1</v>
      </c>
      <c r="H33" s="127" t="s">
        <v>699</v>
      </c>
      <c r="I33" s="130" t="s">
        <v>758</v>
      </c>
      <c r="J33" s="124"/>
      <c r="K33" s="124"/>
      <c r="L33" s="124"/>
      <c r="M33" s="124"/>
      <c r="N33" s="124"/>
      <c r="O33" s="124"/>
      <c r="P33" s="124"/>
      <c r="Q33" s="124">
        <v>8</v>
      </c>
      <c r="R33" s="124">
        <f t="shared" si="0"/>
        <v>8</v>
      </c>
      <c r="S33" s="455"/>
      <c r="T33" s="455"/>
      <c r="U33" s="455"/>
      <c r="V33" s="455"/>
    </row>
    <row r="34" spans="1:22" ht="15.75" customHeight="1" x14ac:dyDescent="0.15">
      <c r="A34" s="131"/>
      <c r="B34" s="122" t="s">
        <v>1880</v>
      </c>
      <c r="C34" s="123"/>
      <c r="D34" s="126" t="s">
        <v>759</v>
      </c>
      <c r="E34" s="127" t="s">
        <v>699</v>
      </c>
      <c r="F34" s="128" t="s">
        <v>760</v>
      </c>
      <c r="G34" s="129" t="s">
        <v>761</v>
      </c>
      <c r="H34" s="127" t="s">
        <v>699</v>
      </c>
      <c r="I34" s="130" t="s">
        <v>762</v>
      </c>
      <c r="J34" s="124"/>
      <c r="K34" s="124">
        <v>3</v>
      </c>
      <c r="L34" s="124">
        <v>6</v>
      </c>
      <c r="M34" s="124"/>
      <c r="N34" s="124"/>
      <c r="O34" s="124"/>
      <c r="P34" s="124"/>
      <c r="Q34" s="124"/>
      <c r="R34" s="124">
        <f t="shared" si="0"/>
        <v>9</v>
      </c>
      <c r="S34" s="455"/>
      <c r="T34" s="455"/>
      <c r="U34" s="455"/>
      <c r="V34" s="455"/>
    </row>
    <row r="35" spans="1:22" ht="15.75" customHeight="1" x14ac:dyDescent="0.15">
      <c r="A35" s="119"/>
      <c r="B35" s="115" t="s">
        <v>687</v>
      </c>
      <c r="C35" s="116"/>
      <c r="D35" s="456"/>
      <c r="E35" s="456"/>
      <c r="F35" s="456"/>
      <c r="G35" s="132"/>
      <c r="H35" s="133"/>
      <c r="I35" s="134"/>
      <c r="J35" s="124">
        <f t="shared" ref="J35:R35" si="1">SUM(J15:J34)</f>
        <v>20</v>
      </c>
      <c r="K35" s="124">
        <f t="shared" si="1"/>
        <v>16</v>
      </c>
      <c r="L35" s="124">
        <f t="shared" si="1"/>
        <v>88</v>
      </c>
      <c r="M35" s="124">
        <f t="shared" si="1"/>
        <v>13</v>
      </c>
      <c r="N35" s="124">
        <f t="shared" si="1"/>
        <v>19</v>
      </c>
      <c r="O35" s="124">
        <f t="shared" si="1"/>
        <v>18</v>
      </c>
      <c r="P35" s="124">
        <f t="shared" si="1"/>
        <v>3</v>
      </c>
      <c r="Q35" s="124">
        <f t="shared" si="1"/>
        <v>27</v>
      </c>
      <c r="R35" s="124">
        <f t="shared" si="1"/>
        <v>204</v>
      </c>
      <c r="S35" s="455"/>
      <c r="T35" s="455"/>
      <c r="U35" s="455"/>
      <c r="V35" s="455"/>
    </row>
  </sheetData>
  <mergeCells count="62">
    <mergeCell ref="D8:F8"/>
    <mergeCell ref="B2:U3"/>
    <mergeCell ref="A5:C5"/>
    <mergeCell ref="D5:K5"/>
    <mergeCell ref="L5:V5"/>
    <mergeCell ref="A6:C8"/>
    <mergeCell ref="D6:I6"/>
    <mergeCell ref="J6:K8"/>
    <mergeCell ref="L6:N6"/>
    <mergeCell ref="P6:U6"/>
    <mergeCell ref="D7:F7"/>
    <mergeCell ref="G7:I8"/>
    <mergeCell ref="L7:N8"/>
    <mergeCell ref="O7:O8"/>
    <mergeCell ref="P7:U8"/>
    <mergeCell ref="V7:V8"/>
    <mergeCell ref="Q9:S9"/>
    <mergeCell ref="T9:V9"/>
    <mergeCell ref="A10:C10"/>
    <mergeCell ref="D10:F10"/>
    <mergeCell ref="G10:I10"/>
    <mergeCell ref="J10:K10"/>
    <mergeCell ref="L10:N10"/>
    <mergeCell ref="O10:P10"/>
    <mergeCell ref="Q10:S10"/>
    <mergeCell ref="T10:V10"/>
    <mergeCell ref="A9:C9"/>
    <mergeCell ref="D9:F9"/>
    <mergeCell ref="G9:I9"/>
    <mergeCell ref="J9:K9"/>
    <mergeCell ref="L9:N9"/>
    <mergeCell ref="O9:P9"/>
    <mergeCell ref="S18:V18"/>
    <mergeCell ref="A13:C14"/>
    <mergeCell ref="D13:F14"/>
    <mergeCell ref="G13:I14"/>
    <mergeCell ref="K13:P13"/>
    <mergeCell ref="R13:R14"/>
    <mergeCell ref="S13:S14"/>
    <mergeCell ref="T13:U14"/>
    <mergeCell ref="V13:V14"/>
    <mergeCell ref="S15:V15"/>
    <mergeCell ref="S16:V16"/>
    <mergeCell ref="S17:V17"/>
    <mergeCell ref="S30:V30"/>
    <mergeCell ref="S19:V19"/>
    <mergeCell ref="S20:V20"/>
    <mergeCell ref="S21:V21"/>
    <mergeCell ref="S22:V22"/>
    <mergeCell ref="S23:V23"/>
    <mergeCell ref="S24:V24"/>
    <mergeCell ref="S25:V25"/>
    <mergeCell ref="S26:V26"/>
    <mergeCell ref="S27:V27"/>
    <mergeCell ref="S28:V28"/>
    <mergeCell ref="S29:V29"/>
    <mergeCell ref="S31:V31"/>
    <mergeCell ref="S32:V32"/>
    <mergeCell ref="S33:V33"/>
    <mergeCell ref="S34:V34"/>
    <mergeCell ref="D35:F35"/>
    <mergeCell ref="S35:V35"/>
  </mergeCells>
  <phoneticPr fontId="3"/>
  <pageMargins left="0.78740157480314965" right="0.39370078740157483" top="0.39370078740157483" bottom="0.39370078740157483" header="0" footer="0"/>
  <pageSetup paperSize="9" scale="99"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759-6EFC-4879-B591-2DF6242577A0}">
  <sheetPr codeName="Sheet20">
    <pageSetUpPr fitToPage="1"/>
  </sheetPr>
  <dimension ref="A1:AS26"/>
  <sheetViews>
    <sheetView view="pageLayout" zoomScaleNormal="100" workbookViewId="0"/>
  </sheetViews>
  <sheetFormatPr defaultColWidth="9" defaultRowHeight="14.4" x14ac:dyDescent="0.25"/>
  <cols>
    <col min="1" max="1" width="11.6640625" style="149" customWidth="1"/>
    <col min="2" max="3" width="2.44140625" style="136" customWidth="1"/>
    <col min="4" max="4" width="2.44140625" style="149" customWidth="1"/>
    <col min="5" max="11" width="2.44140625" style="136" customWidth="1"/>
    <col min="12" max="12" width="3.109375" style="136" customWidth="1"/>
    <col min="13" max="19" width="2.44140625" style="136" customWidth="1"/>
    <col min="20" max="20" width="2.21875" style="136" customWidth="1"/>
    <col min="21" max="21" width="2.109375" style="136" customWidth="1"/>
    <col min="22" max="33" width="2.44140625" style="136" customWidth="1"/>
    <col min="34" max="34" width="2.77734375" style="136" customWidth="1"/>
    <col min="35" max="36" width="2.44140625" style="136" customWidth="1"/>
    <col min="37" max="37" width="2.21875" style="136" customWidth="1"/>
    <col min="38" max="38" width="4.109375" style="136" customWidth="1"/>
    <col min="39" max="40" width="2.88671875" style="136" customWidth="1"/>
    <col min="41" max="44" width="2.44140625" style="136" customWidth="1"/>
    <col min="45" max="45" width="2.33203125" style="136" customWidth="1"/>
    <col min="46" max="142" width="2.44140625" style="136" customWidth="1"/>
    <col min="143" max="16384" width="9" style="136"/>
  </cols>
  <sheetData>
    <row r="1" spans="1:45" ht="30.8" customHeight="1" x14ac:dyDescent="0.25">
      <c r="A1" s="135" t="s">
        <v>1793</v>
      </c>
      <c r="D1" s="137"/>
      <c r="E1" s="137"/>
      <c r="AJ1" s="138"/>
      <c r="AK1" s="138"/>
      <c r="AL1" s="138"/>
      <c r="AM1" s="138"/>
      <c r="AR1" s="139" t="s">
        <v>763</v>
      </c>
    </row>
    <row r="2" spans="1:45" ht="30.8" customHeight="1" x14ac:dyDescent="0.25">
      <c r="A2" s="140" t="s">
        <v>764</v>
      </c>
      <c r="B2" s="490" t="s">
        <v>765</v>
      </c>
      <c r="C2" s="490"/>
      <c r="D2" s="490"/>
      <c r="E2" s="490"/>
      <c r="F2" s="490"/>
      <c r="G2" s="490"/>
      <c r="H2" s="490"/>
      <c r="I2" s="490"/>
      <c r="J2" s="490"/>
      <c r="K2" s="490" t="s">
        <v>766</v>
      </c>
      <c r="L2" s="490"/>
      <c r="M2" s="490"/>
      <c r="N2" s="490"/>
      <c r="O2" s="490"/>
      <c r="P2" s="490"/>
      <c r="Q2" s="490"/>
      <c r="R2" s="490"/>
      <c r="S2" s="490"/>
      <c r="T2" s="490" t="s">
        <v>767</v>
      </c>
      <c r="U2" s="490"/>
      <c r="V2" s="490"/>
      <c r="W2" s="490"/>
      <c r="X2" s="490"/>
      <c r="Y2" s="490"/>
      <c r="Z2" s="490"/>
      <c r="AA2" s="490"/>
      <c r="AB2" s="490"/>
      <c r="AC2" s="490"/>
      <c r="AD2" s="490"/>
      <c r="AE2" s="490"/>
      <c r="AF2" s="490"/>
      <c r="AG2" s="491" t="s">
        <v>768</v>
      </c>
      <c r="AH2" s="494"/>
      <c r="AI2" s="494"/>
      <c r="AJ2" s="494"/>
      <c r="AK2" s="494"/>
      <c r="AL2" s="494"/>
      <c r="AM2" s="494"/>
      <c r="AN2" s="494"/>
      <c r="AO2" s="494"/>
      <c r="AP2" s="494"/>
      <c r="AQ2" s="494"/>
      <c r="AR2" s="494"/>
      <c r="AS2" s="495"/>
    </row>
    <row r="3" spans="1:45" ht="30.8" customHeight="1" x14ac:dyDescent="0.25">
      <c r="A3" s="141" t="s">
        <v>769</v>
      </c>
      <c r="B3" s="503" t="s">
        <v>719</v>
      </c>
      <c r="C3" s="504"/>
      <c r="D3" s="504"/>
      <c r="E3" s="504"/>
      <c r="F3" s="142" t="s">
        <v>770</v>
      </c>
      <c r="G3" s="504" t="s">
        <v>723</v>
      </c>
      <c r="H3" s="504"/>
      <c r="I3" s="504"/>
      <c r="J3" s="505"/>
      <c r="K3" s="491" t="s">
        <v>771</v>
      </c>
      <c r="L3" s="494"/>
      <c r="M3" s="494"/>
      <c r="N3" s="494"/>
      <c r="O3" s="143" t="s">
        <v>770</v>
      </c>
      <c r="P3" s="494" t="s">
        <v>772</v>
      </c>
      <c r="Q3" s="494"/>
      <c r="R3" s="494"/>
      <c r="S3" s="494"/>
      <c r="T3" s="498" t="s">
        <v>773</v>
      </c>
      <c r="U3" s="498"/>
      <c r="V3" s="498"/>
      <c r="W3" s="498"/>
      <c r="X3" s="498"/>
      <c r="Y3" s="498"/>
      <c r="Z3" s="498"/>
      <c r="AA3" s="498"/>
      <c r="AB3" s="498"/>
      <c r="AC3" s="498"/>
      <c r="AD3" s="498"/>
      <c r="AE3" s="498"/>
      <c r="AF3" s="498"/>
      <c r="AG3" s="489" t="s">
        <v>774</v>
      </c>
      <c r="AH3" s="489"/>
      <c r="AI3" s="489"/>
      <c r="AJ3" s="489"/>
      <c r="AK3" s="502"/>
      <c r="AL3" s="145" t="s">
        <v>775</v>
      </c>
      <c r="AM3" s="489" t="s">
        <v>776</v>
      </c>
      <c r="AN3" s="489"/>
      <c r="AO3" s="489"/>
      <c r="AP3" s="489"/>
      <c r="AQ3" s="502"/>
      <c r="AR3" s="492" t="s">
        <v>777</v>
      </c>
      <c r="AS3" s="493"/>
    </row>
    <row r="4" spans="1:45" ht="30.8" customHeight="1" x14ac:dyDescent="0.25">
      <c r="A4" s="146" t="s">
        <v>120</v>
      </c>
      <c r="B4" s="490" t="s">
        <v>778</v>
      </c>
      <c r="C4" s="490"/>
      <c r="D4" s="490"/>
      <c r="E4" s="490"/>
      <c r="F4" s="490"/>
      <c r="G4" s="490"/>
      <c r="H4" s="490"/>
      <c r="I4" s="490"/>
      <c r="J4" s="490"/>
      <c r="K4" s="489" t="s">
        <v>120</v>
      </c>
      <c r="L4" s="489"/>
      <c r="M4" s="489"/>
      <c r="N4" s="489"/>
      <c r="O4" s="489"/>
      <c r="P4" s="489"/>
      <c r="Q4" s="489"/>
      <c r="R4" s="489"/>
      <c r="S4" s="489"/>
      <c r="T4" s="498" t="s">
        <v>1794</v>
      </c>
      <c r="U4" s="498"/>
      <c r="V4" s="498"/>
      <c r="W4" s="498"/>
      <c r="X4" s="498"/>
      <c r="Y4" s="498"/>
      <c r="Z4" s="498"/>
      <c r="AA4" s="498"/>
      <c r="AB4" s="498"/>
      <c r="AC4" s="498"/>
      <c r="AD4" s="498"/>
      <c r="AE4" s="498"/>
      <c r="AF4" s="498"/>
      <c r="AG4" s="490" t="s">
        <v>774</v>
      </c>
      <c r="AH4" s="490"/>
      <c r="AI4" s="490"/>
      <c r="AJ4" s="490"/>
      <c r="AK4" s="491"/>
      <c r="AL4" s="145" t="s">
        <v>779</v>
      </c>
      <c r="AM4" s="490" t="s">
        <v>776</v>
      </c>
      <c r="AN4" s="490"/>
      <c r="AO4" s="490"/>
      <c r="AP4" s="490"/>
      <c r="AQ4" s="491"/>
      <c r="AR4" s="492" t="s">
        <v>777</v>
      </c>
      <c r="AS4" s="493"/>
    </row>
    <row r="5" spans="1:45" ht="30.8" customHeight="1" x14ac:dyDescent="0.25">
      <c r="A5" s="141" t="s">
        <v>120</v>
      </c>
      <c r="B5" s="490" t="s">
        <v>778</v>
      </c>
      <c r="C5" s="490"/>
      <c r="D5" s="490"/>
      <c r="E5" s="490"/>
      <c r="F5" s="490"/>
      <c r="G5" s="490"/>
      <c r="H5" s="490"/>
      <c r="I5" s="490"/>
      <c r="J5" s="490"/>
      <c r="K5" s="499" t="s">
        <v>120</v>
      </c>
      <c r="L5" s="500"/>
      <c r="M5" s="500"/>
      <c r="N5" s="500"/>
      <c r="O5" s="500"/>
      <c r="P5" s="500"/>
      <c r="Q5" s="500"/>
      <c r="R5" s="500"/>
      <c r="S5" s="501"/>
      <c r="T5" s="498" t="s">
        <v>1795</v>
      </c>
      <c r="U5" s="498"/>
      <c r="V5" s="498"/>
      <c r="W5" s="498"/>
      <c r="X5" s="498"/>
      <c r="Y5" s="498"/>
      <c r="Z5" s="498"/>
      <c r="AA5" s="498"/>
      <c r="AB5" s="498"/>
      <c r="AC5" s="498"/>
      <c r="AD5" s="498"/>
      <c r="AE5" s="498"/>
      <c r="AF5" s="498"/>
      <c r="AG5" s="490" t="s">
        <v>774</v>
      </c>
      <c r="AH5" s="490"/>
      <c r="AI5" s="490"/>
      <c r="AJ5" s="490"/>
      <c r="AK5" s="491"/>
      <c r="AL5" s="145" t="s">
        <v>780</v>
      </c>
      <c r="AM5" s="490" t="s">
        <v>776</v>
      </c>
      <c r="AN5" s="490"/>
      <c r="AO5" s="490"/>
      <c r="AP5" s="490"/>
      <c r="AQ5" s="491"/>
      <c r="AR5" s="492" t="s">
        <v>781</v>
      </c>
      <c r="AS5" s="493"/>
    </row>
    <row r="6" spans="1:45" ht="30.8" customHeight="1" x14ac:dyDescent="0.25">
      <c r="A6" s="141" t="s">
        <v>782</v>
      </c>
      <c r="B6" s="491" t="s">
        <v>1881</v>
      </c>
      <c r="C6" s="494"/>
      <c r="D6" s="494"/>
      <c r="E6" s="494"/>
      <c r="F6" s="147" t="s">
        <v>783</v>
      </c>
      <c r="G6" s="494" t="s">
        <v>1796</v>
      </c>
      <c r="H6" s="494"/>
      <c r="I6" s="494"/>
      <c r="J6" s="495"/>
      <c r="K6" s="491" t="s">
        <v>784</v>
      </c>
      <c r="L6" s="494"/>
      <c r="M6" s="494"/>
      <c r="N6" s="494"/>
      <c r="O6" s="147" t="s">
        <v>783</v>
      </c>
      <c r="P6" s="494" t="s">
        <v>785</v>
      </c>
      <c r="Q6" s="494"/>
      <c r="R6" s="494"/>
      <c r="S6" s="494"/>
      <c r="T6" s="498" t="s">
        <v>786</v>
      </c>
      <c r="U6" s="498"/>
      <c r="V6" s="498"/>
      <c r="W6" s="498"/>
      <c r="X6" s="498"/>
      <c r="Y6" s="498"/>
      <c r="Z6" s="498"/>
      <c r="AA6" s="498"/>
      <c r="AB6" s="498"/>
      <c r="AC6" s="498"/>
      <c r="AD6" s="498"/>
      <c r="AE6" s="498"/>
      <c r="AF6" s="498"/>
      <c r="AG6" s="490" t="s">
        <v>787</v>
      </c>
      <c r="AH6" s="490"/>
      <c r="AI6" s="490"/>
      <c r="AJ6" s="490"/>
      <c r="AK6" s="491"/>
      <c r="AL6" s="145" t="s">
        <v>781</v>
      </c>
      <c r="AM6" s="490" t="s">
        <v>788</v>
      </c>
      <c r="AN6" s="490"/>
      <c r="AO6" s="490"/>
      <c r="AP6" s="490"/>
      <c r="AQ6" s="491"/>
      <c r="AR6" s="492" t="s">
        <v>781</v>
      </c>
      <c r="AS6" s="493"/>
    </row>
    <row r="7" spans="1:45" ht="30.8" customHeight="1" x14ac:dyDescent="0.25">
      <c r="A7" s="140" t="s">
        <v>150</v>
      </c>
      <c r="B7" s="491"/>
      <c r="C7" s="494"/>
      <c r="D7" s="494"/>
      <c r="E7" s="494"/>
      <c r="F7" s="494"/>
      <c r="G7" s="494"/>
      <c r="H7" s="494"/>
      <c r="I7" s="494"/>
      <c r="J7" s="495"/>
      <c r="K7" s="491"/>
      <c r="L7" s="494"/>
      <c r="M7" s="494"/>
      <c r="N7" s="494"/>
      <c r="O7" s="494"/>
      <c r="P7" s="494"/>
      <c r="Q7" s="494"/>
      <c r="R7" s="494"/>
      <c r="S7" s="495"/>
      <c r="T7" s="496"/>
      <c r="U7" s="496"/>
      <c r="V7" s="496"/>
      <c r="W7" s="496"/>
      <c r="X7" s="496"/>
      <c r="Y7" s="496"/>
      <c r="Z7" s="496"/>
      <c r="AA7" s="496"/>
      <c r="AB7" s="496"/>
      <c r="AC7" s="496"/>
      <c r="AD7" s="496"/>
      <c r="AE7" s="496"/>
      <c r="AF7" s="496"/>
      <c r="AG7" s="497" t="s">
        <v>1882</v>
      </c>
      <c r="AH7" s="497"/>
      <c r="AI7" s="497"/>
      <c r="AJ7" s="497"/>
      <c r="AK7" s="497"/>
      <c r="AL7" s="497"/>
      <c r="AM7" s="493" t="s">
        <v>789</v>
      </c>
      <c r="AN7" s="493"/>
      <c r="AO7" s="493"/>
      <c r="AP7" s="493"/>
      <c r="AQ7" s="493"/>
      <c r="AR7" s="493"/>
      <c r="AS7" s="493"/>
    </row>
    <row r="8" spans="1:45" ht="30.8" customHeight="1" x14ac:dyDescent="0.25">
      <c r="A8" s="148" t="s">
        <v>1797</v>
      </c>
    </row>
    <row r="9" spans="1:45" ht="21.8" customHeight="1" x14ac:dyDescent="0.25">
      <c r="A9" s="148"/>
      <c r="AN9" s="138"/>
      <c r="AO9" s="138"/>
      <c r="AP9" s="138"/>
      <c r="AQ9" s="138"/>
      <c r="AR9" s="138"/>
      <c r="AS9" s="138"/>
    </row>
    <row r="10" spans="1:45" ht="30.8" customHeight="1" x14ac:dyDescent="0.25">
      <c r="A10" s="135" t="s">
        <v>1798</v>
      </c>
      <c r="AJ10" s="150"/>
      <c r="AK10" s="149"/>
      <c r="AL10" s="149"/>
      <c r="AM10" s="149"/>
      <c r="AN10" s="138"/>
      <c r="AO10" s="138"/>
      <c r="AP10" s="138"/>
      <c r="AR10" s="138"/>
      <c r="AS10" s="151" t="s">
        <v>763</v>
      </c>
    </row>
    <row r="11" spans="1:45" ht="30.8" customHeight="1" x14ac:dyDescent="0.25">
      <c r="A11" s="490" t="s">
        <v>790</v>
      </c>
      <c r="B11" s="490"/>
      <c r="C11" s="490"/>
      <c r="D11" s="490" t="s">
        <v>791</v>
      </c>
      <c r="E11" s="490"/>
      <c r="F11" s="490"/>
      <c r="G11" s="490" t="s">
        <v>792</v>
      </c>
      <c r="H11" s="490"/>
      <c r="I11" s="490"/>
      <c r="J11" s="490" t="s">
        <v>793</v>
      </c>
      <c r="K11" s="490"/>
      <c r="L11" s="490"/>
      <c r="M11" s="490" t="s">
        <v>794</v>
      </c>
      <c r="N11" s="490"/>
      <c r="O11" s="490"/>
      <c r="P11" s="490" t="s">
        <v>795</v>
      </c>
      <c r="Q11" s="490"/>
      <c r="R11" s="490"/>
      <c r="S11" s="490" t="s">
        <v>796</v>
      </c>
      <c r="T11" s="490"/>
      <c r="U11" s="490"/>
      <c r="V11" s="490" t="s">
        <v>797</v>
      </c>
      <c r="W11" s="490"/>
      <c r="X11" s="490"/>
      <c r="Y11" s="490" t="s">
        <v>798</v>
      </c>
      <c r="Z11" s="490"/>
      <c r="AA11" s="490"/>
      <c r="AB11" s="489" t="s">
        <v>799</v>
      </c>
      <c r="AC11" s="489"/>
      <c r="AD11" s="489"/>
      <c r="AE11" s="490" t="s">
        <v>800</v>
      </c>
      <c r="AF11" s="490"/>
      <c r="AG11" s="490"/>
      <c r="AH11" s="490" t="s">
        <v>801</v>
      </c>
      <c r="AI11" s="490"/>
      <c r="AJ11" s="490"/>
      <c r="AK11" s="490" t="s">
        <v>802</v>
      </c>
      <c r="AL11" s="490"/>
      <c r="AM11" s="490"/>
      <c r="AN11" s="490" t="s">
        <v>803</v>
      </c>
      <c r="AO11" s="490"/>
      <c r="AP11" s="490"/>
      <c r="AQ11" s="490" t="s">
        <v>804</v>
      </c>
      <c r="AR11" s="490"/>
      <c r="AS11" s="490"/>
    </row>
    <row r="12" spans="1:45" ht="30.8" customHeight="1" x14ac:dyDescent="0.25">
      <c r="A12" s="488" t="s">
        <v>805</v>
      </c>
      <c r="B12" s="488"/>
      <c r="C12" s="488"/>
      <c r="D12" s="487" t="s">
        <v>806</v>
      </c>
      <c r="E12" s="487"/>
      <c r="F12" s="487"/>
      <c r="G12" s="487" t="s">
        <v>807</v>
      </c>
      <c r="H12" s="487"/>
      <c r="I12" s="487"/>
      <c r="J12" s="487" t="s">
        <v>808</v>
      </c>
      <c r="K12" s="487"/>
      <c r="L12" s="487"/>
      <c r="M12" s="487" t="s">
        <v>809</v>
      </c>
      <c r="N12" s="487"/>
      <c r="O12" s="487"/>
      <c r="P12" s="487"/>
      <c r="Q12" s="487"/>
      <c r="R12" s="487"/>
      <c r="S12" s="487" t="s">
        <v>1799</v>
      </c>
      <c r="T12" s="487"/>
      <c r="U12" s="487"/>
      <c r="V12" s="487"/>
      <c r="W12" s="487"/>
      <c r="X12" s="487"/>
      <c r="Y12" s="487"/>
      <c r="Z12" s="487"/>
      <c r="AA12" s="487"/>
      <c r="AB12" s="487" t="s">
        <v>808</v>
      </c>
      <c r="AC12" s="487"/>
      <c r="AD12" s="487"/>
      <c r="AE12" s="487"/>
      <c r="AF12" s="487"/>
      <c r="AG12" s="487"/>
      <c r="AH12" s="487"/>
      <c r="AI12" s="487"/>
      <c r="AJ12" s="487"/>
      <c r="AK12" s="487"/>
      <c r="AL12" s="487"/>
      <c r="AM12" s="487"/>
      <c r="AN12" s="487"/>
      <c r="AO12" s="487"/>
      <c r="AP12" s="487"/>
      <c r="AQ12" s="487" t="s">
        <v>1800</v>
      </c>
      <c r="AR12" s="487"/>
      <c r="AS12" s="487"/>
    </row>
    <row r="13" spans="1:45" ht="30.8" customHeight="1" x14ac:dyDescent="0.25">
      <c r="A13" s="488" t="s">
        <v>810</v>
      </c>
      <c r="B13" s="488"/>
      <c r="C13" s="488"/>
      <c r="D13" s="487" t="s">
        <v>811</v>
      </c>
      <c r="E13" s="487"/>
      <c r="F13" s="487"/>
      <c r="G13" s="487" t="s">
        <v>789</v>
      </c>
      <c r="H13" s="487"/>
      <c r="I13" s="487"/>
      <c r="J13" s="487"/>
      <c r="K13" s="487"/>
      <c r="L13" s="487"/>
      <c r="M13" s="487" t="s">
        <v>808</v>
      </c>
      <c r="N13" s="487"/>
      <c r="O13" s="487"/>
      <c r="P13" s="487"/>
      <c r="Q13" s="487"/>
      <c r="R13" s="487"/>
      <c r="S13" s="487" t="s">
        <v>1801</v>
      </c>
      <c r="T13" s="487"/>
      <c r="U13" s="487"/>
      <c r="V13" s="487"/>
      <c r="W13" s="487"/>
      <c r="X13" s="487"/>
      <c r="Y13" s="487"/>
      <c r="Z13" s="487"/>
      <c r="AA13" s="487"/>
      <c r="AB13" s="487" t="s">
        <v>808</v>
      </c>
      <c r="AC13" s="487"/>
      <c r="AD13" s="487"/>
      <c r="AE13" s="487"/>
      <c r="AF13" s="487"/>
      <c r="AG13" s="487"/>
      <c r="AH13" s="487" t="s">
        <v>808</v>
      </c>
      <c r="AI13" s="487"/>
      <c r="AJ13" s="487"/>
      <c r="AK13" s="487"/>
      <c r="AL13" s="487"/>
      <c r="AM13" s="487"/>
      <c r="AN13" s="487"/>
      <c r="AO13" s="487"/>
      <c r="AP13" s="487"/>
      <c r="AQ13" s="487" t="s">
        <v>1802</v>
      </c>
      <c r="AR13" s="487"/>
      <c r="AS13" s="487"/>
    </row>
    <row r="14" spans="1:45" ht="30.8" customHeight="1" x14ac:dyDescent="0.25">
      <c r="A14" s="488" t="s">
        <v>812</v>
      </c>
      <c r="B14" s="488"/>
      <c r="C14" s="488"/>
      <c r="D14" s="487" t="s">
        <v>813</v>
      </c>
      <c r="E14" s="487"/>
      <c r="F14" s="487"/>
      <c r="G14" s="487" t="s">
        <v>814</v>
      </c>
      <c r="H14" s="487"/>
      <c r="I14" s="487"/>
      <c r="J14" s="487"/>
      <c r="K14" s="487"/>
      <c r="L14" s="487"/>
      <c r="M14" s="487" t="s">
        <v>815</v>
      </c>
      <c r="N14" s="487"/>
      <c r="O14" s="487"/>
      <c r="P14" s="487" t="s">
        <v>808</v>
      </c>
      <c r="Q14" s="487"/>
      <c r="R14" s="487"/>
      <c r="S14" s="487" t="s">
        <v>1803</v>
      </c>
      <c r="T14" s="487"/>
      <c r="U14" s="487"/>
      <c r="V14" s="487" t="s">
        <v>808</v>
      </c>
      <c r="W14" s="487"/>
      <c r="X14" s="487"/>
      <c r="Y14" s="487" t="s">
        <v>816</v>
      </c>
      <c r="Z14" s="487"/>
      <c r="AA14" s="487"/>
      <c r="AB14" s="487" t="s">
        <v>817</v>
      </c>
      <c r="AC14" s="487"/>
      <c r="AD14" s="487"/>
      <c r="AE14" s="487"/>
      <c r="AF14" s="487"/>
      <c r="AG14" s="487"/>
      <c r="AH14" s="487" t="s">
        <v>815</v>
      </c>
      <c r="AI14" s="487"/>
      <c r="AJ14" s="487"/>
      <c r="AK14" s="487" t="s">
        <v>818</v>
      </c>
      <c r="AL14" s="487"/>
      <c r="AM14" s="487"/>
      <c r="AN14" s="487" t="s">
        <v>816</v>
      </c>
      <c r="AO14" s="487"/>
      <c r="AP14" s="487"/>
      <c r="AQ14" s="487" t="s">
        <v>1804</v>
      </c>
      <c r="AR14" s="487"/>
      <c r="AS14" s="487"/>
    </row>
    <row r="15" spans="1:45" ht="30.8" customHeight="1" x14ac:dyDescent="0.25">
      <c r="A15" s="488" t="s">
        <v>819</v>
      </c>
      <c r="B15" s="488"/>
      <c r="C15" s="488"/>
      <c r="D15" s="487"/>
      <c r="E15" s="487"/>
      <c r="F15" s="487"/>
      <c r="G15" s="487" t="s">
        <v>808</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t="s">
        <v>808</v>
      </c>
      <c r="AR15" s="487"/>
      <c r="AS15" s="487"/>
    </row>
    <row r="16" spans="1:45" ht="30.8" customHeight="1" x14ac:dyDescent="0.25">
      <c r="A16" s="489" t="s">
        <v>820</v>
      </c>
      <c r="B16" s="489"/>
      <c r="C16" s="489"/>
      <c r="D16" s="487" t="s">
        <v>821</v>
      </c>
      <c r="E16" s="487"/>
      <c r="F16" s="487"/>
      <c r="G16" s="487" t="s">
        <v>822</v>
      </c>
      <c r="H16" s="487"/>
      <c r="I16" s="487"/>
      <c r="J16" s="487" t="s">
        <v>808</v>
      </c>
      <c r="K16" s="487"/>
      <c r="L16" s="487"/>
      <c r="M16" s="487" t="s">
        <v>823</v>
      </c>
      <c r="N16" s="487"/>
      <c r="O16" s="487"/>
      <c r="P16" s="487" t="s">
        <v>808</v>
      </c>
      <c r="Q16" s="487"/>
      <c r="R16" s="487"/>
      <c r="S16" s="487" t="s">
        <v>1805</v>
      </c>
      <c r="T16" s="487"/>
      <c r="U16" s="487"/>
      <c r="V16" s="487" t="s">
        <v>808</v>
      </c>
      <c r="W16" s="487"/>
      <c r="X16" s="487"/>
      <c r="Y16" s="487" t="s">
        <v>816</v>
      </c>
      <c r="Z16" s="487"/>
      <c r="AA16" s="487"/>
      <c r="AB16" s="487" t="s">
        <v>779</v>
      </c>
      <c r="AC16" s="487"/>
      <c r="AD16" s="487"/>
      <c r="AE16" s="487">
        <v>0</v>
      </c>
      <c r="AF16" s="487"/>
      <c r="AG16" s="487"/>
      <c r="AH16" s="487" t="s">
        <v>817</v>
      </c>
      <c r="AI16" s="487"/>
      <c r="AJ16" s="487"/>
      <c r="AK16" s="487" t="s">
        <v>818</v>
      </c>
      <c r="AL16" s="487"/>
      <c r="AM16" s="487"/>
      <c r="AN16" s="487" t="s">
        <v>816</v>
      </c>
      <c r="AO16" s="487"/>
      <c r="AP16" s="487"/>
      <c r="AQ16" s="487" t="s">
        <v>1806</v>
      </c>
      <c r="AR16" s="487"/>
      <c r="AS16" s="487"/>
    </row>
    <row r="17" spans="1:1" ht="30.8" customHeight="1" x14ac:dyDescent="0.25">
      <c r="A17" s="152" t="s">
        <v>1807</v>
      </c>
    </row>
    <row r="18" spans="1:1" ht="20.95" customHeight="1" x14ac:dyDescent="0.25"/>
    <row r="19" spans="1:1" ht="20.95" customHeight="1" x14ac:dyDescent="0.25"/>
    <row r="20" spans="1:1" ht="20.95" customHeight="1" x14ac:dyDescent="0.25"/>
    <row r="21" spans="1:1" ht="20.95" customHeight="1" x14ac:dyDescent="0.25"/>
    <row r="22" spans="1:1" ht="20.95" customHeight="1" x14ac:dyDescent="0.25"/>
    <row r="23" spans="1:1" ht="20.95" customHeight="1" x14ac:dyDescent="0.25"/>
    <row r="24" spans="1:1" ht="20.95" customHeight="1" x14ac:dyDescent="0.25"/>
    <row r="25" spans="1:1" ht="20.95" customHeight="1" x14ac:dyDescent="0.25"/>
    <row r="26" spans="1:1" ht="20.95" customHeight="1" x14ac:dyDescent="0.25"/>
  </sheetData>
  <mergeCells count="127">
    <mergeCell ref="B2:J2"/>
    <mergeCell ref="K2:S2"/>
    <mergeCell ref="T2:AF2"/>
    <mergeCell ref="AG2:AS2"/>
    <mergeCell ref="B3:E3"/>
    <mergeCell ref="G3:J3"/>
    <mergeCell ref="K3:N3"/>
    <mergeCell ref="P3:S3"/>
    <mergeCell ref="T3:AF3"/>
    <mergeCell ref="AG3:AK3"/>
    <mergeCell ref="B5:J5"/>
    <mergeCell ref="K5:S5"/>
    <mergeCell ref="T5:AF5"/>
    <mergeCell ref="AG5:AK5"/>
    <mergeCell ref="AM5:AQ5"/>
    <mergeCell ref="AR5:AS5"/>
    <mergeCell ref="AM3:AQ3"/>
    <mergeCell ref="AR3:AS3"/>
    <mergeCell ref="B4:J4"/>
    <mergeCell ref="K4:S4"/>
    <mergeCell ref="T4:AF4"/>
    <mergeCell ref="AG4:AK4"/>
    <mergeCell ref="AM4:AQ4"/>
    <mergeCell ref="AR4:AS4"/>
    <mergeCell ref="P11:R11"/>
    <mergeCell ref="AN12:AP12"/>
    <mergeCell ref="AQ12:AS12"/>
    <mergeCell ref="AM6:AQ6"/>
    <mergeCell ref="AR6:AS6"/>
    <mergeCell ref="B7:J7"/>
    <mergeCell ref="K7:S7"/>
    <mergeCell ref="T7:AF7"/>
    <mergeCell ref="AG7:AL7"/>
    <mergeCell ref="AM7:AS7"/>
    <mergeCell ref="B6:E6"/>
    <mergeCell ref="G6:J6"/>
    <mergeCell ref="K6:N6"/>
    <mergeCell ref="P6:S6"/>
    <mergeCell ref="T6:AF6"/>
    <mergeCell ref="AG6:AK6"/>
    <mergeCell ref="Y12:AA12"/>
    <mergeCell ref="AB12:AD12"/>
    <mergeCell ref="AE12:AG12"/>
    <mergeCell ref="AH12:AJ12"/>
    <mergeCell ref="AK12:AM12"/>
    <mergeCell ref="S13:U13"/>
    <mergeCell ref="V13:X13"/>
    <mergeCell ref="V12:X12"/>
    <mergeCell ref="AK11:AM11"/>
    <mergeCell ref="AN11:AP11"/>
    <mergeCell ref="AQ11:AS11"/>
    <mergeCell ref="A12:C12"/>
    <mergeCell ref="D12:F12"/>
    <mergeCell ref="G12:I12"/>
    <mergeCell ref="J12:L12"/>
    <mergeCell ref="M12:O12"/>
    <mergeCell ref="P12:R12"/>
    <mergeCell ref="S12:U12"/>
    <mergeCell ref="S11:U11"/>
    <mergeCell ref="V11:X11"/>
    <mergeCell ref="Y11:AA11"/>
    <mergeCell ref="AB11:AD11"/>
    <mergeCell ref="AE11:AG11"/>
    <mergeCell ref="AH11:AJ11"/>
    <mergeCell ref="A11:C11"/>
    <mergeCell ref="D11:F11"/>
    <mergeCell ref="G11:I11"/>
    <mergeCell ref="J11:L11"/>
    <mergeCell ref="M11:O11"/>
    <mergeCell ref="AB14:AD14"/>
    <mergeCell ref="AE14:AG14"/>
    <mergeCell ref="AH14:AJ14"/>
    <mergeCell ref="AK14:AM14"/>
    <mergeCell ref="AN14:AP14"/>
    <mergeCell ref="AQ14:AS14"/>
    <mergeCell ref="AQ13:AS13"/>
    <mergeCell ref="A14:C14"/>
    <mergeCell ref="D14:F14"/>
    <mergeCell ref="G14:I14"/>
    <mergeCell ref="J14:L14"/>
    <mergeCell ref="M14:O14"/>
    <mergeCell ref="P14:R14"/>
    <mergeCell ref="S14:U14"/>
    <mergeCell ref="V14:X14"/>
    <mergeCell ref="Y14:AA14"/>
    <mergeCell ref="Y13:AA13"/>
    <mergeCell ref="AB13:AD13"/>
    <mergeCell ref="AE13:AG13"/>
    <mergeCell ref="AH13:AJ13"/>
    <mergeCell ref="AK13:AM13"/>
    <mergeCell ref="AN13:AP13"/>
    <mergeCell ref="A13:C13"/>
    <mergeCell ref="D13:F13"/>
    <mergeCell ref="G13:I13"/>
    <mergeCell ref="J13:L13"/>
    <mergeCell ref="M13:O13"/>
    <mergeCell ref="P13:R13"/>
    <mergeCell ref="A16:C16"/>
    <mergeCell ref="D16:F16"/>
    <mergeCell ref="G16:I16"/>
    <mergeCell ref="J16:L16"/>
    <mergeCell ref="M16:O16"/>
    <mergeCell ref="P16:R16"/>
    <mergeCell ref="S16:U16"/>
    <mergeCell ref="S15:U15"/>
    <mergeCell ref="V15:X15"/>
    <mergeCell ref="A15:C15"/>
    <mergeCell ref="D15:F15"/>
    <mergeCell ref="G15:I15"/>
    <mergeCell ref="J15:L15"/>
    <mergeCell ref="M15:O15"/>
    <mergeCell ref="P15:R15"/>
    <mergeCell ref="AN16:AP16"/>
    <mergeCell ref="AQ16:AS16"/>
    <mergeCell ref="V16:X16"/>
    <mergeCell ref="Y16:AA16"/>
    <mergeCell ref="AB16:AD16"/>
    <mergeCell ref="AE16:AG16"/>
    <mergeCell ref="AH16:AJ16"/>
    <mergeCell ref="AK16:AM16"/>
    <mergeCell ref="AK15:AM15"/>
    <mergeCell ref="AN15:AP15"/>
    <mergeCell ref="AQ15:AS15"/>
    <mergeCell ref="Y15:AA15"/>
    <mergeCell ref="AB15:AD15"/>
    <mergeCell ref="AE15:AG15"/>
    <mergeCell ref="AH15:AJ15"/>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594BE-CC5E-4065-AE9B-0F01A69329F8}">
  <sheetPr codeName="Sheet21">
    <pageSetUpPr fitToPage="1"/>
  </sheetPr>
  <dimension ref="A3:AP23"/>
  <sheetViews>
    <sheetView view="pageLayout" zoomScaleNormal="100" workbookViewId="0">
      <selection activeCell="AB8" sqref="AB8"/>
    </sheetView>
  </sheetViews>
  <sheetFormatPr defaultColWidth="9" defaultRowHeight="14.4" x14ac:dyDescent="0.15"/>
  <cols>
    <col min="1" max="4" width="2.6640625" style="10" customWidth="1"/>
    <col min="5" max="5" width="2.44140625" style="10" customWidth="1"/>
    <col min="6" max="8" width="2.33203125" style="10" customWidth="1"/>
    <col min="9" max="41" width="2.88671875" style="10" customWidth="1"/>
    <col min="42" max="42" width="2.33203125" style="10" customWidth="1"/>
    <col min="43" max="352" width="2.6640625" style="10" customWidth="1"/>
    <col min="353" max="16384" width="9" style="10"/>
  </cols>
  <sheetData>
    <row r="3" spans="1:42" s="9" customFormat="1" ht="23.25" customHeight="1" x14ac:dyDescent="0.15">
      <c r="A3" s="9" t="s">
        <v>1808</v>
      </c>
      <c r="AP3" s="153" t="s">
        <v>824</v>
      </c>
    </row>
    <row r="4" spans="1:42" ht="24.05" customHeight="1" x14ac:dyDescent="0.15">
      <c r="A4" s="529"/>
      <c r="B4" s="530"/>
      <c r="C4" s="530"/>
      <c r="D4" s="530"/>
      <c r="E4" s="530"/>
      <c r="F4" s="530"/>
      <c r="G4" s="530"/>
      <c r="H4" s="531"/>
      <c r="I4" s="366" t="s">
        <v>825</v>
      </c>
      <c r="J4" s="516"/>
      <c r="K4" s="516"/>
      <c r="L4" s="516"/>
      <c r="M4" s="516"/>
      <c r="N4" s="516"/>
      <c r="O4" s="516"/>
      <c r="P4" s="516"/>
      <c r="Q4" s="516"/>
      <c r="R4" s="516"/>
      <c r="S4" s="367"/>
      <c r="T4" s="366" t="s">
        <v>826</v>
      </c>
      <c r="U4" s="516"/>
      <c r="V4" s="366" t="s">
        <v>827</v>
      </c>
      <c r="W4" s="516"/>
      <c r="X4" s="516"/>
      <c r="Y4" s="516"/>
      <c r="Z4" s="516"/>
      <c r="AA4" s="516"/>
      <c r="AB4" s="367"/>
      <c r="AC4" s="366" t="s">
        <v>828</v>
      </c>
      <c r="AD4" s="516"/>
      <c r="AE4" s="516"/>
      <c r="AF4" s="516"/>
      <c r="AG4" s="516"/>
      <c r="AH4" s="516"/>
      <c r="AI4" s="516"/>
      <c r="AJ4" s="516"/>
      <c r="AK4" s="516"/>
      <c r="AL4" s="516"/>
      <c r="AM4" s="516"/>
      <c r="AN4" s="516"/>
      <c r="AO4" s="516"/>
      <c r="AP4" s="367"/>
    </row>
    <row r="5" spans="1:42" ht="24.05" customHeight="1" x14ac:dyDescent="0.15">
      <c r="A5" s="532" t="s">
        <v>829</v>
      </c>
      <c r="B5" s="533"/>
      <c r="C5" s="533"/>
      <c r="D5" s="533"/>
      <c r="E5" s="533"/>
      <c r="F5" s="533"/>
      <c r="G5" s="533"/>
      <c r="H5" s="534"/>
      <c r="I5" s="154"/>
      <c r="J5" s="541" t="s">
        <v>830</v>
      </c>
      <c r="K5" s="541"/>
      <c r="L5" s="541"/>
      <c r="M5" s="541"/>
      <c r="N5" s="541"/>
      <c r="O5" s="541"/>
      <c r="P5" s="541"/>
      <c r="Q5" s="541"/>
      <c r="R5" s="541"/>
      <c r="S5" s="155"/>
      <c r="T5" s="507">
        <v>1</v>
      </c>
      <c r="U5" s="508"/>
      <c r="V5" s="156"/>
      <c r="W5" s="520" t="s">
        <v>831</v>
      </c>
      <c r="X5" s="520"/>
      <c r="Y5" s="520"/>
      <c r="Z5" s="520"/>
      <c r="AA5" s="520"/>
      <c r="AB5" s="157"/>
      <c r="AC5" s="521" t="s">
        <v>832</v>
      </c>
      <c r="AD5" s="522"/>
      <c r="AE5" s="522"/>
      <c r="AF5" s="522"/>
      <c r="AG5" s="522"/>
      <c r="AH5" s="522"/>
      <c r="AI5" s="522"/>
      <c r="AJ5" s="522"/>
      <c r="AK5" s="522"/>
      <c r="AL5" s="522"/>
      <c r="AM5" s="522"/>
      <c r="AN5" s="522"/>
      <c r="AO5" s="522"/>
      <c r="AP5" s="523"/>
    </row>
    <row r="6" spans="1:42" ht="24.05" customHeight="1" x14ac:dyDescent="0.15">
      <c r="A6" s="535"/>
      <c r="B6" s="536"/>
      <c r="C6" s="536"/>
      <c r="D6" s="536"/>
      <c r="E6" s="536"/>
      <c r="F6" s="536"/>
      <c r="G6" s="536"/>
      <c r="H6" s="537"/>
      <c r="I6" s="156"/>
      <c r="J6" s="527" t="s">
        <v>833</v>
      </c>
      <c r="K6" s="527"/>
      <c r="L6" s="527"/>
      <c r="M6" s="527"/>
      <c r="N6" s="527"/>
      <c r="O6" s="527"/>
      <c r="P6" s="527"/>
      <c r="Q6" s="527"/>
      <c r="R6" s="527"/>
      <c r="S6" s="158"/>
      <c r="T6" s="507">
        <v>1</v>
      </c>
      <c r="U6" s="508"/>
      <c r="V6" s="159"/>
      <c r="W6" s="520" t="s">
        <v>834</v>
      </c>
      <c r="X6" s="520"/>
      <c r="Y6" s="520"/>
      <c r="Z6" s="520"/>
      <c r="AA6" s="520"/>
      <c r="AC6" s="521" t="s">
        <v>835</v>
      </c>
      <c r="AD6" s="522"/>
      <c r="AE6" s="522"/>
      <c r="AF6" s="522"/>
      <c r="AG6" s="522"/>
      <c r="AH6" s="522"/>
      <c r="AI6" s="522"/>
      <c r="AJ6" s="522"/>
      <c r="AK6" s="522"/>
      <c r="AL6" s="522"/>
      <c r="AM6" s="522"/>
      <c r="AN6" s="522"/>
      <c r="AO6" s="522"/>
      <c r="AP6" s="523"/>
    </row>
    <row r="7" spans="1:42" ht="24.05" customHeight="1" x14ac:dyDescent="0.15">
      <c r="A7" s="538"/>
      <c r="B7" s="539"/>
      <c r="C7" s="539"/>
      <c r="D7" s="539"/>
      <c r="E7" s="539"/>
      <c r="F7" s="539"/>
      <c r="G7" s="539"/>
      <c r="H7" s="540"/>
      <c r="I7" s="159"/>
      <c r="J7" s="528" t="s">
        <v>836</v>
      </c>
      <c r="K7" s="528"/>
      <c r="L7" s="528"/>
      <c r="M7" s="528"/>
      <c r="N7" s="528"/>
      <c r="O7" s="528"/>
      <c r="P7" s="528"/>
      <c r="Q7" s="528"/>
      <c r="R7" s="528"/>
      <c r="S7" s="160"/>
      <c r="T7" s="507">
        <v>1</v>
      </c>
      <c r="U7" s="508"/>
      <c r="V7" s="156"/>
      <c r="W7" s="520" t="s">
        <v>837</v>
      </c>
      <c r="X7" s="520"/>
      <c r="Y7" s="520"/>
      <c r="Z7" s="520"/>
      <c r="AA7" s="520"/>
      <c r="AB7" s="157"/>
      <c r="AC7" s="521" t="s">
        <v>838</v>
      </c>
      <c r="AD7" s="522"/>
      <c r="AE7" s="522"/>
      <c r="AF7" s="522"/>
      <c r="AG7" s="522"/>
      <c r="AH7" s="522"/>
      <c r="AI7" s="522"/>
      <c r="AJ7" s="522"/>
      <c r="AK7" s="522"/>
      <c r="AL7" s="522"/>
      <c r="AM7" s="522"/>
      <c r="AN7" s="522"/>
      <c r="AO7" s="522"/>
      <c r="AP7" s="523"/>
    </row>
    <row r="8" spans="1:42" ht="24.05" customHeight="1" x14ac:dyDescent="0.15">
      <c r="A8" s="368" t="s">
        <v>839</v>
      </c>
      <c r="B8" s="368"/>
      <c r="C8" s="368"/>
      <c r="D8" s="368"/>
      <c r="E8" s="368"/>
      <c r="F8" s="368"/>
      <c r="G8" s="368"/>
      <c r="H8" s="368"/>
      <c r="I8" s="156"/>
      <c r="J8" s="520" t="s">
        <v>840</v>
      </c>
      <c r="K8" s="520"/>
      <c r="L8" s="520"/>
      <c r="M8" s="520"/>
      <c r="N8" s="520"/>
      <c r="O8" s="520"/>
      <c r="P8" s="520"/>
      <c r="Q8" s="520"/>
      <c r="R8" s="520"/>
      <c r="S8" s="158"/>
      <c r="T8" s="507">
        <v>4</v>
      </c>
      <c r="U8" s="508"/>
      <c r="V8" s="161"/>
      <c r="W8" s="520" t="s">
        <v>837</v>
      </c>
      <c r="X8" s="520"/>
      <c r="Y8" s="520"/>
      <c r="Z8" s="520"/>
      <c r="AA8" s="520"/>
      <c r="AB8" s="162"/>
      <c r="AC8" s="521" t="s">
        <v>838</v>
      </c>
      <c r="AD8" s="522"/>
      <c r="AE8" s="522"/>
      <c r="AF8" s="522"/>
      <c r="AG8" s="522"/>
      <c r="AH8" s="522"/>
      <c r="AI8" s="522"/>
      <c r="AJ8" s="522"/>
      <c r="AK8" s="522"/>
      <c r="AL8" s="522"/>
      <c r="AM8" s="522"/>
      <c r="AN8" s="522"/>
      <c r="AO8" s="522"/>
      <c r="AP8" s="523"/>
    </row>
    <row r="9" spans="1:42" ht="24.05" customHeight="1" x14ac:dyDescent="0.15"/>
    <row r="10" spans="1:42" s="9" customFormat="1" ht="24.05" customHeight="1" x14ac:dyDescent="0.15">
      <c r="A10" s="9" t="s">
        <v>1883</v>
      </c>
      <c r="AI10" s="153" t="s">
        <v>824</v>
      </c>
      <c r="AL10" s="163"/>
    </row>
    <row r="11" spans="1:42" ht="24.05" customHeight="1" x14ac:dyDescent="0.15">
      <c r="A11" s="524" t="s">
        <v>841</v>
      </c>
      <c r="B11" s="525"/>
      <c r="C11" s="525"/>
      <c r="D11" s="525"/>
      <c r="E11" s="525"/>
      <c r="F11" s="525"/>
      <c r="G11" s="525"/>
      <c r="H11" s="526"/>
      <c r="I11" s="366" t="s">
        <v>842</v>
      </c>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367"/>
    </row>
    <row r="12" spans="1:42" ht="24.05" customHeight="1" x14ac:dyDescent="0.15">
      <c r="A12" s="513" t="s">
        <v>843</v>
      </c>
      <c r="B12" s="514"/>
      <c r="C12" s="514"/>
      <c r="D12" s="514"/>
      <c r="E12" s="514"/>
      <c r="F12" s="514"/>
      <c r="G12" s="514"/>
      <c r="H12" s="515"/>
      <c r="I12" s="366" t="s">
        <v>844</v>
      </c>
      <c r="J12" s="516"/>
      <c r="K12" s="367"/>
      <c r="L12" s="366" t="s">
        <v>845</v>
      </c>
      <c r="M12" s="516"/>
      <c r="N12" s="367"/>
      <c r="O12" s="366" t="s">
        <v>846</v>
      </c>
      <c r="P12" s="516"/>
      <c r="Q12" s="367"/>
      <c r="R12" s="366" t="s">
        <v>847</v>
      </c>
      <c r="S12" s="516"/>
      <c r="T12" s="367"/>
      <c r="U12" s="366" t="s">
        <v>848</v>
      </c>
      <c r="V12" s="516"/>
      <c r="W12" s="367"/>
      <c r="X12" s="366" t="s">
        <v>849</v>
      </c>
      <c r="Y12" s="516"/>
      <c r="Z12" s="367"/>
      <c r="AA12" s="366" t="s">
        <v>850</v>
      </c>
      <c r="AB12" s="516"/>
      <c r="AC12" s="367"/>
      <c r="AD12" s="366" t="s">
        <v>851</v>
      </c>
      <c r="AE12" s="516"/>
      <c r="AF12" s="367"/>
      <c r="AG12" s="366" t="s">
        <v>852</v>
      </c>
      <c r="AH12" s="516"/>
      <c r="AI12" s="367"/>
    </row>
    <row r="13" spans="1:42" ht="24.05" customHeight="1" x14ac:dyDescent="0.15">
      <c r="A13" s="368" t="s">
        <v>853</v>
      </c>
      <c r="B13" s="368"/>
      <c r="C13" s="368"/>
      <c r="D13" s="368"/>
      <c r="E13" s="368"/>
      <c r="F13" s="368"/>
      <c r="G13" s="368"/>
      <c r="H13" s="368"/>
      <c r="I13" s="510">
        <v>14</v>
      </c>
      <c r="J13" s="511"/>
      <c r="K13" s="512"/>
      <c r="L13" s="510">
        <v>2</v>
      </c>
      <c r="M13" s="511"/>
      <c r="N13" s="512"/>
      <c r="O13" s="510">
        <v>8</v>
      </c>
      <c r="P13" s="511"/>
      <c r="Q13" s="512"/>
      <c r="R13" s="510">
        <v>2</v>
      </c>
      <c r="S13" s="511"/>
      <c r="T13" s="512"/>
      <c r="U13" s="510">
        <v>5</v>
      </c>
      <c r="V13" s="511"/>
      <c r="W13" s="512"/>
      <c r="X13" s="510">
        <v>7</v>
      </c>
      <c r="Y13" s="511"/>
      <c r="Z13" s="512"/>
      <c r="AA13" s="510">
        <v>11</v>
      </c>
      <c r="AB13" s="511"/>
      <c r="AC13" s="512"/>
      <c r="AD13" s="510">
        <v>12</v>
      </c>
      <c r="AE13" s="511"/>
      <c r="AF13" s="512"/>
      <c r="AG13" s="510">
        <f>SUM(I13:AF13)</f>
        <v>61</v>
      </c>
      <c r="AH13" s="511"/>
      <c r="AI13" s="512"/>
    </row>
    <row r="14" spans="1:42" ht="24.05" customHeight="1" x14ac:dyDescent="0.15">
      <c r="A14" s="368" t="s">
        <v>854</v>
      </c>
      <c r="B14" s="368"/>
      <c r="C14" s="368"/>
      <c r="D14" s="368"/>
      <c r="E14" s="368"/>
      <c r="F14" s="368"/>
      <c r="G14" s="368"/>
      <c r="H14" s="368"/>
      <c r="I14" s="510">
        <v>12</v>
      </c>
      <c r="J14" s="511"/>
      <c r="K14" s="512"/>
      <c r="L14" s="510"/>
      <c r="M14" s="511"/>
      <c r="N14" s="512"/>
      <c r="O14" s="510">
        <v>2</v>
      </c>
      <c r="P14" s="511"/>
      <c r="Q14" s="512"/>
      <c r="R14" s="510"/>
      <c r="S14" s="511"/>
      <c r="T14" s="512"/>
      <c r="U14" s="510"/>
      <c r="V14" s="511"/>
      <c r="W14" s="512"/>
      <c r="X14" s="510"/>
      <c r="Y14" s="511"/>
      <c r="Z14" s="512"/>
      <c r="AA14" s="510">
        <v>2</v>
      </c>
      <c r="AB14" s="511"/>
      <c r="AC14" s="512"/>
      <c r="AD14" s="510">
        <v>41</v>
      </c>
      <c r="AE14" s="511"/>
      <c r="AF14" s="512"/>
      <c r="AG14" s="510">
        <f>SUM(I14:AF14)</f>
        <v>57</v>
      </c>
      <c r="AH14" s="511"/>
      <c r="AI14" s="512"/>
    </row>
    <row r="15" spans="1:42" ht="24.05" customHeight="1" x14ac:dyDescent="0.15">
      <c r="A15" s="368" t="s">
        <v>855</v>
      </c>
      <c r="B15" s="368"/>
      <c r="C15" s="368"/>
      <c r="D15" s="368"/>
      <c r="E15" s="368"/>
      <c r="F15" s="368"/>
      <c r="G15" s="368"/>
      <c r="H15" s="368"/>
      <c r="I15" s="510">
        <v>2</v>
      </c>
      <c r="J15" s="511"/>
      <c r="K15" s="512"/>
      <c r="L15" s="510">
        <v>1</v>
      </c>
      <c r="M15" s="511"/>
      <c r="N15" s="512"/>
      <c r="O15" s="510">
        <v>8</v>
      </c>
      <c r="P15" s="511"/>
      <c r="Q15" s="512"/>
      <c r="R15" s="510"/>
      <c r="S15" s="511"/>
      <c r="T15" s="512"/>
      <c r="U15" s="510">
        <v>7</v>
      </c>
      <c r="V15" s="511"/>
      <c r="W15" s="512"/>
      <c r="X15" s="510">
        <v>1</v>
      </c>
      <c r="Y15" s="511"/>
      <c r="Z15" s="512"/>
      <c r="AA15" s="510"/>
      <c r="AB15" s="511"/>
      <c r="AC15" s="512"/>
      <c r="AD15" s="510">
        <v>2</v>
      </c>
      <c r="AE15" s="511"/>
      <c r="AF15" s="512"/>
      <c r="AG15" s="510">
        <f>SUM(I15:AF15)</f>
        <v>21</v>
      </c>
      <c r="AH15" s="511"/>
      <c r="AI15" s="512"/>
    </row>
    <row r="16" spans="1:42" ht="24.05" customHeight="1" x14ac:dyDescent="0.15">
      <c r="A16" s="368" t="s">
        <v>856</v>
      </c>
      <c r="B16" s="368"/>
      <c r="C16" s="368"/>
      <c r="D16" s="368"/>
      <c r="E16" s="368"/>
      <c r="F16" s="368"/>
      <c r="G16" s="368"/>
      <c r="H16" s="368"/>
      <c r="I16" s="510">
        <f>SUM(I13:K15)</f>
        <v>28</v>
      </c>
      <c r="J16" s="511"/>
      <c r="K16" s="512"/>
      <c r="L16" s="510">
        <f>SUM(L13:N15)</f>
        <v>3</v>
      </c>
      <c r="M16" s="511"/>
      <c r="N16" s="512"/>
      <c r="O16" s="510">
        <f>SUM(O13:Q15)</f>
        <v>18</v>
      </c>
      <c r="P16" s="511"/>
      <c r="Q16" s="512"/>
      <c r="R16" s="510">
        <f>SUM(R13:T15)</f>
        <v>2</v>
      </c>
      <c r="S16" s="511"/>
      <c r="T16" s="512"/>
      <c r="U16" s="510">
        <f>SUM(U13:W15)</f>
        <v>12</v>
      </c>
      <c r="V16" s="511"/>
      <c r="W16" s="512"/>
      <c r="X16" s="510">
        <f>SUM(X13:Z15)</f>
        <v>8</v>
      </c>
      <c r="Y16" s="511"/>
      <c r="Z16" s="512"/>
      <c r="AA16" s="510">
        <f>SUM(AA13:AC15)</f>
        <v>13</v>
      </c>
      <c r="AB16" s="511"/>
      <c r="AC16" s="512"/>
      <c r="AD16" s="510">
        <f>SUM(AD13:AF15)</f>
        <v>55</v>
      </c>
      <c r="AE16" s="511"/>
      <c r="AF16" s="512"/>
      <c r="AG16" s="510">
        <f>SUM(AG13:AI15)</f>
        <v>139</v>
      </c>
      <c r="AH16" s="511"/>
      <c r="AI16" s="512"/>
    </row>
    <row r="17" spans="1:41" ht="24.05" customHeight="1" x14ac:dyDescent="0.15"/>
    <row r="18" spans="1:41" s="9" customFormat="1" ht="24.05" customHeight="1" x14ac:dyDescent="0.15">
      <c r="A18" s="9" t="s">
        <v>1809</v>
      </c>
      <c r="AF18" s="26"/>
      <c r="AG18" s="26"/>
      <c r="AH18" s="26"/>
      <c r="AI18" s="26"/>
      <c r="AN18" s="153" t="s">
        <v>824</v>
      </c>
    </row>
    <row r="19" spans="1:41" ht="24.05" customHeight="1" x14ac:dyDescent="0.15">
      <c r="A19" s="517" t="s">
        <v>857</v>
      </c>
      <c r="B19" s="518"/>
      <c r="C19" s="518"/>
      <c r="D19" s="518"/>
      <c r="E19" s="518"/>
      <c r="F19" s="518"/>
      <c r="G19" s="518"/>
      <c r="H19" s="519"/>
      <c r="I19" s="366" t="s">
        <v>858</v>
      </c>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368" t="s">
        <v>859</v>
      </c>
      <c r="AK19" s="368"/>
      <c r="AL19" s="368"/>
      <c r="AM19" s="368" t="s">
        <v>852</v>
      </c>
      <c r="AN19" s="368"/>
      <c r="AO19" s="368"/>
    </row>
    <row r="20" spans="1:41" ht="24.05" customHeight="1" x14ac:dyDescent="0.15">
      <c r="A20" s="513" t="s">
        <v>860</v>
      </c>
      <c r="B20" s="514"/>
      <c r="C20" s="514"/>
      <c r="D20" s="514"/>
      <c r="E20" s="514"/>
      <c r="F20" s="514"/>
      <c r="G20" s="514"/>
      <c r="H20" s="515"/>
      <c r="I20" s="366" t="s">
        <v>844</v>
      </c>
      <c r="J20" s="516"/>
      <c r="K20" s="367"/>
      <c r="L20" s="366" t="s">
        <v>845</v>
      </c>
      <c r="M20" s="516"/>
      <c r="N20" s="367"/>
      <c r="O20" s="366" t="s">
        <v>846</v>
      </c>
      <c r="P20" s="516"/>
      <c r="Q20" s="367"/>
      <c r="R20" s="366" t="s">
        <v>847</v>
      </c>
      <c r="S20" s="516"/>
      <c r="T20" s="367"/>
      <c r="U20" s="366" t="s">
        <v>848</v>
      </c>
      <c r="V20" s="516"/>
      <c r="W20" s="367"/>
      <c r="X20" s="366" t="s">
        <v>849</v>
      </c>
      <c r="Y20" s="516"/>
      <c r="Z20" s="367"/>
      <c r="AA20" s="366" t="s">
        <v>850</v>
      </c>
      <c r="AB20" s="516"/>
      <c r="AC20" s="367"/>
      <c r="AD20" s="366" t="s">
        <v>851</v>
      </c>
      <c r="AE20" s="516"/>
      <c r="AF20" s="367"/>
      <c r="AG20" s="366" t="s">
        <v>861</v>
      </c>
      <c r="AH20" s="516"/>
      <c r="AI20" s="516"/>
      <c r="AJ20" s="368"/>
      <c r="AK20" s="368"/>
      <c r="AL20" s="368"/>
      <c r="AM20" s="368"/>
      <c r="AN20" s="368"/>
      <c r="AO20" s="368"/>
    </row>
    <row r="21" spans="1:41" ht="24.05" customHeight="1" x14ac:dyDescent="0.15">
      <c r="A21" s="368" t="s">
        <v>862</v>
      </c>
      <c r="B21" s="368"/>
      <c r="C21" s="368"/>
      <c r="D21" s="368"/>
      <c r="E21" s="368"/>
      <c r="F21" s="368"/>
      <c r="G21" s="368"/>
      <c r="H21" s="368"/>
      <c r="I21" s="507">
        <v>10</v>
      </c>
      <c r="J21" s="508"/>
      <c r="K21" s="509"/>
      <c r="L21" s="507">
        <v>3</v>
      </c>
      <c r="M21" s="508"/>
      <c r="N21" s="509"/>
      <c r="O21" s="507">
        <v>11</v>
      </c>
      <c r="P21" s="508"/>
      <c r="Q21" s="509"/>
      <c r="R21" s="507">
        <v>5</v>
      </c>
      <c r="S21" s="508"/>
      <c r="T21" s="509"/>
      <c r="U21" s="507">
        <v>7</v>
      </c>
      <c r="V21" s="508"/>
      <c r="W21" s="509"/>
      <c r="X21" s="507">
        <v>4</v>
      </c>
      <c r="Y21" s="508"/>
      <c r="Z21" s="509"/>
      <c r="AA21" s="507">
        <v>5</v>
      </c>
      <c r="AB21" s="508"/>
      <c r="AC21" s="509"/>
      <c r="AD21" s="507">
        <v>15</v>
      </c>
      <c r="AE21" s="508"/>
      <c r="AF21" s="509"/>
      <c r="AG21" s="507">
        <f>SUM(I21:AF21)</f>
        <v>60</v>
      </c>
      <c r="AH21" s="508"/>
      <c r="AI21" s="508"/>
      <c r="AJ21" s="506">
        <v>65</v>
      </c>
      <c r="AK21" s="506"/>
      <c r="AL21" s="506"/>
      <c r="AM21" s="506">
        <f>AG21+AJ21</f>
        <v>125</v>
      </c>
      <c r="AN21" s="506"/>
      <c r="AO21" s="506"/>
    </row>
    <row r="22" spans="1:41" ht="24.05" customHeight="1" x14ac:dyDescent="0.15">
      <c r="A22" s="368" t="s">
        <v>863</v>
      </c>
      <c r="B22" s="368"/>
      <c r="C22" s="368"/>
      <c r="D22" s="368"/>
      <c r="E22" s="368"/>
      <c r="F22" s="368"/>
      <c r="G22" s="368"/>
      <c r="H22" s="368"/>
      <c r="I22" s="507">
        <v>10</v>
      </c>
      <c r="J22" s="508"/>
      <c r="K22" s="509"/>
      <c r="L22" s="507">
        <v>3</v>
      </c>
      <c r="M22" s="508"/>
      <c r="N22" s="509"/>
      <c r="O22" s="507">
        <v>10</v>
      </c>
      <c r="P22" s="508"/>
      <c r="Q22" s="509"/>
      <c r="R22" s="507">
        <v>6</v>
      </c>
      <c r="S22" s="508"/>
      <c r="T22" s="509"/>
      <c r="U22" s="507">
        <v>7</v>
      </c>
      <c r="V22" s="508"/>
      <c r="W22" s="509"/>
      <c r="X22" s="507">
        <v>4</v>
      </c>
      <c r="Y22" s="508"/>
      <c r="Z22" s="509"/>
      <c r="AA22" s="507">
        <v>6</v>
      </c>
      <c r="AB22" s="508"/>
      <c r="AC22" s="509"/>
      <c r="AD22" s="507">
        <v>15</v>
      </c>
      <c r="AE22" s="508"/>
      <c r="AF22" s="509"/>
      <c r="AG22" s="507">
        <f>SUM(I22:AF22)</f>
        <v>61</v>
      </c>
      <c r="AH22" s="508"/>
      <c r="AI22" s="508"/>
      <c r="AJ22" s="506">
        <v>65</v>
      </c>
      <c r="AK22" s="506"/>
      <c r="AL22" s="506"/>
      <c r="AM22" s="506">
        <f>AG22+AJ22</f>
        <v>126</v>
      </c>
      <c r="AN22" s="506"/>
      <c r="AO22" s="506"/>
    </row>
    <row r="23" spans="1:41" ht="16.55" customHeight="1" x14ac:dyDescent="0.15"/>
  </sheetData>
  <mergeCells count="113">
    <mergeCell ref="A4:H4"/>
    <mergeCell ref="I4:S4"/>
    <mergeCell ref="T4:U4"/>
    <mergeCell ref="V4:AB4"/>
    <mergeCell ref="AC4:AP4"/>
    <mergeCell ref="A5:H7"/>
    <mergeCell ref="J5:R5"/>
    <mergeCell ref="T5:U5"/>
    <mergeCell ref="W5:AA5"/>
    <mergeCell ref="AC5:AP5"/>
    <mergeCell ref="A8:H8"/>
    <mergeCell ref="J8:R8"/>
    <mergeCell ref="T8:U8"/>
    <mergeCell ref="W8:AA8"/>
    <mergeCell ref="AC8:AP8"/>
    <mergeCell ref="A11:H11"/>
    <mergeCell ref="I11:AI11"/>
    <mergeCell ref="J6:R6"/>
    <mergeCell ref="T6:U6"/>
    <mergeCell ref="W6:AA6"/>
    <mergeCell ref="AC6:AP6"/>
    <mergeCell ref="J7:R7"/>
    <mergeCell ref="T7:U7"/>
    <mergeCell ref="W7:AA7"/>
    <mergeCell ref="AC7:AP7"/>
    <mergeCell ref="X12:Z12"/>
    <mergeCell ref="AA12:AC12"/>
    <mergeCell ref="AD12:AF12"/>
    <mergeCell ref="AG12:AI12"/>
    <mergeCell ref="A13:H13"/>
    <mergeCell ref="I13:K13"/>
    <mergeCell ref="L13:N13"/>
    <mergeCell ref="O13:Q13"/>
    <mergeCell ref="R13:T13"/>
    <mergeCell ref="U13:W13"/>
    <mergeCell ref="A12:H12"/>
    <mergeCell ref="I12:K12"/>
    <mergeCell ref="L12:N12"/>
    <mergeCell ref="O12:Q12"/>
    <mergeCell ref="R12:T12"/>
    <mergeCell ref="U12:W12"/>
    <mergeCell ref="X13:Z13"/>
    <mergeCell ref="AA13:AC13"/>
    <mergeCell ref="AD13:AF13"/>
    <mergeCell ref="AG13:AI13"/>
    <mergeCell ref="AG14:AI14"/>
    <mergeCell ref="A15:H15"/>
    <mergeCell ref="I15:K15"/>
    <mergeCell ref="L15:N15"/>
    <mergeCell ref="O15:Q15"/>
    <mergeCell ref="R15:T15"/>
    <mergeCell ref="U15:W15"/>
    <mergeCell ref="X16:Z16"/>
    <mergeCell ref="AA16:AC16"/>
    <mergeCell ref="AD16:AF16"/>
    <mergeCell ref="AG16:AI16"/>
    <mergeCell ref="A14:H14"/>
    <mergeCell ref="I14:K14"/>
    <mergeCell ref="L14:N14"/>
    <mergeCell ref="O14:Q14"/>
    <mergeCell ref="R14:T14"/>
    <mergeCell ref="U14:W14"/>
    <mergeCell ref="X14:Z14"/>
    <mergeCell ref="AA14:AC14"/>
    <mergeCell ref="AD14:AF14"/>
    <mergeCell ref="X15:Z15"/>
    <mergeCell ref="AA15:AC15"/>
    <mergeCell ref="AD15:AF15"/>
    <mergeCell ref="AG15:AI15"/>
    <mergeCell ref="A16:H16"/>
    <mergeCell ref="I16:K16"/>
    <mergeCell ref="L16:N16"/>
    <mergeCell ref="O16:Q16"/>
    <mergeCell ref="R16:T16"/>
    <mergeCell ref="U16:W16"/>
    <mergeCell ref="AJ19:AL20"/>
    <mergeCell ref="AM19:AO20"/>
    <mergeCell ref="A20:H20"/>
    <mergeCell ref="I20:K20"/>
    <mergeCell ref="L20:N20"/>
    <mergeCell ref="O20:Q20"/>
    <mergeCell ref="R20:T20"/>
    <mergeCell ref="U20:W20"/>
    <mergeCell ref="X20:Z20"/>
    <mergeCell ref="AA20:AC20"/>
    <mergeCell ref="A19:H19"/>
    <mergeCell ref="I19:AI19"/>
    <mergeCell ref="AD20:AF20"/>
    <mergeCell ref="AG20:AI20"/>
    <mergeCell ref="AM22:AO22"/>
    <mergeCell ref="AD21:AF21"/>
    <mergeCell ref="AG21:AI21"/>
    <mergeCell ref="AJ21:AL21"/>
    <mergeCell ref="AM21:AO21"/>
    <mergeCell ref="A22:H22"/>
    <mergeCell ref="I22:K22"/>
    <mergeCell ref="L22:N22"/>
    <mergeCell ref="O22:Q22"/>
    <mergeCell ref="R22:T22"/>
    <mergeCell ref="U22:W22"/>
    <mergeCell ref="X22:Z22"/>
    <mergeCell ref="AA22:AC22"/>
    <mergeCell ref="AD22:AF22"/>
    <mergeCell ref="AG22:AI22"/>
    <mergeCell ref="A21:H21"/>
    <mergeCell ref="I21:K21"/>
    <mergeCell ref="L21:N21"/>
    <mergeCell ref="O21:Q21"/>
    <mergeCell ref="R21:T21"/>
    <mergeCell ref="U21:W21"/>
    <mergeCell ref="X21:Z21"/>
    <mergeCell ref="AA21:AC21"/>
    <mergeCell ref="AJ22:AL22"/>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4741-1458-4BDD-B8E0-71C26A823AD0}">
  <sheetPr codeName="Sheet22"/>
  <dimension ref="A1:L38"/>
  <sheetViews>
    <sheetView view="pageLayout" zoomScale="110" zoomScaleNormal="100" zoomScaleSheetLayoutView="100" zoomScalePageLayoutView="110" workbookViewId="0">
      <selection activeCell="B23" sqref="B23"/>
    </sheetView>
  </sheetViews>
  <sheetFormatPr defaultColWidth="9" defaultRowHeight="14.4" x14ac:dyDescent="0.15"/>
  <cols>
    <col min="1" max="1" width="10.33203125" style="51" customWidth="1"/>
    <col min="2" max="2" width="12.33203125" style="51" customWidth="1"/>
    <col min="3" max="3" width="9" style="51"/>
    <col min="4" max="4" width="13.109375" style="51" customWidth="1"/>
    <col min="5" max="5" width="10.21875" style="51" customWidth="1"/>
    <col min="6" max="6" width="12.33203125" style="51" customWidth="1"/>
    <col min="7" max="7" width="21.44140625" style="51" customWidth="1"/>
    <col min="8" max="8" width="5.44140625" style="51" customWidth="1"/>
    <col min="9" max="9" width="6.21875" style="51" customWidth="1"/>
    <col min="10" max="10" width="6.109375" style="51" customWidth="1"/>
    <col min="11" max="11" width="19.44140625" style="51" customWidth="1"/>
    <col min="12" max="12" width="8" style="51" customWidth="1"/>
    <col min="13" max="16384" width="9" style="51"/>
  </cols>
  <sheetData>
    <row r="1" spans="1:12" ht="19.649999999999999" x14ac:dyDescent="0.15">
      <c r="A1" s="343" t="s">
        <v>864</v>
      </c>
      <c r="B1" s="344"/>
    </row>
    <row r="3" spans="1:12" x14ac:dyDescent="0.15">
      <c r="A3" s="51" t="s">
        <v>865</v>
      </c>
    </row>
    <row r="4" spans="1:12" x14ac:dyDescent="0.15">
      <c r="A4" s="51" t="s">
        <v>1981</v>
      </c>
    </row>
    <row r="5" spans="1:12" x14ac:dyDescent="0.15">
      <c r="A5" s="51" t="s">
        <v>866</v>
      </c>
    </row>
    <row r="6" spans="1:12" x14ac:dyDescent="0.15">
      <c r="A6" s="51" t="s">
        <v>867</v>
      </c>
    </row>
    <row r="7" spans="1:12" x14ac:dyDescent="0.15">
      <c r="A7" s="51" t="s">
        <v>868</v>
      </c>
    </row>
    <row r="8" spans="1:12" ht="15.75" customHeight="1" x14ac:dyDescent="0.15"/>
    <row r="9" spans="1:12" ht="18" customHeight="1" x14ac:dyDescent="0.15">
      <c r="A9" s="165" t="s">
        <v>869</v>
      </c>
      <c r="B9" s="345"/>
      <c r="C9" s="345" t="s">
        <v>870</v>
      </c>
      <c r="D9" s="337" t="s">
        <v>871</v>
      </c>
      <c r="E9" s="337" t="s">
        <v>1982</v>
      </c>
      <c r="F9" s="345"/>
      <c r="G9" s="345"/>
      <c r="H9" s="345"/>
      <c r="I9" s="345"/>
      <c r="J9" s="345"/>
      <c r="K9" s="345"/>
      <c r="L9" s="346"/>
    </row>
    <row r="10" spans="1:12" ht="15.05" customHeight="1" x14ac:dyDescent="0.15">
      <c r="A10" s="166"/>
      <c r="B10" s="543" t="s">
        <v>872</v>
      </c>
      <c r="C10" s="543"/>
      <c r="D10" s="543"/>
      <c r="E10" s="437"/>
      <c r="F10" s="436" t="s">
        <v>873</v>
      </c>
      <c r="G10" s="543"/>
      <c r="H10" s="543"/>
      <c r="I10" s="91"/>
      <c r="J10" s="543" t="s">
        <v>874</v>
      </c>
      <c r="K10" s="543"/>
      <c r="L10" s="437"/>
    </row>
    <row r="11" spans="1:12" ht="15.05" customHeight="1" x14ac:dyDescent="0.15">
      <c r="A11" s="166"/>
      <c r="B11" s="72"/>
      <c r="C11" s="345"/>
      <c r="D11" s="112"/>
      <c r="E11" s="340" t="s">
        <v>875</v>
      </c>
      <c r="F11" s="168" t="s">
        <v>876</v>
      </c>
      <c r="G11" s="51" t="s">
        <v>877</v>
      </c>
      <c r="H11" s="112" t="s">
        <v>878</v>
      </c>
      <c r="I11" s="169"/>
      <c r="J11" s="345"/>
      <c r="K11" s="345"/>
      <c r="L11" s="338" t="s">
        <v>879</v>
      </c>
    </row>
    <row r="12" spans="1:12" ht="15.05" customHeight="1" x14ac:dyDescent="0.15">
      <c r="A12" s="166"/>
      <c r="B12" s="72"/>
      <c r="D12" s="112"/>
      <c r="E12" s="340"/>
      <c r="F12" s="347"/>
      <c r="H12" s="58"/>
      <c r="I12" s="170"/>
      <c r="L12" s="167"/>
    </row>
    <row r="13" spans="1:12" ht="15.05" customHeight="1" x14ac:dyDescent="0.15">
      <c r="A13" s="166"/>
      <c r="D13" s="112"/>
      <c r="E13" s="340"/>
      <c r="F13" s="347"/>
      <c r="H13" s="58"/>
      <c r="I13" s="170"/>
      <c r="L13" s="167"/>
    </row>
    <row r="14" spans="1:12" ht="15.05" customHeight="1" x14ac:dyDescent="0.15">
      <c r="A14" s="166"/>
      <c r="D14" s="112"/>
      <c r="E14" s="340"/>
      <c r="F14" s="347"/>
      <c r="H14" s="58"/>
      <c r="I14" s="170"/>
      <c r="L14" s="167"/>
    </row>
    <row r="15" spans="1:12" ht="15.05" customHeight="1" x14ac:dyDescent="0.15">
      <c r="A15" s="166" t="s">
        <v>880</v>
      </c>
      <c r="B15" s="171"/>
      <c r="C15" s="171"/>
      <c r="D15" s="333"/>
      <c r="E15" s="339"/>
      <c r="F15" s="172"/>
      <c r="G15" s="171"/>
      <c r="H15" s="171"/>
      <c r="I15" s="173"/>
      <c r="J15" s="171"/>
      <c r="K15" s="171"/>
      <c r="L15" s="174"/>
    </row>
    <row r="16" spans="1:12" ht="20.95" customHeight="1" x14ac:dyDescent="0.15">
      <c r="A16" s="175"/>
      <c r="B16" s="177"/>
      <c r="C16" s="341" t="s">
        <v>881</v>
      </c>
      <c r="D16" s="336" t="s">
        <v>882</v>
      </c>
      <c r="E16" s="336" t="s">
        <v>1983</v>
      </c>
      <c r="F16" s="348"/>
      <c r="G16" s="348"/>
      <c r="H16" s="348"/>
      <c r="I16" s="349"/>
      <c r="J16" s="348"/>
      <c r="K16" s="348"/>
      <c r="L16" s="176"/>
    </row>
    <row r="17" spans="1:12" ht="20.95" customHeight="1" x14ac:dyDescent="0.15">
      <c r="A17" s="91" t="s">
        <v>883</v>
      </c>
      <c r="B17" s="177"/>
      <c r="C17" s="341" t="s">
        <v>881</v>
      </c>
      <c r="D17" s="336" t="s">
        <v>882</v>
      </c>
      <c r="E17" s="336" t="s">
        <v>1984</v>
      </c>
      <c r="F17" s="341"/>
      <c r="G17" s="341"/>
      <c r="H17" s="341"/>
      <c r="I17" s="177"/>
      <c r="J17" s="341"/>
      <c r="K17" s="341"/>
      <c r="L17" s="178"/>
    </row>
    <row r="18" spans="1:12" ht="18" customHeight="1" x14ac:dyDescent="0.15">
      <c r="A18" s="175" t="s">
        <v>884</v>
      </c>
      <c r="B18" s="436"/>
      <c r="C18" s="543"/>
      <c r="D18" s="333" t="s">
        <v>885</v>
      </c>
      <c r="E18" s="333" t="s">
        <v>1983</v>
      </c>
      <c r="F18" s="171"/>
      <c r="G18" s="171"/>
      <c r="H18" s="171"/>
      <c r="I18" s="173"/>
      <c r="J18" s="171"/>
      <c r="K18" s="171"/>
      <c r="L18" s="350"/>
    </row>
    <row r="19" spans="1:12" ht="19" customHeight="1" x14ac:dyDescent="0.15">
      <c r="A19" s="51" t="s">
        <v>1985</v>
      </c>
    </row>
    <row r="20" spans="1:12" ht="15.75" customHeight="1" x14ac:dyDescent="0.15"/>
    <row r="21" spans="1:12" ht="15.75" customHeight="1" x14ac:dyDescent="0.15"/>
    <row r="22" spans="1:12" ht="16.55" customHeight="1" x14ac:dyDescent="0.15">
      <c r="A22" s="51" t="s">
        <v>886</v>
      </c>
    </row>
    <row r="23" spans="1:12" ht="15.75" customHeight="1" x14ac:dyDescent="0.15">
      <c r="A23" s="51" t="s">
        <v>887</v>
      </c>
      <c r="H23" s="51" t="s">
        <v>888</v>
      </c>
    </row>
    <row r="26" spans="1:12" ht="17.7" x14ac:dyDescent="0.15">
      <c r="A26" s="351" t="s">
        <v>889</v>
      </c>
    </row>
    <row r="27" spans="1:12" x14ac:dyDescent="0.15">
      <c r="A27" s="179" t="s">
        <v>890</v>
      </c>
      <c r="B27" s="51" t="s">
        <v>1718</v>
      </c>
      <c r="E27" s="179" t="s">
        <v>891</v>
      </c>
      <c r="F27" s="51" t="s">
        <v>892</v>
      </c>
      <c r="J27" s="51" t="s">
        <v>893</v>
      </c>
    </row>
    <row r="28" spans="1:12" x14ac:dyDescent="0.15">
      <c r="A28" s="179" t="s">
        <v>894</v>
      </c>
      <c r="B28" s="51" t="s">
        <v>895</v>
      </c>
      <c r="E28" s="179"/>
      <c r="F28" s="51" t="s">
        <v>896</v>
      </c>
      <c r="J28" s="51" t="s">
        <v>897</v>
      </c>
    </row>
    <row r="29" spans="1:12" x14ac:dyDescent="0.15">
      <c r="A29" s="179" t="s">
        <v>898</v>
      </c>
      <c r="B29" s="51" t="s">
        <v>1986</v>
      </c>
      <c r="E29" s="179" t="s">
        <v>899</v>
      </c>
      <c r="F29" s="51" t="s">
        <v>900</v>
      </c>
      <c r="J29" s="51" t="s">
        <v>1987</v>
      </c>
    </row>
    <row r="30" spans="1:12" x14ac:dyDescent="0.15">
      <c r="A30" s="179"/>
      <c r="B30" s="51" t="s">
        <v>1988</v>
      </c>
      <c r="E30" s="179"/>
      <c r="F30" s="51" t="s">
        <v>901</v>
      </c>
      <c r="J30" s="51" t="s">
        <v>902</v>
      </c>
      <c r="K30" s="51" t="s">
        <v>1989</v>
      </c>
    </row>
    <row r="31" spans="1:12" x14ac:dyDescent="0.15">
      <c r="A31" s="179"/>
      <c r="B31" s="51" t="s">
        <v>903</v>
      </c>
      <c r="E31" s="179"/>
      <c r="F31" s="51" t="s">
        <v>1990</v>
      </c>
      <c r="H31" s="542" t="s">
        <v>904</v>
      </c>
      <c r="I31" s="542"/>
      <c r="J31" s="51" t="s">
        <v>905</v>
      </c>
    </row>
    <row r="32" spans="1:12" x14ac:dyDescent="0.15">
      <c r="A32" s="179"/>
      <c r="B32" s="51" t="s">
        <v>906</v>
      </c>
      <c r="E32" s="179"/>
      <c r="F32" s="51" t="s">
        <v>907</v>
      </c>
      <c r="J32" s="51" t="s">
        <v>908</v>
      </c>
    </row>
    <row r="33" spans="1:10" x14ac:dyDescent="0.15">
      <c r="A33" s="179" t="s">
        <v>909</v>
      </c>
      <c r="B33" s="51" t="s">
        <v>910</v>
      </c>
      <c r="E33" s="179"/>
      <c r="F33" s="51" t="s">
        <v>911</v>
      </c>
      <c r="H33" s="51" t="s">
        <v>912</v>
      </c>
      <c r="J33" s="85" t="s">
        <v>913</v>
      </c>
    </row>
    <row r="34" spans="1:10" x14ac:dyDescent="0.15">
      <c r="A34" s="179" t="s">
        <v>914</v>
      </c>
      <c r="B34" s="51" t="s">
        <v>915</v>
      </c>
      <c r="E34" s="179"/>
      <c r="F34" s="51" t="s">
        <v>916</v>
      </c>
    </row>
    <row r="35" spans="1:10" x14ac:dyDescent="0.15">
      <c r="A35" s="179" t="s">
        <v>917</v>
      </c>
      <c r="B35" s="51" t="s">
        <v>918</v>
      </c>
      <c r="E35" s="179"/>
      <c r="F35" s="51" t="s">
        <v>919</v>
      </c>
    </row>
    <row r="36" spans="1:10" x14ac:dyDescent="0.15">
      <c r="A36" s="179"/>
      <c r="E36" s="179"/>
    </row>
    <row r="37" spans="1:10" x14ac:dyDescent="0.15">
      <c r="A37" s="179"/>
      <c r="E37" s="179"/>
    </row>
    <row r="38" spans="1:10" x14ac:dyDescent="0.15">
      <c r="E38" s="179"/>
    </row>
  </sheetData>
  <mergeCells count="5">
    <mergeCell ref="H31:I31"/>
    <mergeCell ref="B10:E10"/>
    <mergeCell ref="F10:H10"/>
    <mergeCell ref="J10:L10"/>
    <mergeCell ref="B18:C18"/>
  </mergeCells>
  <phoneticPr fontId="3"/>
  <pageMargins left="0.78740157480314965" right="0.39370078740157483" top="0.39370078740157483" bottom="0.39370078740157483" header="0" footer="0"/>
  <pageSetup paperSize="9" fitToWidth="0" fitToHeight="0"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2D70-36B4-46BD-BCF2-C3758D29BE63}">
  <sheetPr codeName="Sheet23">
    <pageSetUpPr fitToPage="1"/>
  </sheetPr>
  <dimension ref="A1:K47"/>
  <sheetViews>
    <sheetView view="pageLayout" zoomScaleNormal="100" workbookViewId="0">
      <selection activeCell="A19" sqref="A19:A24"/>
    </sheetView>
  </sheetViews>
  <sheetFormatPr defaultColWidth="9" defaultRowHeight="15.05" x14ac:dyDescent="0.15"/>
  <cols>
    <col min="1" max="1" width="11.109375" style="180" customWidth="1"/>
    <col min="2" max="3" width="6.77734375" style="180" customWidth="1"/>
    <col min="4" max="11" width="13.6640625" style="180" customWidth="1"/>
    <col min="12" max="12" width="7.6640625" style="180" customWidth="1"/>
    <col min="13" max="16" width="21" style="180" customWidth="1"/>
    <col min="17" max="16384" width="9" style="180"/>
  </cols>
  <sheetData>
    <row r="1" spans="1:11" ht="20.3" customHeight="1" x14ac:dyDescent="0.15"/>
    <row r="2" spans="1:11" ht="20.3" customHeight="1" x14ac:dyDescent="0.15">
      <c r="A2" s="181" t="s">
        <v>920</v>
      </c>
      <c r="B2" s="182"/>
    </row>
    <row r="3" spans="1:11" ht="18" customHeight="1" x14ac:dyDescent="0.15">
      <c r="A3" s="181"/>
      <c r="B3" s="182"/>
    </row>
    <row r="4" spans="1:11" ht="20.3" customHeight="1" x14ac:dyDescent="0.15">
      <c r="A4" s="182" t="s">
        <v>960</v>
      </c>
      <c r="B4" s="182"/>
    </row>
    <row r="5" spans="1:11" ht="20.3" customHeight="1" x14ac:dyDescent="0.15">
      <c r="A5" s="182" t="s">
        <v>921</v>
      </c>
      <c r="B5" s="182"/>
      <c r="D5" s="183" t="s">
        <v>922</v>
      </c>
    </row>
    <row r="6" spans="1:11" ht="20.3" customHeight="1" x14ac:dyDescent="0.15">
      <c r="A6" s="182" t="s">
        <v>923</v>
      </c>
      <c r="B6" s="182"/>
      <c r="D6" s="182" t="s">
        <v>924</v>
      </c>
    </row>
    <row r="7" spans="1:11" ht="20.3" customHeight="1" x14ac:dyDescent="0.15">
      <c r="A7" s="182" t="s">
        <v>925</v>
      </c>
      <c r="B7" s="182"/>
      <c r="D7" s="182" t="s">
        <v>926</v>
      </c>
    </row>
    <row r="8" spans="1:11" ht="20.3" customHeight="1" x14ac:dyDescent="0.15">
      <c r="A8" s="184" t="s">
        <v>927</v>
      </c>
      <c r="B8" s="547" t="s">
        <v>961</v>
      </c>
      <c r="C8" s="547"/>
      <c r="D8" s="547"/>
      <c r="E8" s="547"/>
      <c r="F8" s="547"/>
      <c r="G8" s="547"/>
      <c r="H8" s="547"/>
      <c r="I8" s="547"/>
      <c r="J8" s="547"/>
      <c r="K8" s="184" t="s">
        <v>928</v>
      </c>
    </row>
    <row r="9" spans="1:11" ht="20.3" customHeight="1" x14ac:dyDescent="0.15">
      <c r="A9" s="184" t="s">
        <v>958</v>
      </c>
      <c r="B9" s="547" t="s">
        <v>929</v>
      </c>
      <c r="C9" s="547"/>
      <c r="D9" s="184">
        <v>2140</v>
      </c>
      <c r="E9" s="184">
        <v>2182</v>
      </c>
      <c r="F9" s="184" t="s">
        <v>930</v>
      </c>
      <c r="G9" s="184">
        <v>4411</v>
      </c>
      <c r="H9" s="184">
        <v>4420</v>
      </c>
      <c r="I9" s="184">
        <v>8794</v>
      </c>
      <c r="J9" s="184">
        <v>8740</v>
      </c>
      <c r="K9" s="184" t="s">
        <v>959</v>
      </c>
    </row>
    <row r="10" spans="1:11" ht="18" customHeight="1" x14ac:dyDescent="0.15">
      <c r="A10" s="185"/>
      <c r="B10" s="185"/>
      <c r="C10" s="185"/>
      <c r="D10" s="185"/>
      <c r="E10" s="185"/>
      <c r="F10" s="185"/>
      <c r="G10" s="185"/>
      <c r="H10" s="185"/>
      <c r="I10" s="185"/>
      <c r="J10" s="185"/>
      <c r="K10" s="185"/>
    </row>
    <row r="11" spans="1:11" ht="20.3" customHeight="1" x14ac:dyDescent="0.15">
      <c r="A11" s="182" t="s">
        <v>931</v>
      </c>
      <c r="B11" s="182"/>
      <c r="C11" s="548" t="s">
        <v>932</v>
      </c>
      <c r="D11" s="548"/>
      <c r="E11" s="182" t="s">
        <v>962</v>
      </c>
      <c r="H11" s="182" t="s">
        <v>963</v>
      </c>
    </row>
    <row r="12" spans="1:11" ht="20.3" customHeight="1" x14ac:dyDescent="0.15">
      <c r="C12" s="548" t="s">
        <v>933</v>
      </c>
      <c r="D12" s="548"/>
      <c r="E12" s="182" t="s">
        <v>934</v>
      </c>
      <c r="H12" s="182" t="s">
        <v>964</v>
      </c>
    </row>
    <row r="13" spans="1:11" ht="20.3" customHeight="1" x14ac:dyDescent="0.15">
      <c r="C13" s="548" t="s">
        <v>935</v>
      </c>
      <c r="D13" s="548"/>
      <c r="E13" s="182" t="s">
        <v>936</v>
      </c>
    </row>
    <row r="14" spans="1:11" ht="18" customHeight="1" x14ac:dyDescent="0.15">
      <c r="C14" s="182"/>
      <c r="G14" s="182"/>
    </row>
    <row r="15" spans="1:11" ht="20.3" customHeight="1" x14ac:dyDescent="0.15">
      <c r="A15" s="180" t="s">
        <v>937</v>
      </c>
    </row>
    <row r="16" spans="1:11" ht="18" customHeight="1" x14ac:dyDescent="0.15"/>
    <row r="17" spans="1:6" ht="20.3" customHeight="1" x14ac:dyDescent="0.15">
      <c r="A17" s="180" t="s">
        <v>938</v>
      </c>
    </row>
    <row r="18" spans="1:6" ht="20.3" customHeight="1" x14ac:dyDescent="0.15">
      <c r="A18" s="544" t="s">
        <v>939</v>
      </c>
      <c r="B18" s="544"/>
      <c r="C18" s="544"/>
      <c r="D18" s="544"/>
      <c r="E18" s="186" t="s">
        <v>940</v>
      </c>
      <c r="F18" s="186" t="s">
        <v>941</v>
      </c>
    </row>
    <row r="19" spans="1:6" ht="20.3" customHeight="1" x14ac:dyDescent="0.15">
      <c r="A19" s="545" t="s">
        <v>1001</v>
      </c>
      <c r="B19" s="546" t="s">
        <v>942</v>
      </c>
      <c r="C19" s="546"/>
      <c r="D19" s="546"/>
      <c r="E19" s="187">
        <v>504</v>
      </c>
      <c r="F19" s="188" t="s">
        <v>943</v>
      </c>
    </row>
    <row r="20" spans="1:6" ht="20.3" customHeight="1" x14ac:dyDescent="0.15">
      <c r="A20" s="544"/>
      <c r="B20" s="546" t="s">
        <v>944</v>
      </c>
      <c r="C20" s="546"/>
      <c r="D20" s="546"/>
      <c r="E20" s="187">
        <v>1051</v>
      </c>
      <c r="F20" s="188" t="s">
        <v>945</v>
      </c>
    </row>
    <row r="21" spans="1:6" ht="20.3" customHeight="1" x14ac:dyDescent="0.15">
      <c r="A21" s="544"/>
      <c r="B21" s="546" t="s">
        <v>946</v>
      </c>
      <c r="C21" s="546"/>
      <c r="D21" s="546"/>
      <c r="E21" s="187">
        <v>1097</v>
      </c>
      <c r="F21" s="188" t="s">
        <v>947</v>
      </c>
    </row>
    <row r="22" spans="1:6" ht="20.3" customHeight="1" x14ac:dyDescent="0.15">
      <c r="A22" s="544"/>
      <c r="B22" s="546" t="s">
        <v>948</v>
      </c>
      <c r="C22" s="546"/>
      <c r="D22" s="546"/>
      <c r="E22" s="187">
        <v>2293</v>
      </c>
      <c r="F22" s="188" t="s">
        <v>949</v>
      </c>
    </row>
    <row r="23" spans="1:6" ht="20.3" customHeight="1" x14ac:dyDescent="0.15">
      <c r="A23" s="544"/>
      <c r="B23" s="546" t="s">
        <v>950</v>
      </c>
      <c r="C23" s="546"/>
      <c r="D23" s="546"/>
      <c r="E23" s="187">
        <v>2</v>
      </c>
      <c r="F23" s="188" t="s">
        <v>951</v>
      </c>
    </row>
    <row r="24" spans="1:6" ht="20.3" customHeight="1" x14ac:dyDescent="0.15">
      <c r="A24" s="544"/>
      <c r="B24" s="546" t="s">
        <v>952</v>
      </c>
      <c r="C24" s="546"/>
      <c r="D24" s="546"/>
      <c r="E24" s="187">
        <v>4947</v>
      </c>
      <c r="F24" s="188" t="s">
        <v>953</v>
      </c>
    </row>
    <row r="25" spans="1:6" ht="20.3" customHeight="1" x14ac:dyDescent="0.15">
      <c r="A25" s="544" t="s">
        <v>954</v>
      </c>
      <c r="B25" s="544"/>
      <c r="C25" s="544"/>
      <c r="D25" s="544"/>
      <c r="E25" s="187">
        <v>5028</v>
      </c>
      <c r="F25" s="188" t="s">
        <v>955</v>
      </c>
    </row>
    <row r="26" spans="1:6" ht="20.3" customHeight="1" x14ac:dyDescent="0.15">
      <c r="A26" s="544" t="s">
        <v>956</v>
      </c>
      <c r="B26" s="544"/>
      <c r="C26" s="544"/>
      <c r="D26" s="544"/>
      <c r="E26" s="187">
        <v>9975</v>
      </c>
      <c r="F26" s="188" t="s">
        <v>957</v>
      </c>
    </row>
    <row r="27" spans="1:6" ht="18"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7" ht="15.75" customHeight="1" x14ac:dyDescent="0.15"/>
  </sheetData>
  <mergeCells count="15">
    <mergeCell ref="A18:D18"/>
    <mergeCell ref="B8:J8"/>
    <mergeCell ref="B9:C9"/>
    <mergeCell ref="C11:D11"/>
    <mergeCell ref="C12:D12"/>
    <mergeCell ref="C13:D13"/>
    <mergeCell ref="A25:D25"/>
    <mergeCell ref="A26:D26"/>
    <mergeCell ref="A19:A24"/>
    <mergeCell ref="B19:D19"/>
    <mergeCell ref="B20:D20"/>
    <mergeCell ref="B21:D21"/>
    <mergeCell ref="B22:D22"/>
    <mergeCell ref="B23:D23"/>
    <mergeCell ref="B24:D24"/>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11A7-8C6D-433A-8798-4922C8EA974E}">
  <sheetPr codeName="Sheet24">
    <pageSetUpPr fitToPage="1"/>
  </sheetPr>
  <dimension ref="A1:I20"/>
  <sheetViews>
    <sheetView view="pageLayout" zoomScaleNormal="100" workbookViewId="0">
      <selection activeCell="D12" sqref="D12:E13"/>
    </sheetView>
  </sheetViews>
  <sheetFormatPr defaultColWidth="9" defaultRowHeight="14.4" x14ac:dyDescent="0.15"/>
  <cols>
    <col min="1" max="1" width="2.109375" style="189" customWidth="1"/>
    <col min="2" max="2" width="18.44140625" style="189" customWidth="1"/>
    <col min="3" max="3" width="2.109375" style="189" customWidth="1"/>
    <col min="4" max="5" width="11.33203125" style="189" customWidth="1"/>
    <col min="6" max="9" width="20.21875" style="189" customWidth="1"/>
    <col min="10" max="16384" width="9" style="189"/>
  </cols>
  <sheetData>
    <row r="1" spans="1:9" ht="19.5" customHeight="1" x14ac:dyDescent="0.15"/>
    <row r="2" spans="1:9" ht="19.5" customHeight="1" x14ac:dyDescent="0.15"/>
    <row r="3" spans="1:9" ht="19.5" customHeight="1" x14ac:dyDescent="0.15"/>
    <row r="4" spans="1:9" ht="19.5" customHeight="1" x14ac:dyDescent="0.15">
      <c r="B4" s="190" t="s">
        <v>1810</v>
      </c>
      <c r="C4" s="190"/>
      <c r="D4" s="190"/>
      <c r="E4" s="190"/>
      <c r="F4" s="190"/>
      <c r="G4" s="190"/>
      <c r="H4" s="190"/>
      <c r="I4" s="190"/>
    </row>
    <row r="5" spans="1:9" ht="19.5" customHeight="1" x14ac:dyDescent="0.15">
      <c r="A5" s="191"/>
      <c r="B5" s="192" t="s">
        <v>965</v>
      </c>
      <c r="C5" s="193"/>
      <c r="D5" s="551" t="s">
        <v>966</v>
      </c>
      <c r="E5" s="552"/>
      <c r="F5" s="194" t="s">
        <v>967</v>
      </c>
      <c r="G5" s="194" t="s">
        <v>968</v>
      </c>
      <c r="H5" s="194" t="s">
        <v>969</v>
      </c>
      <c r="I5" s="194" t="s">
        <v>970</v>
      </c>
    </row>
    <row r="6" spans="1:9" ht="19.5" customHeight="1" x14ac:dyDescent="0.15">
      <c r="A6" s="191"/>
      <c r="B6" s="195" t="s">
        <v>971</v>
      </c>
      <c r="C6" s="193"/>
      <c r="D6" s="560">
        <v>22370</v>
      </c>
      <c r="E6" s="561"/>
      <c r="F6" s="196">
        <v>24007</v>
      </c>
      <c r="G6" s="196">
        <v>26243</v>
      </c>
      <c r="H6" s="196">
        <v>27310</v>
      </c>
      <c r="I6" s="196">
        <v>28669</v>
      </c>
    </row>
    <row r="7" spans="1:9" ht="19.5" customHeight="1" x14ac:dyDescent="0.15">
      <c r="A7" s="191"/>
      <c r="B7" s="195" t="s">
        <v>972</v>
      </c>
      <c r="C7" s="193"/>
      <c r="D7" s="551" t="s">
        <v>973</v>
      </c>
      <c r="E7" s="552"/>
      <c r="F7" s="194" t="s">
        <v>974</v>
      </c>
      <c r="G7" s="194" t="s">
        <v>975</v>
      </c>
      <c r="H7" s="194" t="s">
        <v>976</v>
      </c>
      <c r="I7" s="194" t="s">
        <v>977</v>
      </c>
    </row>
    <row r="8" spans="1:9" ht="19.5" customHeight="1" x14ac:dyDescent="0.15">
      <c r="A8" s="191"/>
      <c r="B8" s="195" t="s">
        <v>978</v>
      </c>
      <c r="C8" s="193"/>
      <c r="D8" s="551" t="s">
        <v>979</v>
      </c>
      <c r="E8" s="552"/>
      <c r="F8" s="194" t="s">
        <v>979</v>
      </c>
      <c r="G8" s="194" t="s">
        <v>979</v>
      </c>
      <c r="H8" s="194" t="s">
        <v>979</v>
      </c>
      <c r="I8" s="194" t="s">
        <v>979</v>
      </c>
    </row>
    <row r="9" spans="1:9" ht="19.5" customHeight="1" x14ac:dyDescent="0.15">
      <c r="A9" s="191"/>
      <c r="B9" s="195" t="s">
        <v>1811</v>
      </c>
      <c r="C9" s="193"/>
      <c r="D9" s="551" t="s">
        <v>980</v>
      </c>
      <c r="E9" s="552"/>
      <c r="F9" s="194" t="s">
        <v>980</v>
      </c>
      <c r="G9" s="194" t="s">
        <v>981</v>
      </c>
      <c r="H9" s="194" t="s">
        <v>982</v>
      </c>
      <c r="I9" s="194" t="s">
        <v>983</v>
      </c>
    </row>
    <row r="10" spans="1:9" ht="19.5" customHeight="1" x14ac:dyDescent="0.15">
      <c r="A10" s="191"/>
      <c r="B10" s="195" t="s">
        <v>984</v>
      </c>
      <c r="C10" s="193"/>
      <c r="D10" s="551" t="s">
        <v>985</v>
      </c>
      <c r="E10" s="552"/>
      <c r="F10" s="194" t="s">
        <v>985</v>
      </c>
      <c r="G10" s="194" t="s">
        <v>985</v>
      </c>
      <c r="H10" s="194" t="s">
        <v>985</v>
      </c>
      <c r="I10" s="194" t="s">
        <v>985</v>
      </c>
    </row>
    <row r="11" spans="1:9" ht="19.5" customHeight="1" x14ac:dyDescent="0.15">
      <c r="A11" s="191"/>
      <c r="B11" s="195" t="s">
        <v>986</v>
      </c>
      <c r="C11" s="193"/>
      <c r="D11" s="553">
        <v>37</v>
      </c>
      <c r="E11" s="554"/>
      <c r="F11" s="197">
        <v>41</v>
      </c>
      <c r="G11" s="197">
        <v>30</v>
      </c>
      <c r="H11" s="197">
        <v>42</v>
      </c>
      <c r="I11" s="197">
        <v>7</v>
      </c>
    </row>
    <row r="12" spans="1:9" ht="19.5" customHeight="1" x14ac:dyDescent="0.15">
      <c r="A12" s="198"/>
      <c r="B12" s="555" t="s">
        <v>987</v>
      </c>
      <c r="C12" s="199"/>
      <c r="D12" s="556" t="s">
        <v>988</v>
      </c>
      <c r="E12" s="557"/>
      <c r="F12" s="549" t="s">
        <v>989</v>
      </c>
      <c r="G12" s="549" t="s">
        <v>990</v>
      </c>
      <c r="H12" s="549" t="s">
        <v>991</v>
      </c>
      <c r="I12" s="549" t="s">
        <v>992</v>
      </c>
    </row>
    <row r="13" spans="1:9" ht="19.5" customHeight="1" x14ac:dyDescent="0.15">
      <c r="A13" s="200"/>
      <c r="B13" s="555"/>
      <c r="C13" s="201"/>
      <c r="D13" s="558"/>
      <c r="E13" s="559"/>
      <c r="F13" s="550"/>
      <c r="G13" s="550"/>
      <c r="H13" s="550"/>
      <c r="I13" s="550"/>
    </row>
    <row r="14" spans="1:9" ht="19.5" customHeight="1" x14ac:dyDescent="0.15">
      <c r="B14" s="202"/>
      <c r="C14" s="202"/>
      <c r="D14" s="202"/>
    </row>
    <row r="15" spans="1:9" ht="19.5" customHeight="1" x14ac:dyDescent="0.15">
      <c r="B15" s="202"/>
      <c r="C15" s="202"/>
      <c r="D15" s="202"/>
    </row>
    <row r="16" spans="1:9" ht="19.5" customHeight="1" x14ac:dyDescent="0.15">
      <c r="B16" s="189" t="s">
        <v>993</v>
      </c>
    </row>
    <row r="17" spans="1:6" ht="19.5" customHeight="1" x14ac:dyDescent="0.15">
      <c r="A17" s="191"/>
      <c r="B17" s="192" t="s">
        <v>994</v>
      </c>
      <c r="C17" s="193"/>
      <c r="D17" s="551" t="s">
        <v>995</v>
      </c>
      <c r="E17" s="552"/>
      <c r="F17" s="194" t="s">
        <v>996</v>
      </c>
    </row>
    <row r="18" spans="1:6" ht="19.5" customHeight="1" x14ac:dyDescent="0.15">
      <c r="A18" s="191"/>
      <c r="B18" s="195" t="s">
        <v>997</v>
      </c>
      <c r="C18" s="193"/>
      <c r="D18" s="203">
        <v>717</v>
      </c>
      <c r="E18" s="204" t="s">
        <v>998</v>
      </c>
      <c r="F18" s="197"/>
    </row>
    <row r="19" spans="1:6" ht="19.5" customHeight="1" x14ac:dyDescent="0.15">
      <c r="A19" s="191"/>
      <c r="B19" s="195" t="s">
        <v>999</v>
      </c>
      <c r="C19" s="193"/>
      <c r="D19" s="205">
        <v>956</v>
      </c>
      <c r="E19" s="204" t="s">
        <v>998</v>
      </c>
      <c r="F19" s="197"/>
    </row>
    <row r="20" spans="1:6" ht="19.5" customHeight="1" x14ac:dyDescent="0.15">
      <c r="A20" s="191"/>
      <c r="B20" s="195" t="s">
        <v>1000</v>
      </c>
      <c r="C20" s="193"/>
      <c r="D20" s="205">
        <v>1673</v>
      </c>
      <c r="E20" s="204" t="s">
        <v>998</v>
      </c>
      <c r="F20" s="197"/>
    </row>
  </sheetData>
  <mergeCells count="14">
    <mergeCell ref="D10:E10"/>
    <mergeCell ref="D5:E5"/>
    <mergeCell ref="D6:E6"/>
    <mergeCell ref="D7:E7"/>
    <mergeCell ref="D8:E8"/>
    <mergeCell ref="D9:E9"/>
    <mergeCell ref="I12:I13"/>
    <mergeCell ref="D17:E17"/>
    <mergeCell ref="D11:E11"/>
    <mergeCell ref="B12:B13"/>
    <mergeCell ref="D12:E13"/>
    <mergeCell ref="F12:F13"/>
    <mergeCell ref="G12:G13"/>
    <mergeCell ref="H12:H13"/>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83BC-A679-4A45-97BF-223157AE3975}">
  <sheetPr codeName="Sheet25">
    <pageSetUpPr fitToPage="1"/>
  </sheetPr>
  <dimension ref="A1:M28"/>
  <sheetViews>
    <sheetView view="pageLayout" zoomScaleNormal="75" workbookViewId="0">
      <selection activeCell="B3" sqref="B3"/>
    </sheetView>
  </sheetViews>
  <sheetFormatPr defaultColWidth="9" defaultRowHeight="14.4" x14ac:dyDescent="0.15"/>
  <cols>
    <col min="1" max="1" width="10.44140625" style="51" customWidth="1"/>
    <col min="2" max="2" width="12.109375" style="51" customWidth="1"/>
    <col min="3" max="3" width="1.21875" style="51" customWidth="1"/>
    <col min="4" max="4" width="9.77734375" style="51" customWidth="1"/>
    <col min="5" max="5" width="30" style="51" customWidth="1"/>
    <col min="6" max="6" width="9.77734375" style="51" customWidth="1"/>
    <col min="7" max="7" width="8.44140625" style="51" customWidth="1"/>
    <col min="8" max="8" width="10.44140625" style="51" customWidth="1"/>
    <col min="9" max="9" width="6.77734375" style="51" customWidth="1"/>
    <col min="10" max="10" width="8.88671875" style="51" customWidth="1"/>
    <col min="11" max="11" width="6.88671875" style="51" customWidth="1"/>
    <col min="12" max="12" width="9.77734375" style="51" customWidth="1"/>
    <col min="13" max="13" width="11.44140625" style="51" customWidth="1"/>
    <col min="14" max="16384" width="9" style="51"/>
  </cols>
  <sheetData>
    <row r="1" spans="1:13" s="49" customFormat="1" ht="20.95" customHeight="1" x14ac:dyDescent="0.15">
      <c r="A1" s="49" t="s">
        <v>1002</v>
      </c>
    </row>
    <row r="2" spans="1:13" s="49" customFormat="1" ht="13.6" customHeight="1" x14ac:dyDescent="0.15"/>
    <row r="3" spans="1:13" ht="20.95" customHeight="1" x14ac:dyDescent="0.15">
      <c r="A3" s="51" t="s">
        <v>1812</v>
      </c>
    </row>
    <row r="4" spans="1:13" ht="67.599999999999994" customHeight="1" x14ac:dyDescent="0.15">
      <c r="A4" s="562" t="s">
        <v>1003</v>
      </c>
      <c r="B4" s="562"/>
      <c r="C4" s="562"/>
      <c r="D4" s="562"/>
      <c r="E4" s="562"/>
      <c r="F4" s="562"/>
      <c r="G4" s="562"/>
      <c r="H4" s="562"/>
      <c r="I4" s="562"/>
      <c r="J4" s="562"/>
      <c r="K4" s="562"/>
      <c r="L4" s="562"/>
      <c r="M4" s="562"/>
    </row>
    <row r="5" spans="1:13" ht="15.75" customHeight="1" x14ac:dyDescent="0.25">
      <c r="A5" s="207"/>
      <c r="B5" s="207"/>
      <c r="C5" s="207"/>
      <c r="D5" s="207"/>
      <c r="E5" s="207"/>
      <c r="F5" s="207"/>
      <c r="G5" s="207"/>
      <c r="H5" s="207"/>
      <c r="I5" s="207"/>
      <c r="J5" s="207"/>
      <c r="K5" s="207"/>
      <c r="L5" s="207"/>
      <c r="M5" s="208" t="s">
        <v>1004</v>
      </c>
    </row>
    <row r="6" spans="1:13" ht="18" customHeight="1" x14ac:dyDescent="0.15">
      <c r="A6" s="563" t="s">
        <v>1005</v>
      </c>
      <c r="B6" s="566" t="s">
        <v>1006</v>
      </c>
      <c r="C6" s="569" t="s">
        <v>1007</v>
      </c>
      <c r="D6" s="570"/>
      <c r="E6" s="570"/>
      <c r="F6" s="571"/>
      <c r="G6" s="563" t="s">
        <v>1008</v>
      </c>
      <c r="H6" s="436" t="s">
        <v>1009</v>
      </c>
      <c r="I6" s="543"/>
      <c r="J6" s="543"/>
      <c r="K6" s="437"/>
      <c r="L6" s="569" t="s">
        <v>1010</v>
      </c>
      <c r="M6" s="571"/>
    </row>
    <row r="7" spans="1:13" ht="18" customHeight="1" x14ac:dyDescent="0.15">
      <c r="A7" s="564"/>
      <c r="B7" s="567"/>
      <c r="C7" s="572"/>
      <c r="D7" s="433"/>
      <c r="E7" s="433"/>
      <c r="F7" s="573"/>
      <c r="G7" s="564"/>
      <c r="H7" s="576" t="s">
        <v>1813</v>
      </c>
      <c r="I7" s="577"/>
      <c r="J7" s="569" t="s">
        <v>1011</v>
      </c>
      <c r="K7" s="571"/>
      <c r="L7" s="572"/>
      <c r="M7" s="573"/>
    </row>
    <row r="8" spans="1:13" ht="18" customHeight="1" x14ac:dyDescent="0.15">
      <c r="A8" s="565"/>
      <c r="B8" s="568"/>
      <c r="C8" s="574"/>
      <c r="D8" s="430"/>
      <c r="E8" s="430"/>
      <c r="F8" s="575"/>
      <c r="G8" s="565"/>
      <c r="H8" s="578"/>
      <c r="I8" s="579"/>
      <c r="J8" s="574"/>
      <c r="K8" s="575"/>
      <c r="L8" s="574"/>
      <c r="M8" s="575"/>
    </row>
    <row r="9" spans="1:13" ht="17.2" customHeight="1" x14ac:dyDescent="0.15">
      <c r="A9" s="588" t="s">
        <v>1012</v>
      </c>
      <c r="B9" s="590" t="s">
        <v>1013</v>
      </c>
      <c r="C9" s="210"/>
      <c r="D9" s="211" t="s">
        <v>1014</v>
      </c>
      <c r="E9" s="594"/>
      <c r="F9" s="595"/>
      <c r="G9" s="592">
        <v>190000</v>
      </c>
      <c r="H9" s="580">
        <f>(G9*8/10)</f>
        <v>152000</v>
      </c>
      <c r="I9" s="582" t="s">
        <v>1814</v>
      </c>
      <c r="J9" s="580">
        <f>(G9*2/10)</f>
        <v>38000</v>
      </c>
      <c r="K9" s="582" t="s">
        <v>1815</v>
      </c>
      <c r="L9" s="584" t="s">
        <v>1015</v>
      </c>
      <c r="M9" s="585"/>
    </row>
    <row r="10" spans="1:13" ht="17.2" customHeight="1" x14ac:dyDescent="0.15">
      <c r="A10" s="589"/>
      <c r="B10" s="591"/>
      <c r="C10" s="212"/>
      <c r="D10" s="206" t="s">
        <v>1016</v>
      </c>
      <c r="E10" s="213" t="s">
        <v>1816</v>
      </c>
      <c r="F10" s="207" t="s">
        <v>1017</v>
      </c>
      <c r="G10" s="593"/>
      <c r="H10" s="581"/>
      <c r="I10" s="583"/>
      <c r="J10" s="581"/>
      <c r="K10" s="583"/>
      <c r="L10" s="586"/>
      <c r="M10" s="587"/>
    </row>
    <row r="11" spans="1:13" ht="17.2" customHeight="1" x14ac:dyDescent="0.15">
      <c r="A11" s="588" t="s">
        <v>1012</v>
      </c>
      <c r="B11" s="590" t="s">
        <v>1018</v>
      </c>
      <c r="C11" s="210"/>
      <c r="D11" s="211" t="s">
        <v>1019</v>
      </c>
      <c r="E11" s="211"/>
      <c r="F11" s="215"/>
      <c r="G11" s="592">
        <v>25000</v>
      </c>
      <c r="H11" s="580">
        <f>(G11*5/10)</f>
        <v>12500</v>
      </c>
      <c r="I11" s="582" t="s">
        <v>1817</v>
      </c>
      <c r="J11" s="580">
        <f>(G11*5/10)</f>
        <v>12500</v>
      </c>
      <c r="K11" s="582" t="s">
        <v>1817</v>
      </c>
      <c r="L11" s="596"/>
      <c r="M11" s="597"/>
    </row>
    <row r="12" spans="1:13" ht="17.2" customHeight="1" x14ac:dyDescent="0.15">
      <c r="A12" s="589"/>
      <c r="B12" s="591"/>
      <c r="C12" s="173"/>
      <c r="D12" s="207" t="s">
        <v>1020</v>
      </c>
      <c r="E12" s="216" t="s">
        <v>1818</v>
      </c>
      <c r="F12" s="207" t="s">
        <v>1017</v>
      </c>
      <c r="G12" s="593"/>
      <c r="H12" s="581"/>
      <c r="I12" s="583"/>
      <c r="J12" s="581"/>
      <c r="K12" s="583"/>
      <c r="L12" s="598"/>
      <c r="M12" s="599"/>
    </row>
    <row r="13" spans="1:13" ht="17.2" customHeight="1" x14ac:dyDescent="0.15">
      <c r="A13" s="588" t="s">
        <v>1012</v>
      </c>
      <c r="B13" s="590" t="s">
        <v>1013</v>
      </c>
      <c r="C13" s="217"/>
      <c r="D13" s="213" t="s">
        <v>1021</v>
      </c>
      <c r="E13" s="600"/>
      <c r="F13" s="585"/>
      <c r="G13" s="592">
        <v>38000</v>
      </c>
      <c r="H13" s="601">
        <f>(G13*8/10)</f>
        <v>30400</v>
      </c>
      <c r="I13" s="571" t="s">
        <v>1814</v>
      </c>
      <c r="J13" s="601">
        <f>(G13*2/10)</f>
        <v>7600</v>
      </c>
      <c r="K13" s="571" t="s">
        <v>1815</v>
      </c>
      <c r="L13" s="569"/>
      <c r="M13" s="571"/>
    </row>
    <row r="14" spans="1:13" ht="17.2" customHeight="1" x14ac:dyDescent="0.15">
      <c r="A14" s="589"/>
      <c r="B14" s="591"/>
      <c r="C14" s="217"/>
      <c r="D14" s="206" t="s">
        <v>1016</v>
      </c>
      <c r="E14" s="51" t="s">
        <v>1022</v>
      </c>
      <c r="F14" s="207" t="s">
        <v>1017</v>
      </c>
      <c r="G14" s="593"/>
      <c r="H14" s="602"/>
      <c r="I14" s="575"/>
      <c r="J14" s="602"/>
      <c r="K14" s="575"/>
      <c r="L14" s="574"/>
      <c r="M14" s="575"/>
    </row>
    <row r="15" spans="1:13" ht="17.2" customHeight="1" x14ac:dyDescent="0.15">
      <c r="A15" s="588" t="s">
        <v>1012</v>
      </c>
      <c r="B15" s="590" t="s">
        <v>1023</v>
      </c>
      <c r="C15" s="210"/>
      <c r="D15" s="218" t="s">
        <v>1024</v>
      </c>
      <c r="E15" s="600"/>
      <c r="F15" s="585"/>
      <c r="G15" s="592">
        <v>55800</v>
      </c>
      <c r="H15" s="580">
        <f>(G15*5/10)</f>
        <v>27900</v>
      </c>
      <c r="I15" s="582" t="s">
        <v>1817</v>
      </c>
      <c r="J15" s="580">
        <f>(G15*5/10)</f>
        <v>27900</v>
      </c>
      <c r="K15" s="582" t="s">
        <v>1817</v>
      </c>
      <c r="L15" s="584" t="s">
        <v>1025</v>
      </c>
      <c r="M15" s="585"/>
    </row>
    <row r="16" spans="1:13" ht="17.2" customHeight="1" x14ac:dyDescent="0.15">
      <c r="A16" s="589"/>
      <c r="B16" s="591"/>
      <c r="C16" s="173"/>
      <c r="D16" s="603" t="s">
        <v>1026</v>
      </c>
      <c r="E16" s="603"/>
      <c r="F16" s="207" t="s">
        <v>1017</v>
      </c>
      <c r="G16" s="593"/>
      <c r="H16" s="581"/>
      <c r="I16" s="583"/>
      <c r="J16" s="581"/>
      <c r="K16" s="583"/>
      <c r="L16" s="586"/>
      <c r="M16" s="587"/>
    </row>
    <row r="17" spans="1:13" ht="17.2" customHeight="1" x14ac:dyDescent="0.15">
      <c r="A17" s="588" t="s">
        <v>1012</v>
      </c>
      <c r="B17" s="590" t="s">
        <v>1027</v>
      </c>
      <c r="C17" s="212"/>
      <c r="D17" s="213" t="s">
        <v>1024</v>
      </c>
      <c r="E17" s="600"/>
      <c r="F17" s="585"/>
      <c r="G17" s="592">
        <v>127300</v>
      </c>
      <c r="H17" s="580">
        <f>(G17*5/10)</f>
        <v>63650</v>
      </c>
      <c r="I17" s="582" t="s">
        <v>1817</v>
      </c>
      <c r="J17" s="580">
        <f>(G17*5/10)</f>
        <v>63650</v>
      </c>
      <c r="K17" s="582" t="s">
        <v>1817</v>
      </c>
      <c r="L17" s="584" t="s">
        <v>1028</v>
      </c>
      <c r="M17" s="585"/>
    </row>
    <row r="18" spans="1:13" ht="17.2" customHeight="1" x14ac:dyDescent="0.15">
      <c r="A18" s="589"/>
      <c r="B18" s="591"/>
      <c r="C18" s="212"/>
      <c r="D18" s="604" t="s">
        <v>1029</v>
      </c>
      <c r="E18" s="604"/>
      <c r="F18" s="213" t="s">
        <v>1017</v>
      </c>
      <c r="G18" s="593"/>
      <c r="H18" s="581"/>
      <c r="I18" s="583"/>
      <c r="J18" s="581"/>
      <c r="K18" s="583"/>
      <c r="L18" s="586"/>
      <c r="M18" s="587"/>
    </row>
    <row r="19" spans="1:13" ht="17.2" customHeight="1" x14ac:dyDescent="0.15">
      <c r="A19" s="588" t="s">
        <v>1012</v>
      </c>
      <c r="B19" s="590" t="s">
        <v>1030</v>
      </c>
      <c r="C19" s="210"/>
      <c r="D19" s="218" t="s">
        <v>1031</v>
      </c>
      <c r="E19" s="218"/>
      <c r="F19" s="218"/>
      <c r="G19" s="592">
        <v>30000</v>
      </c>
      <c r="H19" s="580">
        <f>(G19*5/10)</f>
        <v>15000</v>
      </c>
      <c r="I19" s="582" t="s">
        <v>1817</v>
      </c>
      <c r="J19" s="580">
        <f>(G19*5/10)</f>
        <v>15000</v>
      </c>
      <c r="K19" s="582" t="s">
        <v>1817</v>
      </c>
      <c r="L19" s="584" t="s">
        <v>1032</v>
      </c>
      <c r="M19" s="585"/>
    </row>
    <row r="20" spans="1:13" ht="17.2" customHeight="1" x14ac:dyDescent="0.15">
      <c r="A20" s="589"/>
      <c r="B20" s="591"/>
      <c r="C20" s="173"/>
      <c r="D20" s="605" t="s">
        <v>1033</v>
      </c>
      <c r="E20" s="605"/>
      <c r="F20" s="207" t="s">
        <v>1017</v>
      </c>
      <c r="G20" s="593"/>
      <c r="H20" s="581"/>
      <c r="I20" s="583"/>
      <c r="J20" s="581"/>
      <c r="K20" s="583"/>
      <c r="L20" s="586"/>
      <c r="M20" s="587"/>
    </row>
    <row r="21" spans="1:13" ht="17.2" customHeight="1" x14ac:dyDescent="0.15">
      <c r="A21" s="588" t="s">
        <v>1012</v>
      </c>
      <c r="B21" s="590" t="s">
        <v>1034</v>
      </c>
      <c r="C21" s="210"/>
      <c r="D21" s="218" t="s">
        <v>1031</v>
      </c>
      <c r="E21" s="218"/>
      <c r="F21" s="218"/>
      <c r="G21" s="592">
        <v>20000</v>
      </c>
      <c r="H21" s="580">
        <f>(G21*5/10)</f>
        <v>10000</v>
      </c>
      <c r="I21" s="582" t="s">
        <v>1817</v>
      </c>
      <c r="J21" s="580">
        <f>(G21*5/10)</f>
        <v>10000</v>
      </c>
      <c r="K21" s="582" t="s">
        <v>1817</v>
      </c>
      <c r="L21" s="584" t="s">
        <v>1035</v>
      </c>
      <c r="M21" s="585"/>
    </row>
    <row r="22" spans="1:13" ht="17.2" customHeight="1" x14ac:dyDescent="0.15">
      <c r="A22" s="589"/>
      <c r="B22" s="591"/>
      <c r="C22" s="173"/>
      <c r="D22" s="604" t="s">
        <v>1036</v>
      </c>
      <c r="E22" s="604"/>
      <c r="F22" s="207" t="s">
        <v>1017</v>
      </c>
      <c r="G22" s="593"/>
      <c r="H22" s="581"/>
      <c r="I22" s="583"/>
      <c r="J22" s="581"/>
      <c r="K22" s="583"/>
      <c r="L22" s="586"/>
      <c r="M22" s="587"/>
    </row>
    <row r="23" spans="1:13" ht="17.2" customHeight="1" x14ac:dyDescent="0.15">
      <c r="A23" s="588" t="s">
        <v>1012</v>
      </c>
      <c r="B23" s="590" t="s">
        <v>1027</v>
      </c>
      <c r="C23" s="210"/>
      <c r="D23" s="218" t="s">
        <v>1031</v>
      </c>
      <c r="E23" s="218"/>
      <c r="F23" s="218"/>
      <c r="G23" s="592">
        <v>30000</v>
      </c>
      <c r="H23" s="580">
        <f>(G23*5/10)</f>
        <v>15000</v>
      </c>
      <c r="I23" s="582" t="s">
        <v>1817</v>
      </c>
      <c r="J23" s="580">
        <f>(G23*5/10)</f>
        <v>15000</v>
      </c>
      <c r="K23" s="582" t="s">
        <v>1817</v>
      </c>
      <c r="L23" s="584" t="s">
        <v>1032</v>
      </c>
      <c r="M23" s="585"/>
    </row>
    <row r="24" spans="1:13" ht="17.2" customHeight="1" x14ac:dyDescent="0.15">
      <c r="A24" s="589"/>
      <c r="B24" s="591"/>
      <c r="C24" s="173"/>
      <c r="D24" s="604" t="s">
        <v>1037</v>
      </c>
      <c r="E24" s="604"/>
      <c r="F24" s="207" t="s">
        <v>1017</v>
      </c>
      <c r="G24" s="593"/>
      <c r="H24" s="581"/>
      <c r="I24" s="583"/>
      <c r="J24" s="581"/>
      <c r="K24" s="583"/>
      <c r="L24" s="586"/>
      <c r="M24" s="587"/>
    </row>
    <row r="25" spans="1:13" ht="17.2" customHeight="1" x14ac:dyDescent="0.15">
      <c r="A25" s="588" t="s">
        <v>1012</v>
      </c>
      <c r="B25" s="590" t="s">
        <v>1038</v>
      </c>
      <c r="C25" s="210"/>
      <c r="D25" s="600" t="s">
        <v>1039</v>
      </c>
      <c r="E25" s="600"/>
      <c r="F25" s="585"/>
      <c r="G25" s="592">
        <v>80000</v>
      </c>
      <c r="H25" s="601">
        <f>(G25*5/10)</f>
        <v>40000</v>
      </c>
      <c r="I25" s="606" t="s">
        <v>1817</v>
      </c>
      <c r="J25" s="601">
        <f>(G25*5/10)</f>
        <v>40000</v>
      </c>
      <c r="K25" s="606" t="s">
        <v>1817</v>
      </c>
      <c r="L25" s="608"/>
      <c r="M25" s="606"/>
    </row>
    <row r="26" spans="1:13" ht="17.2" customHeight="1" x14ac:dyDescent="0.15">
      <c r="A26" s="589"/>
      <c r="B26" s="591"/>
      <c r="C26" s="212"/>
      <c r="D26" s="610" t="s">
        <v>1040</v>
      </c>
      <c r="E26" s="610"/>
      <c r="F26" s="207" t="s">
        <v>1017</v>
      </c>
      <c r="G26" s="593"/>
      <c r="H26" s="602"/>
      <c r="I26" s="607"/>
      <c r="J26" s="602"/>
      <c r="K26" s="607"/>
      <c r="L26" s="609"/>
      <c r="M26" s="607"/>
    </row>
    <row r="27" spans="1:13" ht="17.2" customHeight="1" x14ac:dyDescent="0.15">
      <c r="A27" s="588" t="s">
        <v>1012</v>
      </c>
      <c r="B27" s="590" t="s">
        <v>1041</v>
      </c>
      <c r="C27" s="569"/>
      <c r="D27" s="594" t="s">
        <v>1042</v>
      </c>
      <c r="E27" s="594"/>
      <c r="F27" s="595"/>
      <c r="G27" s="592">
        <v>15000</v>
      </c>
      <c r="H27" s="601">
        <f>(G27*0.8)</f>
        <v>12000</v>
      </c>
      <c r="I27" s="571" t="s">
        <v>1814</v>
      </c>
      <c r="J27" s="601">
        <f>(G27*0.2)</f>
        <v>3000</v>
      </c>
      <c r="K27" s="571" t="s">
        <v>1815</v>
      </c>
      <c r="L27" s="569"/>
      <c r="M27" s="571"/>
    </row>
    <row r="28" spans="1:13" ht="17.2" customHeight="1" x14ac:dyDescent="0.15">
      <c r="A28" s="589"/>
      <c r="B28" s="591"/>
      <c r="C28" s="574"/>
      <c r="D28" s="603" t="s">
        <v>1884</v>
      </c>
      <c r="E28" s="603"/>
      <c r="F28" s="214" t="s">
        <v>1017</v>
      </c>
      <c r="G28" s="593"/>
      <c r="H28" s="602"/>
      <c r="I28" s="575"/>
      <c r="J28" s="602"/>
      <c r="K28" s="575"/>
      <c r="L28" s="574"/>
      <c r="M28" s="575"/>
    </row>
  </sheetData>
  <sheetProtection selectLockedCells="1" selectUnlockedCells="1"/>
  <mergeCells count="103">
    <mergeCell ref="G25:G26"/>
    <mergeCell ref="I25:I26"/>
    <mergeCell ref="J25:J26"/>
    <mergeCell ref="K25:K26"/>
    <mergeCell ref="L25:M26"/>
    <mergeCell ref="D26:E26"/>
    <mergeCell ref="H25:H26"/>
    <mergeCell ref="A23:A24"/>
    <mergeCell ref="B23:B24"/>
    <mergeCell ref="G23:G24"/>
    <mergeCell ref="H23:H24"/>
    <mergeCell ref="I23:I24"/>
    <mergeCell ref="J23:J24"/>
    <mergeCell ref="K23:K24"/>
    <mergeCell ref="L23:M24"/>
    <mergeCell ref="H27:H28"/>
    <mergeCell ref="I27:I28"/>
    <mergeCell ref="J27:J28"/>
    <mergeCell ref="K27:K28"/>
    <mergeCell ref="L27:M28"/>
    <mergeCell ref="D28:E28"/>
    <mergeCell ref="A21:A22"/>
    <mergeCell ref="B21:B22"/>
    <mergeCell ref="G21:G22"/>
    <mergeCell ref="H21:H22"/>
    <mergeCell ref="I21:I22"/>
    <mergeCell ref="J21:J22"/>
    <mergeCell ref="K21:K22"/>
    <mergeCell ref="L21:M22"/>
    <mergeCell ref="D22:E22"/>
    <mergeCell ref="A27:A28"/>
    <mergeCell ref="B27:B28"/>
    <mergeCell ref="C27:C28"/>
    <mergeCell ref="D27:F27"/>
    <mergeCell ref="G27:G28"/>
    <mergeCell ref="D24:E24"/>
    <mergeCell ref="A25:A26"/>
    <mergeCell ref="B25:B26"/>
    <mergeCell ref="D25:F25"/>
    <mergeCell ref="A19:A20"/>
    <mergeCell ref="B19:B20"/>
    <mergeCell ref="G19:G20"/>
    <mergeCell ref="H19:H20"/>
    <mergeCell ref="I19:I20"/>
    <mergeCell ref="J19:J20"/>
    <mergeCell ref="K19:K20"/>
    <mergeCell ref="L19:M20"/>
    <mergeCell ref="D20:E20"/>
    <mergeCell ref="J15:J16"/>
    <mergeCell ref="K15:K16"/>
    <mergeCell ref="L15:M16"/>
    <mergeCell ref="D16:E16"/>
    <mergeCell ref="A17:A18"/>
    <mergeCell ref="B17:B18"/>
    <mergeCell ref="E17:F17"/>
    <mergeCell ref="G17:G18"/>
    <mergeCell ref="H17:H18"/>
    <mergeCell ref="I17:I18"/>
    <mergeCell ref="A15:A16"/>
    <mergeCell ref="B15:B16"/>
    <mergeCell ref="E15:F15"/>
    <mergeCell ref="G15:G16"/>
    <mergeCell ref="H15:H16"/>
    <mergeCell ref="I15:I16"/>
    <mergeCell ref="J17:J18"/>
    <mergeCell ref="K17:K18"/>
    <mergeCell ref="L17:M18"/>
    <mergeCell ref="D18:E18"/>
    <mergeCell ref="A13:A14"/>
    <mergeCell ref="B13:B14"/>
    <mergeCell ref="E13:F13"/>
    <mergeCell ref="G13:G14"/>
    <mergeCell ref="H13:H14"/>
    <mergeCell ref="I13:I14"/>
    <mergeCell ref="J13:J14"/>
    <mergeCell ref="K13:K14"/>
    <mergeCell ref="L13:M14"/>
    <mergeCell ref="J9:J10"/>
    <mergeCell ref="K9:K10"/>
    <mergeCell ref="L9:M10"/>
    <mergeCell ref="A11:A12"/>
    <mergeCell ref="B11:B12"/>
    <mergeCell ref="G11:G12"/>
    <mergeCell ref="H11:H12"/>
    <mergeCell ref="I11:I12"/>
    <mergeCell ref="J11:J12"/>
    <mergeCell ref="K11:K12"/>
    <mergeCell ref="A9:A10"/>
    <mergeCell ref="B9:B10"/>
    <mergeCell ref="E9:F9"/>
    <mergeCell ref="G9:G10"/>
    <mergeCell ref="H9:H10"/>
    <mergeCell ref="I9:I10"/>
    <mergeCell ref="L11:M12"/>
    <mergeCell ref="A4:M4"/>
    <mergeCell ref="A6:A8"/>
    <mergeCell ref="B6:B8"/>
    <mergeCell ref="C6:F8"/>
    <mergeCell ref="G6:G8"/>
    <mergeCell ref="H6:K6"/>
    <mergeCell ref="L6:M8"/>
    <mergeCell ref="H7:I8"/>
    <mergeCell ref="J7:K8"/>
  </mergeCells>
  <phoneticPr fontId="3"/>
  <printOptions verticalCentered="1"/>
  <pageMargins left="0.78740157480314965" right="0.39370078740157483" top="0.39370078740157483" bottom="0.39370078740157483" header="0" footer="0"/>
  <pageSetup paperSize="9"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D794-9114-4D0A-A705-0F75D8DDAC65}">
  <sheetPr codeName="Sheet26">
    <pageSetUpPr fitToPage="1"/>
  </sheetPr>
  <dimension ref="A1:Q29"/>
  <sheetViews>
    <sheetView view="pageLayout" zoomScale="70" zoomScaleNormal="70" zoomScaleSheetLayoutView="80" zoomScalePageLayoutView="70" workbookViewId="0">
      <selection sqref="A1:E1"/>
    </sheetView>
  </sheetViews>
  <sheetFormatPr defaultColWidth="11.6640625" defaultRowHeight="14.4" x14ac:dyDescent="0.15"/>
  <cols>
    <col min="1" max="2" width="11.6640625" style="51" customWidth="1"/>
    <col min="3" max="4" width="14.109375" style="51" customWidth="1"/>
    <col min="5" max="7" width="11.6640625" style="51" customWidth="1"/>
    <col min="8" max="8" width="10.77734375" style="51" customWidth="1"/>
    <col min="9" max="15" width="11.6640625" style="51" customWidth="1"/>
    <col min="16" max="16" width="55.77734375" style="51" customWidth="1"/>
    <col min="17" max="16384" width="11.6640625" style="51"/>
  </cols>
  <sheetData>
    <row r="1" spans="1:16" ht="27" customHeight="1" x14ac:dyDescent="0.15">
      <c r="A1" s="611" t="s">
        <v>1043</v>
      </c>
      <c r="B1" s="611"/>
      <c r="C1" s="611"/>
      <c r="D1" s="611"/>
      <c r="E1" s="611"/>
    </row>
    <row r="2" spans="1:16" s="49" customFormat="1" ht="31.6" customHeight="1" x14ac:dyDescent="0.15">
      <c r="A2" s="612" t="s">
        <v>1819</v>
      </c>
      <c r="B2" s="612"/>
      <c r="C2" s="612"/>
      <c r="D2" s="612"/>
    </row>
    <row r="3" spans="1:16" ht="31.6" customHeight="1" x14ac:dyDescent="0.15">
      <c r="A3" s="418" t="s">
        <v>1820</v>
      </c>
      <c r="B3" s="418"/>
      <c r="C3" s="418"/>
      <c r="D3" s="418"/>
      <c r="E3" s="418"/>
      <c r="F3" s="418"/>
      <c r="G3" s="418"/>
      <c r="H3" s="418"/>
      <c r="I3" s="418"/>
      <c r="J3" s="418"/>
      <c r="K3" s="418"/>
      <c r="L3" s="418"/>
      <c r="M3" s="418"/>
      <c r="N3" s="418"/>
      <c r="O3" s="418"/>
      <c r="P3" s="418"/>
    </row>
    <row r="4" spans="1:16" ht="31.6" customHeight="1" x14ac:dyDescent="0.15">
      <c r="A4" s="613" t="s">
        <v>1044</v>
      </c>
      <c r="B4" s="613"/>
      <c r="C4" s="613"/>
      <c r="D4" s="613"/>
      <c r="E4" s="613"/>
      <c r="F4" s="613"/>
      <c r="G4" s="613"/>
      <c r="H4" s="613"/>
      <c r="I4" s="613"/>
      <c r="J4" s="613"/>
      <c r="K4" s="613"/>
      <c r="L4" s="613"/>
      <c r="M4" s="613"/>
      <c r="N4" s="613"/>
      <c r="O4" s="613"/>
      <c r="P4" s="613"/>
    </row>
    <row r="5" spans="1:16" ht="31.6" customHeight="1" x14ac:dyDescent="0.15">
      <c r="A5" s="418" t="s">
        <v>1045</v>
      </c>
      <c r="B5" s="418"/>
      <c r="C5" s="418"/>
      <c r="D5" s="418"/>
      <c r="E5" s="418"/>
      <c r="F5" s="418"/>
      <c r="G5" s="418"/>
      <c r="H5" s="418"/>
      <c r="I5" s="418"/>
      <c r="J5" s="418"/>
      <c r="K5" s="418"/>
      <c r="L5" s="418"/>
      <c r="M5" s="418"/>
      <c r="N5" s="418"/>
      <c r="O5" s="418"/>
      <c r="P5" s="418"/>
    </row>
    <row r="6" spans="1:16" ht="22.6" customHeight="1" x14ac:dyDescent="0.15">
      <c r="A6" s="418"/>
      <c r="B6" s="418"/>
      <c r="C6" s="418"/>
      <c r="D6" s="418"/>
      <c r="E6" s="418"/>
      <c r="F6" s="418"/>
      <c r="G6" s="418"/>
      <c r="H6" s="418"/>
      <c r="I6" s="418"/>
      <c r="J6" s="418"/>
      <c r="K6" s="418"/>
      <c r="L6" s="418"/>
      <c r="M6" s="418"/>
      <c r="N6" s="418"/>
      <c r="O6" s="418"/>
      <c r="P6" s="418"/>
    </row>
    <row r="7" spans="1:16" s="58" customFormat="1" ht="29.3" customHeight="1" x14ac:dyDescent="0.15">
      <c r="A7" s="615" t="s">
        <v>1046</v>
      </c>
      <c r="B7" s="615"/>
      <c r="C7" s="615" t="s">
        <v>1047</v>
      </c>
      <c r="D7" s="615"/>
      <c r="E7" s="615" t="s">
        <v>1885</v>
      </c>
      <c r="F7" s="615"/>
      <c r="G7" s="615"/>
      <c r="H7" s="614" t="s">
        <v>1821</v>
      </c>
      <c r="I7" s="615" t="s">
        <v>1886</v>
      </c>
      <c r="J7" s="615"/>
      <c r="K7" s="615" t="s">
        <v>1048</v>
      </c>
      <c r="L7" s="614" t="s">
        <v>1887</v>
      </c>
      <c r="M7" s="615" t="s">
        <v>1888</v>
      </c>
      <c r="N7" s="615"/>
      <c r="O7" s="614" t="s">
        <v>1889</v>
      </c>
      <c r="P7" s="615" t="s">
        <v>1049</v>
      </c>
    </row>
    <row r="8" spans="1:16" s="58" customFormat="1" ht="29.3" customHeight="1" x14ac:dyDescent="0.15">
      <c r="A8" s="220" t="s">
        <v>1050</v>
      </c>
      <c r="B8" s="220" t="s">
        <v>1051</v>
      </c>
      <c r="C8" s="615"/>
      <c r="D8" s="615"/>
      <c r="E8" s="220" t="s">
        <v>1052</v>
      </c>
      <c r="F8" s="220" t="s">
        <v>1053</v>
      </c>
      <c r="G8" s="220" t="s">
        <v>1054</v>
      </c>
      <c r="H8" s="614"/>
      <c r="I8" s="220" t="s">
        <v>1055</v>
      </c>
      <c r="J8" s="220" t="s">
        <v>1056</v>
      </c>
      <c r="K8" s="615"/>
      <c r="L8" s="615"/>
      <c r="M8" s="220" t="s">
        <v>1055</v>
      </c>
      <c r="N8" s="220" t="s">
        <v>1056</v>
      </c>
      <c r="O8" s="615"/>
      <c r="P8" s="615"/>
    </row>
    <row r="9" spans="1:16" ht="70.55" customHeight="1" x14ac:dyDescent="0.15">
      <c r="A9" s="614" t="s">
        <v>1057</v>
      </c>
      <c r="B9" s="220" t="s">
        <v>1058</v>
      </c>
      <c r="C9" s="616" t="s">
        <v>1059</v>
      </c>
      <c r="D9" s="616"/>
      <c r="E9" s="221">
        <v>10771</v>
      </c>
      <c r="F9" s="221">
        <v>9124</v>
      </c>
      <c r="G9" s="221">
        <f>E9+F9</f>
        <v>19895</v>
      </c>
      <c r="H9" s="221">
        <v>10496</v>
      </c>
      <c r="I9" s="221">
        <v>875</v>
      </c>
      <c r="J9" s="221"/>
      <c r="K9" s="220" t="s">
        <v>1060</v>
      </c>
      <c r="L9" s="221">
        <v>8321</v>
      </c>
      <c r="M9" s="221">
        <v>470</v>
      </c>
      <c r="N9" s="221"/>
      <c r="O9" s="221">
        <v>8216</v>
      </c>
      <c r="P9" s="222" t="s">
        <v>1061</v>
      </c>
    </row>
    <row r="10" spans="1:16" ht="83.95" customHeight="1" x14ac:dyDescent="0.15">
      <c r="A10" s="614"/>
      <c r="B10" s="220" t="s">
        <v>1062</v>
      </c>
      <c r="C10" s="616" t="s">
        <v>1063</v>
      </c>
      <c r="D10" s="616"/>
      <c r="E10" s="221">
        <v>16555</v>
      </c>
      <c r="F10" s="221">
        <v>15269</v>
      </c>
      <c r="G10" s="221">
        <f>E10+F10</f>
        <v>31824</v>
      </c>
      <c r="H10" s="221">
        <v>13704</v>
      </c>
      <c r="I10" s="221">
        <v>3045</v>
      </c>
      <c r="J10" s="221">
        <v>221</v>
      </c>
      <c r="K10" s="220" t="s">
        <v>1064</v>
      </c>
      <c r="L10" s="221">
        <v>9638</v>
      </c>
      <c r="M10" s="221">
        <v>705</v>
      </c>
      <c r="N10" s="221"/>
      <c r="O10" s="221">
        <v>8993</v>
      </c>
      <c r="P10" s="222" t="s">
        <v>1065</v>
      </c>
    </row>
    <row r="11" spans="1:16" ht="31.6" customHeight="1" x14ac:dyDescent="0.15">
      <c r="A11" s="614"/>
      <c r="B11" s="220" t="s">
        <v>1066</v>
      </c>
      <c r="C11" s="616" t="s">
        <v>1067</v>
      </c>
      <c r="D11" s="616"/>
      <c r="E11" s="221">
        <v>161</v>
      </c>
      <c r="F11" s="221">
        <v>264</v>
      </c>
      <c r="G11" s="221">
        <f>E11+F11</f>
        <v>425</v>
      </c>
      <c r="H11" s="221">
        <v>57</v>
      </c>
      <c r="I11" s="221"/>
      <c r="J11" s="221"/>
      <c r="K11" s="220" t="s">
        <v>1068</v>
      </c>
      <c r="L11" s="221">
        <v>57</v>
      </c>
      <c r="M11" s="221"/>
      <c r="N11" s="221"/>
      <c r="O11" s="221">
        <v>57</v>
      </c>
      <c r="P11" s="222"/>
    </row>
    <row r="12" spans="1:16" ht="35.200000000000003" customHeight="1" x14ac:dyDescent="0.15">
      <c r="A12" s="614"/>
      <c r="B12" s="220" t="s">
        <v>1069</v>
      </c>
      <c r="C12" s="616" t="s">
        <v>1070</v>
      </c>
      <c r="D12" s="616"/>
      <c r="E12" s="221">
        <v>4230</v>
      </c>
      <c r="F12" s="221">
        <v>4974</v>
      </c>
      <c r="G12" s="221">
        <f>E12+F12</f>
        <v>9204</v>
      </c>
      <c r="H12" s="221">
        <v>5230</v>
      </c>
      <c r="I12" s="223">
        <v>221</v>
      </c>
      <c r="J12" s="221"/>
      <c r="K12" s="220" t="s">
        <v>1069</v>
      </c>
      <c r="L12" s="221">
        <v>4826</v>
      </c>
      <c r="M12" s="223">
        <v>65</v>
      </c>
      <c r="N12" s="221"/>
      <c r="O12" s="221">
        <v>4771</v>
      </c>
      <c r="P12" s="222" t="s">
        <v>1071</v>
      </c>
    </row>
    <row r="13" spans="1:16" ht="32.25" customHeight="1" x14ac:dyDescent="0.15">
      <c r="A13" s="614"/>
      <c r="B13" s="614" t="s">
        <v>1072</v>
      </c>
      <c r="C13" s="614"/>
      <c r="D13" s="614"/>
      <c r="E13" s="221">
        <f>SUM(E9:E12)</f>
        <v>31717</v>
      </c>
      <c r="F13" s="221">
        <f>SUM(F9:F12)</f>
        <v>29631</v>
      </c>
      <c r="G13" s="221">
        <f>+E13+F13</f>
        <v>61348</v>
      </c>
      <c r="H13" s="221">
        <f>SUM(H9:H12)</f>
        <v>29487</v>
      </c>
      <c r="I13" s="221">
        <f>SUM(I9:I12)</f>
        <v>4141</v>
      </c>
      <c r="J13" s="221">
        <f>SUM(J9:J12)</f>
        <v>221</v>
      </c>
      <c r="K13" s="220" t="s">
        <v>1072</v>
      </c>
      <c r="L13" s="221">
        <f>SUM(L9:L12)</f>
        <v>22842</v>
      </c>
      <c r="M13" s="221"/>
      <c r="N13" s="221"/>
      <c r="O13" s="221">
        <f>SUM(O9:O12)</f>
        <v>22037</v>
      </c>
      <c r="P13" s="222"/>
    </row>
    <row r="14" spans="1:16" ht="32.25" customHeight="1" x14ac:dyDescent="0.15">
      <c r="A14" s="617" t="s">
        <v>1073</v>
      </c>
      <c r="B14" s="617"/>
      <c r="C14" s="616" t="s">
        <v>1074</v>
      </c>
      <c r="D14" s="616"/>
      <c r="E14" s="221">
        <v>814</v>
      </c>
      <c r="F14" s="221">
        <v>1186</v>
      </c>
      <c r="G14" s="221">
        <f>+E14+F14</f>
        <v>2000</v>
      </c>
      <c r="H14" s="221">
        <v>1489</v>
      </c>
      <c r="I14" s="221"/>
      <c r="J14" s="221">
        <v>309</v>
      </c>
      <c r="K14" s="220" t="s">
        <v>1073</v>
      </c>
      <c r="L14" s="221">
        <v>1413</v>
      </c>
      <c r="M14" s="221"/>
      <c r="N14" s="221"/>
      <c r="O14" s="221">
        <v>1390</v>
      </c>
      <c r="P14" s="222" t="s">
        <v>1075</v>
      </c>
    </row>
    <row r="15" spans="1:16" ht="32.25" customHeight="1" x14ac:dyDescent="0.15">
      <c r="A15" s="614" t="s">
        <v>1076</v>
      </c>
      <c r="B15" s="220" t="s">
        <v>1077</v>
      </c>
      <c r="C15" s="616" t="s">
        <v>1078</v>
      </c>
      <c r="D15" s="616"/>
      <c r="E15" s="221">
        <v>6</v>
      </c>
      <c r="F15" s="221">
        <v>30</v>
      </c>
      <c r="G15" s="221">
        <f>+E15+F15</f>
        <v>36</v>
      </c>
      <c r="H15" s="221">
        <v>9</v>
      </c>
      <c r="I15" s="221"/>
      <c r="J15" s="221">
        <v>300</v>
      </c>
      <c r="K15" s="220" t="s">
        <v>1079</v>
      </c>
      <c r="L15" s="221">
        <v>308</v>
      </c>
      <c r="M15" s="221"/>
      <c r="N15" s="221"/>
      <c r="O15" s="221">
        <v>298</v>
      </c>
      <c r="P15" s="222" t="s">
        <v>1080</v>
      </c>
    </row>
    <row r="16" spans="1:16" ht="32.25" customHeight="1" x14ac:dyDescent="0.15">
      <c r="A16" s="614"/>
      <c r="B16" s="220" t="s">
        <v>1081</v>
      </c>
      <c r="C16" s="616" t="s">
        <v>1082</v>
      </c>
      <c r="D16" s="616"/>
      <c r="E16" s="221">
        <v>31</v>
      </c>
      <c r="F16" s="221">
        <v>132</v>
      </c>
      <c r="G16" s="221">
        <f>+E16+F16</f>
        <v>163</v>
      </c>
      <c r="H16" s="221">
        <v>51</v>
      </c>
      <c r="I16" s="221"/>
      <c r="J16" s="221">
        <v>55</v>
      </c>
      <c r="K16" s="220" t="s">
        <v>1083</v>
      </c>
      <c r="L16" s="223">
        <v>106</v>
      </c>
      <c r="M16" s="221"/>
      <c r="N16" s="221"/>
      <c r="O16" s="221">
        <v>106</v>
      </c>
      <c r="P16" s="224" t="s">
        <v>1084</v>
      </c>
    </row>
    <row r="17" spans="1:17" ht="35.200000000000003" customHeight="1" x14ac:dyDescent="0.15">
      <c r="A17" s="614"/>
      <c r="B17" s="220" t="s">
        <v>1085</v>
      </c>
      <c r="C17" s="616" t="s">
        <v>1086</v>
      </c>
      <c r="D17" s="616"/>
      <c r="E17" s="221">
        <v>765</v>
      </c>
      <c r="F17" s="221">
        <v>1280</v>
      </c>
      <c r="G17" s="221">
        <f t="shared" ref="G17:G22" si="0">+E17+F17</f>
        <v>2045</v>
      </c>
      <c r="H17" s="221">
        <v>1514</v>
      </c>
      <c r="I17" s="221">
        <v>367</v>
      </c>
      <c r="J17" s="221"/>
      <c r="K17" s="220" t="s">
        <v>1087</v>
      </c>
      <c r="L17" s="221">
        <v>1131</v>
      </c>
      <c r="M17" s="221"/>
      <c r="N17" s="221">
        <v>404</v>
      </c>
      <c r="O17" s="221">
        <v>1415</v>
      </c>
      <c r="P17" s="225" t="s">
        <v>1088</v>
      </c>
    </row>
    <row r="18" spans="1:17" ht="35.200000000000003" customHeight="1" x14ac:dyDescent="0.15">
      <c r="A18" s="614"/>
      <c r="B18" s="220" t="s">
        <v>1089</v>
      </c>
      <c r="C18" s="616" t="s">
        <v>1090</v>
      </c>
      <c r="D18" s="616"/>
      <c r="E18" s="221">
        <v>641</v>
      </c>
      <c r="F18" s="221">
        <v>890</v>
      </c>
      <c r="G18" s="221">
        <f t="shared" si="0"/>
        <v>1531</v>
      </c>
      <c r="H18" s="221">
        <v>731</v>
      </c>
      <c r="I18" s="221">
        <v>122</v>
      </c>
      <c r="J18" s="221"/>
      <c r="K18" s="220" t="s">
        <v>1091</v>
      </c>
      <c r="L18" s="221">
        <v>584</v>
      </c>
      <c r="M18" s="221"/>
      <c r="N18" s="221">
        <v>320</v>
      </c>
      <c r="O18" s="221">
        <v>899</v>
      </c>
      <c r="P18" s="225" t="s">
        <v>1092</v>
      </c>
    </row>
    <row r="19" spans="1:17" ht="32.25" customHeight="1" x14ac:dyDescent="0.15">
      <c r="A19" s="614"/>
      <c r="B19" s="220" t="s">
        <v>1093</v>
      </c>
      <c r="C19" s="616" t="s">
        <v>1094</v>
      </c>
      <c r="D19" s="616"/>
      <c r="E19" s="221">
        <v>254</v>
      </c>
      <c r="F19" s="221">
        <v>535</v>
      </c>
      <c r="G19" s="221">
        <f t="shared" si="0"/>
        <v>789</v>
      </c>
      <c r="H19" s="221">
        <v>557</v>
      </c>
      <c r="I19" s="221"/>
      <c r="J19" s="221">
        <v>338</v>
      </c>
      <c r="K19" s="220" t="s">
        <v>1093</v>
      </c>
      <c r="L19" s="221">
        <v>868</v>
      </c>
      <c r="M19" s="221"/>
      <c r="N19" s="221"/>
      <c r="O19" s="221">
        <v>825</v>
      </c>
      <c r="P19" s="224" t="s">
        <v>1095</v>
      </c>
      <c r="Q19" s="226"/>
    </row>
    <row r="20" spans="1:17" ht="32.25" customHeight="1" x14ac:dyDescent="0.15">
      <c r="A20" s="614"/>
      <c r="B20" s="220" t="s">
        <v>1096</v>
      </c>
      <c r="C20" s="616" t="s">
        <v>1097</v>
      </c>
      <c r="D20" s="616"/>
      <c r="E20" s="221">
        <v>60</v>
      </c>
      <c r="F20" s="221">
        <v>102</v>
      </c>
      <c r="G20" s="221">
        <f t="shared" si="0"/>
        <v>162</v>
      </c>
      <c r="H20" s="221">
        <v>151</v>
      </c>
      <c r="I20" s="221"/>
      <c r="J20" s="221">
        <v>96</v>
      </c>
      <c r="K20" s="220" t="s">
        <v>1096</v>
      </c>
      <c r="L20" s="221">
        <v>247</v>
      </c>
      <c r="M20" s="221"/>
      <c r="N20" s="221"/>
      <c r="O20" s="221">
        <v>242</v>
      </c>
      <c r="P20" s="222" t="s">
        <v>1098</v>
      </c>
    </row>
    <row r="21" spans="1:17" ht="32.25" customHeight="1" x14ac:dyDescent="0.15">
      <c r="A21" s="614"/>
      <c r="B21" s="220" t="s">
        <v>1099</v>
      </c>
      <c r="C21" s="616" t="s">
        <v>1100</v>
      </c>
      <c r="D21" s="616"/>
      <c r="E21" s="221"/>
      <c r="F21" s="221"/>
      <c r="G21" s="221">
        <f t="shared" si="0"/>
        <v>0</v>
      </c>
      <c r="H21" s="221">
        <v>0</v>
      </c>
      <c r="I21" s="221"/>
      <c r="J21" s="221"/>
      <c r="K21" s="615" t="s">
        <v>1101</v>
      </c>
      <c r="L21" s="618">
        <v>435</v>
      </c>
      <c r="M21" s="221"/>
      <c r="N21" s="221"/>
      <c r="O21" s="618">
        <v>755</v>
      </c>
      <c r="P21" s="222"/>
    </row>
    <row r="22" spans="1:17" ht="32.25" customHeight="1" x14ac:dyDescent="0.15">
      <c r="A22" s="614"/>
      <c r="B22" s="220" t="s">
        <v>1102</v>
      </c>
      <c r="C22" s="616" t="s">
        <v>1103</v>
      </c>
      <c r="D22" s="616"/>
      <c r="E22" s="221">
        <v>1</v>
      </c>
      <c r="F22" s="221">
        <v>5</v>
      </c>
      <c r="G22" s="221">
        <f t="shared" si="0"/>
        <v>6</v>
      </c>
      <c r="H22" s="221">
        <v>0</v>
      </c>
      <c r="I22" s="221"/>
      <c r="J22" s="221"/>
      <c r="K22" s="615"/>
      <c r="L22" s="618"/>
      <c r="M22" s="221"/>
      <c r="N22" s="221">
        <v>20</v>
      </c>
      <c r="O22" s="618"/>
      <c r="P22" s="222" t="s">
        <v>1104</v>
      </c>
    </row>
    <row r="23" spans="1:17" ht="35.200000000000003" customHeight="1" x14ac:dyDescent="0.15">
      <c r="A23" s="614"/>
      <c r="B23" s="220" t="s">
        <v>1101</v>
      </c>
      <c r="C23" s="616" t="s">
        <v>1103</v>
      </c>
      <c r="D23" s="616"/>
      <c r="E23" s="221">
        <v>95</v>
      </c>
      <c r="F23" s="221">
        <v>243</v>
      </c>
      <c r="G23" s="221">
        <f>+E23+F23</f>
        <v>338</v>
      </c>
      <c r="H23" s="221">
        <v>141</v>
      </c>
      <c r="I23" s="221"/>
      <c r="J23" s="221">
        <v>300</v>
      </c>
      <c r="K23" s="615"/>
      <c r="L23" s="618"/>
      <c r="M23" s="221">
        <v>20</v>
      </c>
      <c r="N23" s="221">
        <v>320</v>
      </c>
      <c r="O23" s="618"/>
      <c r="P23" s="222" t="s">
        <v>1105</v>
      </c>
    </row>
    <row r="24" spans="1:17" ht="33.049999999999997" customHeight="1" x14ac:dyDescent="0.15">
      <c r="A24" s="614"/>
      <c r="B24" s="614" t="s">
        <v>1072</v>
      </c>
      <c r="C24" s="614"/>
      <c r="D24" s="614"/>
      <c r="E24" s="221">
        <f>SUM(E15:E23)</f>
        <v>1853</v>
      </c>
      <c r="F24" s="221">
        <f>SUM(F15:F23)</f>
        <v>3217</v>
      </c>
      <c r="G24" s="221">
        <f>SUM(E24:F24)</f>
        <v>5070</v>
      </c>
      <c r="H24" s="221">
        <f>SUM(H15:H23)</f>
        <v>3154</v>
      </c>
      <c r="I24" s="221">
        <f>SUM(I15:I23)</f>
        <v>489</v>
      </c>
      <c r="J24" s="221">
        <f>SUM(J15:J23)</f>
        <v>1089</v>
      </c>
      <c r="K24" s="220" t="s">
        <v>1072</v>
      </c>
      <c r="L24" s="221">
        <f>SUM(L15:L23)</f>
        <v>3679</v>
      </c>
      <c r="M24" s="221"/>
      <c r="N24" s="221"/>
      <c r="O24" s="221">
        <f>SUM(O15:O23)</f>
        <v>4540</v>
      </c>
      <c r="P24" s="222"/>
    </row>
    <row r="25" spans="1:17" ht="33.049999999999997" customHeight="1" x14ac:dyDescent="0.15">
      <c r="A25" s="615" t="s">
        <v>1106</v>
      </c>
      <c r="B25" s="615"/>
      <c r="C25" s="616" t="s">
        <v>1107</v>
      </c>
      <c r="D25" s="616"/>
      <c r="E25" s="221"/>
      <c r="F25" s="221"/>
      <c r="G25" s="221">
        <f>+E25+F25</f>
        <v>0</v>
      </c>
      <c r="H25" s="221">
        <v>0</v>
      </c>
      <c r="I25" s="221"/>
      <c r="J25" s="221"/>
      <c r="K25" s="220" t="s">
        <v>1106</v>
      </c>
      <c r="L25" s="221">
        <v>0</v>
      </c>
      <c r="M25" s="221"/>
      <c r="N25" s="221"/>
      <c r="O25" s="221">
        <v>0</v>
      </c>
      <c r="P25" s="222"/>
    </row>
    <row r="26" spans="1:17" ht="33.049999999999997" customHeight="1" x14ac:dyDescent="0.15">
      <c r="A26" s="615" t="s">
        <v>1108</v>
      </c>
      <c r="B26" s="615"/>
      <c r="C26" s="616" t="s">
        <v>1109</v>
      </c>
      <c r="D26" s="616"/>
      <c r="E26" s="221">
        <v>360</v>
      </c>
      <c r="F26" s="221">
        <v>363</v>
      </c>
      <c r="G26" s="221">
        <f>+E26+F26</f>
        <v>723</v>
      </c>
      <c r="H26" s="221">
        <v>576</v>
      </c>
      <c r="I26" s="221"/>
      <c r="J26" s="221">
        <v>100</v>
      </c>
      <c r="K26" s="220" t="s">
        <v>1110</v>
      </c>
      <c r="L26" s="221">
        <v>661</v>
      </c>
      <c r="M26" s="221"/>
      <c r="N26" s="221"/>
      <c r="O26" s="221">
        <v>654</v>
      </c>
      <c r="P26" s="222" t="s">
        <v>1111</v>
      </c>
    </row>
    <row r="27" spans="1:17" ht="33.049999999999997" customHeight="1" x14ac:dyDescent="0.15">
      <c r="A27" s="615" t="s">
        <v>1112</v>
      </c>
      <c r="B27" s="615"/>
      <c r="C27" s="616" t="s">
        <v>1113</v>
      </c>
      <c r="D27" s="616"/>
      <c r="E27" s="221">
        <v>19</v>
      </c>
      <c r="F27" s="221">
        <v>24</v>
      </c>
      <c r="G27" s="221">
        <f>+E27+F27</f>
        <v>43</v>
      </c>
      <c r="H27" s="618">
        <v>222</v>
      </c>
      <c r="I27" s="618"/>
      <c r="J27" s="618">
        <v>40</v>
      </c>
      <c r="K27" s="615" t="s">
        <v>1114</v>
      </c>
      <c r="L27" s="618">
        <v>231</v>
      </c>
      <c r="M27" s="618"/>
      <c r="N27" s="618"/>
      <c r="O27" s="618">
        <v>228</v>
      </c>
      <c r="P27" s="619" t="s">
        <v>1115</v>
      </c>
    </row>
    <row r="28" spans="1:17" ht="33.049999999999997" customHeight="1" x14ac:dyDescent="0.15">
      <c r="A28" s="615" t="s">
        <v>1116</v>
      </c>
      <c r="B28" s="615"/>
      <c r="C28" s="616" t="s">
        <v>1103</v>
      </c>
      <c r="D28" s="616"/>
      <c r="E28" s="221">
        <v>152</v>
      </c>
      <c r="F28" s="221">
        <v>218</v>
      </c>
      <c r="G28" s="221">
        <f>+E28+F28</f>
        <v>370</v>
      </c>
      <c r="H28" s="618"/>
      <c r="I28" s="618"/>
      <c r="J28" s="618"/>
      <c r="K28" s="615"/>
      <c r="L28" s="618"/>
      <c r="M28" s="618"/>
      <c r="N28" s="618"/>
      <c r="O28" s="618"/>
      <c r="P28" s="619"/>
    </row>
    <row r="29" spans="1:17" ht="33.049999999999997" customHeight="1" x14ac:dyDescent="0.15">
      <c r="A29" s="615" t="s">
        <v>1117</v>
      </c>
      <c r="B29" s="615"/>
      <c r="C29" s="615"/>
      <c r="D29" s="615"/>
      <c r="E29" s="221">
        <f>SUM(E9:E12,E14:E23,E25:E28)</f>
        <v>34915</v>
      </c>
      <c r="F29" s="221">
        <f>SUM(F9:F12,F14:F23,F25:F28)</f>
        <v>34639</v>
      </c>
      <c r="G29" s="221">
        <f>SUM(E29:F29)</f>
        <v>69554</v>
      </c>
      <c r="H29" s="221">
        <f>SUM(H9:H12,H14:H23,H25:H28)</f>
        <v>34928</v>
      </c>
      <c r="I29" s="221">
        <f>SUM(I9:I12,I14:I23,I25:I28)</f>
        <v>4630</v>
      </c>
      <c r="J29" s="221">
        <f>SUM(J9:J12,J14:J23,J25:J28)</f>
        <v>1759</v>
      </c>
      <c r="K29" s="220" t="s">
        <v>1117</v>
      </c>
      <c r="L29" s="221">
        <f>SUM(L9:L12,L14:L23,L25:L28)</f>
        <v>28826</v>
      </c>
      <c r="M29" s="221">
        <f>SUM(M9:M12,M14:M23,M25:M28)</f>
        <v>1260</v>
      </c>
      <c r="N29" s="221">
        <f>SUM(N9:N12,N14:N23,N25:N28)</f>
        <v>1064</v>
      </c>
      <c r="O29" s="221">
        <f>SUM(O9:O12,O14:O23,O25:O28)</f>
        <v>28849</v>
      </c>
      <c r="P29" s="227" t="s">
        <v>1118</v>
      </c>
    </row>
  </sheetData>
  <sheetProtection selectLockedCells="1" selectUnlockedCells="1"/>
  <mergeCells count="56">
    <mergeCell ref="N27:N28"/>
    <mergeCell ref="O27:O28"/>
    <mergeCell ref="P27:P28"/>
    <mergeCell ref="A28:B28"/>
    <mergeCell ref="C28:D28"/>
    <mergeCell ref="L27:L28"/>
    <mergeCell ref="M27:M28"/>
    <mergeCell ref="A29:D29"/>
    <mergeCell ref="H27:H28"/>
    <mergeCell ref="I27:I28"/>
    <mergeCell ref="J27:J28"/>
    <mergeCell ref="K27:K28"/>
    <mergeCell ref="A25:B25"/>
    <mergeCell ref="C25:D25"/>
    <mergeCell ref="A26:B26"/>
    <mergeCell ref="C26:D26"/>
    <mergeCell ref="A27:B27"/>
    <mergeCell ref="C27:D27"/>
    <mergeCell ref="K21:K23"/>
    <mergeCell ref="L21:L23"/>
    <mergeCell ref="O21:O23"/>
    <mergeCell ref="C22:D22"/>
    <mergeCell ref="C23:D23"/>
    <mergeCell ref="B24:D24"/>
    <mergeCell ref="A14:B14"/>
    <mergeCell ref="C14:D14"/>
    <mergeCell ref="A15:A24"/>
    <mergeCell ref="C15:D15"/>
    <mergeCell ref="C16:D16"/>
    <mergeCell ref="C17:D17"/>
    <mergeCell ref="C18:D18"/>
    <mergeCell ref="C19:D19"/>
    <mergeCell ref="C20:D20"/>
    <mergeCell ref="C21:D21"/>
    <mergeCell ref="L7:L8"/>
    <mergeCell ref="M7:N7"/>
    <mergeCell ref="O7:O8"/>
    <mergeCell ref="P7:P8"/>
    <mergeCell ref="A9:A13"/>
    <mergeCell ref="C9:D9"/>
    <mergeCell ref="C10:D10"/>
    <mergeCell ref="C11:D11"/>
    <mergeCell ref="C12:D12"/>
    <mergeCell ref="B13:D13"/>
    <mergeCell ref="A7:B7"/>
    <mergeCell ref="C7:D8"/>
    <mergeCell ref="E7:G7"/>
    <mergeCell ref="H7:H8"/>
    <mergeCell ref="I7:J7"/>
    <mergeCell ref="K7:K8"/>
    <mergeCell ref="A6:P6"/>
    <mergeCell ref="A1:E1"/>
    <mergeCell ref="A2:D2"/>
    <mergeCell ref="A3:P3"/>
    <mergeCell ref="A4:P4"/>
    <mergeCell ref="A5:P5"/>
  </mergeCells>
  <phoneticPr fontId="3"/>
  <pageMargins left="0.78740157480314965" right="0.39370078740157483" top="0.39370078740157483" bottom="0.39370078740157483" header="0" footer="0"/>
  <pageSetup paperSize="9" scale="56" firstPageNumber="0" orientation="landscape"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2B20-080A-4C7E-AB37-FE9594203D6E}">
  <sheetPr codeName="Sheet27"/>
  <dimension ref="A1"/>
  <sheetViews>
    <sheetView showGridLines="0" view="pageLayout" zoomScaleNormal="100" workbookViewId="0"/>
  </sheetViews>
  <sheetFormatPr defaultRowHeight="14.4" x14ac:dyDescent="0.15"/>
  <cols>
    <col min="1" max="13" width="8.88671875" style="352"/>
    <col min="14" max="14" width="4.109375" style="352" customWidth="1"/>
    <col min="15" max="15" width="3.44140625" style="352" customWidth="1"/>
    <col min="16" max="16384" width="8.88671875" style="352"/>
  </cols>
  <sheetData/>
  <phoneticPr fontId="3"/>
  <pageMargins left="0.78740157480314965" right="0.39370078740157483" top="0.39370078740157483" bottom="0.39370078740157483" header="0" footer="0"/>
  <pageSetup paperSize="9" orientation="landscape" r:id="rId1"/>
  <headerFooter scaleWithDoc="0" alignWithMargins="0">
    <oddFooter>&amp;C&amp;"ＭＳ 明朝,標準"&amp;11－２５－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8406-9F09-4F96-80EA-5B2F29628C8D}">
  <sheetPr codeName="Sheet28">
    <pageSetUpPr fitToPage="1"/>
  </sheetPr>
  <dimension ref="A1:N21"/>
  <sheetViews>
    <sheetView view="pageLayout" zoomScaleNormal="90" zoomScaleSheetLayoutView="80" workbookViewId="0">
      <selection activeCell="M13" sqref="M13:N14"/>
    </sheetView>
  </sheetViews>
  <sheetFormatPr defaultColWidth="9" defaultRowHeight="14.4" x14ac:dyDescent="0.15"/>
  <cols>
    <col min="1" max="2" width="6.109375" style="51" customWidth="1"/>
    <col min="3" max="4" width="9" style="51" customWidth="1"/>
    <col min="5" max="11" width="9.21875" style="51" customWidth="1"/>
    <col min="12" max="12" width="7.109375" style="51" customWidth="1"/>
    <col min="13" max="13" width="15.6640625" style="51" customWidth="1"/>
    <col min="14" max="14" width="17.44140625" style="51" customWidth="1"/>
    <col min="15" max="16384" width="9" style="51"/>
  </cols>
  <sheetData>
    <row r="1" spans="1:14" s="49" customFormat="1" ht="20.95" customHeight="1" x14ac:dyDescent="0.25">
      <c r="N1" s="228"/>
    </row>
    <row r="2" spans="1:14" ht="29.95" customHeight="1" x14ac:dyDescent="0.25">
      <c r="A2" s="229">
        <v>-2</v>
      </c>
      <c r="B2" s="611" t="s">
        <v>1119</v>
      </c>
      <c r="C2" s="611"/>
      <c r="D2" s="611"/>
      <c r="E2" s="611"/>
      <c r="N2" s="230" t="s">
        <v>1120</v>
      </c>
    </row>
    <row r="3" spans="1:14" ht="45" customHeight="1" x14ac:dyDescent="0.15">
      <c r="A3" s="447" t="s">
        <v>1121</v>
      </c>
      <c r="B3" s="447"/>
      <c r="C3" s="447" t="s">
        <v>1122</v>
      </c>
      <c r="D3" s="447"/>
      <c r="E3" s="447" t="s">
        <v>1123</v>
      </c>
      <c r="F3" s="447"/>
      <c r="G3" s="447" t="s">
        <v>1124</v>
      </c>
      <c r="H3" s="447"/>
      <c r="I3" s="50" t="s">
        <v>1125</v>
      </c>
      <c r="J3" s="50" t="s">
        <v>651</v>
      </c>
      <c r="K3" s="447" t="s">
        <v>1126</v>
      </c>
      <c r="L3" s="447"/>
      <c r="M3" s="447"/>
      <c r="N3" s="447"/>
    </row>
    <row r="4" spans="1:14" ht="22.25" customHeight="1" x14ac:dyDescent="0.15">
      <c r="A4" s="569">
        <v>3</v>
      </c>
      <c r="B4" s="571"/>
      <c r="C4" s="569" t="s">
        <v>1127</v>
      </c>
      <c r="D4" s="571"/>
      <c r="E4" s="569" t="s">
        <v>1128</v>
      </c>
      <c r="F4" s="571"/>
      <c r="G4" s="569" t="s">
        <v>1129</v>
      </c>
      <c r="H4" s="571"/>
      <c r="I4" s="628">
        <v>195</v>
      </c>
      <c r="J4" s="628">
        <v>195</v>
      </c>
      <c r="K4" s="620" t="s">
        <v>1130</v>
      </c>
      <c r="L4" s="621"/>
      <c r="M4" s="621"/>
      <c r="N4" s="622"/>
    </row>
    <row r="5" spans="1:14" ht="22.25" customHeight="1" x14ac:dyDescent="0.15">
      <c r="A5" s="574"/>
      <c r="B5" s="575"/>
      <c r="C5" s="574"/>
      <c r="D5" s="575"/>
      <c r="E5" s="574"/>
      <c r="F5" s="575"/>
      <c r="G5" s="574"/>
      <c r="H5" s="575"/>
      <c r="I5" s="629"/>
      <c r="J5" s="629"/>
      <c r="K5" s="623" t="s">
        <v>1131</v>
      </c>
      <c r="L5" s="624"/>
      <c r="M5" s="624"/>
      <c r="N5" s="625"/>
    </row>
    <row r="6" spans="1:14" ht="27.85" customHeight="1" x14ac:dyDescent="0.15">
      <c r="A6" s="58"/>
      <c r="B6" s="58"/>
      <c r="C6" s="58"/>
      <c r="D6" s="58"/>
      <c r="E6" s="58"/>
      <c r="F6" s="58"/>
      <c r="G6" s="58"/>
      <c r="H6" s="58"/>
      <c r="I6" s="58"/>
      <c r="J6" s="58"/>
      <c r="K6" s="72"/>
      <c r="L6" s="72"/>
      <c r="M6" s="72"/>
      <c r="N6" s="72"/>
    </row>
    <row r="7" spans="1:14" ht="20.149999999999999" customHeight="1" x14ac:dyDescent="0.25">
      <c r="A7" s="626" t="s">
        <v>1822</v>
      </c>
      <c r="B7" s="626"/>
      <c r="C7" s="626"/>
      <c r="D7" s="626"/>
      <c r="E7" s="49"/>
      <c r="F7" s="49"/>
      <c r="G7" s="49"/>
      <c r="H7" s="49"/>
      <c r="I7" s="49"/>
      <c r="J7" s="49"/>
      <c r="K7" s="49"/>
      <c r="L7" s="49"/>
      <c r="M7" s="49"/>
      <c r="N7" s="231" t="s">
        <v>1132</v>
      </c>
    </row>
    <row r="8" spans="1:14" ht="21.95" customHeight="1" x14ac:dyDescent="0.15">
      <c r="A8" s="232"/>
      <c r="B8" s="233" t="s">
        <v>1133</v>
      </c>
      <c r="C8" s="627" t="s">
        <v>1134</v>
      </c>
      <c r="D8" s="627" t="s">
        <v>1135</v>
      </c>
      <c r="E8" s="447" t="s">
        <v>1136</v>
      </c>
      <c r="F8" s="447"/>
      <c r="G8" s="447"/>
      <c r="H8" s="447"/>
      <c r="I8" s="447"/>
      <c r="J8" s="447" t="s">
        <v>1137</v>
      </c>
      <c r="K8" s="447" t="s">
        <v>1126</v>
      </c>
      <c r="L8" s="447"/>
      <c r="M8" s="447"/>
      <c r="N8" s="447"/>
    </row>
    <row r="9" spans="1:14" ht="21.95" customHeight="1" x14ac:dyDescent="0.15">
      <c r="A9" s="234" t="s">
        <v>1138</v>
      </c>
      <c r="B9" s="235"/>
      <c r="C9" s="627"/>
      <c r="D9" s="627"/>
      <c r="E9" s="50" t="s">
        <v>1139</v>
      </c>
      <c r="F9" s="50" t="s">
        <v>1140</v>
      </c>
      <c r="G9" s="50" t="s">
        <v>1141</v>
      </c>
      <c r="H9" s="50" t="s">
        <v>1142</v>
      </c>
      <c r="I9" s="50" t="s">
        <v>1143</v>
      </c>
      <c r="J9" s="447"/>
      <c r="K9" s="447"/>
      <c r="L9" s="447"/>
      <c r="M9" s="447"/>
      <c r="N9" s="447"/>
    </row>
    <row r="10" spans="1:14" ht="45" customHeight="1" x14ac:dyDescent="0.15">
      <c r="A10" s="447">
        <v>3</v>
      </c>
      <c r="B10" s="447"/>
      <c r="C10" s="236">
        <v>27.3</v>
      </c>
      <c r="D10" s="236">
        <v>39</v>
      </c>
      <c r="E10" s="236">
        <v>18.399999999999999</v>
      </c>
      <c r="F10" s="236">
        <v>28</v>
      </c>
      <c r="G10" s="236">
        <v>27</v>
      </c>
      <c r="H10" s="236">
        <v>29</v>
      </c>
      <c r="I10" s="236">
        <v>59.6</v>
      </c>
      <c r="J10" s="237">
        <f>SUM(C10:I10)</f>
        <v>228.29999999999998</v>
      </c>
      <c r="K10" s="632" t="s">
        <v>1823</v>
      </c>
      <c r="L10" s="633"/>
      <c r="M10" s="633"/>
      <c r="N10" s="634"/>
    </row>
    <row r="11" spans="1:14" ht="28.5" customHeight="1" x14ac:dyDescent="0.15">
      <c r="A11" s="58"/>
      <c r="B11" s="58"/>
      <c r="C11" s="238"/>
      <c r="D11" s="238"/>
      <c r="E11" s="238"/>
      <c r="F11" s="238"/>
      <c r="G11" s="238"/>
      <c r="H11" s="238"/>
      <c r="I11" s="238"/>
      <c r="J11" s="239"/>
      <c r="M11" s="112"/>
      <c r="N11" s="58"/>
    </row>
    <row r="12" spans="1:14" ht="20.149999999999999" customHeight="1" x14ac:dyDescent="0.25">
      <c r="A12" s="635" t="s">
        <v>1824</v>
      </c>
      <c r="B12" s="635"/>
      <c r="C12" s="635"/>
      <c r="D12" s="635"/>
      <c r="E12" s="49"/>
      <c r="F12" s="49"/>
      <c r="G12" s="49"/>
      <c r="H12" s="49"/>
      <c r="I12" s="49"/>
      <c r="J12" s="49"/>
      <c r="K12" s="49"/>
      <c r="L12" s="49"/>
      <c r="M12" s="49"/>
      <c r="N12" s="231" t="s">
        <v>1144</v>
      </c>
    </row>
    <row r="13" spans="1:14" ht="21.8" customHeight="1" x14ac:dyDescent="0.15">
      <c r="A13" s="241"/>
      <c r="B13" s="242" t="s">
        <v>1145</v>
      </c>
      <c r="C13" s="447" t="s">
        <v>1146</v>
      </c>
      <c r="D13" s="447"/>
      <c r="E13" s="447" t="s">
        <v>1147</v>
      </c>
      <c r="F13" s="447"/>
      <c r="G13" s="447" t="s">
        <v>1148</v>
      </c>
      <c r="H13" s="447"/>
      <c r="I13" s="636" t="s">
        <v>1825</v>
      </c>
      <c r="J13" s="636"/>
      <c r="K13" s="447" t="s">
        <v>1149</v>
      </c>
      <c r="L13" s="447"/>
      <c r="M13" s="447" t="s">
        <v>1150</v>
      </c>
      <c r="N13" s="447"/>
    </row>
    <row r="14" spans="1:14" ht="21.8" customHeight="1" x14ac:dyDescent="0.15">
      <c r="A14" s="244" t="s">
        <v>1151</v>
      </c>
      <c r="B14" s="245"/>
      <c r="C14" s="447"/>
      <c r="D14" s="447"/>
      <c r="E14" s="447"/>
      <c r="F14" s="447"/>
      <c r="G14" s="447"/>
      <c r="H14" s="447"/>
      <c r="I14" s="636"/>
      <c r="J14" s="636"/>
      <c r="K14" s="447"/>
      <c r="L14" s="447"/>
      <c r="M14" s="447"/>
      <c r="N14" s="447"/>
    </row>
    <row r="15" spans="1:14" ht="45" customHeight="1" x14ac:dyDescent="0.15">
      <c r="A15" s="638">
        <v>3</v>
      </c>
      <c r="B15" s="639"/>
      <c r="C15" s="640">
        <v>29.5</v>
      </c>
      <c r="D15" s="640"/>
      <c r="E15" s="640">
        <v>50.5</v>
      </c>
      <c r="F15" s="640"/>
      <c r="G15" s="640">
        <v>29.5</v>
      </c>
      <c r="H15" s="640"/>
      <c r="I15" s="640">
        <v>29.5</v>
      </c>
      <c r="J15" s="640"/>
      <c r="K15" s="640">
        <v>139</v>
      </c>
      <c r="L15" s="640"/>
      <c r="M15" s="637" t="s">
        <v>1152</v>
      </c>
      <c r="N15" s="637"/>
    </row>
    <row r="16" spans="1:14" ht="28.5" customHeight="1" x14ac:dyDescent="0.15">
      <c r="A16" s="58"/>
      <c r="B16" s="58"/>
      <c r="C16" s="246"/>
      <c r="D16" s="246"/>
      <c r="E16" s="247"/>
      <c r="F16" s="247"/>
      <c r="G16" s="247"/>
      <c r="H16" s="247"/>
      <c r="I16" s="247"/>
      <c r="J16" s="247"/>
      <c r="K16" s="246"/>
      <c r="L16" s="246"/>
      <c r="M16" s="72"/>
      <c r="N16" s="72"/>
    </row>
    <row r="17" spans="1:14" ht="20.149999999999999" customHeight="1" x14ac:dyDescent="0.25">
      <c r="A17" s="635" t="s">
        <v>1826</v>
      </c>
      <c r="B17" s="635"/>
      <c r="C17" s="635"/>
      <c r="D17" s="635"/>
      <c r="E17" s="49"/>
      <c r="F17" s="49"/>
      <c r="G17" s="49"/>
      <c r="H17" s="49"/>
      <c r="I17" s="49"/>
      <c r="J17" s="49"/>
      <c r="K17" s="49"/>
      <c r="L17" s="49"/>
      <c r="M17" s="49"/>
      <c r="N17" s="231" t="s">
        <v>1144</v>
      </c>
    </row>
    <row r="18" spans="1:14" ht="21.8" customHeight="1" x14ac:dyDescent="0.15">
      <c r="A18" s="241"/>
      <c r="B18" s="242" t="s">
        <v>1145</v>
      </c>
      <c r="C18" s="447" t="s">
        <v>1153</v>
      </c>
      <c r="D18" s="447"/>
      <c r="E18" s="447" t="s">
        <v>1147</v>
      </c>
      <c r="F18" s="447"/>
      <c r="G18" s="447" t="s">
        <v>1148</v>
      </c>
      <c r="H18" s="447"/>
      <c r="I18" s="636" t="s">
        <v>1825</v>
      </c>
      <c r="J18" s="636"/>
      <c r="K18" s="447" t="s">
        <v>1149</v>
      </c>
      <c r="L18" s="447"/>
      <c r="M18" s="447" t="s">
        <v>1150</v>
      </c>
      <c r="N18" s="447"/>
    </row>
    <row r="19" spans="1:14" ht="21.8" customHeight="1" x14ac:dyDescent="0.15">
      <c r="A19" s="244" t="s">
        <v>1151</v>
      </c>
      <c r="B19" s="245"/>
      <c r="C19" s="447"/>
      <c r="D19" s="447"/>
      <c r="E19" s="447"/>
      <c r="F19" s="447"/>
      <c r="G19" s="447"/>
      <c r="H19" s="447"/>
      <c r="I19" s="636"/>
      <c r="J19" s="636"/>
      <c r="K19" s="447"/>
      <c r="L19" s="447"/>
      <c r="M19" s="447"/>
      <c r="N19" s="447"/>
    </row>
    <row r="20" spans="1:14" ht="45" customHeight="1" x14ac:dyDescent="0.15">
      <c r="A20" s="630">
        <v>3</v>
      </c>
      <c r="B20" s="631"/>
      <c r="C20" s="640">
        <v>3.4</v>
      </c>
      <c r="D20" s="640"/>
      <c r="E20" s="640">
        <v>17</v>
      </c>
      <c r="F20" s="640"/>
      <c r="G20" s="640">
        <v>6.8</v>
      </c>
      <c r="H20" s="640"/>
      <c r="I20" s="640">
        <v>6.8</v>
      </c>
      <c r="J20" s="640"/>
      <c r="K20" s="640">
        <f>SUM(C20+E20+G20+I20)</f>
        <v>34</v>
      </c>
      <c r="L20" s="640"/>
      <c r="M20" s="95" t="s">
        <v>1154</v>
      </c>
      <c r="N20" s="95"/>
    </row>
    <row r="21" spans="1:14" ht="20.149999999999999" customHeight="1" x14ac:dyDescent="0.15"/>
  </sheetData>
  <sheetProtection selectLockedCells="1" selectUnlockedCells="1"/>
  <mergeCells count="49">
    <mergeCell ref="C20:D20"/>
    <mergeCell ref="E20:F20"/>
    <mergeCell ref="G20:H20"/>
    <mergeCell ref="I20:J20"/>
    <mergeCell ref="K20:L20"/>
    <mergeCell ref="K18:L19"/>
    <mergeCell ref="M18:N19"/>
    <mergeCell ref="A15:B15"/>
    <mergeCell ref="C15:D15"/>
    <mergeCell ref="E15:F15"/>
    <mergeCell ref="G15:H15"/>
    <mergeCell ref="I15:J15"/>
    <mergeCell ref="K15:L15"/>
    <mergeCell ref="A20:B20"/>
    <mergeCell ref="A10:B10"/>
    <mergeCell ref="K10:N10"/>
    <mergeCell ref="A12:D12"/>
    <mergeCell ref="C13:D14"/>
    <mergeCell ref="E13:F14"/>
    <mergeCell ref="G13:H14"/>
    <mergeCell ref="I13:J14"/>
    <mergeCell ref="K13:L14"/>
    <mergeCell ref="M13:N14"/>
    <mergeCell ref="M15:N15"/>
    <mergeCell ref="A17:D17"/>
    <mergeCell ref="C18:D19"/>
    <mergeCell ref="E18:F19"/>
    <mergeCell ref="G18:H19"/>
    <mergeCell ref="I18:J19"/>
    <mergeCell ref="K4:N4"/>
    <mergeCell ref="K5:N5"/>
    <mergeCell ref="A7:D7"/>
    <mergeCell ref="C8:C9"/>
    <mergeCell ref="D8:D9"/>
    <mergeCell ref="E8:I8"/>
    <mergeCell ref="J8:J9"/>
    <mergeCell ref="K8:N9"/>
    <mergeCell ref="A4:B5"/>
    <mergeCell ref="C4:D5"/>
    <mergeCell ref="E4:F5"/>
    <mergeCell ref="G4:H5"/>
    <mergeCell ref="I4:I5"/>
    <mergeCell ref="J4:J5"/>
    <mergeCell ref="K3:N3"/>
    <mergeCell ref="B2:E2"/>
    <mergeCell ref="A3:B3"/>
    <mergeCell ref="C3:D3"/>
    <mergeCell ref="E3:F3"/>
    <mergeCell ref="G3:H3"/>
  </mergeCells>
  <phoneticPr fontId="3"/>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明朝,標準"&amp;10－２６－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18E2-07B7-4E74-8489-4F8F5C57C903}">
  <sheetPr>
    <pageSetUpPr fitToPage="1"/>
  </sheetPr>
  <dimension ref="A1:M21"/>
  <sheetViews>
    <sheetView view="pageLayout" zoomScaleNormal="100" zoomScaleSheetLayoutView="90" workbookViewId="0">
      <selection activeCell="A10" sqref="A10:E10"/>
    </sheetView>
  </sheetViews>
  <sheetFormatPr defaultColWidth="9" defaultRowHeight="14.4" x14ac:dyDescent="0.15"/>
  <cols>
    <col min="1" max="1" width="6.88671875" style="51" customWidth="1"/>
    <col min="2" max="2" width="6.21875" style="51" customWidth="1"/>
    <col min="3" max="13" width="10.77734375" style="51" customWidth="1"/>
    <col min="14" max="16384" width="9" style="51"/>
  </cols>
  <sheetData>
    <row r="1" spans="1:13" s="49" customFormat="1" ht="20.95" customHeight="1" x14ac:dyDescent="0.15">
      <c r="A1" s="642" t="s">
        <v>1155</v>
      </c>
      <c r="B1" s="642"/>
      <c r="C1" s="642"/>
      <c r="D1" s="642"/>
      <c r="E1" s="642"/>
    </row>
    <row r="2" spans="1:13" s="49" customFormat="1" ht="20.95" customHeight="1" x14ac:dyDescent="0.15">
      <c r="A2" s="612" t="s">
        <v>1827</v>
      </c>
      <c r="B2" s="612"/>
      <c r="C2" s="612"/>
      <c r="G2" s="51"/>
      <c r="M2" s="49" t="s">
        <v>1156</v>
      </c>
    </row>
    <row r="3" spans="1:13" ht="26.2" customHeight="1" x14ac:dyDescent="0.15">
      <c r="A3" s="447" t="s">
        <v>1157</v>
      </c>
      <c r="B3" s="447"/>
      <c r="C3" s="447"/>
      <c r="D3" s="50" t="s">
        <v>1158</v>
      </c>
      <c r="E3" s="50" t="s">
        <v>1159</v>
      </c>
      <c r="F3" s="50" t="s">
        <v>1160</v>
      </c>
      <c r="G3" s="50" t="s">
        <v>1161</v>
      </c>
      <c r="H3" s="50" t="s">
        <v>187</v>
      </c>
      <c r="I3" s="50" t="s">
        <v>1162</v>
      </c>
      <c r="J3" s="50" t="s">
        <v>1163</v>
      </c>
      <c r="K3" s="50" t="s">
        <v>1164</v>
      </c>
      <c r="L3" s="50" t="s">
        <v>1165</v>
      </c>
      <c r="M3" s="50" t="s">
        <v>150</v>
      </c>
    </row>
    <row r="4" spans="1:13" ht="26.2" customHeight="1" x14ac:dyDescent="0.15">
      <c r="A4" s="447" t="s">
        <v>1166</v>
      </c>
      <c r="B4" s="447"/>
      <c r="C4" s="447"/>
      <c r="D4" s="248"/>
      <c r="E4" s="248"/>
      <c r="F4" s="248"/>
      <c r="G4" s="248"/>
      <c r="H4" s="248"/>
      <c r="I4" s="248"/>
      <c r="J4" s="248"/>
      <c r="K4" s="248"/>
      <c r="L4" s="248"/>
      <c r="M4" s="248">
        <f>SUM(D4:L4)</f>
        <v>0</v>
      </c>
    </row>
    <row r="5" spans="1:13" ht="26.2" customHeight="1" x14ac:dyDescent="0.15">
      <c r="A5" s="447" t="s">
        <v>1167</v>
      </c>
      <c r="B5" s="447"/>
      <c r="C5" s="447"/>
      <c r="D5" s="248"/>
      <c r="E5" s="248"/>
      <c r="F5" s="248"/>
      <c r="G5" s="248"/>
      <c r="H5" s="248"/>
      <c r="I5" s="248">
        <v>1</v>
      </c>
      <c r="J5" s="249"/>
      <c r="K5" s="248">
        <v>7</v>
      </c>
      <c r="L5" s="248"/>
      <c r="M5" s="248">
        <f>SUM(D5:L5)</f>
        <v>8</v>
      </c>
    </row>
    <row r="6" spans="1:13" ht="27" customHeight="1" x14ac:dyDescent="0.15">
      <c r="K6" s="641" t="s">
        <v>1168</v>
      </c>
      <c r="L6" s="641"/>
      <c r="M6" s="641"/>
    </row>
    <row r="7" spans="1:13" s="49" customFormat="1" ht="20.95" customHeight="1" x14ac:dyDescent="0.15">
      <c r="A7" s="612" t="s">
        <v>1828</v>
      </c>
      <c r="B7" s="612"/>
      <c r="C7" s="612"/>
    </row>
    <row r="8" spans="1:13" s="49" customFormat="1" ht="20.95" customHeight="1" x14ac:dyDescent="0.15">
      <c r="A8" s="219" t="s">
        <v>1169</v>
      </c>
      <c r="B8" s="219"/>
      <c r="C8" s="219"/>
    </row>
    <row r="9" spans="1:13" s="49" customFormat="1" ht="27" customHeight="1" x14ac:dyDescent="0.15">
      <c r="A9" s="219"/>
      <c r="B9" s="219"/>
      <c r="C9" s="219"/>
    </row>
    <row r="10" spans="1:13" s="49" customFormat="1" ht="20.95" customHeight="1" x14ac:dyDescent="0.15">
      <c r="A10" s="612" t="s">
        <v>1890</v>
      </c>
      <c r="B10" s="612"/>
      <c r="C10" s="612"/>
      <c r="D10" s="612"/>
      <c r="E10" s="612"/>
    </row>
    <row r="11" spans="1:13" ht="26.2" customHeight="1" x14ac:dyDescent="0.15">
      <c r="A11" s="447" t="s">
        <v>1170</v>
      </c>
      <c r="B11" s="447"/>
      <c r="C11" s="447"/>
      <c r="D11" s="447" t="s">
        <v>1171</v>
      </c>
      <c r="E11" s="447"/>
      <c r="F11" s="447" t="s">
        <v>1172</v>
      </c>
      <c r="G11" s="447"/>
      <c r="H11" s="447" t="s">
        <v>1173</v>
      </c>
      <c r="I11" s="447"/>
      <c r="M11" s="58"/>
    </row>
    <row r="12" spans="1:13" ht="26.2" customHeight="1" x14ac:dyDescent="0.15">
      <c r="A12" s="447"/>
      <c r="B12" s="447"/>
      <c r="C12" s="447"/>
      <c r="D12" s="447"/>
      <c r="E12" s="447"/>
      <c r="F12" s="447"/>
      <c r="G12" s="447"/>
      <c r="H12" s="447"/>
      <c r="I12" s="447"/>
      <c r="M12" s="58"/>
    </row>
    <row r="13" spans="1:13" ht="26.2" customHeight="1" x14ac:dyDescent="0.15">
      <c r="A13" s="447"/>
      <c r="B13" s="447"/>
      <c r="C13" s="447"/>
      <c r="D13" s="447"/>
      <c r="E13" s="447"/>
      <c r="F13" s="447"/>
      <c r="G13" s="447"/>
      <c r="H13" s="447"/>
      <c r="I13" s="447"/>
      <c r="M13" s="58"/>
    </row>
    <row r="14" spans="1:13" ht="26.2" customHeight="1" x14ac:dyDescent="0.15">
      <c r="A14" s="447"/>
      <c r="B14" s="447"/>
      <c r="C14" s="447"/>
      <c r="D14" s="447"/>
      <c r="E14" s="447"/>
      <c r="F14" s="447"/>
      <c r="G14" s="447"/>
      <c r="H14" s="447"/>
      <c r="I14" s="447"/>
      <c r="M14" s="58"/>
    </row>
    <row r="15" spans="1:13" ht="26.2" customHeight="1" x14ac:dyDescent="0.15">
      <c r="A15" s="570"/>
      <c r="B15" s="570"/>
      <c r="C15" s="570"/>
      <c r="D15" s="570"/>
      <c r="E15" s="570"/>
      <c r="F15" s="570"/>
      <c r="G15" s="570"/>
      <c r="H15" s="570"/>
      <c r="I15" s="570"/>
    </row>
    <row r="16" spans="1:13" ht="26.2" customHeight="1" x14ac:dyDescent="0.15">
      <c r="A16" s="433"/>
      <c r="B16" s="433"/>
      <c r="C16" s="433"/>
      <c r="D16" s="433"/>
      <c r="E16" s="433"/>
      <c r="F16" s="433"/>
      <c r="G16" s="433"/>
      <c r="H16" s="433"/>
      <c r="I16" s="433"/>
      <c r="J16" s="433"/>
      <c r="K16" s="433"/>
    </row>
    <row r="17" spans="1:13" ht="15.75" customHeight="1" x14ac:dyDescent="0.15">
      <c r="A17" s="72" t="s">
        <v>1891</v>
      </c>
      <c r="B17" s="72"/>
      <c r="C17" s="72"/>
      <c r="D17" s="72"/>
    </row>
    <row r="18" spans="1:13" ht="25.55" customHeight="1" x14ac:dyDescent="0.15">
      <c r="A18" s="447" t="s">
        <v>1170</v>
      </c>
      <c r="B18" s="447"/>
      <c r="C18" s="447"/>
      <c r="D18" s="447" t="s">
        <v>1171</v>
      </c>
      <c r="E18" s="447"/>
      <c r="F18" s="447" t="s">
        <v>1174</v>
      </c>
      <c r="G18" s="447"/>
      <c r="H18" s="447" t="s">
        <v>1175</v>
      </c>
      <c r="I18" s="447"/>
      <c r="J18" s="447" t="s">
        <v>1176</v>
      </c>
      <c r="K18" s="447"/>
      <c r="L18" s="447" t="s">
        <v>1177</v>
      </c>
      <c r="M18" s="447"/>
    </row>
    <row r="19" spans="1:13" ht="25.55" customHeight="1" x14ac:dyDescent="0.15">
      <c r="A19" s="447">
        <v>51</v>
      </c>
      <c r="B19" s="447"/>
      <c r="C19" s="447"/>
      <c r="D19" s="643" t="s">
        <v>1178</v>
      </c>
      <c r="E19" s="643"/>
      <c r="F19" s="447" t="s">
        <v>1179</v>
      </c>
      <c r="G19" s="447"/>
      <c r="H19" s="644" t="s">
        <v>1180</v>
      </c>
      <c r="I19" s="644"/>
      <c r="J19" s="447" t="s">
        <v>1181</v>
      </c>
      <c r="K19" s="447"/>
      <c r="L19" s="447" t="s">
        <v>1182</v>
      </c>
      <c r="M19" s="447"/>
    </row>
    <row r="20" spans="1:13" ht="25.55" customHeight="1" x14ac:dyDescent="0.15">
      <c r="A20" s="447">
        <v>58</v>
      </c>
      <c r="B20" s="447"/>
      <c r="C20" s="447"/>
      <c r="D20" s="643" t="s">
        <v>1183</v>
      </c>
      <c r="E20" s="643"/>
      <c r="F20" s="447" t="s">
        <v>1179</v>
      </c>
      <c r="G20" s="447"/>
      <c r="H20" s="644" t="s">
        <v>1184</v>
      </c>
      <c r="I20" s="644"/>
      <c r="J20" s="447" t="s">
        <v>1181</v>
      </c>
      <c r="K20" s="447"/>
      <c r="L20" s="447" t="s">
        <v>1182</v>
      </c>
      <c r="M20" s="447"/>
    </row>
    <row r="21" spans="1:13" ht="25.55" customHeight="1" x14ac:dyDescent="0.15">
      <c r="A21" s="447"/>
      <c r="B21" s="447"/>
      <c r="C21" s="447"/>
      <c r="D21" s="643"/>
      <c r="E21" s="643"/>
      <c r="F21" s="447"/>
      <c r="G21" s="447"/>
      <c r="H21" s="644"/>
      <c r="I21" s="644"/>
      <c r="J21" s="447"/>
      <c r="K21" s="447"/>
      <c r="L21" s="447"/>
      <c r="M21" s="447"/>
    </row>
  </sheetData>
  <sheetProtection selectLockedCells="1" selectUnlockedCells="1"/>
  <mergeCells count="56">
    <mergeCell ref="L21:M21"/>
    <mergeCell ref="A20:C20"/>
    <mergeCell ref="D20:E20"/>
    <mergeCell ref="F20:G20"/>
    <mergeCell ref="H20:I20"/>
    <mergeCell ref="J20:K20"/>
    <mergeCell ref="L20:M20"/>
    <mergeCell ref="A21:C21"/>
    <mergeCell ref="D21:E21"/>
    <mergeCell ref="F21:G21"/>
    <mergeCell ref="H21:I21"/>
    <mergeCell ref="J21:K21"/>
    <mergeCell ref="L18:M18"/>
    <mergeCell ref="A19:C19"/>
    <mergeCell ref="D19:E19"/>
    <mergeCell ref="F19:G19"/>
    <mergeCell ref="H19:I19"/>
    <mergeCell ref="J19:K19"/>
    <mergeCell ref="L19:M19"/>
    <mergeCell ref="A16:D16"/>
    <mergeCell ref="E16:G16"/>
    <mergeCell ref="H16:I16"/>
    <mergeCell ref="J16:K16"/>
    <mergeCell ref="A18:C18"/>
    <mergeCell ref="D18:E18"/>
    <mergeCell ref="F18:G18"/>
    <mergeCell ref="H18:I18"/>
    <mergeCell ref="J18:K18"/>
    <mergeCell ref="A14:C14"/>
    <mergeCell ref="D14:E14"/>
    <mergeCell ref="F14:G14"/>
    <mergeCell ref="H14:I14"/>
    <mergeCell ref="A15:C15"/>
    <mergeCell ref="D15:E15"/>
    <mergeCell ref="F15:G15"/>
    <mergeCell ref="H15:I15"/>
    <mergeCell ref="A12:C12"/>
    <mergeCell ref="D12:E12"/>
    <mergeCell ref="F12:G12"/>
    <mergeCell ref="H12:I12"/>
    <mergeCell ref="A13:C13"/>
    <mergeCell ref="D13:E13"/>
    <mergeCell ref="F13:G13"/>
    <mergeCell ref="H13:I13"/>
    <mergeCell ref="K6:M6"/>
    <mergeCell ref="H11:I11"/>
    <mergeCell ref="A1:E1"/>
    <mergeCell ref="A2:C2"/>
    <mergeCell ref="A3:C3"/>
    <mergeCell ref="A4:C4"/>
    <mergeCell ref="A5:C5"/>
    <mergeCell ref="A7:C7"/>
    <mergeCell ref="A10:E10"/>
    <mergeCell ref="A11:C11"/>
    <mergeCell ref="D11:E11"/>
    <mergeCell ref="F11:G11"/>
  </mergeCells>
  <phoneticPr fontId="3"/>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10E6-8723-420A-902A-D75A1B24FE07}">
  <sheetPr>
    <pageSetUpPr fitToPage="1"/>
  </sheetPr>
  <dimension ref="A1:H95"/>
  <sheetViews>
    <sheetView view="pageLayout" topLeftCell="A4" zoomScaleNormal="100" zoomScaleSheetLayoutView="100" workbookViewId="0">
      <selection activeCell="D6" sqref="D6"/>
    </sheetView>
  </sheetViews>
  <sheetFormatPr defaultColWidth="9" defaultRowHeight="14.4" x14ac:dyDescent="0.15"/>
  <cols>
    <col min="1" max="1" width="5.77734375" style="51" customWidth="1"/>
    <col min="2" max="2" width="17.6640625" style="72" customWidth="1"/>
    <col min="3" max="3" width="28" style="51" customWidth="1"/>
    <col min="4" max="4" width="12.44140625" style="51" customWidth="1"/>
    <col min="5" max="5" width="42.33203125" style="51" customWidth="1"/>
    <col min="6" max="6" width="6" style="51" customWidth="1"/>
    <col min="7" max="7" width="1.21875" style="58" customWidth="1"/>
    <col min="8" max="8" width="61.6640625" style="51" customWidth="1"/>
    <col min="9" max="16384" width="9" style="51"/>
  </cols>
  <sheetData>
    <row r="1" spans="1:8" ht="24.05" customHeight="1" x14ac:dyDescent="0.15">
      <c r="A1" s="250"/>
      <c r="B1" s="251"/>
      <c r="C1" s="250"/>
      <c r="D1" s="250"/>
      <c r="E1" s="250"/>
      <c r="F1" s="250"/>
      <c r="G1" s="252"/>
      <c r="H1" s="250"/>
    </row>
    <row r="2" spans="1:8" ht="26.2" customHeight="1" x14ac:dyDescent="0.15">
      <c r="A2" s="250" t="s">
        <v>1185</v>
      </c>
      <c r="B2" s="251"/>
      <c r="C2" s="250"/>
      <c r="D2" s="250"/>
      <c r="E2" s="250"/>
      <c r="F2" s="250"/>
      <c r="G2" s="252"/>
      <c r="H2" s="250"/>
    </row>
    <row r="3" spans="1:8" ht="26.2" customHeight="1" x14ac:dyDescent="0.15">
      <c r="A3" s="250" t="s">
        <v>1892</v>
      </c>
      <c r="B3" s="251"/>
      <c r="C3" s="250"/>
      <c r="D3" s="253"/>
      <c r="E3" s="250"/>
      <c r="F3" s="250"/>
      <c r="G3" s="252"/>
      <c r="H3" s="254"/>
    </row>
    <row r="4" spans="1:8" ht="26.2" customHeight="1" x14ac:dyDescent="0.15">
      <c r="A4" s="255" t="s">
        <v>1186</v>
      </c>
      <c r="B4" s="255" t="s">
        <v>1187</v>
      </c>
      <c r="C4" s="255" t="s">
        <v>1188</v>
      </c>
      <c r="D4" s="255" t="s">
        <v>1189</v>
      </c>
      <c r="E4" s="255" t="s">
        <v>1190</v>
      </c>
      <c r="F4" s="645" t="s">
        <v>1191</v>
      </c>
      <c r="G4" s="646"/>
      <c r="H4" s="255" t="s">
        <v>1192</v>
      </c>
    </row>
    <row r="5" spans="1:8" ht="29.45" customHeight="1" x14ac:dyDescent="0.15">
      <c r="A5" s="255">
        <v>1</v>
      </c>
      <c r="B5" s="256" t="s">
        <v>1193</v>
      </c>
      <c r="C5" s="257" t="s">
        <v>1194</v>
      </c>
      <c r="D5" s="257" t="s">
        <v>1195</v>
      </c>
      <c r="E5" s="257" t="s">
        <v>1196</v>
      </c>
      <c r="F5" s="258">
        <v>96</v>
      </c>
      <c r="G5" s="259"/>
      <c r="H5" s="260" t="s">
        <v>1197</v>
      </c>
    </row>
    <row r="6" spans="1:8" ht="29.45" customHeight="1" x14ac:dyDescent="0.15">
      <c r="A6" s="255">
        <v>2</v>
      </c>
      <c r="B6" s="261" t="s">
        <v>1198</v>
      </c>
      <c r="C6" s="257" t="s">
        <v>1199</v>
      </c>
      <c r="D6" s="257" t="s">
        <v>1200</v>
      </c>
      <c r="E6" s="257" t="s">
        <v>1196</v>
      </c>
      <c r="F6" s="258">
        <v>62</v>
      </c>
      <c r="G6" s="259"/>
      <c r="H6" s="260" t="s">
        <v>1201</v>
      </c>
    </row>
    <row r="7" spans="1:8" ht="29.45" customHeight="1" x14ac:dyDescent="0.15">
      <c r="A7" s="255">
        <v>3</v>
      </c>
      <c r="B7" s="261" t="s">
        <v>1202</v>
      </c>
      <c r="C7" s="262" t="s">
        <v>1203</v>
      </c>
      <c r="D7" s="262" t="s">
        <v>1204</v>
      </c>
      <c r="E7" s="257" t="s">
        <v>1205</v>
      </c>
      <c r="F7" s="258">
        <v>33</v>
      </c>
      <c r="G7" s="259"/>
      <c r="H7" s="260" t="s">
        <v>1206</v>
      </c>
    </row>
    <row r="8" spans="1:8" ht="29.45" customHeight="1" x14ac:dyDescent="0.15">
      <c r="A8" s="255">
        <v>4</v>
      </c>
      <c r="B8" s="261" t="s">
        <v>1207</v>
      </c>
      <c r="C8" s="263" t="s">
        <v>1208</v>
      </c>
      <c r="D8" s="262" t="s">
        <v>1200</v>
      </c>
      <c r="E8" s="263" t="s">
        <v>1209</v>
      </c>
      <c r="F8" s="264">
        <v>62</v>
      </c>
      <c r="G8" s="265"/>
      <c r="H8" s="260" t="s">
        <v>1210</v>
      </c>
    </row>
    <row r="9" spans="1:8" ht="40.75" customHeight="1" x14ac:dyDescent="0.15">
      <c r="A9" s="255">
        <v>5</v>
      </c>
      <c r="B9" s="256" t="s">
        <v>1211</v>
      </c>
      <c r="C9" s="257" t="s">
        <v>1212</v>
      </c>
      <c r="D9" s="262" t="s">
        <v>1204</v>
      </c>
      <c r="E9" s="257" t="s">
        <v>1213</v>
      </c>
      <c r="F9" s="258">
        <v>12</v>
      </c>
      <c r="G9" s="259"/>
      <c r="H9" s="260" t="s">
        <v>1214</v>
      </c>
    </row>
    <row r="10" spans="1:8" ht="40.75" customHeight="1" x14ac:dyDescent="0.15">
      <c r="A10" s="255">
        <v>6</v>
      </c>
      <c r="B10" s="256" t="s">
        <v>1215</v>
      </c>
      <c r="C10" s="257" t="s">
        <v>1212</v>
      </c>
      <c r="D10" s="262" t="s">
        <v>1204</v>
      </c>
      <c r="E10" s="257" t="s">
        <v>1893</v>
      </c>
      <c r="F10" s="258">
        <v>7</v>
      </c>
      <c r="G10" s="259"/>
      <c r="H10" s="260" t="s">
        <v>1214</v>
      </c>
    </row>
    <row r="11" spans="1:8" ht="29.45" customHeight="1" x14ac:dyDescent="0.15">
      <c r="A11" s="255">
        <v>7</v>
      </c>
      <c r="B11" s="256" t="s">
        <v>1216</v>
      </c>
      <c r="C11" s="257" t="s">
        <v>1217</v>
      </c>
      <c r="D11" s="262" t="s">
        <v>1204</v>
      </c>
      <c r="E11" s="263" t="s">
        <v>1218</v>
      </c>
      <c r="F11" s="258">
        <v>38</v>
      </c>
      <c r="G11" s="259"/>
      <c r="H11" s="260" t="s">
        <v>1219</v>
      </c>
    </row>
    <row r="12" spans="1:8" ht="29.45" customHeight="1" x14ac:dyDescent="0.15">
      <c r="A12" s="255">
        <v>8</v>
      </c>
      <c r="B12" s="256" t="s">
        <v>1220</v>
      </c>
      <c r="C12" s="257" t="s">
        <v>1221</v>
      </c>
      <c r="D12" s="262" t="s">
        <v>1200</v>
      </c>
      <c r="E12" s="263" t="s">
        <v>1222</v>
      </c>
      <c r="F12" s="258">
        <v>58</v>
      </c>
      <c r="G12" s="259"/>
      <c r="H12" s="260" t="s">
        <v>1223</v>
      </c>
    </row>
    <row r="13" spans="1:8" ht="29.45" customHeight="1" x14ac:dyDescent="0.15">
      <c r="A13" s="255">
        <v>9</v>
      </c>
      <c r="B13" s="261" t="s">
        <v>1224</v>
      </c>
      <c r="C13" s="257" t="s">
        <v>1225</v>
      </c>
      <c r="D13" s="262" t="s">
        <v>1200</v>
      </c>
      <c r="E13" s="257" t="s">
        <v>1226</v>
      </c>
      <c r="F13" s="258">
        <v>174</v>
      </c>
      <c r="G13" s="259"/>
      <c r="H13" s="260" t="s">
        <v>1227</v>
      </c>
    </row>
    <row r="14" spans="1:8" ht="29.45" customHeight="1" x14ac:dyDescent="0.15">
      <c r="A14" s="255">
        <v>10</v>
      </c>
      <c r="B14" s="261" t="s">
        <v>1228</v>
      </c>
      <c r="C14" s="257" t="s">
        <v>1229</v>
      </c>
      <c r="D14" s="262" t="s">
        <v>1200</v>
      </c>
      <c r="E14" s="257" t="s">
        <v>1230</v>
      </c>
      <c r="F14" s="258">
        <v>106</v>
      </c>
      <c r="G14" s="259"/>
      <c r="H14" s="260" t="s">
        <v>1223</v>
      </c>
    </row>
    <row r="15" spans="1:8" ht="29.45" customHeight="1" x14ac:dyDescent="0.15">
      <c r="A15" s="255">
        <v>11</v>
      </c>
      <c r="B15" s="261" t="s">
        <v>1231</v>
      </c>
      <c r="C15" s="257" t="s">
        <v>1232</v>
      </c>
      <c r="D15" s="262" t="s">
        <v>1200</v>
      </c>
      <c r="E15" s="257" t="s">
        <v>1233</v>
      </c>
      <c r="F15" s="258">
        <v>50</v>
      </c>
      <c r="G15" s="259"/>
      <c r="H15" s="260" t="s">
        <v>1234</v>
      </c>
    </row>
    <row r="16" spans="1:8" ht="29.45" customHeight="1" x14ac:dyDescent="0.15">
      <c r="A16" s="255">
        <v>12</v>
      </c>
      <c r="B16" s="261" t="s">
        <v>1235</v>
      </c>
      <c r="C16" s="257" t="s">
        <v>1236</v>
      </c>
      <c r="D16" s="262" t="s">
        <v>1204</v>
      </c>
      <c r="E16" s="257" t="s">
        <v>1237</v>
      </c>
      <c r="F16" s="258">
        <v>10</v>
      </c>
      <c r="G16" s="259"/>
      <c r="H16" s="260" t="s">
        <v>1238</v>
      </c>
    </row>
    <row r="17" spans="1:8" ht="40.75" customHeight="1" x14ac:dyDescent="0.15">
      <c r="A17" s="255">
        <v>13</v>
      </c>
      <c r="B17" s="261" t="s">
        <v>1239</v>
      </c>
      <c r="C17" s="266" t="s">
        <v>1240</v>
      </c>
      <c r="D17" s="262" t="s">
        <v>1829</v>
      </c>
      <c r="E17" s="257" t="s">
        <v>1237</v>
      </c>
      <c r="F17" s="258">
        <v>26</v>
      </c>
      <c r="G17" s="259"/>
      <c r="H17" s="260" t="s">
        <v>1241</v>
      </c>
    </row>
    <row r="18" spans="1:8" ht="29.45" customHeight="1" x14ac:dyDescent="0.15">
      <c r="A18" s="255">
        <v>14</v>
      </c>
      <c r="B18" s="261" t="s">
        <v>1242</v>
      </c>
      <c r="C18" s="267" t="s">
        <v>1243</v>
      </c>
      <c r="D18" s="262" t="s">
        <v>1200</v>
      </c>
      <c r="E18" s="263" t="s">
        <v>1244</v>
      </c>
      <c r="F18" s="264">
        <v>45</v>
      </c>
      <c r="G18" s="265"/>
      <c r="H18" s="260" t="s">
        <v>1210</v>
      </c>
    </row>
    <row r="19" spans="1:8" ht="29.45" customHeight="1" x14ac:dyDescent="0.15">
      <c r="A19" s="255">
        <v>15</v>
      </c>
      <c r="B19" s="256" t="s">
        <v>1245</v>
      </c>
      <c r="C19" s="263" t="s">
        <v>1217</v>
      </c>
      <c r="D19" s="263" t="s">
        <v>1246</v>
      </c>
      <c r="E19" s="263" t="s">
        <v>1247</v>
      </c>
      <c r="F19" s="264">
        <v>30</v>
      </c>
      <c r="G19" s="265"/>
      <c r="H19" s="260" t="s">
        <v>1219</v>
      </c>
    </row>
    <row r="20" spans="1:8" ht="29.45" customHeight="1" x14ac:dyDescent="0.15">
      <c r="A20" s="255">
        <v>16</v>
      </c>
      <c r="B20" s="256" t="s">
        <v>1248</v>
      </c>
      <c r="C20" s="263" t="s">
        <v>1249</v>
      </c>
      <c r="D20" s="263" t="s">
        <v>1246</v>
      </c>
      <c r="E20" s="263" t="s">
        <v>1250</v>
      </c>
      <c r="F20" s="264">
        <v>39</v>
      </c>
      <c r="G20" s="265"/>
      <c r="H20" s="260" t="s">
        <v>1894</v>
      </c>
    </row>
    <row r="21" spans="1:8" ht="29.45" customHeight="1" x14ac:dyDescent="0.15">
      <c r="A21" s="255">
        <v>17</v>
      </c>
      <c r="B21" s="256" t="s">
        <v>1251</v>
      </c>
      <c r="C21" s="263" t="s">
        <v>1249</v>
      </c>
      <c r="D21" s="263" t="s">
        <v>1246</v>
      </c>
      <c r="E21" s="263" t="s">
        <v>1250</v>
      </c>
      <c r="F21" s="264">
        <v>29</v>
      </c>
      <c r="G21" s="265"/>
      <c r="H21" s="260" t="s">
        <v>1894</v>
      </c>
    </row>
    <row r="22" spans="1:8" ht="29.45" customHeight="1" x14ac:dyDescent="0.15">
      <c r="A22" s="255">
        <v>18</v>
      </c>
      <c r="B22" s="261" t="s">
        <v>1252</v>
      </c>
      <c r="C22" s="263" t="s">
        <v>1249</v>
      </c>
      <c r="D22" s="263" t="s">
        <v>1246</v>
      </c>
      <c r="E22" s="263" t="s">
        <v>1250</v>
      </c>
      <c r="F22" s="264">
        <v>31</v>
      </c>
      <c r="G22" s="265"/>
      <c r="H22" s="260" t="s">
        <v>1894</v>
      </c>
    </row>
    <row r="23" spans="1:8" ht="29.45" customHeight="1" x14ac:dyDescent="0.15">
      <c r="A23" s="255">
        <v>19</v>
      </c>
      <c r="B23" s="261" t="s">
        <v>1253</v>
      </c>
      <c r="C23" s="263" t="s">
        <v>1249</v>
      </c>
      <c r="D23" s="263" t="s">
        <v>1246</v>
      </c>
      <c r="E23" s="263" t="s">
        <v>1254</v>
      </c>
      <c r="F23" s="264">
        <v>31</v>
      </c>
      <c r="G23" s="265"/>
      <c r="H23" s="260" t="s">
        <v>1894</v>
      </c>
    </row>
    <row r="24" spans="1:8" ht="29.45" customHeight="1" x14ac:dyDescent="0.15">
      <c r="A24" s="255">
        <v>20</v>
      </c>
      <c r="B24" s="261" t="s">
        <v>1255</v>
      </c>
      <c r="C24" s="263" t="s">
        <v>1249</v>
      </c>
      <c r="D24" s="263" t="s">
        <v>1246</v>
      </c>
      <c r="E24" s="260" t="s">
        <v>1256</v>
      </c>
      <c r="F24" s="264">
        <v>40</v>
      </c>
      <c r="G24" s="265"/>
      <c r="H24" s="260" t="s">
        <v>1894</v>
      </c>
    </row>
    <row r="25" spans="1:8" ht="22.75" customHeight="1" x14ac:dyDescent="0.15">
      <c r="A25" s="250"/>
      <c r="B25" s="251"/>
      <c r="C25" s="250"/>
      <c r="D25" s="250"/>
      <c r="E25" s="250"/>
      <c r="F25" s="250"/>
      <c r="G25" s="252"/>
      <c r="H25" s="250"/>
    </row>
    <row r="26" spans="1:8" ht="22.75" customHeight="1" x14ac:dyDescent="0.15">
      <c r="A26" s="250"/>
      <c r="B26" s="251"/>
      <c r="C26" s="250"/>
      <c r="D26" s="250"/>
      <c r="E26" s="250"/>
      <c r="F26" s="250"/>
      <c r="G26" s="252"/>
      <c r="H26" s="250"/>
    </row>
    <row r="27" spans="1:8" ht="22.75" customHeight="1" x14ac:dyDescent="0.15"/>
    <row r="28" spans="1:8" ht="22.75" customHeight="1" x14ac:dyDescent="0.15"/>
    <row r="29" spans="1:8" ht="15.05" customHeight="1" x14ac:dyDescent="0.15"/>
    <row r="32" spans="1:8" ht="13.75" customHeight="1" x14ac:dyDescent="0.15"/>
    <row r="35" ht="13.75" customHeight="1" x14ac:dyDescent="0.15"/>
    <row r="38" ht="13.75" customHeight="1" x14ac:dyDescent="0.15"/>
    <row r="41" ht="13.75" customHeight="1" x14ac:dyDescent="0.15"/>
    <row r="44" ht="13.75" customHeight="1" x14ac:dyDescent="0.15"/>
    <row r="47" ht="13.75" customHeight="1" x14ac:dyDescent="0.15"/>
    <row r="50" ht="13.75" customHeight="1" x14ac:dyDescent="0.15"/>
    <row r="53" ht="13.75" customHeight="1" x14ac:dyDescent="0.15"/>
    <row r="56" ht="13.75" customHeight="1" x14ac:dyDescent="0.15"/>
    <row r="59" ht="13.75" customHeight="1" x14ac:dyDescent="0.15"/>
    <row r="62" ht="13.75" customHeight="1" x14ac:dyDescent="0.15"/>
    <row r="65" ht="13.75" customHeight="1" x14ac:dyDescent="0.15"/>
    <row r="71" ht="13.75" customHeight="1" x14ac:dyDescent="0.15"/>
    <row r="74" ht="13.75" customHeight="1" x14ac:dyDescent="0.15"/>
    <row r="77" ht="13.75" customHeight="1" x14ac:dyDescent="0.15"/>
    <row r="80" ht="13.75" customHeight="1" x14ac:dyDescent="0.15"/>
    <row r="83" ht="13.75" customHeight="1" x14ac:dyDescent="0.15"/>
    <row r="86" ht="13.75" customHeight="1" x14ac:dyDescent="0.15"/>
    <row r="89" ht="13.75" customHeight="1" x14ac:dyDescent="0.15"/>
    <row r="92" ht="13.75" customHeight="1" x14ac:dyDescent="0.15"/>
    <row r="95" ht="13.75" customHeight="1" x14ac:dyDescent="0.15"/>
  </sheetData>
  <sheetProtection selectLockedCells="1" selectUnlockedCells="1"/>
  <mergeCells count="1">
    <mergeCell ref="F4:G4"/>
  </mergeCells>
  <phoneticPr fontId="3"/>
  <pageMargins left="0.78740157480314965" right="0.39370078740157483" top="0.39370078740157483" bottom="0.39370078740157483" header="0" footer="0"/>
  <pageSetup paperSize="9" scale="74"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06C4-BA20-48FF-9ED7-26CE7D6A5B26}">
  <sheetPr>
    <pageSetUpPr fitToPage="1"/>
  </sheetPr>
  <dimension ref="A1:I39"/>
  <sheetViews>
    <sheetView view="pageLayout" zoomScaleNormal="100" workbookViewId="0">
      <selection activeCell="A41" sqref="A41"/>
    </sheetView>
  </sheetViews>
  <sheetFormatPr defaultColWidth="9" defaultRowHeight="14.4" x14ac:dyDescent="0.15"/>
  <cols>
    <col min="1" max="2" width="14.33203125" style="268" customWidth="1"/>
    <col min="3" max="4" width="24.44140625" style="268" customWidth="1"/>
    <col min="5" max="5" width="11.21875" style="268" customWidth="1"/>
    <col min="6" max="6" width="17.6640625" style="268" customWidth="1"/>
    <col min="7" max="7" width="27" style="268" customWidth="1"/>
    <col min="8" max="8" width="28.6640625" style="268" customWidth="1"/>
    <col min="9" max="9" width="21.88671875" style="268" customWidth="1"/>
    <col min="10" max="10" width="12" style="268" customWidth="1"/>
    <col min="11" max="16384" width="9" style="268"/>
  </cols>
  <sheetData>
    <row r="1" spans="1:9" x14ac:dyDescent="0.15">
      <c r="A1" s="268" t="s">
        <v>1895</v>
      </c>
    </row>
    <row r="2" spans="1:9" x14ac:dyDescent="0.15">
      <c r="A2" s="268" t="s">
        <v>1257</v>
      </c>
    </row>
    <row r="3" spans="1:9" ht="29.3" customHeight="1" x14ac:dyDescent="0.15">
      <c r="A3" s="647"/>
      <c r="B3" s="648"/>
      <c r="C3" s="269" t="s">
        <v>1258</v>
      </c>
      <c r="D3" s="647" t="s">
        <v>1188</v>
      </c>
      <c r="E3" s="648"/>
      <c r="F3" s="649" t="s">
        <v>1259</v>
      </c>
      <c r="G3" s="649"/>
      <c r="H3" s="649"/>
      <c r="I3" s="649"/>
    </row>
    <row r="4" spans="1:9" ht="17.2" customHeight="1" x14ac:dyDescent="0.15">
      <c r="A4" s="650" t="s">
        <v>1260</v>
      </c>
      <c r="B4" s="651"/>
      <c r="C4" s="270" t="s">
        <v>1261</v>
      </c>
      <c r="D4" s="654" t="s">
        <v>1262</v>
      </c>
      <c r="E4" s="655"/>
      <c r="F4" s="656" t="s">
        <v>1263</v>
      </c>
      <c r="G4" s="656"/>
      <c r="H4" s="656"/>
      <c r="I4" s="656"/>
    </row>
    <row r="5" spans="1:9" ht="17.2" customHeight="1" x14ac:dyDescent="0.15">
      <c r="A5" s="652"/>
      <c r="B5" s="653"/>
      <c r="C5" s="271" t="s">
        <v>1264</v>
      </c>
      <c r="D5" s="657" t="s">
        <v>1830</v>
      </c>
      <c r="E5" s="658"/>
      <c r="F5" s="656"/>
      <c r="G5" s="656"/>
      <c r="H5" s="656"/>
      <c r="I5" s="656"/>
    </row>
    <row r="6" spans="1:9" ht="17.2" customHeight="1" x14ac:dyDescent="0.15">
      <c r="A6" s="659" t="s">
        <v>1265</v>
      </c>
      <c r="B6" s="660"/>
      <c r="C6" s="270" t="s">
        <v>1266</v>
      </c>
      <c r="D6" s="654" t="s">
        <v>1262</v>
      </c>
      <c r="E6" s="655"/>
      <c r="F6" s="656" t="s">
        <v>1267</v>
      </c>
      <c r="G6" s="656"/>
      <c r="H6" s="656"/>
      <c r="I6" s="656"/>
    </row>
    <row r="7" spans="1:9" ht="18" customHeight="1" x14ac:dyDescent="0.15">
      <c r="A7" s="661"/>
      <c r="B7" s="662"/>
      <c r="C7" s="271" t="s">
        <v>1268</v>
      </c>
      <c r="D7" s="657" t="s">
        <v>1830</v>
      </c>
      <c r="E7" s="658"/>
      <c r="F7" s="665"/>
      <c r="G7" s="665"/>
      <c r="H7" s="665"/>
      <c r="I7" s="665"/>
    </row>
    <row r="8" spans="1:9" ht="18" customHeight="1" x14ac:dyDescent="0.15">
      <c r="A8" s="661"/>
      <c r="B8" s="662"/>
      <c r="C8" s="270" t="s">
        <v>1269</v>
      </c>
      <c r="D8" s="654" t="s">
        <v>1270</v>
      </c>
      <c r="E8" s="666"/>
      <c r="F8" s="667" t="s">
        <v>1271</v>
      </c>
      <c r="G8" s="668"/>
      <c r="H8" s="668"/>
      <c r="I8" s="669"/>
    </row>
    <row r="9" spans="1:9" ht="18" customHeight="1" x14ac:dyDescent="0.15">
      <c r="A9" s="663"/>
      <c r="B9" s="664"/>
      <c r="C9" s="271" t="s">
        <v>1268</v>
      </c>
      <c r="D9" s="657" t="s">
        <v>1831</v>
      </c>
      <c r="E9" s="670"/>
      <c r="F9" s="671" t="s">
        <v>1272</v>
      </c>
      <c r="G9" s="672"/>
      <c r="H9" s="672"/>
      <c r="I9" s="673"/>
    </row>
    <row r="10" spans="1:9" x14ac:dyDescent="0.15">
      <c r="A10" s="273"/>
      <c r="B10" s="273"/>
      <c r="C10" s="274"/>
      <c r="D10" s="272"/>
      <c r="E10" s="272"/>
      <c r="F10" s="275"/>
      <c r="G10" s="275"/>
      <c r="H10" s="275"/>
    </row>
    <row r="11" spans="1:9" ht="17.2" customHeight="1" x14ac:dyDescent="0.15">
      <c r="A11" s="268" t="s">
        <v>1273</v>
      </c>
      <c r="H11" s="268" t="s">
        <v>1896</v>
      </c>
    </row>
    <row r="12" spans="1:9" ht="17.2" customHeight="1" x14ac:dyDescent="0.15">
      <c r="A12" s="268" t="s">
        <v>1274</v>
      </c>
    </row>
    <row r="13" spans="1:9" ht="17.2" customHeight="1" x14ac:dyDescent="0.15">
      <c r="A13" s="649" t="s">
        <v>1275</v>
      </c>
      <c r="B13" s="649"/>
      <c r="C13" s="269" t="s">
        <v>1276</v>
      </c>
      <c r="D13" s="269" t="s">
        <v>1277</v>
      </c>
      <c r="E13" s="647" t="s">
        <v>1278</v>
      </c>
      <c r="F13" s="648"/>
      <c r="G13" s="269" t="s">
        <v>1279</v>
      </c>
      <c r="H13" s="269" t="s">
        <v>150</v>
      </c>
    </row>
    <row r="14" spans="1:9" ht="17.2" customHeight="1" x14ac:dyDescent="0.15">
      <c r="A14" s="675">
        <v>73</v>
      </c>
      <c r="B14" s="675"/>
      <c r="C14" s="276">
        <v>7</v>
      </c>
      <c r="D14" s="276">
        <v>8</v>
      </c>
      <c r="E14" s="676">
        <v>9</v>
      </c>
      <c r="F14" s="677"/>
      <c r="G14" s="276">
        <v>21</v>
      </c>
      <c r="H14" s="276">
        <f>SUM(A14:G14)</f>
        <v>118</v>
      </c>
    </row>
    <row r="15" spans="1:9" ht="17.2" customHeight="1" x14ac:dyDescent="0.15">
      <c r="A15" s="268" t="s">
        <v>1280</v>
      </c>
      <c r="B15" s="277"/>
      <c r="C15" s="277"/>
      <c r="D15" s="277"/>
      <c r="E15" s="277"/>
      <c r="F15" s="277"/>
      <c r="G15" s="277"/>
      <c r="H15" s="277"/>
    </row>
    <row r="16" spans="1:9" ht="17.2" customHeight="1" x14ac:dyDescent="0.15">
      <c r="A16" s="649" t="s">
        <v>1281</v>
      </c>
      <c r="B16" s="649"/>
      <c r="C16" s="269" t="s">
        <v>1282</v>
      </c>
      <c r="D16" s="269" t="s">
        <v>1283</v>
      </c>
      <c r="E16" s="647" t="s">
        <v>150</v>
      </c>
      <c r="F16" s="648"/>
      <c r="G16" s="278"/>
      <c r="H16" s="277"/>
    </row>
    <row r="17" spans="1:9" ht="17.2" customHeight="1" x14ac:dyDescent="0.15">
      <c r="A17" s="675">
        <v>92</v>
      </c>
      <c r="B17" s="675"/>
      <c r="C17" s="276">
        <v>24</v>
      </c>
      <c r="D17" s="276">
        <v>2</v>
      </c>
      <c r="E17" s="676">
        <v>118</v>
      </c>
      <c r="F17" s="677"/>
      <c r="G17" s="278"/>
      <c r="H17" s="277"/>
    </row>
    <row r="18" spans="1:9" ht="17.2" customHeight="1" x14ac:dyDescent="0.15">
      <c r="A18" s="268" t="s">
        <v>1284</v>
      </c>
    </row>
    <row r="20" spans="1:9" x14ac:dyDescent="0.15">
      <c r="A20" s="678" t="s">
        <v>1285</v>
      </c>
      <c r="B20" s="678"/>
      <c r="C20" s="277"/>
      <c r="D20" s="277"/>
      <c r="E20" s="679"/>
      <c r="F20" s="679"/>
      <c r="G20" s="277"/>
      <c r="H20" s="277"/>
    </row>
    <row r="21" spans="1:9" x14ac:dyDescent="0.15">
      <c r="A21" s="279" t="s">
        <v>1286</v>
      </c>
      <c r="B21" s="277"/>
      <c r="C21" s="277"/>
      <c r="D21" s="277"/>
      <c r="E21" s="674" t="s">
        <v>1287</v>
      </c>
      <c r="F21" s="674"/>
      <c r="G21" s="674"/>
      <c r="H21" s="674"/>
    </row>
    <row r="22" spans="1:9" x14ac:dyDescent="0.15">
      <c r="A22" s="280" t="s">
        <v>1288</v>
      </c>
      <c r="B22" s="279"/>
      <c r="C22" s="277"/>
      <c r="D22" s="277"/>
      <c r="E22" s="674" t="s">
        <v>1289</v>
      </c>
      <c r="F22" s="674"/>
      <c r="G22" s="674"/>
      <c r="H22" s="674"/>
    </row>
    <row r="23" spans="1:9" x14ac:dyDescent="0.15">
      <c r="A23" s="280" t="s">
        <v>1290</v>
      </c>
      <c r="B23" s="279"/>
      <c r="C23" s="277"/>
      <c r="D23" s="277"/>
      <c r="E23" s="674" t="s">
        <v>1291</v>
      </c>
      <c r="F23" s="674"/>
      <c r="G23" s="674"/>
      <c r="H23" s="674"/>
    </row>
    <row r="24" spans="1:9" x14ac:dyDescent="0.15">
      <c r="A24" s="280"/>
      <c r="B24" s="279"/>
      <c r="C24" s="277"/>
      <c r="D24" s="277"/>
      <c r="E24"/>
      <c r="F24"/>
      <c r="G24"/>
      <c r="H24"/>
    </row>
    <row r="25" spans="1:9" ht="29.3" customHeight="1" x14ac:dyDescent="0.15">
      <c r="A25" s="680" t="s">
        <v>1897</v>
      </c>
      <c r="B25" s="680"/>
      <c r="C25" s="680"/>
      <c r="D25" s="680"/>
      <c r="E25" s="680"/>
      <c r="F25" s="680"/>
      <c r="G25" s="680"/>
      <c r="H25" s="680"/>
    </row>
    <row r="26" spans="1:9" ht="16.55" customHeight="1" x14ac:dyDescent="0.15">
      <c r="A26" s="268" t="s">
        <v>1292</v>
      </c>
    </row>
    <row r="27" spans="1:9" x14ac:dyDescent="0.15">
      <c r="A27" s="269" t="s">
        <v>1293</v>
      </c>
      <c r="B27" s="647" t="s">
        <v>1294</v>
      </c>
      <c r="C27" s="648"/>
      <c r="D27" s="269" t="s">
        <v>1295</v>
      </c>
      <c r="E27" s="649" t="s">
        <v>1296</v>
      </c>
      <c r="F27" s="649"/>
      <c r="G27" s="649" t="s">
        <v>1297</v>
      </c>
      <c r="H27" s="649"/>
      <c r="I27" s="649"/>
    </row>
    <row r="28" spans="1:9" s="279" customFormat="1" ht="28.35" customHeight="1" x14ac:dyDescent="0.15">
      <c r="A28" s="683" t="s">
        <v>1298</v>
      </c>
      <c r="B28" s="686" t="s">
        <v>1299</v>
      </c>
      <c r="C28" s="686"/>
      <c r="D28" s="281" t="s">
        <v>1300</v>
      </c>
      <c r="E28" s="690" t="s">
        <v>1301</v>
      </c>
      <c r="F28" s="688"/>
      <c r="G28" s="682" t="s">
        <v>1302</v>
      </c>
      <c r="H28" s="682"/>
      <c r="I28" s="682"/>
    </row>
    <row r="29" spans="1:9" s="279" customFormat="1" ht="28.35" customHeight="1" x14ac:dyDescent="0.15">
      <c r="A29" s="685"/>
      <c r="B29" s="686" t="s">
        <v>1303</v>
      </c>
      <c r="C29" s="686"/>
      <c r="D29" s="281" t="s">
        <v>1304</v>
      </c>
      <c r="E29" s="681" t="s">
        <v>1305</v>
      </c>
      <c r="F29" s="681"/>
      <c r="G29" s="682" t="s">
        <v>1306</v>
      </c>
      <c r="H29" s="682"/>
      <c r="I29" s="682"/>
    </row>
    <row r="30" spans="1:9" s="279" customFormat="1" ht="28.35" customHeight="1" x14ac:dyDescent="0.15">
      <c r="A30" s="683" t="s">
        <v>1307</v>
      </c>
      <c r="B30" s="686" t="s">
        <v>1308</v>
      </c>
      <c r="C30" s="686"/>
      <c r="D30" s="281" t="s">
        <v>1309</v>
      </c>
      <c r="E30" s="687" t="s">
        <v>1310</v>
      </c>
      <c r="F30" s="688"/>
      <c r="G30" s="682" t="s">
        <v>1311</v>
      </c>
      <c r="H30" s="682"/>
      <c r="I30" s="682"/>
    </row>
    <row r="31" spans="1:9" s="279" customFormat="1" ht="28.35" customHeight="1" x14ac:dyDescent="0.15">
      <c r="A31" s="684"/>
      <c r="B31" s="686" t="s">
        <v>1312</v>
      </c>
      <c r="C31" s="686"/>
      <c r="D31" s="281" t="s">
        <v>1313</v>
      </c>
      <c r="E31" s="687" t="s">
        <v>1314</v>
      </c>
      <c r="F31" s="689"/>
      <c r="G31" s="682" t="s">
        <v>1315</v>
      </c>
      <c r="H31" s="682"/>
      <c r="I31" s="682"/>
    </row>
    <row r="32" spans="1:9" s="279" customFormat="1" ht="28.35" customHeight="1" x14ac:dyDescent="0.15">
      <c r="A32" s="684"/>
      <c r="B32" s="686" t="s">
        <v>1316</v>
      </c>
      <c r="C32" s="686"/>
      <c r="D32" s="281" t="s">
        <v>1317</v>
      </c>
      <c r="E32" s="687" t="s">
        <v>1305</v>
      </c>
      <c r="F32" s="689"/>
      <c r="G32" s="682" t="s">
        <v>1318</v>
      </c>
      <c r="H32" s="682"/>
      <c r="I32" s="682"/>
    </row>
    <row r="33" spans="1:9" s="279" customFormat="1" ht="38.950000000000003" customHeight="1" x14ac:dyDescent="0.15">
      <c r="A33" s="685"/>
      <c r="B33" s="686" t="s">
        <v>1898</v>
      </c>
      <c r="C33" s="686"/>
      <c r="D33" s="281" t="s">
        <v>1319</v>
      </c>
      <c r="E33" s="687" t="s">
        <v>1320</v>
      </c>
      <c r="F33" s="689"/>
      <c r="G33" s="682" t="s">
        <v>1321</v>
      </c>
      <c r="H33" s="682"/>
      <c r="I33" s="682"/>
    </row>
    <row r="34" spans="1:9" s="279" customFormat="1" ht="28.35" customHeight="1" x14ac:dyDescent="0.15">
      <c r="A34" s="691" t="s">
        <v>1322</v>
      </c>
      <c r="B34" s="686" t="s">
        <v>1323</v>
      </c>
      <c r="C34" s="686"/>
      <c r="D34" s="281" t="s">
        <v>1324</v>
      </c>
      <c r="E34" s="687" t="s">
        <v>1325</v>
      </c>
      <c r="F34" s="689"/>
      <c r="G34" s="682" t="s">
        <v>1326</v>
      </c>
      <c r="H34" s="682"/>
      <c r="I34" s="682"/>
    </row>
    <row r="35" spans="1:9" s="279" customFormat="1" ht="28.35" customHeight="1" x14ac:dyDescent="0.15">
      <c r="A35" s="691"/>
      <c r="B35" s="686" t="s">
        <v>1899</v>
      </c>
      <c r="C35" s="686"/>
      <c r="D35" s="281" t="s">
        <v>1327</v>
      </c>
      <c r="E35" s="681" t="s">
        <v>1328</v>
      </c>
      <c r="F35" s="681"/>
      <c r="G35" s="682" t="s">
        <v>1329</v>
      </c>
      <c r="H35" s="682"/>
      <c r="I35" s="682"/>
    </row>
    <row r="36" spans="1:9" s="279" customFormat="1" ht="28.35" customHeight="1" x14ac:dyDescent="0.15">
      <c r="A36" s="692"/>
      <c r="B36" s="686" t="s">
        <v>1900</v>
      </c>
      <c r="C36" s="686"/>
      <c r="D36" s="281" t="s">
        <v>1330</v>
      </c>
      <c r="E36" s="681" t="s">
        <v>1331</v>
      </c>
      <c r="F36" s="681"/>
      <c r="G36" s="682" t="s">
        <v>1332</v>
      </c>
      <c r="H36" s="682"/>
      <c r="I36" s="682"/>
    </row>
    <row r="37" spans="1:9" s="279" customFormat="1" ht="28.35" customHeight="1" x14ac:dyDescent="0.15">
      <c r="A37" s="693" t="s">
        <v>1333</v>
      </c>
      <c r="B37" s="686" t="s">
        <v>1901</v>
      </c>
      <c r="C37" s="686"/>
      <c r="D37" s="281" t="s">
        <v>1334</v>
      </c>
      <c r="E37" s="695" t="s">
        <v>1335</v>
      </c>
      <c r="F37" s="696"/>
      <c r="G37" s="682" t="s">
        <v>1336</v>
      </c>
      <c r="H37" s="682"/>
      <c r="I37" s="682"/>
    </row>
    <row r="38" spans="1:9" s="279" customFormat="1" ht="28.35" customHeight="1" x14ac:dyDescent="0.15">
      <c r="A38" s="694"/>
      <c r="B38" s="686" t="s">
        <v>1902</v>
      </c>
      <c r="C38" s="686"/>
      <c r="D38" s="281" t="s">
        <v>1337</v>
      </c>
      <c r="E38" s="695" t="s">
        <v>1335</v>
      </c>
      <c r="F38" s="696"/>
      <c r="G38" s="682" t="s">
        <v>1338</v>
      </c>
      <c r="H38" s="682"/>
      <c r="I38" s="682"/>
    </row>
    <row r="39" spans="1:9" ht="14.25" customHeight="1" x14ac:dyDescent="0.15"/>
  </sheetData>
  <mergeCells count="69">
    <mergeCell ref="G32:I32"/>
    <mergeCell ref="B33:C33"/>
    <mergeCell ref="E33:F33"/>
    <mergeCell ref="G33:I33"/>
    <mergeCell ref="A37:A38"/>
    <mergeCell ref="B37:C37"/>
    <mergeCell ref="E37:F37"/>
    <mergeCell ref="G37:I37"/>
    <mergeCell ref="B38:C38"/>
    <mergeCell ref="E38:F38"/>
    <mergeCell ref="G38:I38"/>
    <mergeCell ref="E35:F35"/>
    <mergeCell ref="G35:I35"/>
    <mergeCell ref="B36:C36"/>
    <mergeCell ref="E36:F36"/>
    <mergeCell ref="G36:I36"/>
    <mergeCell ref="A34:A36"/>
    <mergeCell ref="B34:C34"/>
    <mergeCell ref="E34:F34"/>
    <mergeCell ref="G34:I34"/>
    <mergeCell ref="B35:C35"/>
    <mergeCell ref="E29:F29"/>
    <mergeCell ref="G29:I29"/>
    <mergeCell ref="A30:A33"/>
    <mergeCell ref="B30:C30"/>
    <mergeCell ref="E30:F30"/>
    <mergeCell ref="G30:I30"/>
    <mergeCell ref="B31:C31"/>
    <mergeCell ref="E31:F31"/>
    <mergeCell ref="G31:I31"/>
    <mergeCell ref="B32:C32"/>
    <mergeCell ref="A28:A29"/>
    <mergeCell ref="B28:C28"/>
    <mergeCell ref="E28:F28"/>
    <mergeCell ref="G28:I28"/>
    <mergeCell ref="B29:C29"/>
    <mergeCell ref="E32:F32"/>
    <mergeCell ref="E23:H23"/>
    <mergeCell ref="A25:H25"/>
    <mergeCell ref="B27:C27"/>
    <mergeCell ref="E27:F27"/>
    <mergeCell ref="G27:I27"/>
    <mergeCell ref="E22:H22"/>
    <mergeCell ref="A13:B13"/>
    <mergeCell ref="E13:F13"/>
    <mergeCell ref="A14:B14"/>
    <mergeCell ref="E14:F14"/>
    <mergeCell ref="A16:B16"/>
    <mergeCell ref="E16:F16"/>
    <mergeCell ref="A17:B17"/>
    <mergeCell ref="E17:F17"/>
    <mergeCell ref="A20:B20"/>
    <mergeCell ref="E20:F20"/>
    <mergeCell ref="E21:H21"/>
    <mergeCell ref="A6:B9"/>
    <mergeCell ref="D6:E6"/>
    <mergeCell ref="F6:I7"/>
    <mergeCell ref="D7:E7"/>
    <mergeCell ref="D8:E8"/>
    <mergeCell ref="F8:I8"/>
    <mergeCell ref="D9:E9"/>
    <mergeCell ref="F9:I9"/>
    <mergeCell ref="A3:B3"/>
    <mergeCell ref="D3:E3"/>
    <mergeCell ref="F3:I3"/>
    <mergeCell ref="A4:B5"/>
    <mergeCell ref="D4:E4"/>
    <mergeCell ref="F4:I5"/>
    <mergeCell ref="D5:E5"/>
  </mergeCells>
  <phoneticPr fontId="3"/>
  <pageMargins left="0.78740157480314965" right="0.39370078740157483" top="0.39370078740157483" bottom="0.39370078740157483" header="0" footer="0"/>
  <pageSetup paperSize="9" scale="73"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117EA-27B7-4E9D-B016-9B546DA31496}">
  <sheetPr>
    <pageSetUpPr fitToPage="1"/>
  </sheetPr>
  <dimension ref="B1:CP38"/>
  <sheetViews>
    <sheetView view="pageLayout" zoomScaleNormal="90" workbookViewId="0">
      <selection activeCell="C1" sqref="C1"/>
    </sheetView>
  </sheetViews>
  <sheetFormatPr defaultColWidth="9" defaultRowHeight="14.4" x14ac:dyDescent="0.15"/>
  <cols>
    <col min="1" max="49" width="1.88671875" style="51" customWidth="1"/>
    <col min="50" max="54" width="2.109375" style="51" customWidth="1"/>
    <col min="55" max="62" width="1.88671875" style="51" customWidth="1"/>
    <col min="63" max="63" width="1.6640625" style="51" customWidth="1"/>
    <col min="64" max="81" width="1.88671875" style="51" customWidth="1"/>
    <col min="82" max="83" width="2.6640625" style="51" customWidth="1"/>
    <col min="84" max="84" width="3.77734375" style="51" customWidth="1"/>
    <col min="85" max="87" width="2.77734375" style="51" customWidth="1"/>
    <col min="88" max="89" width="1.77734375" style="51" customWidth="1"/>
    <col min="90" max="94" width="2.21875" style="51" customWidth="1"/>
    <col min="95" max="16384" width="9" style="51"/>
  </cols>
  <sheetData>
    <row r="1" spans="2:94" ht="29.95" customHeight="1" x14ac:dyDescent="0.15"/>
    <row r="2" spans="2:94" ht="26.85" customHeight="1" x14ac:dyDescent="0.15">
      <c r="C2" s="49" t="s">
        <v>1339</v>
      </c>
      <c r="D2" s="49"/>
      <c r="E2" s="49"/>
      <c r="F2" s="49"/>
      <c r="G2" s="49"/>
      <c r="H2" s="49"/>
      <c r="I2" s="49"/>
      <c r="J2" s="49"/>
      <c r="K2" s="49"/>
      <c r="L2" s="49"/>
      <c r="M2" s="49"/>
      <c r="N2" s="49"/>
      <c r="O2" s="49"/>
      <c r="P2" s="49"/>
      <c r="Q2" s="49"/>
      <c r="R2" s="49"/>
      <c r="S2" s="49"/>
      <c r="T2" s="49"/>
      <c r="U2" s="49"/>
      <c r="V2" s="49"/>
      <c r="W2" s="49"/>
      <c r="X2" s="49"/>
      <c r="Y2" s="49"/>
      <c r="Z2" s="49"/>
      <c r="AA2" s="49"/>
    </row>
    <row r="4" spans="2:94" ht="24.25" customHeight="1" x14ac:dyDescent="0.15">
      <c r="B4" s="49" t="s">
        <v>1832</v>
      </c>
      <c r="C4" s="49"/>
      <c r="D4" s="49"/>
      <c r="E4" s="49"/>
      <c r="F4" s="49"/>
      <c r="G4" s="49"/>
      <c r="H4" s="49"/>
      <c r="I4" s="49"/>
      <c r="J4" s="49"/>
      <c r="K4" s="49"/>
      <c r="L4" s="49"/>
      <c r="M4" s="49"/>
      <c r="N4" s="49"/>
      <c r="O4" s="49"/>
      <c r="P4" s="49"/>
      <c r="Q4" s="49"/>
      <c r="R4" s="49"/>
      <c r="S4" s="49"/>
      <c r="T4" s="49"/>
      <c r="U4" s="49"/>
      <c r="CC4" s="424" t="s">
        <v>1340</v>
      </c>
      <c r="CD4" s="424"/>
      <c r="CE4" s="424"/>
      <c r="CF4" s="424"/>
      <c r="CG4" s="424"/>
      <c r="CH4" s="424"/>
      <c r="CI4" s="424"/>
      <c r="CJ4" s="424"/>
      <c r="CK4" s="424"/>
      <c r="CL4" s="424"/>
      <c r="CM4" s="424"/>
      <c r="CN4" s="424"/>
      <c r="CO4" s="424"/>
      <c r="CP4" s="424"/>
    </row>
    <row r="5" spans="2:94" ht="28.5" customHeight="1" x14ac:dyDescent="0.15">
      <c r="B5" s="627" t="s">
        <v>1833</v>
      </c>
      <c r="C5" s="627"/>
      <c r="D5" s="627"/>
      <c r="E5" s="627"/>
      <c r="F5" s="627"/>
      <c r="G5" s="627"/>
      <c r="H5" s="627"/>
      <c r="I5" s="627"/>
      <c r="J5" s="627"/>
      <c r="K5" s="627" t="s">
        <v>1341</v>
      </c>
      <c r="L5" s="627"/>
      <c r="M5" s="627"/>
      <c r="N5" s="627"/>
      <c r="O5" s="627"/>
      <c r="P5" s="627"/>
      <c r="Q5" s="627"/>
      <c r="R5" s="627"/>
      <c r="S5" s="627"/>
      <c r="T5" s="447" t="s">
        <v>1342</v>
      </c>
      <c r="U5" s="447"/>
      <c r="V5" s="447"/>
      <c r="W5" s="447"/>
      <c r="X5" s="447"/>
      <c r="Y5" s="447" t="s">
        <v>1834</v>
      </c>
      <c r="Z5" s="447"/>
      <c r="AA5" s="447"/>
      <c r="AB5" s="447"/>
      <c r="AC5" s="447"/>
      <c r="AD5" s="447"/>
      <c r="AE5" s="447"/>
      <c r="AF5" s="447"/>
      <c r="AG5" s="447"/>
      <c r="AH5" s="447"/>
      <c r="AI5" s="447" t="s">
        <v>1835</v>
      </c>
      <c r="AJ5" s="447"/>
      <c r="AK5" s="447"/>
      <c r="AL5" s="447"/>
      <c r="AM5" s="447"/>
      <c r="AN5" s="447"/>
      <c r="AO5" s="447"/>
      <c r="AP5" s="447"/>
      <c r="AQ5" s="447"/>
      <c r="AR5" s="447"/>
      <c r="AS5" s="627" t="s">
        <v>1343</v>
      </c>
      <c r="AT5" s="627"/>
      <c r="AU5" s="627"/>
      <c r="AV5" s="627"/>
      <c r="AW5" s="627"/>
      <c r="AX5" s="447" t="s">
        <v>1344</v>
      </c>
      <c r="AY5" s="447"/>
      <c r="AZ5" s="447"/>
      <c r="BA5" s="447"/>
      <c r="BB5" s="447"/>
      <c r="BC5" s="447" t="s">
        <v>1345</v>
      </c>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row>
    <row r="6" spans="2:94" ht="28.5" customHeight="1" x14ac:dyDescent="0.15">
      <c r="B6" s="627"/>
      <c r="C6" s="627"/>
      <c r="D6" s="627"/>
      <c r="E6" s="627"/>
      <c r="F6" s="627"/>
      <c r="G6" s="627"/>
      <c r="H6" s="627"/>
      <c r="I6" s="627"/>
      <c r="J6" s="627"/>
      <c r="K6" s="627"/>
      <c r="L6" s="627"/>
      <c r="M6" s="627"/>
      <c r="N6" s="627"/>
      <c r="O6" s="627"/>
      <c r="P6" s="627"/>
      <c r="Q6" s="627"/>
      <c r="R6" s="627"/>
      <c r="S6" s="627"/>
      <c r="T6" s="447"/>
      <c r="U6" s="447"/>
      <c r="V6" s="447"/>
      <c r="W6" s="447"/>
      <c r="X6" s="447"/>
      <c r="Y6" s="447" t="s">
        <v>1346</v>
      </c>
      <c r="Z6" s="447"/>
      <c r="AA6" s="447"/>
      <c r="AB6" s="447" t="s">
        <v>1347</v>
      </c>
      <c r="AC6" s="447"/>
      <c r="AD6" s="447"/>
      <c r="AE6" s="447" t="s">
        <v>150</v>
      </c>
      <c r="AF6" s="447"/>
      <c r="AG6" s="447"/>
      <c r="AH6" s="447"/>
      <c r="AI6" s="447" t="s">
        <v>1348</v>
      </c>
      <c r="AJ6" s="447"/>
      <c r="AK6" s="447"/>
      <c r="AL6" s="447" t="s">
        <v>1349</v>
      </c>
      <c r="AM6" s="447"/>
      <c r="AN6" s="447"/>
      <c r="AO6" s="447" t="s">
        <v>1350</v>
      </c>
      <c r="AP6" s="447"/>
      <c r="AQ6" s="447"/>
      <c r="AR6" s="447"/>
      <c r="AS6" s="627"/>
      <c r="AT6" s="627"/>
      <c r="AU6" s="627"/>
      <c r="AV6" s="627"/>
      <c r="AW6" s="627"/>
      <c r="AX6" s="447"/>
      <c r="AY6" s="447"/>
      <c r="AZ6" s="447"/>
      <c r="BA6" s="447"/>
      <c r="BB6" s="447"/>
      <c r="BC6" s="447" t="s">
        <v>1351</v>
      </c>
      <c r="BD6" s="447"/>
      <c r="BE6" s="447"/>
      <c r="BF6" s="447"/>
      <c r="BG6" s="447"/>
      <c r="BH6" s="447"/>
      <c r="BI6" s="447" t="s">
        <v>1352</v>
      </c>
      <c r="BJ6" s="447"/>
      <c r="BK6" s="447"/>
      <c r="BL6" s="447"/>
      <c r="BM6" s="447"/>
      <c r="BN6" s="447" t="s">
        <v>1353</v>
      </c>
      <c r="BO6" s="447"/>
      <c r="BP6" s="447"/>
      <c r="BQ6" s="447"/>
      <c r="BR6" s="447"/>
      <c r="BS6" s="447" t="s">
        <v>1354</v>
      </c>
      <c r="BT6" s="447"/>
      <c r="BU6" s="447"/>
      <c r="BV6" s="447"/>
      <c r="BW6" s="447"/>
      <c r="BX6" s="447"/>
      <c r="BY6" s="447" t="s">
        <v>1355</v>
      </c>
      <c r="BZ6" s="447"/>
      <c r="CA6" s="447"/>
      <c r="CB6" s="447"/>
      <c r="CC6" s="447"/>
      <c r="CD6" s="627" t="s">
        <v>1356</v>
      </c>
      <c r="CE6" s="627"/>
      <c r="CF6" s="627"/>
      <c r="CG6" s="447" t="s">
        <v>1357</v>
      </c>
      <c r="CH6" s="447"/>
      <c r="CI6" s="447"/>
      <c r="CJ6" s="447" t="s">
        <v>602</v>
      </c>
      <c r="CK6" s="447"/>
      <c r="CL6" s="447"/>
      <c r="CM6" s="447"/>
      <c r="CN6" s="447"/>
      <c r="CO6" s="447"/>
      <c r="CP6" s="447"/>
    </row>
    <row r="7" spans="2:94" ht="25.55" customHeight="1" x14ac:dyDescent="0.15">
      <c r="B7" s="627" t="s">
        <v>1836</v>
      </c>
      <c r="C7" s="627"/>
      <c r="D7" s="627"/>
      <c r="E7" s="627"/>
      <c r="F7" s="627"/>
      <c r="G7" s="627"/>
      <c r="H7" s="627"/>
      <c r="I7" s="627"/>
      <c r="J7" s="627"/>
      <c r="K7" s="627" t="s">
        <v>1358</v>
      </c>
      <c r="L7" s="627"/>
      <c r="M7" s="627"/>
      <c r="N7" s="627"/>
      <c r="O7" s="627"/>
      <c r="P7" s="627"/>
      <c r="Q7" s="627"/>
      <c r="R7" s="627"/>
      <c r="S7" s="627"/>
      <c r="T7" s="627" t="s">
        <v>1359</v>
      </c>
      <c r="U7" s="627"/>
      <c r="V7" s="627"/>
      <c r="W7" s="627"/>
      <c r="X7" s="627"/>
      <c r="Y7" s="697">
        <v>412</v>
      </c>
      <c r="Z7" s="697"/>
      <c r="AA7" s="697"/>
      <c r="AB7" s="697">
        <v>674</v>
      </c>
      <c r="AC7" s="697"/>
      <c r="AD7" s="697"/>
      <c r="AE7" s="697">
        <f>SUM(Y7+AB7)</f>
        <v>1086</v>
      </c>
      <c r="AF7" s="697"/>
      <c r="AG7" s="697"/>
      <c r="AH7" s="697"/>
      <c r="AI7" s="698">
        <v>8</v>
      </c>
      <c r="AJ7" s="698"/>
      <c r="AK7" s="698"/>
      <c r="AL7" s="698">
        <v>3</v>
      </c>
      <c r="AM7" s="698"/>
      <c r="AN7" s="698"/>
      <c r="AO7" s="699">
        <v>61</v>
      </c>
      <c r="AP7" s="699"/>
      <c r="AQ7" s="699"/>
      <c r="AR7" s="699"/>
      <c r="AS7" s="699">
        <v>543313</v>
      </c>
      <c r="AT7" s="699"/>
      <c r="AU7" s="699"/>
      <c r="AV7" s="699"/>
      <c r="AW7" s="699"/>
      <c r="AX7" s="699">
        <v>1466993</v>
      </c>
      <c r="AY7" s="699"/>
      <c r="AZ7" s="699"/>
      <c r="BA7" s="699"/>
      <c r="BB7" s="699"/>
      <c r="BC7" s="705">
        <v>5164207</v>
      </c>
      <c r="BD7" s="705"/>
      <c r="BE7" s="705"/>
      <c r="BF7" s="705"/>
      <c r="BG7" s="705"/>
      <c r="BH7" s="705"/>
      <c r="BI7" s="705">
        <v>544705</v>
      </c>
      <c r="BJ7" s="705"/>
      <c r="BK7" s="705"/>
      <c r="BL7" s="705"/>
      <c r="BM7" s="705"/>
      <c r="BN7" s="705">
        <v>749287</v>
      </c>
      <c r="BO7" s="705"/>
      <c r="BP7" s="705"/>
      <c r="BQ7" s="705"/>
      <c r="BR7" s="705"/>
      <c r="BS7" s="627" t="s">
        <v>1360</v>
      </c>
      <c r="BT7" s="627"/>
      <c r="BU7" s="627"/>
      <c r="BV7" s="627"/>
      <c r="BW7" s="627"/>
      <c r="BX7" s="627"/>
      <c r="BY7" s="699">
        <v>100712</v>
      </c>
      <c r="BZ7" s="699"/>
      <c r="CA7" s="699"/>
      <c r="CB7" s="699"/>
      <c r="CC7" s="699"/>
      <c r="CD7" s="699">
        <v>61807</v>
      </c>
      <c r="CE7" s="699"/>
      <c r="CF7" s="699"/>
      <c r="CG7" s="699">
        <v>5874</v>
      </c>
      <c r="CH7" s="699"/>
      <c r="CI7" s="699"/>
      <c r="CJ7" s="283"/>
      <c r="CK7" s="283"/>
      <c r="CL7" s="700">
        <v>642697</v>
      </c>
      <c r="CM7" s="700"/>
      <c r="CN7" s="700"/>
      <c r="CO7" s="700"/>
      <c r="CP7" s="700"/>
    </row>
    <row r="8" spans="2:94" ht="25.55" customHeight="1" x14ac:dyDescent="0.15">
      <c r="B8" s="627"/>
      <c r="C8" s="627"/>
      <c r="D8" s="627"/>
      <c r="E8" s="627"/>
      <c r="F8" s="627"/>
      <c r="G8" s="627"/>
      <c r="H8" s="627"/>
      <c r="I8" s="627"/>
      <c r="J8" s="627"/>
      <c r="K8" s="627"/>
      <c r="L8" s="627"/>
      <c r="M8" s="627"/>
      <c r="N8" s="627"/>
      <c r="O8" s="627"/>
      <c r="P8" s="627"/>
      <c r="Q8" s="627"/>
      <c r="R8" s="627"/>
      <c r="S8" s="627"/>
      <c r="T8" s="627"/>
      <c r="U8" s="627"/>
      <c r="V8" s="627"/>
      <c r="W8" s="627"/>
      <c r="X8" s="627"/>
      <c r="Y8" s="697"/>
      <c r="Z8" s="697"/>
      <c r="AA8" s="697"/>
      <c r="AB8" s="697"/>
      <c r="AC8" s="697"/>
      <c r="AD8" s="697"/>
      <c r="AE8" s="697"/>
      <c r="AF8" s="697"/>
      <c r="AG8" s="697"/>
      <c r="AH8" s="697"/>
      <c r="AI8" s="698"/>
      <c r="AJ8" s="698"/>
      <c r="AK8" s="698"/>
      <c r="AL8" s="698"/>
      <c r="AM8" s="698"/>
      <c r="AN8" s="698"/>
      <c r="AO8" s="699"/>
      <c r="AP8" s="699"/>
      <c r="AQ8" s="699"/>
      <c r="AR8" s="699"/>
      <c r="AS8" s="699"/>
      <c r="AT8" s="699"/>
      <c r="AU8" s="699"/>
      <c r="AV8" s="699"/>
      <c r="AW8" s="699"/>
      <c r="AX8" s="699"/>
      <c r="AY8" s="699"/>
      <c r="AZ8" s="699"/>
      <c r="BA8" s="699"/>
      <c r="BB8" s="699"/>
      <c r="BC8" s="705"/>
      <c r="BD8" s="705"/>
      <c r="BE8" s="705"/>
      <c r="BF8" s="705"/>
      <c r="BG8" s="705"/>
      <c r="BH8" s="705"/>
      <c r="BI8" s="705"/>
      <c r="BJ8" s="705"/>
      <c r="BK8" s="705"/>
      <c r="BL8" s="705"/>
      <c r="BM8" s="705"/>
      <c r="BN8" s="705"/>
      <c r="BO8" s="705"/>
      <c r="BP8" s="705"/>
      <c r="BQ8" s="705"/>
      <c r="BR8" s="705"/>
      <c r="BS8" s="627"/>
      <c r="BT8" s="627"/>
      <c r="BU8" s="627"/>
      <c r="BV8" s="627"/>
      <c r="BW8" s="627"/>
      <c r="BX8" s="627"/>
      <c r="BY8" s="699"/>
      <c r="BZ8" s="699"/>
      <c r="CA8" s="699"/>
      <c r="CB8" s="699"/>
      <c r="CC8" s="699"/>
      <c r="CD8" s="699"/>
      <c r="CE8" s="699"/>
      <c r="CF8" s="699"/>
      <c r="CG8" s="699"/>
      <c r="CH8" s="699"/>
      <c r="CI8" s="699"/>
      <c r="CJ8" s="283"/>
      <c r="CK8" s="283"/>
      <c r="CL8" s="701" t="s">
        <v>1361</v>
      </c>
      <c r="CM8" s="701"/>
      <c r="CN8" s="701"/>
      <c r="CO8" s="701"/>
      <c r="CP8" s="701"/>
    </row>
    <row r="9" spans="2:94" ht="25.55" customHeight="1" x14ac:dyDescent="0.15">
      <c r="B9" s="627"/>
      <c r="C9" s="627"/>
      <c r="D9" s="627"/>
      <c r="E9" s="627"/>
      <c r="F9" s="627"/>
      <c r="G9" s="627"/>
      <c r="H9" s="627"/>
      <c r="I9" s="627"/>
      <c r="J9" s="627"/>
      <c r="K9" s="627"/>
      <c r="L9" s="627"/>
      <c r="M9" s="627"/>
      <c r="N9" s="627"/>
      <c r="O9" s="627"/>
      <c r="P9" s="627"/>
      <c r="Q9" s="627"/>
      <c r="R9" s="627"/>
      <c r="S9" s="627"/>
      <c r="T9" s="627"/>
      <c r="U9" s="627"/>
      <c r="V9" s="627"/>
      <c r="W9" s="627"/>
      <c r="X9" s="627"/>
      <c r="Y9" s="697"/>
      <c r="Z9" s="697"/>
      <c r="AA9" s="697"/>
      <c r="AB9" s="697"/>
      <c r="AC9" s="697"/>
      <c r="AD9" s="697"/>
      <c r="AE9" s="697"/>
      <c r="AF9" s="697"/>
      <c r="AG9" s="697"/>
      <c r="AH9" s="697"/>
      <c r="AI9" s="698"/>
      <c r="AJ9" s="698"/>
      <c r="AK9" s="698"/>
      <c r="AL9" s="698"/>
      <c r="AM9" s="698"/>
      <c r="AN9" s="698"/>
      <c r="AO9" s="702" t="s">
        <v>1362</v>
      </c>
      <c r="AP9" s="702"/>
      <c r="AQ9" s="702"/>
      <c r="AR9" s="702"/>
      <c r="AS9" s="699"/>
      <c r="AT9" s="699"/>
      <c r="AU9" s="699"/>
      <c r="AV9" s="699"/>
      <c r="AW9" s="699"/>
      <c r="AX9" s="699"/>
      <c r="AY9" s="699"/>
      <c r="AZ9" s="699"/>
      <c r="BA9" s="699"/>
      <c r="BB9" s="699"/>
      <c r="BC9" s="705"/>
      <c r="BD9" s="705"/>
      <c r="BE9" s="705"/>
      <c r="BF9" s="705"/>
      <c r="BG9" s="705"/>
      <c r="BH9" s="705"/>
      <c r="BI9" s="705"/>
      <c r="BJ9" s="705"/>
      <c r="BK9" s="705"/>
      <c r="BL9" s="705"/>
      <c r="BM9" s="705"/>
      <c r="BN9" s="705"/>
      <c r="BO9" s="705"/>
      <c r="BP9" s="705"/>
      <c r="BQ9" s="705"/>
      <c r="BR9" s="705"/>
      <c r="BS9" s="627"/>
      <c r="BT9" s="627"/>
      <c r="BU9" s="627"/>
      <c r="BV9" s="627"/>
      <c r="BW9" s="627"/>
      <c r="BX9" s="627"/>
      <c r="BY9" s="699"/>
      <c r="BZ9" s="699"/>
      <c r="CA9" s="699"/>
      <c r="CB9" s="699"/>
      <c r="CC9" s="699"/>
      <c r="CD9" s="699"/>
      <c r="CE9" s="699"/>
      <c r="CF9" s="699"/>
      <c r="CG9" s="699"/>
      <c r="CH9" s="699"/>
      <c r="CI9" s="699"/>
      <c r="CJ9" s="283"/>
      <c r="CK9" s="283"/>
      <c r="CL9" s="700">
        <v>990</v>
      </c>
      <c r="CM9" s="700"/>
      <c r="CN9" s="700"/>
      <c r="CO9" s="700"/>
      <c r="CP9" s="700"/>
    </row>
    <row r="10" spans="2:94" ht="25.55" customHeight="1" x14ac:dyDescent="0.15">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97"/>
      <c r="Z10" s="697"/>
      <c r="AA10" s="697"/>
      <c r="AB10" s="697"/>
      <c r="AC10" s="697"/>
      <c r="AD10" s="697"/>
      <c r="AE10" s="697"/>
      <c r="AF10" s="697"/>
      <c r="AG10" s="697"/>
      <c r="AH10" s="697"/>
      <c r="AI10" s="698"/>
      <c r="AJ10" s="698"/>
      <c r="AK10" s="698"/>
      <c r="AL10" s="698"/>
      <c r="AM10" s="698"/>
      <c r="AN10" s="698"/>
      <c r="AO10" s="702"/>
      <c r="AP10" s="702"/>
      <c r="AQ10" s="702"/>
      <c r="AR10" s="702"/>
      <c r="AS10" s="699"/>
      <c r="AT10" s="699"/>
      <c r="AU10" s="699"/>
      <c r="AV10" s="699"/>
      <c r="AW10" s="699"/>
      <c r="AX10" s="699"/>
      <c r="AY10" s="699"/>
      <c r="AZ10" s="699"/>
      <c r="BA10" s="699"/>
      <c r="BB10" s="699"/>
      <c r="BC10" s="705"/>
      <c r="BD10" s="705"/>
      <c r="BE10" s="705"/>
      <c r="BF10" s="705"/>
      <c r="BG10" s="705"/>
      <c r="BH10" s="705"/>
      <c r="BI10" s="705"/>
      <c r="BJ10" s="705"/>
      <c r="BK10" s="705"/>
      <c r="BL10" s="705"/>
      <c r="BM10" s="705"/>
      <c r="BN10" s="705"/>
      <c r="BO10" s="705"/>
      <c r="BP10" s="705"/>
      <c r="BQ10" s="705"/>
      <c r="BR10" s="705"/>
      <c r="BS10" s="699">
        <v>2096962</v>
      </c>
      <c r="BT10" s="699"/>
      <c r="BU10" s="699"/>
      <c r="BV10" s="699"/>
      <c r="BW10" s="699"/>
      <c r="BX10" s="699"/>
      <c r="BY10" s="699"/>
      <c r="BZ10" s="699"/>
      <c r="CA10" s="699"/>
      <c r="CB10" s="699"/>
      <c r="CC10" s="699"/>
      <c r="CD10" s="699"/>
      <c r="CE10" s="699"/>
      <c r="CF10" s="699"/>
      <c r="CG10" s="699"/>
      <c r="CH10" s="699"/>
      <c r="CI10" s="699"/>
      <c r="CJ10" s="283"/>
      <c r="CK10" s="283"/>
      <c r="CL10" s="703" t="s">
        <v>1363</v>
      </c>
      <c r="CM10" s="703"/>
      <c r="CN10" s="703"/>
      <c r="CO10" s="703"/>
      <c r="CP10" s="703"/>
    </row>
    <row r="11" spans="2:94" ht="25.55" customHeight="1" x14ac:dyDescent="0.15">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97"/>
      <c r="Z11" s="697"/>
      <c r="AA11" s="697"/>
      <c r="AB11" s="697"/>
      <c r="AC11" s="697"/>
      <c r="AD11" s="697"/>
      <c r="AE11" s="697"/>
      <c r="AF11" s="697"/>
      <c r="AG11" s="697"/>
      <c r="AH11" s="697"/>
      <c r="AI11" s="698"/>
      <c r="AJ11" s="698"/>
      <c r="AK11" s="698"/>
      <c r="AL11" s="698"/>
      <c r="AM11" s="698"/>
      <c r="AN11" s="698"/>
      <c r="AO11" s="702"/>
      <c r="AP11" s="702"/>
      <c r="AQ11" s="702"/>
      <c r="AR11" s="702"/>
      <c r="AS11" s="699"/>
      <c r="AT11" s="699"/>
      <c r="AU11" s="699"/>
      <c r="AV11" s="699"/>
      <c r="AW11" s="699"/>
      <c r="AX11" s="699"/>
      <c r="AY11" s="699"/>
      <c r="AZ11" s="699"/>
      <c r="BA11" s="699"/>
      <c r="BB11" s="699"/>
      <c r="BC11" s="705"/>
      <c r="BD11" s="705"/>
      <c r="BE11" s="705"/>
      <c r="BF11" s="705"/>
      <c r="BG11" s="705"/>
      <c r="BH11" s="705"/>
      <c r="BI11" s="705"/>
      <c r="BJ11" s="705"/>
      <c r="BK11" s="705"/>
      <c r="BL11" s="705"/>
      <c r="BM11" s="705"/>
      <c r="BN11" s="705"/>
      <c r="BO11" s="705"/>
      <c r="BP11" s="705"/>
      <c r="BQ11" s="705"/>
      <c r="BR11" s="705"/>
      <c r="BS11" s="699"/>
      <c r="BT11" s="699"/>
      <c r="BU11" s="699"/>
      <c r="BV11" s="699"/>
      <c r="BW11" s="699"/>
      <c r="BX11" s="699"/>
      <c r="BY11" s="699"/>
      <c r="BZ11" s="699"/>
      <c r="CA11" s="699"/>
      <c r="CB11" s="699"/>
      <c r="CC11" s="699"/>
      <c r="CD11" s="699"/>
      <c r="CE11" s="699"/>
      <c r="CF11" s="699"/>
      <c r="CG11" s="699"/>
      <c r="CH11" s="699"/>
      <c r="CI11" s="699"/>
      <c r="CJ11" s="284"/>
      <c r="CK11" s="284"/>
      <c r="CL11" s="704">
        <v>447534</v>
      </c>
      <c r="CM11" s="704"/>
      <c r="CN11" s="704"/>
      <c r="CO11" s="704"/>
      <c r="CP11" s="704"/>
    </row>
    <row r="12" spans="2:94" ht="24.05" customHeight="1" x14ac:dyDescent="0.15">
      <c r="CM12" s="51" t="s">
        <v>1837</v>
      </c>
    </row>
    <row r="13" spans="2:94" ht="24.05" customHeight="1" x14ac:dyDescent="0.15"/>
    <row r="14" spans="2:94" ht="24.05" customHeight="1" x14ac:dyDescent="0.15"/>
    <row r="16" spans="2:94" ht="24.25" customHeight="1" x14ac:dyDescent="0.15">
      <c r="C16" s="642" t="s">
        <v>1364</v>
      </c>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BC16" s="58"/>
      <c r="BD16" s="58"/>
      <c r="BE16" s="58"/>
      <c r="BF16" s="58"/>
      <c r="BG16" s="706" t="s">
        <v>1365</v>
      </c>
      <c r="BH16" s="707"/>
      <c r="BI16" s="707"/>
      <c r="BJ16" s="707"/>
      <c r="BK16" s="707"/>
      <c r="BL16" s="707"/>
      <c r="BM16" s="707"/>
      <c r="BN16" s="707"/>
      <c r="BO16" s="707"/>
      <c r="BP16" s="707"/>
      <c r="BQ16" s="707"/>
      <c r="BR16" s="707"/>
      <c r="BS16" s="707"/>
      <c r="BT16" s="707"/>
      <c r="BU16" s="708"/>
      <c r="BV16" s="709" t="s">
        <v>1366</v>
      </c>
      <c r="BW16" s="710"/>
      <c r="BX16" s="710"/>
      <c r="BY16" s="710"/>
      <c r="BZ16" s="710"/>
      <c r="CA16" s="710"/>
      <c r="CB16" s="710"/>
      <c r="CC16" s="710"/>
      <c r="CD16" s="710"/>
      <c r="CE16" s="711"/>
    </row>
    <row r="17" spans="2:83" ht="20.95" customHeight="1" x14ac:dyDescent="0.15">
      <c r="B17" s="447"/>
      <c r="C17" s="447"/>
      <c r="D17" s="447"/>
      <c r="E17" s="447"/>
      <c r="F17" s="447"/>
      <c r="G17" s="447"/>
      <c r="H17" s="447"/>
      <c r="I17" s="447"/>
      <c r="J17" s="447"/>
      <c r="K17" s="447" t="s">
        <v>1367</v>
      </c>
      <c r="L17" s="447"/>
      <c r="M17" s="447"/>
      <c r="N17" s="447"/>
      <c r="O17" s="447"/>
      <c r="P17" s="447"/>
      <c r="Q17" s="447"/>
      <c r="R17" s="447"/>
      <c r="S17" s="447"/>
      <c r="T17" s="447"/>
      <c r="U17" s="447"/>
      <c r="V17" s="447"/>
      <c r="W17" s="447"/>
      <c r="X17" s="447"/>
      <c r="Y17" s="447"/>
      <c r="Z17" s="447"/>
      <c r="AA17" s="447"/>
      <c r="AB17" s="447"/>
      <c r="AC17" s="447"/>
      <c r="AD17" s="447"/>
      <c r="AE17" s="447" t="s">
        <v>1368</v>
      </c>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t="s">
        <v>1369</v>
      </c>
      <c r="BH17" s="447"/>
      <c r="BI17" s="447"/>
      <c r="BJ17" s="447"/>
      <c r="BK17" s="447"/>
      <c r="BL17" s="447"/>
      <c r="BM17" s="447"/>
      <c r="BN17" s="447"/>
      <c r="BO17" s="447"/>
      <c r="BP17" s="447"/>
      <c r="BQ17" s="447"/>
      <c r="BR17" s="447"/>
      <c r="BS17" s="447"/>
      <c r="BT17" s="447"/>
      <c r="BU17" s="447"/>
      <c r="BV17" s="570" t="s">
        <v>1370</v>
      </c>
      <c r="BW17" s="570"/>
      <c r="BX17" s="570"/>
      <c r="BY17" s="570"/>
      <c r="BZ17" s="570"/>
      <c r="CA17" s="570"/>
      <c r="CB17" s="570"/>
      <c r="CC17" s="570"/>
      <c r="CD17" s="570"/>
      <c r="CE17" s="712"/>
    </row>
    <row r="18" spans="2:83" ht="20.95" customHeight="1" x14ac:dyDescent="0.15">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t="s">
        <v>1346</v>
      </c>
      <c r="BH18" s="447"/>
      <c r="BI18" s="447"/>
      <c r="BJ18" s="447"/>
      <c r="BK18" s="447"/>
      <c r="BL18" s="447" t="s">
        <v>1347</v>
      </c>
      <c r="BM18" s="447"/>
      <c r="BN18" s="447"/>
      <c r="BO18" s="447"/>
      <c r="BP18" s="447"/>
      <c r="BQ18" s="447" t="s">
        <v>150</v>
      </c>
      <c r="BR18" s="447"/>
      <c r="BS18" s="447"/>
      <c r="BT18" s="447"/>
      <c r="BU18" s="447"/>
      <c r="BV18" s="433"/>
      <c r="BW18" s="433"/>
      <c r="BX18" s="433"/>
      <c r="BY18" s="433"/>
      <c r="BZ18" s="433"/>
      <c r="CA18" s="433"/>
      <c r="CB18" s="433"/>
      <c r="CC18" s="433"/>
      <c r="CD18" s="433"/>
      <c r="CE18" s="713"/>
    </row>
    <row r="19" spans="2:83" ht="25.55" customHeight="1" x14ac:dyDescent="0.15">
      <c r="B19" s="447" t="s">
        <v>1371</v>
      </c>
      <c r="C19" s="447"/>
      <c r="D19" s="447"/>
      <c r="E19" s="447"/>
      <c r="F19" s="447"/>
      <c r="G19" s="447"/>
      <c r="H19" s="447"/>
      <c r="I19" s="447"/>
      <c r="J19" s="447"/>
      <c r="K19" s="637" t="s">
        <v>1372</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719" t="s">
        <v>677</v>
      </c>
      <c r="BH19" s="720"/>
      <c r="BI19" s="715"/>
      <c r="BJ19" s="721" t="s">
        <v>1373</v>
      </c>
      <c r="BK19" s="722"/>
      <c r="BL19" s="719" t="s">
        <v>677</v>
      </c>
      <c r="BM19" s="720"/>
      <c r="BN19" s="715"/>
      <c r="BO19" s="721" t="s">
        <v>1373</v>
      </c>
      <c r="BP19" s="722"/>
      <c r="BQ19" s="723" t="s">
        <v>677</v>
      </c>
      <c r="BR19" s="720"/>
      <c r="BS19" s="715"/>
      <c r="BT19" s="721" t="s">
        <v>1373</v>
      </c>
      <c r="BU19" s="722"/>
      <c r="BV19" s="714">
        <v>30</v>
      </c>
      <c r="BW19" s="715"/>
      <c r="BX19" s="715"/>
      <c r="BY19" s="715"/>
      <c r="BZ19" s="715"/>
      <c r="CA19" s="715"/>
      <c r="CB19" s="715"/>
      <c r="CC19" s="715"/>
      <c r="CD19" s="715"/>
      <c r="CE19" s="285" t="s">
        <v>1373</v>
      </c>
    </row>
    <row r="20" spans="2:83" ht="25.55" customHeight="1" x14ac:dyDescent="0.15">
      <c r="B20" s="716" t="s">
        <v>1374</v>
      </c>
      <c r="C20" s="716"/>
      <c r="D20" s="716"/>
      <c r="E20" s="716"/>
      <c r="F20" s="716"/>
      <c r="G20" s="716"/>
      <c r="H20" s="716"/>
      <c r="I20" s="716"/>
      <c r="J20" s="716"/>
      <c r="K20" s="637" t="s">
        <v>1375</v>
      </c>
      <c r="L20" s="637"/>
      <c r="M20" s="637"/>
      <c r="N20" s="637"/>
      <c r="O20" s="637"/>
      <c r="P20" s="637"/>
      <c r="Q20" s="637"/>
      <c r="R20" s="637"/>
      <c r="S20" s="637"/>
      <c r="T20" s="637"/>
      <c r="U20" s="637"/>
      <c r="V20" s="637"/>
      <c r="W20" s="637"/>
      <c r="X20" s="637"/>
      <c r="Y20" s="637"/>
      <c r="Z20" s="637"/>
      <c r="AA20" s="637"/>
      <c r="AB20" s="637"/>
      <c r="AC20" s="637"/>
      <c r="AD20" s="637"/>
      <c r="AE20" s="637" t="s">
        <v>1838</v>
      </c>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717">
        <v>55</v>
      </c>
      <c r="BH20" s="717"/>
      <c r="BI20" s="717"/>
      <c r="BJ20" s="717"/>
      <c r="BK20" s="717"/>
      <c r="BL20" s="717">
        <v>62</v>
      </c>
      <c r="BM20" s="717"/>
      <c r="BN20" s="717"/>
      <c r="BO20" s="717"/>
      <c r="BP20" s="717"/>
      <c r="BQ20" s="717">
        <f t="shared" ref="BQ20:BQ27" si="0">SUM(BG20+BL20)</f>
        <v>117</v>
      </c>
      <c r="BR20" s="717"/>
      <c r="BS20" s="717"/>
      <c r="BT20" s="717"/>
      <c r="BU20" s="717"/>
      <c r="BV20" s="424">
        <v>8</v>
      </c>
      <c r="BW20" s="718"/>
      <c r="BX20" s="718"/>
      <c r="BY20" s="718"/>
      <c r="BZ20" s="718"/>
      <c r="CA20" s="718"/>
      <c r="CB20" s="718"/>
      <c r="CC20" s="718"/>
      <c r="CD20" s="718"/>
      <c r="CE20" s="287"/>
    </row>
    <row r="21" spans="2:83" ht="25.55" customHeight="1" x14ac:dyDescent="0.15">
      <c r="B21" s="447" t="s">
        <v>1376</v>
      </c>
      <c r="C21" s="447"/>
      <c r="D21" s="447"/>
      <c r="E21" s="447"/>
      <c r="F21" s="447"/>
      <c r="G21" s="447"/>
      <c r="H21" s="447"/>
      <c r="I21" s="447"/>
      <c r="J21" s="447"/>
      <c r="K21" s="637" t="s">
        <v>1377</v>
      </c>
      <c r="L21" s="637"/>
      <c r="M21" s="637"/>
      <c r="N21" s="637"/>
      <c r="O21" s="637"/>
      <c r="P21" s="637"/>
      <c r="Q21" s="637"/>
      <c r="R21" s="637"/>
      <c r="S21" s="637"/>
      <c r="T21" s="637"/>
      <c r="U21" s="637"/>
      <c r="V21" s="637"/>
      <c r="W21" s="637"/>
      <c r="X21" s="637"/>
      <c r="Y21" s="637"/>
      <c r="Z21" s="637"/>
      <c r="AA21" s="637"/>
      <c r="AB21" s="637"/>
      <c r="AC21" s="637"/>
      <c r="AD21" s="637"/>
      <c r="AE21" s="637" t="s">
        <v>1378</v>
      </c>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725">
        <v>26</v>
      </c>
      <c r="BH21" s="725"/>
      <c r="BI21" s="725"/>
      <c r="BJ21" s="725"/>
      <c r="BK21" s="725"/>
      <c r="BL21" s="725">
        <v>120</v>
      </c>
      <c r="BM21" s="725"/>
      <c r="BN21" s="725"/>
      <c r="BO21" s="725"/>
      <c r="BP21" s="725"/>
      <c r="BQ21" s="725">
        <f t="shared" si="0"/>
        <v>146</v>
      </c>
      <c r="BR21" s="725"/>
      <c r="BS21" s="725"/>
      <c r="BT21" s="725"/>
      <c r="BU21" s="725"/>
      <c r="BV21" s="724">
        <v>2</v>
      </c>
      <c r="BW21" s="715"/>
      <c r="BX21" s="715"/>
      <c r="BY21" s="715"/>
      <c r="BZ21" s="715"/>
      <c r="CA21" s="715"/>
      <c r="CB21" s="715"/>
      <c r="CC21" s="715"/>
      <c r="CD21" s="715"/>
      <c r="CE21" s="289"/>
    </row>
    <row r="22" spans="2:83" ht="25.55" customHeight="1" x14ac:dyDescent="0.15">
      <c r="B22" s="447" t="s">
        <v>1379</v>
      </c>
      <c r="C22" s="447"/>
      <c r="D22" s="447"/>
      <c r="E22" s="447"/>
      <c r="F22" s="447"/>
      <c r="G22" s="447"/>
      <c r="H22" s="447"/>
      <c r="I22" s="447"/>
      <c r="J22" s="447"/>
      <c r="K22" s="637" t="s">
        <v>1380</v>
      </c>
      <c r="L22" s="637"/>
      <c r="M22" s="637"/>
      <c r="N22" s="637"/>
      <c r="O22" s="637"/>
      <c r="P22" s="637"/>
      <c r="Q22" s="637"/>
      <c r="R22" s="637"/>
      <c r="S22" s="637"/>
      <c r="T22" s="637"/>
      <c r="U22" s="637"/>
      <c r="V22" s="637"/>
      <c r="W22" s="637"/>
      <c r="X22" s="637"/>
      <c r="Y22" s="637"/>
      <c r="Z22" s="637"/>
      <c r="AA22" s="637"/>
      <c r="AB22" s="637"/>
      <c r="AC22" s="637"/>
      <c r="AD22" s="637"/>
      <c r="AE22" s="637" t="s">
        <v>1381</v>
      </c>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725">
        <v>59</v>
      </c>
      <c r="BH22" s="725"/>
      <c r="BI22" s="725"/>
      <c r="BJ22" s="725"/>
      <c r="BK22" s="725"/>
      <c r="BL22" s="725">
        <v>34</v>
      </c>
      <c r="BM22" s="725"/>
      <c r="BN22" s="725"/>
      <c r="BO22" s="725"/>
      <c r="BP22" s="725"/>
      <c r="BQ22" s="725">
        <f t="shared" si="0"/>
        <v>93</v>
      </c>
      <c r="BR22" s="725"/>
      <c r="BS22" s="725"/>
      <c r="BT22" s="725"/>
      <c r="BU22" s="725"/>
      <c r="BV22" s="424">
        <v>0</v>
      </c>
      <c r="BW22" s="718"/>
      <c r="BX22" s="718"/>
      <c r="BY22" s="718"/>
      <c r="BZ22" s="718"/>
      <c r="CA22" s="718"/>
      <c r="CB22" s="718"/>
      <c r="CC22" s="718"/>
      <c r="CD22" s="718"/>
      <c r="CE22" s="287"/>
    </row>
    <row r="23" spans="2:83" ht="25.55" customHeight="1" x14ac:dyDescent="0.15">
      <c r="B23" s="447" t="s">
        <v>1382</v>
      </c>
      <c r="C23" s="447"/>
      <c r="D23" s="447"/>
      <c r="E23" s="447"/>
      <c r="F23" s="447"/>
      <c r="G23" s="447"/>
      <c r="H23" s="447"/>
      <c r="I23" s="447"/>
      <c r="J23" s="447"/>
      <c r="K23" s="637" t="s">
        <v>1383</v>
      </c>
      <c r="L23" s="637"/>
      <c r="M23" s="637"/>
      <c r="N23" s="637"/>
      <c r="O23" s="637"/>
      <c r="P23" s="637"/>
      <c r="Q23" s="637"/>
      <c r="R23" s="637"/>
      <c r="S23" s="637"/>
      <c r="T23" s="637"/>
      <c r="U23" s="637"/>
      <c r="V23" s="637"/>
      <c r="W23" s="637"/>
      <c r="X23" s="637"/>
      <c r="Y23" s="637"/>
      <c r="Z23" s="637"/>
      <c r="AA23" s="637"/>
      <c r="AB23" s="637"/>
      <c r="AC23" s="637"/>
      <c r="AD23" s="637"/>
      <c r="AE23" s="637" t="s">
        <v>1384</v>
      </c>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725">
        <v>36</v>
      </c>
      <c r="BH23" s="725"/>
      <c r="BI23" s="725"/>
      <c r="BJ23" s="725"/>
      <c r="BK23" s="725"/>
      <c r="BL23" s="725">
        <v>85</v>
      </c>
      <c r="BM23" s="725"/>
      <c r="BN23" s="725"/>
      <c r="BO23" s="725"/>
      <c r="BP23" s="725"/>
      <c r="BQ23" s="725">
        <f t="shared" si="0"/>
        <v>121</v>
      </c>
      <c r="BR23" s="725"/>
      <c r="BS23" s="725"/>
      <c r="BT23" s="725"/>
      <c r="BU23" s="725"/>
      <c r="BV23" s="724">
        <v>1</v>
      </c>
      <c r="BW23" s="715"/>
      <c r="BX23" s="715"/>
      <c r="BY23" s="715"/>
      <c r="BZ23" s="715"/>
      <c r="CA23" s="715"/>
      <c r="CB23" s="715"/>
      <c r="CC23" s="715"/>
      <c r="CD23" s="715"/>
      <c r="CE23" s="289"/>
    </row>
    <row r="24" spans="2:83" ht="25.55" customHeight="1" x14ac:dyDescent="0.15">
      <c r="B24" s="447" t="s">
        <v>1385</v>
      </c>
      <c r="C24" s="447"/>
      <c r="D24" s="447"/>
      <c r="E24" s="447"/>
      <c r="F24" s="447"/>
      <c r="G24" s="447"/>
      <c r="H24" s="447"/>
      <c r="I24" s="447"/>
      <c r="J24" s="447"/>
      <c r="K24" s="637" t="s">
        <v>1386</v>
      </c>
      <c r="L24" s="637"/>
      <c r="M24" s="637"/>
      <c r="N24" s="637"/>
      <c r="O24" s="637"/>
      <c r="P24" s="637"/>
      <c r="Q24" s="637"/>
      <c r="R24" s="637"/>
      <c r="S24" s="637"/>
      <c r="T24" s="637"/>
      <c r="U24" s="637"/>
      <c r="V24" s="637"/>
      <c r="W24" s="637"/>
      <c r="X24" s="637"/>
      <c r="Y24" s="637"/>
      <c r="Z24" s="637"/>
      <c r="AA24" s="637"/>
      <c r="AB24" s="637"/>
      <c r="AC24" s="637"/>
      <c r="AD24" s="637"/>
      <c r="AE24" s="637" t="s">
        <v>1387</v>
      </c>
      <c r="AF24" s="637"/>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7"/>
      <c r="BD24" s="637"/>
      <c r="BE24" s="637"/>
      <c r="BF24" s="637"/>
      <c r="BG24" s="725">
        <v>65</v>
      </c>
      <c r="BH24" s="725"/>
      <c r="BI24" s="725"/>
      <c r="BJ24" s="725"/>
      <c r="BK24" s="725"/>
      <c r="BL24" s="725">
        <v>78</v>
      </c>
      <c r="BM24" s="725"/>
      <c r="BN24" s="725"/>
      <c r="BO24" s="725"/>
      <c r="BP24" s="725"/>
      <c r="BQ24" s="725">
        <f t="shared" si="0"/>
        <v>143</v>
      </c>
      <c r="BR24" s="725"/>
      <c r="BS24" s="725"/>
      <c r="BT24" s="725"/>
      <c r="BU24" s="725"/>
      <c r="BV24" s="424">
        <v>7</v>
      </c>
      <c r="BW24" s="718"/>
      <c r="BX24" s="718"/>
      <c r="BY24" s="718"/>
      <c r="BZ24" s="718"/>
      <c r="CA24" s="718"/>
      <c r="CB24" s="718"/>
      <c r="CC24" s="718"/>
      <c r="CD24" s="718"/>
      <c r="CE24" s="287"/>
    </row>
    <row r="25" spans="2:83" ht="25.55" customHeight="1" x14ac:dyDescent="0.15">
      <c r="B25" s="447" t="s">
        <v>1388</v>
      </c>
      <c r="C25" s="447"/>
      <c r="D25" s="447"/>
      <c r="E25" s="447"/>
      <c r="F25" s="447"/>
      <c r="G25" s="447"/>
      <c r="H25" s="447"/>
      <c r="I25" s="447"/>
      <c r="J25" s="447"/>
      <c r="K25" s="637" t="s">
        <v>1389</v>
      </c>
      <c r="L25" s="637"/>
      <c r="M25" s="637"/>
      <c r="N25" s="637"/>
      <c r="O25" s="637"/>
      <c r="P25" s="637"/>
      <c r="Q25" s="637"/>
      <c r="R25" s="637"/>
      <c r="S25" s="637"/>
      <c r="T25" s="637"/>
      <c r="U25" s="637"/>
      <c r="V25" s="637"/>
      <c r="W25" s="637"/>
      <c r="X25" s="637"/>
      <c r="Y25" s="637"/>
      <c r="Z25" s="637"/>
      <c r="AA25" s="637"/>
      <c r="AB25" s="637"/>
      <c r="AC25" s="637"/>
      <c r="AD25" s="637"/>
      <c r="AE25" s="637" t="s">
        <v>1390</v>
      </c>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725">
        <v>49</v>
      </c>
      <c r="BH25" s="725"/>
      <c r="BI25" s="725"/>
      <c r="BJ25" s="725"/>
      <c r="BK25" s="725"/>
      <c r="BL25" s="725">
        <v>61</v>
      </c>
      <c r="BM25" s="725"/>
      <c r="BN25" s="725"/>
      <c r="BO25" s="725"/>
      <c r="BP25" s="725"/>
      <c r="BQ25" s="725">
        <f t="shared" si="0"/>
        <v>110</v>
      </c>
      <c r="BR25" s="725"/>
      <c r="BS25" s="725"/>
      <c r="BT25" s="725"/>
      <c r="BU25" s="725"/>
      <c r="BV25" s="724">
        <v>2</v>
      </c>
      <c r="BW25" s="715"/>
      <c r="BX25" s="715"/>
      <c r="BY25" s="715"/>
      <c r="BZ25" s="715"/>
      <c r="CA25" s="715"/>
      <c r="CB25" s="715"/>
      <c r="CC25" s="715"/>
      <c r="CD25" s="715"/>
      <c r="CE25" s="289"/>
    </row>
    <row r="26" spans="2:83" ht="25.55" customHeight="1" x14ac:dyDescent="0.15">
      <c r="B26" s="447" t="s">
        <v>1391</v>
      </c>
      <c r="C26" s="447"/>
      <c r="D26" s="447"/>
      <c r="E26" s="447"/>
      <c r="F26" s="447"/>
      <c r="G26" s="447"/>
      <c r="H26" s="447"/>
      <c r="I26" s="447"/>
      <c r="J26" s="447"/>
      <c r="K26" s="637" t="s">
        <v>1392</v>
      </c>
      <c r="L26" s="637"/>
      <c r="M26" s="637"/>
      <c r="N26" s="637"/>
      <c r="O26" s="637"/>
      <c r="P26" s="637"/>
      <c r="Q26" s="637"/>
      <c r="R26" s="637"/>
      <c r="S26" s="637"/>
      <c r="T26" s="637"/>
      <c r="U26" s="637"/>
      <c r="V26" s="637"/>
      <c r="W26" s="637"/>
      <c r="X26" s="637"/>
      <c r="Y26" s="637"/>
      <c r="Z26" s="637"/>
      <c r="AA26" s="637"/>
      <c r="AB26" s="637"/>
      <c r="AC26" s="637"/>
      <c r="AD26" s="637"/>
      <c r="AE26" s="637" t="s">
        <v>1393</v>
      </c>
      <c r="AF26" s="637"/>
      <c r="AG26" s="637"/>
      <c r="AH26" s="637"/>
      <c r="AI26" s="637"/>
      <c r="AJ26" s="637"/>
      <c r="AK26" s="637"/>
      <c r="AL26" s="637"/>
      <c r="AM26" s="637"/>
      <c r="AN26" s="637"/>
      <c r="AO26" s="637"/>
      <c r="AP26" s="637"/>
      <c r="AQ26" s="637"/>
      <c r="AR26" s="637"/>
      <c r="AS26" s="637"/>
      <c r="AT26" s="637"/>
      <c r="AU26" s="637"/>
      <c r="AV26" s="637"/>
      <c r="AW26" s="637"/>
      <c r="AX26" s="637"/>
      <c r="AY26" s="637"/>
      <c r="AZ26" s="637"/>
      <c r="BA26" s="637"/>
      <c r="BB26" s="637"/>
      <c r="BC26" s="637"/>
      <c r="BD26" s="637"/>
      <c r="BE26" s="637"/>
      <c r="BF26" s="637"/>
      <c r="BG26" s="725">
        <v>32</v>
      </c>
      <c r="BH26" s="725"/>
      <c r="BI26" s="725"/>
      <c r="BJ26" s="725"/>
      <c r="BK26" s="725"/>
      <c r="BL26" s="725">
        <v>85</v>
      </c>
      <c r="BM26" s="725"/>
      <c r="BN26" s="725"/>
      <c r="BO26" s="725"/>
      <c r="BP26" s="725"/>
      <c r="BQ26" s="725">
        <f t="shared" si="0"/>
        <v>117</v>
      </c>
      <c r="BR26" s="725"/>
      <c r="BS26" s="725"/>
      <c r="BT26" s="725"/>
      <c r="BU26" s="725"/>
      <c r="BV26" s="424">
        <v>0</v>
      </c>
      <c r="BW26" s="718"/>
      <c r="BX26" s="718"/>
      <c r="BY26" s="718"/>
      <c r="BZ26" s="718"/>
      <c r="CA26" s="718"/>
      <c r="CB26" s="718"/>
      <c r="CC26" s="718"/>
      <c r="CD26" s="718"/>
      <c r="CE26" s="287"/>
    </row>
    <row r="27" spans="2:83" ht="25.55" customHeight="1" x14ac:dyDescent="0.15">
      <c r="B27" s="716" t="s">
        <v>1394</v>
      </c>
      <c r="C27" s="716"/>
      <c r="D27" s="716"/>
      <c r="E27" s="716"/>
      <c r="F27" s="716"/>
      <c r="G27" s="716"/>
      <c r="H27" s="716"/>
      <c r="I27" s="716"/>
      <c r="J27" s="716"/>
      <c r="K27" s="637" t="s">
        <v>1395</v>
      </c>
      <c r="L27" s="637"/>
      <c r="M27" s="637"/>
      <c r="N27" s="637"/>
      <c r="O27" s="637"/>
      <c r="P27" s="637"/>
      <c r="Q27" s="637"/>
      <c r="R27" s="637"/>
      <c r="S27" s="637"/>
      <c r="T27" s="637"/>
      <c r="U27" s="637"/>
      <c r="V27" s="637"/>
      <c r="W27" s="637"/>
      <c r="X27" s="637"/>
      <c r="Y27" s="637"/>
      <c r="Z27" s="637"/>
      <c r="AA27" s="637"/>
      <c r="AB27" s="637"/>
      <c r="AC27" s="637"/>
      <c r="AD27" s="637"/>
      <c r="AE27" s="637" t="s">
        <v>1396</v>
      </c>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725">
        <v>90</v>
      </c>
      <c r="BH27" s="725"/>
      <c r="BI27" s="725"/>
      <c r="BJ27" s="725"/>
      <c r="BK27" s="725"/>
      <c r="BL27" s="725">
        <v>149</v>
      </c>
      <c r="BM27" s="725"/>
      <c r="BN27" s="725"/>
      <c r="BO27" s="725"/>
      <c r="BP27" s="725"/>
      <c r="BQ27" s="725">
        <f t="shared" si="0"/>
        <v>239</v>
      </c>
      <c r="BR27" s="725"/>
      <c r="BS27" s="725"/>
      <c r="BT27" s="725"/>
      <c r="BU27" s="725"/>
      <c r="BV27" s="724">
        <v>8</v>
      </c>
      <c r="BW27" s="715"/>
      <c r="BX27" s="715"/>
      <c r="BY27" s="715"/>
      <c r="BZ27" s="715"/>
      <c r="CA27" s="715"/>
      <c r="CB27" s="715"/>
      <c r="CC27" s="715"/>
      <c r="CD27" s="715"/>
      <c r="CE27" s="289"/>
    </row>
    <row r="28" spans="2:83" ht="25.55" customHeight="1" x14ac:dyDescent="0.15">
      <c r="B28" s="436" t="s">
        <v>1397</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437"/>
      <c r="BG28" s="727">
        <f>SUM(BG20:BK27)</f>
        <v>412</v>
      </c>
      <c r="BH28" s="727"/>
      <c r="BI28" s="727"/>
      <c r="BJ28" s="727"/>
      <c r="BK28" s="727"/>
      <c r="BL28" s="727">
        <f>SUM(BL20:BP27)</f>
        <v>674</v>
      </c>
      <c r="BM28" s="727"/>
      <c r="BN28" s="727"/>
      <c r="BO28" s="727"/>
      <c r="BP28" s="727"/>
      <c r="BQ28" s="727">
        <f>SUM(BQ20:BU27)</f>
        <v>1086</v>
      </c>
      <c r="BR28" s="727"/>
      <c r="BS28" s="727"/>
      <c r="BT28" s="727"/>
      <c r="BU28" s="727"/>
      <c r="BV28" s="446">
        <f>SUM(BV19:CD27)</f>
        <v>58</v>
      </c>
      <c r="BW28" s="728"/>
      <c r="BX28" s="728"/>
      <c r="BY28" s="728"/>
      <c r="BZ28" s="728"/>
      <c r="CA28" s="728"/>
      <c r="CB28" s="728"/>
      <c r="CC28" s="728"/>
      <c r="CD28" s="728"/>
      <c r="CE28" s="291"/>
    </row>
    <row r="29" spans="2:83" ht="24.05" customHeight="1" x14ac:dyDescent="0.15"/>
    <row r="30" spans="2:83" ht="24.05" customHeight="1" x14ac:dyDescent="0.15">
      <c r="C30" s="726" t="s">
        <v>1839</v>
      </c>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row>
    <row r="31" spans="2:83" ht="20.149999999999999" customHeight="1" x14ac:dyDescent="0.15"/>
    <row r="38" spans="3:94" ht="14.25" customHeight="1" x14ac:dyDescent="0.15">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row>
  </sheetData>
  <sheetProtection selectLockedCells="1" selectUnlockedCells="1"/>
  <mergeCells count="131">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C16:AJ16"/>
    <mergeCell ref="BG16:BU16"/>
    <mergeCell ref="BV16:CE16"/>
    <mergeCell ref="B17:J18"/>
    <mergeCell ref="K17:AD18"/>
    <mergeCell ref="AE17:BF18"/>
    <mergeCell ref="BG17:BU17"/>
    <mergeCell ref="BV17:CE18"/>
    <mergeCell ref="BG18:BK18"/>
    <mergeCell ref="BL18:BP1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B7:J11"/>
    <mergeCell ref="K7:S11"/>
    <mergeCell ref="T7:X11"/>
    <mergeCell ref="Y7:AA11"/>
    <mergeCell ref="AB7:AD11"/>
    <mergeCell ref="AE7:AH11"/>
    <mergeCell ref="AI7:AK11"/>
    <mergeCell ref="AL7:AN11"/>
    <mergeCell ref="AO7:AR8"/>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s>
  <phoneticPr fontId="3"/>
  <pageMargins left="0.78740157480314965" right="0.39370078740157483" top="0.39370078740157483" bottom="0.39370078740157483" header="0" footer="0"/>
  <pageSetup paperSize="9" scale="71"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DA58-46AF-445D-8A5A-62FA5A10785C}">
  <sheetPr>
    <pageSetUpPr fitToPage="1"/>
  </sheetPr>
  <dimension ref="A1:S40"/>
  <sheetViews>
    <sheetView view="pageLayout" zoomScale="70" zoomScaleNormal="70" zoomScalePageLayoutView="70" workbookViewId="0">
      <selection activeCell="C22" sqref="C22:C23"/>
    </sheetView>
  </sheetViews>
  <sheetFormatPr defaultColWidth="9" defaultRowHeight="14.4" x14ac:dyDescent="0.15"/>
  <cols>
    <col min="1" max="1" width="15.6640625" style="51" customWidth="1"/>
    <col min="2" max="2" width="41" style="51" customWidth="1"/>
    <col min="3" max="3" width="37.33203125" style="51" customWidth="1"/>
    <col min="4" max="9" width="7.44140625" style="51" customWidth="1"/>
    <col min="10" max="10" width="9" style="51" customWidth="1"/>
    <col min="11" max="13" width="7.44140625" style="51" customWidth="1"/>
    <col min="14" max="14" width="9" style="51" customWidth="1"/>
    <col min="15" max="15" width="7.44140625" style="51" customWidth="1"/>
    <col min="16" max="16" width="9.44140625" style="51" customWidth="1"/>
    <col min="17" max="17" width="9.109375" style="51" customWidth="1"/>
    <col min="18" max="19" width="8.21875" style="51" customWidth="1"/>
    <col min="20" max="20" width="2.109375" style="51" customWidth="1"/>
    <col min="21" max="16384" width="9" style="51"/>
  </cols>
  <sheetData>
    <row r="1" spans="1:19" ht="23.25" customHeight="1" x14ac:dyDescent="0.15">
      <c r="A1" s="418" t="s">
        <v>1840</v>
      </c>
      <c r="B1" s="418"/>
      <c r="O1" s="424" t="s">
        <v>1365</v>
      </c>
      <c r="P1" s="424"/>
      <c r="Q1" s="424"/>
      <c r="R1" s="424"/>
      <c r="S1" s="424"/>
    </row>
    <row r="2" spans="1:19" ht="23.25" customHeight="1" x14ac:dyDescent="0.15">
      <c r="A2" s="627" t="s">
        <v>1903</v>
      </c>
      <c r="B2" s="716" t="s">
        <v>1398</v>
      </c>
      <c r="C2" s="716" t="s">
        <v>1342</v>
      </c>
      <c r="D2" s="716" t="s">
        <v>1904</v>
      </c>
      <c r="E2" s="716"/>
      <c r="F2" s="716"/>
      <c r="G2" s="716" t="s">
        <v>1905</v>
      </c>
      <c r="H2" s="716"/>
      <c r="I2" s="716"/>
      <c r="J2" s="636" t="s">
        <v>1906</v>
      </c>
      <c r="K2" s="716" t="s">
        <v>1399</v>
      </c>
      <c r="L2" s="716"/>
      <c r="M2" s="716"/>
      <c r="N2" s="729"/>
      <c r="O2" s="716"/>
      <c r="P2" s="729"/>
      <c r="Q2" s="716"/>
      <c r="R2" s="716"/>
      <c r="S2" s="716"/>
    </row>
    <row r="3" spans="1:19" ht="20.3" customHeight="1" x14ac:dyDescent="0.15">
      <c r="A3" s="627"/>
      <c r="B3" s="716"/>
      <c r="C3" s="716"/>
      <c r="D3" s="716" t="s">
        <v>1346</v>
      </c>
      <c r="E3" s="716" t="s">
        <v>1347</v>
      </c>
      <c r="F3" s="716" t="s">
        <v>150</v>
      </c>
      <c r="G3" s="716" t="s">
        <v>1348</v>
      </c>
      <c r="H3" s="716" t="s">
        <v>1349</v>
      </c>
      <c r="I3" s="716" t="s">
        <v>1350</v>
      </c>
      <c r="J3" s="636"/>
      <c r="K3" s="636" t="s">
        <v>1907</v>
      </c>
      <c r="L3" s="636" t="s">
        <v>1908</v>
      </c>
      <c r="M3" s="734" t="s">
        <v>1909</v>
      </c>
      <c r="N3" s="292" t="s">
        <v>588</v>
      </c>
      <c r="O3" s="736" t="s">
        <v>1910</v>
      </c>
      <c r="P3" s="292" t="s">
        <v>590</v>
      </c>
      <c r="Q3" s="730" t="s">
        <v>1911</v>
      </c>
      <c r="R3" s="636" t="s">
        <v>1912</v>
      </c>
      <c r="S3" s="636" t="s">
        <v>1913</v>
      </c>
    </row>
    <row r="4" spans="1:19" ht="20.3" customHeight="1" x14ac:dyDescent="0.15">
      <c r="A4" s="627"/>
      <c r="B4" s="716"/>
      <c r="C4" s="716"/>
      <c r="D4" s="716"/>
      <c r="E4" s="716"/>
      <c r="F4" s="716"/>
      <c r="G4" s="716"/>
      <c r="H4" s="716"/>
      <c r="I4" s="716"/>
      <c r="J4" s="716"/>
      <c r="K4" s="716"/>
      <c r="L4" s="716"/>
      <c r="M4" s="735"/>
      <c r="N4" s="293" t="s">
        <v>591</v>
      </c>
      <c r="O4" s="736"/>
      <c r="P4" s="293" t="s">
        <v>1841</v>
      </c>
      <c r="Q4" s="730"/>
      <c r="R4" s="636"/>
      <c r="S4" s="636"/>
    </row>
    <row r="5" spans="1:19" ht="20.3" customHeight="1" x14ac:dyDescent="0.15">
      <c r="A5" s="627"/>
      <c r="B5" s="716"/>
      <c r="C5" s="716"/>
      <c r="D5" s="716"/>
      <c r="E5" s="716"/>
      <c r="F5" s="716"/>
      <c r="G5" s="716"/>
      <c r="H5" s="716"/>
      <c r="I5" s="716"/>
      <c r="J5" s="716"/>
      <c r="K5" s="716"/>
      <c r="L5" s="716"/>
      <c r="M5" s="735"/>
      <c r="N5" s="294" t="s">
        <v>1914</v>
      </c>
      <c r="O5" s="736"/>
      <c r="P5" s="294" t="s">
        <v>1914</v>
      </c>
      <c r="Q5" s="730"/>
      <c r="R5" s="636"/>
      <c r="S5" s="636"/>
    </row>
    <row r="6" spans="1:19" ht="20.95" customHeight="1" x14ac:dyDescent="0.15">
      <c r="A6" s="295" t="s">
        <v>649</v>
      </c>
      <c r="B6" s="731" t="s">
        <v>1400</v>
      </c>
      <c r="C6" s="731" t="s">
        <v>1401</v>
      </c>
      <c r="D6" s="732">
        <v>32</v>
      </c>
      <c r="E6" s="732" t="s">
        <v>677</v>
      </c>
      <c r="F6" s="733">
        <v>32</v>
      </c>
      <c r="G6" s="732">
        <v>5</v>
      </c>
      <c r="H6" s="732">
        <v>2</v>
      </c>
      <c r="I6" s="732" t="s">
        <v>677</v>
      </c>
      <c r="J6" s="732" t="s">
        <v>677</v>
      </c>
      <c r="K6" s="732" t="s">
        <v>677</v>
      </c>
      <c r="L6" s="732">
        <v>200</v>
      </c>
      <c r="M6" s="732">
        <v>250</v>
      </c>
      <c r="N6" s="737" t="s">
        <v>677</v>
      </c>
      <c r="O6" s="732">
        <v>5</v>
      </c>
      <c r="P6" s="737" t="s">
        <v>677</v>
      </c>
      <c r="Q6" s="732" t="s">
        <v>677</v>
      </c>
      <c r="R6" s="732" t="s">
        <v>677</v>
      </c>
      <c r="S6" s="732" t="s">
        <v>677</v>
      </c>
    </row>
    <row r="7" spans="1:19" ht="20.95" customHeight="1" x14ac:dyDescent="0.15">
      <c r="A7" s="295" t="s">
        <v>1915</v>
      </c>
      <c r="B7" s="731"/>
      <c r="C7" s="731"/>
      <c r="D7" s="732"/>
      <c r="E7" s="732"/>
      <c r="F7" s="733"/>
      <c r="G7" s="732"/>
      <c r="H7" s="732"/>
      <c r="I7" s="732"/>
      <c r="J7" s="732"/>
      <c r="K7" s="732"/>
      <c r="L7" s="732"/>
      <c r="M7" s="732"/>
      <c r="N7" s="732"/>
      <c r="O7" s="732"/>
      <c r="P7" s="732"/>
      <c r="Q7" s="732"/>
      <c r="R7" s="732"/>
      <c r="S7" s="732"/>
    </row>
    <row r="8" spans="1:19" ht="20.95" customHeight="1" x14ac:dyDescent="0.15">
      <c r="A8" s="165" t="s">
        <v>617</v>
      </c>
      <c r="B8" s="731" t="s">
        <v>1402</v>
      </c>
      <c r="C8" s="731" t="s">
        <v>1403</v>
      </c>
      <c r="D8" s="732">
        <v>405</v>
      </c>
      <c r="E8" s="732">
        <v>27</v>
      </c>
      <c r="F8" s="733">
        <v>432</v>
      </c>
      <c r="G8" s="732">
        <v>11</v>
      </c>
      <c r="H8" s="732">
        <v>2</v>
      </c>
      <c r="I8" s="732">
        <v>1</v>
      </c>
      <c r="J8" s="732">
        <v>432</v>
      </c>
      <c r="K8" s="732">
        <v>835</v>
      </c>
      <c r="L8" s="732" t="s">
        <v>677</v>
      </c>
      <c r="M8" s="732">
        <v>20</v>
      </c>
      <c r="N8" s="738" t="s">
        <v>1842</v>
      </c>
      <c r="O8" s="732" t="s">
        <v>677</v>
      </c>
      <c r="P8" s="738" t="s">
        <v>1916</v>
      </c>
      <c r="Q8" s="738" t="s">
        <v>1917</v>
      </c>
      <c r="R8" s="732">
        <v>300</v>
      </c>
      <c r="S8" s="732" t="s">
        <v>677</v>
      </c>
    </row>
    <row r="9" spans="1:19" ht="20.95" customHeight="1" x14ac:dyDescent="0.15">
      <c r="A9" s="209" t="s">
        <v>1918</v>
      </c>
      <c r="B9" s="731"/>
      <c r="C9" s="731"/>
      <c r="D9" s="732"/>
      <c r="E9" s="732"/>
      <c r="F9" s="733"/>
      <c r="G9" s="732"/>
      <c r="H9" s="732"/>
      <c r="I9" s="732"/>
      <c r="J9" s="732"/>
      <c r="K9" s="732"/>
      <c r="L9" s="732"/>
      <c r="M9" s="732"/>
      <c r="N9" s="732"/>
      <c r="O9" s="732"/>
      <c r="P9" s="732"/>
      <c r="Q9" s="732"/>
      <c r="R9" s="732"/>
      <c r="S9" s="732"/>
    </row>
    <row r="10" spans="1:19" ht="20.95" customHeight="1" x14ac:dyDescent="0.15">
      <c r="A10" s="295" t="s">
        <v>612</v>
      </c>
      <c r="B10" s="731" t="s">
        <v>1919</v>
      </c>
      <c r="C10" s="731" t="s">
        <v>1404</v>
      </c>
      <c r="D10" s="732">
        <v>309</v>
      </c>
      <c r="E10" s="732">
        <v>26</v>
      </c>
      <c r="F10" s="733">
        <v>335</v>
      </c>
      <c r="G10" s="732">
        <v>8</v>
      </c>
      <c r="H10" s="732">
        <v>2</v>
      </c>
      <c r="I10" s="732">
        <v>1</v>
      </c>
      <c r="J10" s="732">
        <v>4824</v>
      </c>
      <c r="K10" s="732">
        <v>900</v>
      </c>
      <c r="L10" s="732">
        <v>10</v>
      </c>
      <c r="M10" s="732">
        <v>30</v>
      </c>
      <c r="N10" s="738" t="s">
        <v>1920</v>
      </c>
      <c r="O10" s="732">
        <v>8</v>
      </c>
      <c r="P10" s="738" t="s">
        <v>1921</v>
      </c>
      <c r="Q10" s="738" t="s">
        <v>1922</v>
      </c>
      <c r="R10" s="732">
        <v>200</v>
      </c>
      <c r="S10" s="732">
        <v>1</v>
      </c>
    </row>
    <row r="11" spans="1:19" ht="20.95" customHeight="1" x14ac:dyDescent="0.15">
      <c r="A11" s="295" t="s">
        <v>1923</v>
      </c>
      <c r="B11" s="731"/>
      <c r="C11" s="731"/>
      <c r="D11" s="732"/>
      <c r="E11" s="732"/>
      <c r="F11" s="733"/>
      <c r="G11" s="732"/>
      <c r="H11" s="732"/>
      <c r="I11" s="732"/>
      <c r="J11" s="732"/>
      <c r="K11" s="732"/>
      <c r="L11" s="732"/>
      <c r="M11" s="732"/>
      <c r="N11" s="732"/>
      <c r="O11" s="732"/>
      <c r="P11" s="732"/>
      <c r="Q11" s="732"/>
      <c r="R11" s="732"/>
      <c r="S11" s="732"/>
    </row>
    <row r="12" spans="1:19" ht="35.200000000000003" customHeight="1" x14ac:dyDescent="0.25">
      <c r="A12" s="296" t="s">
        <v>615</v>
      </c>
      <c r="B12" s="731" t="s">
        <v>1405</v>
      </c>
      <c r="C12" s="740" t="s">
        <v>1406</v>
      </c>
      <c r="D12" s="732">
        <v>1417</v>
      </c>
      <c r="E12" s="732" t="s">
        <v>677</v>
      </c>
      <c r="F12" s="733">
        <v>1417</v>
      </c>
      <c r="G12" s="732">
        <v>13</v>
      </c>
      <c r="H12" s="732">
        <v>3</v>
      </c>
      <c r="I12" s="739">
        <v>1</v>
      </c>
      <c r="J12" s="732">
        <v>8059</v>
      </c>
      <c r="K12" s="732">
        <v>3337</v>
      </c>
      <c r="L12" s="732">
        <v>100</v>
      </c>
      <c r="M12" s="732">
        <v>550</v>
      </c>
      <c r="N12" s="738" t="s">
        <v>1924</v>
      </c>
      <c r="O12" s="732" t="s">
        <v>677</v>
      </c>
      <c r="P12" s="738" t="s">
        <v>1925</v>
      </c>
      <c r="Q12" s="738" t="s">
        <v>1926</v>
      </c>
      <c r="R12" s="732">
        <v>100</v>
      </c>
      <c r="S12" s="732" t="s">
        <v>677</v>
      </c>
    </row>
    <row r="13" spans="1:19" ht="35.200000000000003" customHeight="1" x14ac:dyDescent="0.15">
      <c r="A13" s="297" t="s">
        <v>1927</v>
      </c>
      <c r="B13" s="731"/>
      <c r="C13" s="731"/>
      <c r="D13" s="732"/>
      <c r="E13" s="732"/>
      <c r="F13" s="733"/>
      <c r="G13" s="732"/>
      <c r="H13" s="732"/>
      <c r="I13" s="732"/>
      <c r="J13" s="732"/>
      <c r="K13" s="732"/>
      <c r="L13" s="732"/>
      <c r="M13" s="732"/>
      <c r="N13" s="732"/>
      <c r="O13" s="732"/>
      <c r="P13" s="732"/>
      <c r="Q13" s="732"/>
      <c r="R13" s="732"/>
      <c r="S13" s="732"/>
    </row>
    <row r="14" spans="1:19" ht="20.95" customHeight="1" x14ac:dyDescent="0.15">
      <c r="A14" s="165" t="s">
        <v>624</v>
      </c>
      <c r="B14" s="731" t="s">
        <v>1928</v>
      </c>
      <c r="C14" s="731" t="s">
        <v>1407</v>
      </c>
      <c r="D14" s="732">
        <v>558</v>
      </c>
      <c r="E14" s="732">
        <v>37</v>
      </c>
      <c r="F14" s="733">
        <v>595</v>
      </c>
      <c r="G14" s="732">
        <v>10</v>
      </c>
      <c r="H14" s="732">
        <v>3</v>
      </c>
      <c r="I14" s="732">
        <v>1</v>
      </c>
      <c r="J14" s="732">
        <v>7140</v>
      </c>
      <c r="K14" s="732">
        <v>1200</v>
      </c>
      <c r="L14" s="732" t="s">
        <v>677</v>
      </c>
      <c r="M14" s="732">
        <v>10</v>
      </c>
      <c r="N14" s="732" t="s">
        <v>677</v>
      </c>
      <c r="O14" s="732">
        <v>3</v>
      </c>
      <c r="P14" s="738" t="s">
        <v>1929</v>
      </c>
      <c r="Q14" s="738" t="s">
        <v>1930</v>
      </c>
      <c r="R14" s="732">
        <v>3000</v>
      </c>
      <c r="S14" s="732" t="s">
        <v>677</v>
      </c>
    </row>
    <row r="15" spans="1:19" ht="20.95" customHeight="1" x14ac:dyDescent="0.15">
      <c r="A15" s="209" t="s">
        <v>1931</v>
      </c>
      <c r="B15" s="731"/>
      <c r="C15" s="731"/>
      <c r="D15" s="732"/>
      <c r="E15" s="732"/>
      <c r="F15" s="733"/>
      <c r="G15" s="732"/>
      <c r="H15" s="732"/>
      <c r="I15" s="732"/>
      <c r="J15" s="732"/>
      <c r="K15" s="732"/>
      <c r="L15" s="732"/>
      <c r="M15" s="732"/>
      <c r="N15" s="732"/>
      <c r="O15" s="732"/>
      <c r="P15" s="732"/>
      <c r="Q15" s="732"/>
      <c r="R15" s="732"/>
      <c r="S15" s="732"/>
    </row>
    <row r="16" spans="1:19" ht="20.95" customHeight="1" x14ac:dyDescent="0.15">
      <c r="A16" s="295" t="s">
        <v>620</v>
      </c>
      <c r="B16" s="731" t="s">
        <v>1408</v>
      </c>
      <c r="C16" s="731" t="s">
        <v>1409</v>
      </c>
      <c r="D16" s="732">
        <v>254</v>
      </c>
      <c r="E16" s="732">
        <v>29</v>
      </c>
      <c r="F16" s="733">
        <v>283</v>
      </c>
      <c r="G16" s="732">
        <v>12</v>
      </c>
      <c r="H16" s="732">
        <v>2</v>
      </c>
      <c r="I16" s="732">
        <v>1</v>
      </c>
      <c r="J16" s="732">
        <v>536</v>
      </c>
      <c r="K16" s="732">
        <v>450</v>
      </c>
      <c r="L16" s="732" t="s">
        <v>677</v>
      </c>
      <c r="M16" s="732">
        <v>15</v>
      </c>
      <c r="N16" s="738" t="s">
        <v>1932</v>
      </c>
      <c r="O16" s="732" t="s">
        <v>677</v>
      </c>
      <c r="P16" s="738" t="s">
        <v>1933</v>
      </c>
      <c r="Q16" s="738" t="s">
        <v>1933</v>
      </c>
      <c r="R16" s="732">
        <v>1000</v>
      </c>
      <c r="S16" s="732" t="s">
        <v>677</v>
      </c>
    </row>
    <row r="17" spans="1:19" ht="20.95" customHeight="1" x14ac:dyDescent="0.15">
      <c r="A17" s="295" t="s">
        <v>1934</v>
      </c>
      <c r="B17" s="731"/>
      <c r="C17" s="731"/>
      <c r="D17" s="732"/>
      <c r="E17" s="732"/>
      <c r="F17" s="733"/>
      <c r="G17" s="732"/>
      <c r="H17" s="732"/>
      <c r="I17" s="732"/>
      <c r="J17" s="732"/>
      <c r="K17" s="732"/>
      <c r="L17" s="732"/>
      <c r="M17" s="732"/>
      <c r="N17" s="732"/>
      <c r="O17" s="732"/>
      <c r="P17" s="732"/>
      <c r="Q17" s="732"/>
      <c r="R17" s="732"/>
      <c r="S17" s="732"/>
    </row>
    <row r="18" spans="1:19" ht="20.95" customHeight="1" x14ac:dyDescent="0.15">
      <c r="A18" s="165" t="s">
        <v>619</v>
      </c>
      <c r="B18" s="731" t="s">
        <v>1410</v>
      </c>
      <c r="C18" s="731" t="s">
        <v>1411</v>
      </c>
      <c r="D18" s="732">
        <v>699</v>
      </c>
      <c r="E18" s="732">
        <v>55</v>
      </c>
      <c r="F18" s="733">
        <v>754</v>
      </c>
      <c r="G18" s="732">
        <v>9</v>
      </c>
      <c r="H18" s="732">
        <v>2</v>
      </c>
      <c r="I18" s="732">
        <v>2</v>
      </c>
      <c r="J18" s="732">
        <v>2876</v>
      </c>
      <c r="K18" s="732">
        <v>4000</v>
      </c>
      <c r="L18" s="732" t="s">
        <v>677</v>
      </c>
      <c r="M18" s="732">
        <v>80</v>
      </c>
      <c r="N18" s="738" t="s">
        <v>1935</v>
      </c>
      <c r="O18" s="732">
        <v>5</v>
      </c>
      <c r="P18" s="738" t="s">
        <v>1936</v>
      </c>
      <c r="Q18" s="738" t="s">
        <v>1930</v>
      </c>
      <c r="R18" s="732">
        <v>1000</v>
      </c>
      <c r="S18" s="732" t="s">
        <v>677</v>
      </c>
    </row>
    <row r="19" spans="1:19" ht="20.95" customHeight="1" x14ac:dyDescent="0.15">
      <c r="A19" s="209" t="s">
        <v>1937</v>
      </c>
      <c r="B19" s="731"/>
      <c r="C19" s="731"/>
      <c r="D19" s="732"/>
      <c r="E19" s="732"/>
      <c r="F19" s="733"/>
      <c r="G19" s="732"/>
      <c r="H19" s="732"/>
      <c r="I19" s="732"/>
      <c r="J19" s="732"/>
      <c r="K19" s="732"/>
      <c r="L19" s="732"/>
      <c r="M19" s="732"/>
      <c r="N19" s="732"/>
      <c r="O19" s="732"/>
      <c r="P19" s="732"/>
      <c r="Q19" s="732"/>
      <c r="R19" s="732"/>
      <c r="S19" s="732"/>
    </row>
    <row r="20" spans="1:19" ht="35.200000000000003" customHeight="1" x14ac:dyDescent="0.25">
      <c r="A20" s="298" t="s">
        <v>610</v>
      </c>
      <c r="B20" s="731" t="s">
        <v>1938</v>
      </c>
      <c r="C20" s="731" t="s">
        <v>1412</v>
      </c>
      <c r="D20" s="732">
        <v>444</v>
      </c>
      <c r="E20" s="732">
        <v>4</v>
      </c>
      <c r="F20" s="733">
        <v>448</v>
      </c>
      <c r="G20" s="732">
        <v>15</v>
      </c>
      <c r="H20" s="732">
        <v>3</v>
      </c>
      <c r="I20" s="732">
        <v>1</v>
      </c>
      <c r="J20" s="732">
        <v>1887</v>
      </c>
      <c r="K20" s="732">
        <v>540</v>
      </c>
      <c r="L20" s="732" t="s">
        <v>677</v>
      </c>
      <c r="M20" s="732">
        <v>30</v>
      </c>
      <c r="N20" s="738" t="s">
        <v>1939</v>
      </c>
      <c r="O20" s="732" t="s">
        <v>677</v>
      </c>
      <c r="P20" s="738" t="s">
        <v>1916</v>
      </c>
      <c r="Q20" s="738" t="s">
        <v>1940</v>
      </c>
      <c r="R20" s="732" t="s">
        <v>677</v>
      </c>
      <c r="S20" s="732" t="s">
        <v>677</v>
      </c>
    </row>
    <row r="21" spans="1:19" ht="35.200000000000003" customHeight="1" x14ac:dyDescent="0.15">
      <c r="A21" s="299" t="s">
        <v>1941</v>
      </c>
      <c r="B21" s="731"/>
      <c r="C21" s="731"/>
      <c r="D21" s="732"/>
      <c r="E21" s="732"/>
      <c r="F21" s="733"/>
      <c r="G21" s="732"/>
      <c r="H21" s="732"/>
      <c r="I21" s="732"/>
      <c r="J21" s="732"/>
      <c r="K21" s="732"/>
      <c r="L21" s="732"/>
      <c r="M21" s="732"/>
      <c r="N21" s="732"/>
      <c r="O21" s="732"/>
      <c r="P21" s="732"/>
      <c r="Q21" s="732"/>
      <c r="R21" s="732"/>
      <c r="S21" s="732"/>
    </row>
    <row r="22" spans="1:19" ht="20.95" customHeight="1" x14ac:dyDescent="0.15">
      <c r="A22" s="165" t="s">
        <v>645</v>
      </c>
      <c r="B22" s="731" t="s">
        <v>1413</v>
      </c>
      <c r="C22" s="731" t="s">
        <v>645</v>
      </c>
      <c r="D22" s="732">
        <v>167</v>
      </c>
      <c r="E22" s="732" t="s">
        <v>677</v>
      </c>
      <c r="F22" s="733">
        <v>167</v>
      </c>
      <c r="G22" s="732">
        <v>10</v>
      </c>
      <c r="H22" s="732">
        <v>2</v>
      </c>
      <c r="I22" s="732" t="s">
        <v>677</v>
      </c>
      <c r="J22" s="732" t="s">
        <v>677</v>
      </c>
      <c r="K22" s="732">
        <v>500</v>
      </c>
      <c r="L22" s="732" t="s">
        <v>677</v>
      </c>
      <c r="M22" s="732" t="s">
        <v>677</v>
      </c>
      <c r="N22" s="732" t="s">
        <v>677</v>
      </c>
      <c r="O22" s="732" t="s">
        <v>677</v>
      </c>
      <c r="P22" s="738" t="s">
        <v>1942</v>
      </c>
      <c r="Q22" s="738" t="s">
        <v>1943</v>
      </c>
      <c r="R22" s="732" t="s">
        <v>677</v>
      </c>
      <c r="S22" s="732" t="s">
        <v>677</v>
      </c>
    </row>
    <row r="23" spans="1:19" ht="20.95" customHeight="1" x14ac:dyDescent="0.15">
      <c r="A23" s="209" t="s">
        <v>1944</v>
      </c>
      <c r="B23" s="731"/>
      <c r="C23" s="731"/>
      <c r="D23" s="732"/>
      <c r="E23" s="732" t="s">
        <v>677</v>
      </c>
      <c r="F23" s="733"/>
      <c r="G23" s="732"/>
      <c r="H23" s="732"/>
      <c r="I23" s="732"/>
      <c r="J23" s="732"/>
      <c r="K23" s="732"/>
      <c r="L23" s="732"/>
      <c r="M23" s="732"/>
      <c r="N23" s="732"/>
      <c r="O23" s="732"/>
      <c r="P23" s="732"/>
      <c r="Q23" s="732"/>
      <c r="R23" s="732"/>
      <c r="S23" s="732"/>
    </row>
    <row r="24" spans="1:19" ht="31.6" customHeight="1" x14ac:dyDescent="0.25">
      <c r="A24" s="298" t="s">
        <v>606</v>
      </c>
      <c r="B24" s="731" t="s">
        <v>1414</v>
      </c>
      <c r="C24" s="731" t="s">
        <v>1415</v>
      </c>
      <c r="D24" s="732">
        <v>600</v>
      </c>
      <c r="E24" s="732" t="s">
        <v>677</v>
      </c>
      <c r="F24" s="733">
        <v>600</v>
      </c>
      <c r="G24" s="732">
        <v>13</v>
      </c>
      <c r="H24" s="732">
        <v>3</v>
      </c>
      <c r="I24" s="732">
        <v>1</v>
      </c>
      <c r="J24" s="732">
        <v>75</v>
      </c>
      <c r="K24" s="732">
        <v>200</v>
      </c>
      <c r="L24" s="732">
        <v>100</v>
      </c>
      <c r="M24" s="732">
        <v>100</v>
      </c>
      <c r="N24" s="738" t="s">
        <v>1843</v>
      </c>
      <c r="O24" s="732" t="s">
        <v>677</v>
      </c>
      <c r="P24" s="738" t="s">
        <v>1945</v>
      </c>
      <c r="Q24" s="738" t="s">
        <v>1946</v>
      </c>
      <c r="R24" s="732" t="s">
        <v>677</v>
      </c>
      <c r="S24" s="732">
        <v>30</v>
      </c>
    </row>
    <row r="25" spans="1:19" ht="31.6" customHeight="1" x14ac:dyDescent="0.15">
      <c r="A25" s="299" t="s">
        <v>1947</v>
      </c>
      <c r="B25" s="731"/>
      <c r="C25" s="731"/>
      <c r="D25" s="732"/>
      <c r="E25" s="732"/>
      <c r="F25" s="733"/>
      <c r="G25" s="732"/>
      <c r="H25" s="732"/>
      <c r="I25" s="732"/>
      <c r="J25" s="732"/>
      <c r="K25" s="732"/>
      <c r="L25" s="732"/>
      <c r="M25" s="732"/>
      <c r="N25" s="732"/>
      <c r="O25" s="732"/>
      <c r="P25" s="732"/>
      <c r="Q25" s="732"/>
      <c r="R25" s="732"/>
      <c r="S25" s="732"/>
    </row>
    <row r="26" spans="1:19" ht="31.6" customHeight="1" x14ac:dyDescent="0.25">
      <c r="A26" s="296" t="s">
        <v>633</v>
      </c>
      <c r="B26" s="731" t="s">
        <v>1416</v>
      </c>
      <c r="C26" s="740" t="s">
        <v>1417</v>
      </c>
      <c r="D26" s="732">
        <v>599</v>
      </c>
      <c r="E26" s="732">
        <v>13</v>
      </c>
      <c r="F26" s="733">
        <v>612</v>
      </c>
      <c r="G26" s="732">
        <v>13</v>
      </c>
      <c r="H26" s="732">
        <v>3</v>
      </c>
      <c r="I26" s="732">
        <v>1</v>
      </c>
      <c r="J26" s="732">
        <v>1049</v>
      </c>
      <c r="K26" s="732">
        <v>330</v>
      </c>
      <c r="L26" s="732" t="s">
        <v>677</v>
      </c>
      <c r="M26" s="732">
        <v>5</v>
      </c>
      <c r="N26" s="738" t="s">
        <v>1948</v>
      </c>
      <c r="O26" s="732" t="s">
        <v>677</v>
      </c>
      <c r="P26" s="738" t="s">
        <v>1930</v>
      </c>
      <c r="Q26" s="738" t="s">
        <v>1949</v>
      </c>
      <c r="R26" s="732">
        <v>3000</v>
      </c>
      <c r="S26" s="732" t="s">
        <v>677</v>
      </c>
    </row>
    <row r="27" spans="1:19" ht="31.6" customHeight="1" x14ac:dyDescent="0.15">
      <c r="A27" s="297" t="s">
        <v>1950</v>
      </c>
      <c r="B27" s="731"/>
      <c r="C27" s="731"/>
      <c r="D27" s="732"/>
      <c r="E27" s="732"/>
      <c r="F27" s="733"/>
      <c r="G27" s="732"/>
      <c r="H27" s="732"/>
      <c r="I27" s="732"/>
      <c r="J27" s="732"/>
      <c r="K27" s="732"/>
      <c r="L27" s="732"/>
      <c r="M27" s="732"/>
      <c r="N27" s="732"/>
      <c r="O27" s="732"/>
      <c r="P27" s="732"/>
      <c r="Q27" s="732"/>
      <c r="R27" s="732"/>
      <c r="S27" s="732"/>
    </row>
    <row r="28" spans="1:19" ht="22.45" customHeight="1" x14ac:dyDescent="0.15">
      <c r="A28" s="295" t="s">
        <v>637</v>
      </c>
      <c r="B28" s="731" t="s">
        <v>1418</v>
      </c>
      <c r="C28" s="731" t="s">
        <v>1419</v>
      </c>
      <c r="D28" s="732">
        <v>70</v>
      </c>
      <c r="E28" s="732" t="s">
        <v>677</v>
      </c>
      <c r="F28" s="733">
        <v>70</v>
      </c>
      <c r="G28" s="732">
        <v>9</v>
      </c>
      <c r="H28" s="732">
        <v>3</v>
      </c>
      <c r="I28" s="732">
        <v>2</v>
      </c>
      <c r="J28" s="732">
        <v>440</v>
      </c>
      <c r="K28" s="732">
        <v>170</v>
      </c>
      <c r="L28" s="732" t="s">
        <v>677</v>
      </c>
      <c r="M28" s="732" t="s">
        <v>677</v>
      </c>
      <c r="N28" s="732" t="s">
        <v>677</v>
      </c>
      <c r="O28" s="732" t="s">
        <v>677</v>
      </c>
      <c r="P28" s="738" t="s">
        <v>1951</v>
      </c>
      <c r="Q28" s="732" t="s">
        <v>677</v>
      </c>
      <c r="R28" s="732">
        <v>500</v>
      </c>
      <c r="S28" s="732" t="s">
        <v>677</v>
      </c>
    </row>
    <row r="29" spans="1:19" ht="22.45" customHeight="1" x14ac:dyDescent="0.15">
      <c r="A29" s="295" t="s">
        <v>1952</v>
      </c>
      <c r="B29" s="731"/>
      <c r="C29" s="731"/>
      <c r="D29" s="732"/>
      <c r="E29" s="732"/>
      <c r="F29" s="733"/>
      <c r="G29" s="732"/>
      <c r="H29" s="732"/>
      <c r="I29" s="732"/>
      <c r="J29" s="732"/>
      <c r="K29" s="732"/>
      <c r="L29" s="732"/>
      <c r="M29" s="732"/>
      <c r="N29" s="732"/>
      <c r="O29" s="732"/>
      <c r="P29" s="732"/>
      <c r="Q29" s="732"/>
      <c r="R29" s="732"/>
      <c r="S29" s="732"/>
    </row>
    <row r="30" spans="1:19" ht="22.45" customHeight="1" x14ac:dyDescent="0.15">
      <c r="A30" s="165" t="s">
        <v>631</v>
      </c>
      <c r="B30" s="731" t="s">
        <v>1420</v>
      </c>
      <c r="C30" s="731" t="s">
        <v>1421</v>
      </c>
      <c r="D30" s="732">
        <v>25</v>
      </c>
      <c r="E30" s="732">
        <v>5</v>
      </c>
      <c r="F30" s="733">
        <v>30</v>
      </c>
      <c r="G30" s="732">
        <v>5</v>
      </c>
      <c r="H30" s="732">
        <v>2</v>
      </c>
      <c r="I30" s="732" t="s">
        <v>677</v>
      </c>
      <c r="J30" s="732" t="s">
        <v>677</v>
      </c>
      <c r="K30" s="732" t="s">
        <v>677</v>
      </c>
      <c r="L30" s="732" t="s">
        <v>677</v>
      </c>
      <c r="M30" s="732" t="s">
        <v>677</v>
      </c>
      <c r="N30" s="732" t="s">
        <v>677</v>
      </c>
      <c r="O30" s="732" t="s">
        <v>677</v>
      </c>
      <c r="P30" s="738" t="s">
        <v>1953</v>
      </c>
      <c r="Q30" s="732" t="s">
        <v>677</v>
      </c>
      <c r="R30" s="732">
        <v>1000</v>
      </c>
      <c r="S30" s="732" t="s">
        <v>677</v>
      </c>
    </row>
    <row r="31" spans="1:19" ht="22.45" customHeight="1" x14ac:dyDescent="0.15">
      <c r="A31" s="209" t="s">
        <v>1954</v>
      </c>
      <c r="B31" s="731"/>
      <c r="C31" s="731"/>
      <c r="D31" s="732"/>
      <c r="E31" s="732"/>
      <c r="F31" s="733"/>
      <c r="G31" s="732"/>
      <c r="H31" s="732"/>
      <c r="I31" s="732"/>
      <c r="J31" s="732"/>
      <c r="K31" s="732"/>
      <c r="L31" s="732"/>
      <c r="M31" s="732"/>
      <c r="N31" s="732"/>
      <c r="O31" s="732"/>
      <c r="P31" s="732"/>
      <c r="Q31" s="732"/>
      <c r="R31" s="732"/>
      <c r="S31" s="732"/>
    </row>
    <row r="32" spans="1:19" ht="22.45" customHeight="1" x14ac:dyDescent="0.15">
      <c r="A32" s="295" t="s">
        <v>635</v>
      </c>
      <c r="B32" s="731" t="s">
        <v>1955</v>
      </c>
      <c r="C32" s="731" t="s">
        <v>1422</v>
      </c>
      <c r="D32" s="732">
        <v>291</v>
      </c>
      <c r="E32" s="732">
        <v>50</v>
      </c>
      <c r="F32" s="733">
        <v>341</v>
      </c>
      <c r="G32" s="732">
        <v>11</v>
      </c>
      <c r="H32" s="732">
        <v>3</v>
      </c>
      <c r="I32" s="732">
        <v>1</v>
      </c>
      <c r="J32" s="732" t="s">
        <v>677</v>
      </c>
      <c r="K32" s="732">
        <v>240</v>
      </c>
      <c r="L32" s="732" t="s">
        <v>677</v>
      </c>
      <c r="M32" s="732">
        <v>5</v>
      </c>
      <c r="N32" s="732" t="s">
        <v>677</v>
      </c>
      <c r="O32" s="732" t="s">
        <v>677</v>
      </c>
      <c r="P32" s="738" t="s">
        <v>1956</v>
      </c>
      <c r="Q32" s="738" t="s">
        <v>1917</v>
      </c>
      <c r="R32" s="732">
        <v>1500</v>
      </c>
      <c r="S32" s="732" t="s">
        <v>677</v>
      </c>
    </row>
    <row r="33" spans="1:19" ht="22.45" customHeight="1" x14ac:dyDescent="0.15">
      <c r="A33" s="295" t="s">
        <v>1957</v>
      </c>
      <c r="B33" s="731"/>
      <c r="C33" s="731"/>
      <c r="D33" s="732"/>
      <c r="E33" s="732"/>
      <c r="F33" s="733"/>
      <c r="G33" s="732"/>
      <c r="H33" s="732"/>
      <c r="I33" s="732"/>
      <c r="J33" s="732"/>
      <c r="K33" s="732"/>
      <c r="L33" s="732"/>
      <c r="M33" s="732"/>
      <c r="N33" s="732"/>
      <c r="O33" s="732"/>
      <c r="P33" s="732"/>
      <c r="Q33" s="732"/>
      <c r="R33" s="732"/>
      <c r="S33" s="732"/>
    </row>
    <row r="34" spans="1:19" ht="22.45" customHeight="1" x14ac:dyDescent="0.15">
      <c r="A34" s="165" t="s">
        <v>628</v>
      </c>
      <c r="B34" s="731" t="s">
        <v>1423</v>
      </c>
      <c r="C34" s="731" t="s">
        <v>1424</v>
      </c>
      <c r="D34" s="732">
        <v>173</v>
      </c>
      <c r="E34" s="732">
        <v>30</v>
      </c>
      <c r="F34" s="733">
        <v>203</v>
      </c>
      <c r="G34" s="732">
        <v>6</v>
      </c>
      <c r="H34" s="732">
        <v>3</v>
      </c>
      <c r="I34" s="732">
        <v>1</v>
      </c>
      <c r="J34" s="732">
        <v>425</v>
      </c>
      <c r="K34" s="732">
        <v>200</v>
      </c>
      <c r="L34" s="732" t="s">
        <v>677</v>
      </c>
      <c r="M34" s="732">
        <v>5</v>
      </c>
      <c r="N34" s="732" t="s">
        <v>677</v>
      </c>
      <c r="O34" s="732" t="s">
        <v>677</v>
      </c>
      <c r="P34" s="738" t="s">
        <v>1930</v>
      </c>
      <c r="Q34" s="738" t="s">
        <v>1949</v>
      </c>
      <c r="R34" s="732">
        <v>1000</v>
      </c>
      <c r="S34" s="732" t="s">
        <v>677</v>
      </c>
    </row>
    <row r="35" spans="1:19" ht="22.45" customHeight="1" x14ac:dyDescent="0.15">
      <c r="A35" s="209" t="s">
        <v>1958</v>
      </c>
      <c r="B35" s="731"/>
      <c r="C35" s="731"/>
      <c r="D35" s="732"/>
      <c r="E35" s="732"/>
      <c r="F35" s="733"/>
      <c r="G35" s="732"/>
      <c r="H35" s="732"/>
      <c r="I35" s="732"/>
      <c r="J35" s="732"/>
      <c r="K35" s="732"/>
      <c r="L35" s="732"/>
      <c r="M35" s="732"/>
      <c r="N35" s="732"/>
      <c r="O35" s="732"/>
      <c r="P35" s="732"/>
      <c r="Q35" s="732"/>
      <c r="R35" s="732"/>
      <c r="S35" s="732"/>
    </row>
    <row r="36" spans="1:19" ht="22.45" customHeight="1" x14ac:dyDescent="0.15">
      <c r="A36" s="295" t="s">
        <v>643</v>
      </c>
      <c r="B36" s="731" t="s">
        <v>1425</v>
      </c>
      <c r="C36" s="731" t="s">
        <v>1146</v>
      </c>
      <c r="D36" s="732">
        <v>84</v>
      </c>
      <c r="E36" s="732">
        <v>57</v>
      </c>
      <c r="F36" s="733">
        <v>141</v>
      </c>
      <c r="G36" s="732">
        <v>5</v>
      </c>
      <c r="H36" s="732">
        <v>3</v>
      </c>
      <c r="I36" s="732" t="s">
        <v>677</v>
      </c>
      <c r="J36" s="732">
        <v>25</v>
      </c>
      <c r="K36" s="732">
        <v>15</v>
      </c>
      <c r="L36" s="732" t="s">
        <v>677</v>
      </c>
      <c r="M36" s="732" t="s">
        <v>677</v>
      </c>
      <c r="N36" s="732" t="s">
        <v>677</v>
      </c>
      <c r="O36" s="732" t="s">
        <v>677</v>
      </c>
      <c r="P36" s="738" t="s">
        <v>1959</v>
      </c>
      <c r="Q36" s="738" t="s">
        <v>1960</v>
      </c>
      <c r="R36" s="732">
        <v>3800</v>
      </c>
      <c r="S36" s="732" t="s">
        <v>1426</v>
      </c>
    </row>
    <row r="37" spans="1:19" ht="22.45" customHeight="1" x14ac:dyDescent="0.15">
      <c r="A37" s="295" t="s">
        <v>1961</v>
      </c>
      <c r="B37" s="731"/>
      <c r="C37" s="731"/>
      <c r="D37" s="732"/>
      <c r="E37" s="732"/>
      <c r="F37" s="733"/>
      <c r="G37" s="732"/>
      <c r="H37" s="732"/>
      <c r="I37" s="732"/>
      <c r="J37" s="732"/>
      <c r="K37" s="732"/>
      <c r="L37" s="732"/>
      <c r="M37" s="732"/>
      <c r="N37" s="732"/>
      <c r="O37" s="732"/>
      <c r="P37" s="732"/>
      <c r="Q37" s="732"/>
      <c r="R37" s="732"/>
      <c r="S37" s="732"/>
    </row>
    <row r="38" spans="1:19" ht="22.45" customHeight="1" x14ac:dyDescent="0.15">
      <c r="A38" s="165" t="s">
        <v>1427</v>
      </c>
      <c r="B38" s="731" t="s">
        <v>1428</v>
      </c>
      <c r="C38" s="731" t="s">
        <v>1419</v>
      </c>
      <c r="D38" s="732">
        <v>121</v>
      </c>
      <c r="E38" s="732" t="s">
        <v>677</v>
      </c>
      <c r="F38" s="733">
        <v>121</v>
      </c>
      <c r="G38" s="732">
        <v>7</v>
      </c>
      <c r="H38" s="732">
        <v>2</v>
      </c>
      <c r="I38" s="732">
        <v>1</v>
      </c>
      <c r="J38" s="732">
        <v>613</v>
      </c>
      <c r="K38" s="732">
        <v>270</v>
      </c>
      <c r="L38" s="732" t="s">
        <v>677</v>
      </c>
      <c r="M38" s="732" t="s">
        <v>677</v>
      </c>
      <c r="N38" s="732" t="s">
        <v>677</v>
      </c>
      <c r="O38" s="732" t="s">
        <v>677</v>
      </c>
      <c r="P38" s="741" t="s">
        <v>1949</v>
      </c>
      <c r="Q38" s="738" t="s">
        <v>1962</v>
      </c>
      <c r="R38" s="732">
        <v>300</v>
      </c>
      <c r="S38" s="732" t="s">
        <v>677</v>
      </c>
    </row>
    <row r="39" spans="1:19" ht="22.45" customHeight="1" x14ac:dyDescent="0.15">
      <c r="A39" s="209" t="s">
        <v>1963</v>
      </c>
      <c r="B39" s="731"/>
      <c r="C39" s="731"/>
      <c r="D39" s="732"/>
      <c r="E39" s="732"/>
      <c r="F39" s="733"/>
      <c r="G39" s="732"/>
      <c r="H39" s="732"/>
      <c r="I39" s="732"/>
      <c r="J39" s="732"/>
      <c r="K39" s="732"/>
      <c r="L39" s="732"/>
      <c r="M39" s="732"/>
      <c r="N39" s="732"/>
      <c r="O39" s="732"/>
      <c r="P39" s="742"/>
      <c r="Q39" s="732"/>
      <c r="R39" s="732"/>
      <c r="S39" s="732"/>
    </row>
    <row r="40" spans="1:19" ht="21.95" customHeight="1" x14ac:dyDescent="0.15"/>
  </sheetData>
  <sheetProtection selectLockedCells="1" selectUnlockedCells="1"/>
  <mergeCells count="328">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6:Q37"/>
    <mergeCell ref="R36:R37"/>
    <mergeCell ref="S36:S37"/>
    <mergeCell ref="H36:H37"/>
    <mergeCell ref="I36:I37"/>
    <mergeCell ref="J36:J37"/>
    <mergeCell ref="K36:K37"/>
    <mergeCell ref="L36:L37"/>
    <mergeCell ref="M36:M37"/>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2:Q33"/>
    <mergeCell ref="R32:R33"/>
    <mergeCell ref="S32:S33"/>
    <mergeCell ref="H32:H33"/>
    <mergeCell ref="I32:I33"/>
    <mergeCell ref="J32:J33"/>
    <mergeCell ref="K32:K33"/>
    <mergeCell ref="L32:L33"/>
    <mergeCell ref="M32:M33"/>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28:Q29"/>
    <mergeCell ref="R28:R29"/>
    <mergeCell ref="S28:S29"/>
    <mergeCell ref="H28:H29"/>
    <mergeCell ref="I28:I29"/>
    <mergeCell ref="J28:J29"/>
    <mergeCell ref="K28:K29"/>
    <mergeCell ref="L28:L29"/>
    <mergeCell ref="M28:M29"/>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4:Q25"/>
    <mergeCell ref="R24:R25"/>
    <mergeCell ref="S24:S25"/>
    <mergeCell ref="H24:H25"/>
    <mergeCell ref="I24:I25"/>
    <mergeCell ref="J24:J25"/>
    <mergeCell ref="K24:K25"/>
    <mergeCell ref="L24:L25"/>
    <mergeCell ref="M24:M25"/>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0:Q21"/>
    <mergeCell ref="R20:R21"/>
    <mergeCell ref="S20:S21"/>
    <mergeCell ref="H20:H21"/>
    <mergeCell ref="I20:I21"/>
    <mergeCell ref="J20:J21"/>
    <mergeCell ref="K20:K21"/>
    <mergeCell ref="L20:L21"/>
    <mergeCell ref="M20:M21"/>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6:Q17"/>
    <mergeCell ref="R16:R17"/>
    <mergeCell ref="S16:S17"/>
    <mergeCell ref="H16:H17"/>
    <mergeCell ref="I16:I17"/>
    <mergeCell ref="J16:J17"/>
    <mergeCell ref="K16:K17"/>
    <mergeCell ref="L16:L17"/>
    <mergeCell ref="M16:M17"/>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2:Q13"/>
    <mergeCell ref="R12:R13"/>
    <mergeCell ref="S12:S13"/>
    <mergeCell ref="H12:H13"/>
    <mergeCell ref="I12:I13"/>
    <mergeCell ref="J12:J13"/>
    <mergeCell ref="K12:K13"/>
    <mergeCell ref="L12:L13"/>
    <mergeCell ref="M12:M13"/>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8:Q9"/>
    <mergeCell ref="R8:R9"/>
    <mergeCell ref="S8:S9"/>
    <mergeCell ref="H8:H9"/>
    <mergeCell ref="I8:I9"/>
    <mergeCell ref="J8:J9"/>
    <mergeCell ref="K8:K9"/>
    <mergeCell ref="L8:L9"/>
    <mergeCell ref="M8:M9"/>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N6:N7"/>
    <mergeCell ref="O6:O7"/>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3"/>
  <pageMargins left="0.78740157480314965" right="0.39370078740157483" top="0.39370078740157483" bottom="0.39370078740157483" header="0" footer="0"/>
  <pageSetup paperSize="9" scale="59"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8CDE-1934-4A74-B901-365DB7B6D36B}">
  <sheetPr>
    <pageSetUpPr fitToPage="1"/>
  </sheetPr>
  <dimension ref="A1:AO29"/>
  <sheetViews>
    <sheetView view="pageLayout" zoomScaleNormal="100" workbookViewId="0"/>
  </sheetViews>
  <sheetFormatPr defaultColWidth="9" defaultRowHeight="14.4" x14ac:dyDescent="0.15"/>
  <cols>
    <col min="1" max="1" width="17.77734375" style="51" customWidth="1"/>
    <col min="2" max="2" width="30.33203125" style="51" customWidth="1"/>
    <col min="3" max="22" width="2.6640625" style="51" customWidth="1"/>
    <col min="23" max="26" width="2.109375" style="51" customWidth="1"/>
    <col min="27" max="41" width="2.33203125" style="51" customWidth="1"/>
    <col min="42" max="42" width="2.109375" style="51" customWidth="1"/>
    <col min="43" max="231" width="2.6640625" style="51" customWidth="1"/>
    <col min="232" max="16384" width="9" style="51"/>
  </cols>
  <sheetData>
    <row r="1" spans="1:41" ht="22.6" customHeight="1" x14ac:dyDescent="0.15"/>
    <row r="2" spans="1:41" ht="23.25" customHeight="1" x14ac:dyDescent="0.15">
      <c r="A2" s="418" t="s">
        <v>1844</v>
      </c>
      <c r="B2" s="418"/>
      <c r="C2" s="418"/>
      <c r="D2" s="418"/>
      <c r="E2" s="418"/>
      <c r="F2" s="418"/>
      <c r="G2" s="418"/>
      <c r="H2" s="418"/>
      <c r="I2" s="418"/>
      <c r="J2" s="418"/>
      <c r="K2" s="418"/>
      <c r="L2" s="418"/>
      <c r="Z2" s="424" t="s">
        <v>1429</v>
      </c>
      <c r="AA2" s="424"/>
      <c r="AB2" s="424"/>
      <c r="AC2" s="424"/>
      <c r="AD2" s="424"/>
      <c r="AE2" s="424"/>
      <c r="AF2" s="424"/>
      <c r="AG2" s="424"/>
      <c r="AH2" s="424"/>
      <c r="AI2" s="424"/>
      <c r="AJ2" s="424"/>
      <c r="AK2" s="424"/>
      <c r="AL2" s="424"/>
      <c r="AM2" s="424"/>
      <c r="AN2" s="424"/>
      <c r="AO2" s="424"/>
    </row>
    <row r="3" spans="1:41" ht="24.25" customHeight="1" x14ac:dyDescent="0.15">
      <c r="A3" s="627" t="s">
        <v>1833</v>
      </c>
      <c r="B3" s="447" t="s">
        <v>1398</v>
      </c>
      <c r="C3" s="447" t="s">
        <v>1342</v>
      </c>
      <c r="D3" s="447"/>
      <c r="E3" s="447"/>
      <c r="F3" s="447"/>
      <c r="G3" s="447"/>
      <c r="H3" s="447"/>
      <c r="I3" s="447"/>
      <c r="J3" s="447"/>
      <c r="K3" s="447" t="s">
        <v>1834</v>
      </c>
      <c r="L3" s="447"/>
      <c r="M3" s="447"/>
      <c r="N3" s="447"/>
      <c r="O3" s="447"/>
      <c r="P3" s="447"/>
      <c r="Q3" s="447" t="s">
        <v>1905</v>
      </c>
      <c r="R3" s="447"/>
      <c r="S3" s="447"/>
      <c r="T3" s="447"/>
      <c r="U3" s="447"/>
      <c r="V3" s="447"/>
      <c r="W3" s="627" t="s">
        <v>1430</v>
      </c>
      <c r="X3" s="627"/>
      <c r="Y3" s="627"/>
      <c r="Z3" s="627"/>
      <c r="AA3" s="447" t="s">
        <v>1345</v>
      </c>
      <c r="AB3" s="447"/>
      <c r="AC3" s="447"/>
      <c r="AD3" s="447"/>
      <c r="AE3" s="447"/>
      <c r="AF3" s="447"/>
      <c r="AG3" s="447"/>
      <c r="AH3" s="447"/>
      <c r="AI3" s="447"/>
      <c r="AJ3" s="447"/>
      <c r="AK3" s="447"/>
      <c r="AL3" s="447"/>
      <c r="AM3" s="447"/>
      <c r="AN3" s="447"/>
      <c r="AO3" s="447"/>
    </row>
    <row r="4" spans="1:41" ht="24.25" customHeight="1" x14ac:dyDescent="0.15">
      <c r="A4" s="627"/>
      <c r="B4" s="447"/>
      <c r="C4" s="447"/>
      <c r="D4" s="447"/>
      <c r="E4" s="447"/>
      <c r="F4" s="447"/>
      <c r="G4" s="447"/>
      <c r="H4" s="447"/>
      <c r="I4" s="447"/>
      <c r="J4" s="447"/>
      <c r="K4" s="447" t="s">
        <v>1346</v>
      </c>
      <c r="L4" s="447"/>
      <c r="M4" s="447" t="s">
        <v>1347</v>
      </c>
      <c r="N4" s="447"/>
      <c r="O4" s="436" t="s">
        <v>150</v>
      </c>
      <c r="P4" s="437"/>
      <c r="Q4" s="447" t="s">
        <v>1348</v>
      </c>
      <c r="R4" s="447"/>
      <c r="S4" s="436" t="s">
        <v>1349</v>
      </c>
      <c r="T4" s="437"/>
      <c r="U4" s="436" t="s">
        <v>1350</v>
      </c>
      <c r="V4" s="437"/>
      <c r="W4" s="627"/>
      <c r="X4" s="627"/>
      <c r="Y4" s="627"/>
      <c r="Z4" s="627"/>
      <c r="AA4" s="447" t="s">
        <v>1353</v>
      </c>
      <c r="AB4" s="447"/>
      <c r="AC4" s="447"/>
      <c r="AD4" s="447" t="s">
        <v>1354</v>
      </c>
      <c r="AE4" s="447"/>
      <c r="AF4" s="447"/>
      <c r="AG4" s="447" t="s">
        <v>1355</v>
      </c>
      <c r="AH4" s="447"/>
      <c r="AI4" s="447"/>
      <c r="AJ4" s="447" t="s">
        <v>1357</v>
      </c>
      <c r="AK4" s="447"/>
      <c r="AL4" s="447"/>
      <c r="AM4" s="447" t="s">
        <v>602</v>
      </c>
      <c r="AN4" s="447"/>
      <c r="AO4" s="447"/>
    </row>
    <row r="5" spans="1:41" ht="24.25" customHeight="1" x14ac:dyDescent="0.15">
      <c r="A5" s="165" t="s">
        <v>1431</v>
      </c>
      <c r="B5" s="168" t="s">
        <v>1432</v>
      </c>
      <c r="C5" s="743" t="s">
        <v>1433</v>
      </c>
      <c r="D5" s="743"/>
      <c r="E5" s="743"/>
      <c r="F5" s="743"/>
      <c r="G5" s="743"/>
      <c r="H5" s="743"/>
      <c r="I5" s="743"/>
      <c r="J5" s="743"/>
      <c r="K5" s="727">
        <v>21</v>
      </c>
      <c r="L5" s="727"/>
      <c r="M5" s="727">
        <v>1</v>
      </c>
      <c r="N5" s="727"/>
      <c r="O5" s="727">
        <f>K5+M5</f>
        <v>22</v>
      </c>
      <c r="P5" s="727"/>
      <c r="Q5" s="727">
        <v>6</v>
      </c>
      <c r="R5" s="727"/>
      <c r="S5" s="727">
        <v>2</v>
      </c>
      <c r="T5" s="727"/>
      <c r="U5" s="727">
        <v>1</v>
      </c>
      <c r="V5" s="727"/>
      <c r="W5" s="727">
        <v>36180</v>
      </c>
      <c r="X5" s="727"/>
      <c r="Y5" s="727"/>
      <c r="Z5" s="727"/>
      <c r="AA5" s="744">
        <v>76</v>
      </c>
      <c r="AB5" s="744"/>
      <c r="AC5" s="744"/>
      <c r="AD5" s="744">
        <v>50</v>
      </c>
      <c r="AE5" s="744"/>
      <c r="AF5" s="744"/>
      <c r="AG5" s="727">
        <v>7693</v>
      </c>
      <c r="AH5" s="727"/>
      <c r="AI5" s="727"/>
      <c r="AJ5" s="727" t="s">
        <v>1434</v>
      </c>
      <c r="AK5" s="727"/>
      <c r="AL5" s="727"/>
      <c r="AM5" s="727">
        <v>1599</v>
      </c>
      <c r="AN5" s="727"/>
      <c r="AO5" s="727"/>
    </row>
    <row r="6" spans="1:41" ht="24.25" customHeight="1" x14ac:dyDescent="0.15">
      <c r="A6" s="209" t="s">
        <v>1964</v>
      </c>
      <c r="B6" s="172" t="s">
        <v>1435</v>
      </c>
      <c r="C6" s="405"/>
      <c r="D6" s="743"/>
      <c r="E6" s="743"/>
      <c r="F6" s="743"/>
      <c r="G6" s="743"/>
      <c r="H6" s="743"/>
      <c r="I6" s="743"/>
      <c r="J6" s="743"/>
      <c r="K6" s="727"/>
      <c r="L6" s="727"/>
      <c r="M6" s="727"/>
      <c r="N6" s="727"/>
      <c r="O6" s="727"/>
      <c r="P6" s="727"/>
      <c r="Q6" s="727"/>
      <c r="R6" s="727"/>
      <c r="S6" s="727"/>
      <c r="T6" s="727"/>
      <c r="U6" s="727"/>
      <c r="V6" s="727"/>
      <c r="W6" s="727"/>
      <c r="X6" s="727"/>
      <c r="Y6" s="727"/>
      <c r="Z6" s="727"/>
      <c r="AA6" s="744"/>
      <c r="AB6" s="744"/>
      <c r="AC6" s="744"/>
      <c r="AD6" s="744"/>
      <c r="AE6" s="744"/>
      <c r="AF6" s="744"/>
      <c r="AG6" s="727"/>
      <c r="AH6" s="727"/>
      <c r="AI6" s="727"/>
      <c r="AJ6" s="727"/>
      <c r="AK6" s="727"/>
      <c r="AL6" s="727"/>
      <c r="AM6" s="727"/>
      <c r="AN6" s="727"/>
      <c r="AO6" s="727"/>
    </row>
    <row r="7" spans="1:41" ht="18.850000000000001" customHeight="1" x14ac:dyDescent="0.15"/>
    <row r="8" spans="1:41" ht="20.3" customHeight="1" x14ac:dyDescent="0.15">
      <c r="A8" s="418" t="s">
        <v>1845</v>
      </c>
      <c r="B8" s="418"/>
      <c r="C8" s="418"/>
      <c r="D8" s="418"/>
      <c r="E8" s="418"/>
      <c r="F8" s="418"/>
      <c r="G8" s="418"/>
      <c r="H8" s="418"/>
      <c r="I8" s="418"/>
      <c r="J8" s="418"/>
      <c r="K8" s="418"/>
      <c r="L8" s="418"/>
      <c r="Z8" s="433" t="s">
        <v>1436</v>
      </c>
      <c r="AA8" s="433"/>
      <c r="AB8" s="433"/>
      <c r="AC8" s="433"/>
      <c r="AD8" s="433"/>
      <c r="AE8" s="433"/>
      <c r="AF8" s="433"/>
      <c r="AG8" s="433"/>
      <c r="AH8" s="433"/>
      <c r="AI8" s="433"/>
      <c r="AJ8" s="433"/>
      <c r="AK8" s="433"/>
      <c r="AL8" s="433"/>
      <c r="AM8" s="433"/>
      <c r="AN8" s="433"/>
      <c r="AO8" s="433"/>
    </row>
    <row r="9" spans="1:41" ht="24.25" customHeight="1" x14ac:dyDescent="0.15">
      <c r="A9" s="627" t="s">
        <v>1833</v>
      </c>
      <c r="B9" s="447" t="s">
        <v>1398</v>
      </c>
      <c r="C9" s="447" t="s">
        <v>1834</v>
      </c>
      <c r="D9" s="447"/>
      <c r="E9" s="447"/>
      <c r="F9" s="447"/>
      <c r="G9" s="447"/>
      <c r="H9" s="447"/>
      <c r="I9" s="447" t="s">
        <v>1905</v>
      </c>
      <c r="J9" s="447"/>
      <c r="K9" s="447"/>
      <c r="L9" s="447"/>
      <c r="M9" s="447"/>
      <c r="N9" s="447"/>
      <c r="O9" s="627" t="s">
        <v>1430</v>
      </c>
      <c r="P9" s="627"/>
      <c r="Q9" s="627"/>
      <c r="R9" s="627"/>
      <c r="S9" s="627" t="s">
        <v>1344</v>
      </c>
      <c r="T9" s="627"/>
      <c r="U9" s="627"/>
      <c r="V9" s="627"/>
      <c r="W9" s="436" t="s">
        <v>1345</v>
      </c>
      <c r="X9" s="543"/>
      <c r="Y9" s="543"/>
      <c r="Z9" s="543"/>
      <c r="AA9" s="543"/>
      <c r="AB9" s="543"/>
      <c r="AC9" s="543"/>
      <c r="AD9" s="543"/>
      <c r="AE9" s="543"/>
      <c r="AF9" s="543"/>
      <c r="AG9" s="543"/>
      <c r="AH9" s="543"/>
      <c r="AI9" s="543"/>
      <c r="AJ9" s="543"/>
      <c r="AK9" s="543"/>
      <c r="AL9" s="543"/>
      <c r="AM9" s="543"/>
      <c r="AN9" s="543"/>
      <c r="AO9" s="437"/>
    </row>
    <row r="10" spans="1:41" ht="24.25" customHeight="1" x14ac:dyDescent="0.15">
      <c r="A10" s="627"/>
      <c r="B10" s="447"/>
      <c r="C10" s="447" t="s">
        <v>1437</v>
      </c>
      <c r="D10" s="447"/>
      <c r="E10" s="447" t="s">
        <v>1347</v>
      </c>
      <c r="F10" s="447"/>
      <c r="G10" s="447" t="s">
        <v>150</v>
      </c>
      <c r="H10" s="447"/>
      <c r="I10" s="447" t="s">
        <v>1348</v>
      </c>
      <c r="J10" s="447"/>
      <c r="K10" s="447" t="s">
        <v>1349</v>
      </c>
      <c r="L10" s="447"/>
      <c r="M10" s="447" t="s">
        <v>1350</v>
      </c>
      <c r="N10" s="447"/>
      <c r="O10" s="627"/>
      <c r="P10" s="627"/>
      <c r="Q10" s="627"/>
      <c r="R10" s="627"/>
      <c r="S10" s="627"/>
      <c r="T10" s="627"/>
      <c r="U10" s="627"/>
      <c r="V10" s="627"/>
      <c r="W10" s="447" t="s">
        <v>1438</v>
      </c>
      <c r="X10" s="447"/>
      <c r="Y10" s="447"/>
      <c r="Z10" s="447"/>
      <c r="AA10" s="447" t="s">
        <v>177</v>
      </c>
      <c r="AB10" s="447"/>
      <c r="AC10" s="447"/>
      <c r="AD10" s="447"/>
      <c r="AE10" s="447"/>
      <c r="AF10" s="569" t="s">
        <v>1439</v>
      </c>
      <c r="AG10" s="570"/>
      <c r="AH10" s="570"/>
      <c r="AI10" s="570"/>
      <c r="AJ10" s="571"/>
      <c r="AK10" s="447" t="s">
        <v>602</v>
      </c>
      <c r="AL10" s="447"/>
      <c r="AM10" s="447"/>
      <c r="AN10" s="447"/>
      <c r="AO10" s="447"/>
    </row>
    <row r="11" spans="1:41" ht="24.25" customHeight="1" x14ac:dyDescent="0.15">
      <c r="A11" s="295" t="s">
        <v>1440</v>
      </c>
      <c r="B11" s="745" t="s">
        <v>1441</v>
      </c>
      <c r="C11" s="727">
        <v>10</v>
      </c>
      <c r="D11" s="727"/>
      <c r="E11" s="727" t="s">
        <v>677</v>
      </c>
      <c r="F11" s="727"/>
      <c r="G11" s="727">
        <f>SUM(C11:E11)</f>
        <v>10</v>
      </c>
      <c r="H11" s="727"/>
      <c r="I11" s="727">
        <v>3</v>
      </c>
      <c r="J11" s="727"/>
      <c r="K11" s="727">
        <v>2</v>
      </c>
      <c r="L11" s="727"/>
      <c r="M11" s="727" t="s">
        <v>677</v>
      </c>
      <c r="N11" s="727"/>
      <c r="O11" s="727">
        <v>4416</v>
      </c>
      <c r="P11" s="727"/>
      <c r="Q11" s="727"/>
      <c r="R11" s="727"/>
      <c r="S11" s="727">
        <v>5812</v>
      </c>
      <c r="T11" s="727"/>
      <c r="U11" s="727"/>
      <c r="V11" s="727"/>
      <c r="W11" s="727">
        <v>9204</v>
      </c>
      <c r="X11" s="727"/>
      <c r="Y11" s="727"/>
      <c r="Z11" s="727"/>
      <c r="AA11" s="727" t="s">
        <v>677</v>
      </c>
      <c r="AB11" s="727"/>
      <c r="AC11" s="727"/>
      <c r="AD11" s="727"/>
      <c r="AE11" s="727"/>
      <c r="AF11" s="746" t="s">
        <v>677</v>
      </c>
      <c r="AG11" s="747"/>
      <c r="AH11" s="747"/>
      <c r="AI11" s="747"/>
      <c r="AJ11" s="748"/>
      <c r="AK11" s="727" t="s">
        <v>677</v>
      </c>
      <c r="AL11" s="727"/>
      <c r="AM11" s="727"/>
      <c r="AN11" s="727"/>
      <c r="AO11" s="727"/>
    </row>
    <row r="12" spans="1:41" ht="24.25" customHeight="1" x14ac:dyDescent="0.15">
      <c r="A12" s="295" t="s">
        <v>1965</v>
      </c>
      <c r="B12" s="745"/>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49"/>
      <c r="AG12" s="446"/>
      <c r="AH12" s="446"/>
      <c r="AI12" s="446"/>
      <c r="AJ12" s="750"/>
      <c r="AK12" s="727"/>
      <c r="AL12" s="727"/>
      <c r="AM12" s="727"/>
      <c r="AN12" s="727"/>
      <c r="AO12" s="727"/>
    </row>
    <row r="13" spans="1:41" ht="24.25" customHeight="1" x14ac:dyDescent="0.15">
      <c r="A13" s="165" t="s">
        <v>1442</v>
      </c>
      <c r="B13" s="745" t="s">
        <v>1443</v>
      </c>
      <c r="C13" s="727">
        <v>7</v>
      </c>
      <c r="D13" s="727"/>
      <c r="E13" s="727">
        <v>0</v>
      </c>
      <c r="F13" s="727"/>
      <c r="G13" s="727">
        <f>SUM(C13:E13)</f>
        <v>7</v>
      </c>
      <c r="H13" s="727"/>
      <c r="I13" s="727">
        <v>3</v>
      </c>
      <c r="J13" s="727"/>
      <c r="K13" s="727">
        <v>2</v>
      </c>
      <c r="L13" s="727"/>
      <c r="M13" s="727">
        <v>2</v>
      </c>
      <c r="N13" s="727"/>
      <c r="O13" s="727">
        <v>20</v>
      </c>
      <c r="P13" s="727"/>
      <c r="Q13" s="727"/>
      <c r="R13" s="727"/>
      <c r="S13" s="727">
        <v>100</v>
      </c>
      <c r="T13" s="727"/>
      <c r="U13" s="727"/>
      <c r="V13" s="727"/>
      <c r="W13" s="727">
        <v>425</v>
      </c>
      <c r="X13" s="727"/>
      <c r="Y13" s="727"/>
      <c r="Z13" s="727"/>
      <c r="AA13" s="727" t="s">
        <v>677</v>
      </c>
      <c r="AB13" s="727"/>
      <c r="AC13" s="727"/>
      <c r="AD13" s="727"/>
      <c r="AE13" s="727"/>
      <c r="AF13" s="746" t="s">
        <v>677</v>
      </c>
      <c r="AG13" s="747"/>
      <c r="AH13" s="747"/>
      <c r="AI13" s="747"/>
      <c r="AJ13" s="748"/>
      <c r="AK13" s="727" t="s">
        <v>677</v>
      </c>
      <c r="AL13" s="727"/>
      <c r="AM13" s="727"/>
      <c r="AN13" s="727"/>
      <c r="AO13" s="727"/>
    </row>
    <row r="14" spans="1:41" ht="24.25" customHeight="1" x14ac:dyDescent="0.15">
      <c r="A14" s="209" t="s">
        <v>1965</v>
      </c>
      <c r="B14" s="745"/>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49"/>
      <c r="AG14" s="446"/>
      <c r="AH14" s="446"/>
      <c r="AI14" s="446"/>
      <c r="AJ14" s="750"/>
      <c r="AK14" s="727"/>
      <c r="AL14" s="727"/>
      <c r="AM14" s="727"/>
      <c r="AN14" s="727"/>
      <c r="AO14" s="727"/>
    </row>
    <row r="15" spans="1:41" ht="24.25" customHeight="1" x14ac:dyDescent="0.15">
      <c r="A15" s="295" t="s">
        <v>1444</v>
      </c>
      <c r="B15" s="745" t="s">
        <v>1445</v>
      </c>
      <c r="C15" s="727">
        <v>10</v>
      </c>
      <c r="D15" s="727"/>
      <c r="E15" s="727" t="s">
        <v>677</v>
      </c>
      <c r="F15" s="727"/>
      <c r="G15" s="727">
        <v>10</v>
      </c>
      <c r="H15" s="727"/>
      <c r="I15" s="727">
        <v>3</v>
      </c>
      <c r="J15" s="727"/>
      <c r="K15" s="727">
        <v>2</v>
      </c>
      <c r="L15" s="727"/>
      <c r="M15" s="727">
        <v>1</v>
      </c>
      <c r="N15" s="727"/>
      <c r="O15" s="727">
        <v>4800</v>
      </c>
      <c r="P15" s="727"/>
      <c r="Q15" s="727"/>
      <c r="R15" s="727"/>
      <c r="S15" s="727">
        <v>125836</v>
      </c>
      <c r="T15" s="727"/>
      <c r="U15" s="727"/>
      <c r="V15" s="727"/>
      <c r="W15" s="727">
        <v>31824</v>
      </c>
      <c r="X15" s="727"/>
      <c r="Y15" s="727"/>
      <c r="Z15" s="727"/>
      <c r="AA15" s="727" t="s">
        <v>677</v>
      </c>
      <c r="AB15" s="727"/>
      <c r="AC15" s="727"/>
      <c r="AD15" s="727"/>
      <c r="AE15" s="727"/>
      <c r="AF15" s="746" t="s">
        <v>677</v>
      </c>
      <c r="AG15" s="747"/>
      <c r="AH15" s="747"/>
      <c r="AI15" s="747"/>
      <c r="AJ15" s="748"/>
      <c r="AK15" s="727" t="s">
        <v>677</v>
      </c>
      <c r="AL15" s="727"/>
      <c r="AM15" s="727"/>
      <c r="AN15" s="727"/>
      <c r="AO15" s="727"/>
    </row>
    <row r="16" spans="1:41" ht="24.25" customHeight="1" x14ac:dyDescent="0.15">
      <c r="A16" s="295" t="s">
        <v>1965</v>
      </c>
      <c r="B16" s="745"/>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49"/>
      <c r="AG16" s="446"/>
      <c r="AH16" s="446"/>
      <c r="AI16" s="446"/>
      <c r="AJ16" s="750"/>
      <c r="AK16" s="727"/>
      <c r="AL16" s="727"/>
      <c r="AM16" s="727"/>
      <c r="AN16" s="727"/>
      <c r="AO16" s="727"/>
    </row>
    <row r="17" spans="1:41" ht="24.25" customHeight="1" x14ac:dyDescent="0.15">
      <c r="A17" s="165" t="s">
        <v>1446</v>
      </c>
      <c r="B17" s="745" t="s">
        <v>1447</v>
      </c>
      <c r="C17" s="727">
        <v>9</v>
      </c>
      <c r="D17" s="727"/>
      <c r="E17" s="727" t="s">
        <v>677</v>
      </c>
      <c r="F17" s="727"/>
      <c r="G17" s="727">
        <f>SUM(C17:E17)</f>
        <v>9</v>
      </c>
      <c r="H17" s="727"/>
      <c r="I17" s="727">
        <v>3</v>
      </c>
      <c r="J17" s="727"/>
      <c r="K17" s="727">
        <v>2</v>
      </c>
      <c r="L17" s="727"/>
      <c r="M17" s="727" t="s">
        <v>677</v>
      </c>
      <c r="N17" s="727"/>
      <c r="O17" s="727">
        <v>2572</v>
      </c>
      <c r="P17" s="727"/>
      <c r="Q17" s="727"/>
      <c r="R17" s="727"/>
      <c r="S17" s="727">
        <v>9109</v>
      </c>
      <c r="T17" s="727"/>
      <c r="U17" s="727"/>
      <c r="V17" s="727"/>
      <c r="W17" s="727">
        <v>19895</v>
      </c>
      <c r="X17" s="727"/>
      <c r="Y17" s="727"/>
      <c r="Z17" s="727"/>
      <c r="AA17" s="727" t="s">
        <v>677</v>
      </c>
      <c r="AB17" s="727"/>
      <c r="AC17" s="727"/>
      <c r="AD17" s="727"/>
      <c r="AE17" s="727"/>
      <c r="AF17" s="746" t="s">
        <v>677</v>
      </c>
      <c r="AG17" s="747"/>
      <c r="AH17" s="747"/>
      <c r="AI17" s="747"/>
      <c r="AJ17" s="748"/>
      <c r="AK17" s="727" t="s">
        <v>677</v>
      </c>
      <c r="AL17" s="727"/>
      <c r="AM17" s="727"/>
      <c r="AN17" s="727"/>
      <c r="AO17" s="727"/>
    </row>
    <row r="18" spans="1:41" ht="24.25" customHeight="1" x14ac:dyDescent="0.15">
      <c r="A18" s="209" t="s">
        <v>1965</v>
      </c>
      <c r="B18" s="745"/>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49"/>
      <c r="AG18" s="446"/>
      <c r="AH18" s="446"/>
      <c r="AI18" s="446"/>
      <c r="AJ18" s="750"/>
      <c r="AK18" s="727"/>
      <c r="AL18" s="727"/>
      <c r="AM18" s="727"/>
      <c r="AN18" s="727"/>
      <c r="AO18" s="727"/>
    </row>
    <row r="19" spans="1:41" ht="24.25" customHeight="1" x14ac:dyDescent="0.15">
      <c r="A19" s="295" t="s">
        <v>1448</v>
      </c>
      <c r="B19" s="745" t="s">
        <v>1449</v>
      </c>
      <c r="C19" s="727">
        <v>85</v>
      </c>
      <c r="D19" s="727"/>
      <c r="E19" s="727" t="s">
        <v>677</v>
      </c>
      <c r="F19" s="727"/>
      <c r="G19" s="727">
        <f>SUM(C19:E19)</f>
        <v>85</v>
      </c>
      <c r="H19" s="727"/>
      <c r="I19" s="727">
        <v>5</v>
      </c>
      <c r="J19" s="727"/>
      <c r="K19" s="727">
        <v>3</v>
      </c>
      <c r="L19" s="727"/>
      <c r="M19" s="727" t="s">
        <v>677</v>
      </c>
      <c r="N19" s="727"/>
      <c r="O19" s="727">
        <v>480</v>
      </c>
      <c r="P19" s="727"/>
      <c r="Q19" s="727"/>
      <c r="R19" s="727"/>
      <c r="S19" s="727">
        <v>5696</v>
      </c>
      <c r="T19" s="727"/>
      <c r="U19" s="727"/>
      <c r="V19" s="727"/>
      <c r="W19" s="727">
        <v>2000</v>
      </c>
      <c r="X19" s="727"/>
      <c r="Y19" s="727"/>
      <c r="Z19" s="727"/>
      <c r="AA19" s="727" t="s">
        <v>677</v>
      </c>
      <c r="AB19" s="727"/>
      <c r="AC19" s="727"/>
      <c r="AD19" s="727"/>
      <c r="AE19" s="727"/>
      <c r="AF19" s="746" t="s">
        <v>677</v>
      </c>
      <c r="AG19" s="747"/>
      <c r="AH19" s="747"/>
      <c r="AI19" s="747"/>
      <c r="AJ19" s="748"/>
      <c r="AK19" s="727" t="s">
        <v>677</v>
      </c>
      <c r="AL19" s="727"/>
      <c r="AM19" s="727"/>
      <c r="AN19" s="727"/>
      <c r="AO19" s="727"/>
    </row>
    <row r="20" spans="1:41" ht="24.25" customHeight="1" x14ac:dyDescent="0.15">
      <c r="A20" s="295" t="s">
        <v>1966</v>
      </c>
      <c r="B20" s="745"/>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49"/>
      <c r="AG20" s="446"/>
      <c r="AH20" s="446"/>
      <c r="AI20" s="446"/>
      <c r="AJ20" s="750"/>
      <c r="AK20" s="727"/>
      <c r="AL20" s="727"/>
      <c r="AM20" s="727"/>
      <c r="AN20" s="727"/>
      <c r="AO20" s="727"/>
    </row>
    <row r="21" spans="1:41" ht="24.25" customHeight="1" x14ac:dyDescent="0.15">
      <c r="A21" s="165" t="s">
        <v>1450</v>
      </c>
      <c r="B21" s="745" t="s">
        <v>1451</v>
      </c>
      <c r="C21" s="727">
        <v>8</v>
      </c>
      <c r="D21" s="727"/>
      <c r="E21" s="727" t="s">
        <v>677</v>
      </c>
      <c r="F21" s="727"/>
      <c r="G21" s="727">
        <v>8</v>
      </c>
      <c r="H21" s="727"/>
      <c r="I21" s="727">
        <v>3</v>
      </c>
      <c r="J21" s="727"/>
      <c r="K21" s="727">
        <v>2</v>
      </c>
      <c r="L21" s="727"/>
      <c r="M21" s="727" t="s">
        <v>677</v>
      </c>
      <c r="N21" s="727"/>
      <c r="O21" s="727" t="s">
        <v>1426</v>
      </c>
      <c r="P21" s="727"/>
      <c r="Q21" s="727"/>
      <c r="R21" s="727"/>
      <c r="S21" s="727" t="s">
        <v>1426</v>
      </c>
      <c r="T21" s="727"/>
      <c r="U21" s="727"/>
      <c r="V21" s="727"/>
      <c r="W21" s="727">
        <v>36</v>
      </c>
      <c r="X21" s="727"/>
      <c r="Y21" s="727"/>
      <c r="Z21" s="727"/>
      <c r="AA21" s="727" t="s">
        <v>677</v>
      </c>
      <c r="AB21" s="727"/>
      <c r="AC21" s="727"/>
      <c r="AD21" s="727"/>
      <c r="AE21" s="727"/>
      <c r="AF21" s="746" t="s">
        <v>677</v>
      </c>
      <c r="AG21" s="747"/>
      <c r="AH21" s="747"/>
      <c r="AI21" s="747"/>
      <c r="AJ21" s="748"/>
      <c r="AK21" s="727" t="s">
        <v>677</v>
      </c>
      <c r="AL21" s="727"/>
      <c r="AM21" s="727"/>
      <c r="AN21" s="727"/>
      <c r="AO21" s="727"/>
    </row>
    <row r="22" spans="1:41" ht="24.25" customHeight="1" x14ac:dyDescent="0.15">
      <c r="A22" s="209" t="s">
        <v>1967</v>
      </c>
      <c r="B22" s="745"/>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49"/>
      <c r="AG22" s="446"/>
      <c r="AH22" s="446"/>
      <c r="AI22" s="446"/>
      <c r="AJ22" s="750"/>
      <c r="AK22" s="727"/>
      <c r="AL22" s="727"/>
      <c r="AM22" s="727"/>
      <c r="AN22" s="727"/>
      <c r="AO22" s="727"/>
    </row>
    <row r="23" spans="1:41" ht="24.25" customHeight="1" x14ac:dyDescent="0.15">
      <c r="A23" s="295" t="s">
        <v>1452</v>
      </c>
      <c r="B23" s="745" t="s">
        <v>1453</v>
      </c>
      <c r="C23" s="727">
        <v>23</v>
      </c>
      <c r="D23" s="727"/>
      <c r="E23" s="727" t="s">
        <v>677</v>
      </c>
      <c r="F23" s="727"/>
      <c r="G23" s="727">
        <v>23</v>
      </c>
      <c r="H23" s="727"/>
      <c r="I23" s="727">
        <v>4</v>
      </c>
      <c r="J23" s="727"/>
      <c r="K23" s="727">
        <v>2</v>
      </c>
      <c r="L23" s="727"/>
      <c r="M23" s="727" t="s">
        <v>677</v>
      </c>
      <c r="N23" s="727"/>
      <c r="O23" s="727">
        <v>3420</v>
      </c>
      <c r="P23" s="727"/>
      <c r="Q23" s="727"/>
      <c r="R23" s="727"/>
      <c r="S23" s="727">
        <v>11643</v>
      </c>
      <c r="T23" s="727"/>
      <c r="U23" s="727"/>
      <c r="V23" s="727"/>
      <c r="W23" s="727" t="s">
        <v>677</v>
      </c>
      <c r="X23" s="727"/>
      <c r="Y23" s="727"/>
      <c r="Z23" s="727"/>
      <c r="AA23" s="727" t="s">
        <v>677</v>
      </c>
      <c r="AB23" s="727"/>
      <c r="AC23" s="727"/>
      <c r="AD23" s="727"/>
      <c r="AE23" s="727"/>
      <c r="AF23" s="746" t="s">
        <v>677</v>
      </c>
      <c r="AG23" s="747"/>
      <c r="AH23" s="747"/>
      <c r="AI23" s="747"/>
      <c r="AJ23" s="748"/>
      <c r="AK23" s="727" t="s">
        <v>677</v>
      </c>
      <c r="AL23" s="727"/>
      <c r="AM23" s="727"/>
      <c r="AN23" s="727"/>
      <c r="AO23" s="727"/>
    </row>
    <row r="24" spans="1:41" ht="24.25" customHeight="1" x14ac:dyDescent="0.15">
      <c r="A24" s="295" t="s">
        <v>1968</v>
      </c>
      <c r="B24" s="745"/>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49"/>
      <c r="AG24" s="446"/>
      <c r="AH24" s="446"/>
      <c r="AI24" s="446"/>
      <c r="AJ24" s="750"/>
      <c r="AK24" s="727"/>
      <c r="AL24" s="727"/>
      <c r="AM24" s="727"/>
      <c r="AN24" s="727"/>
      <c r="AO24" s="727"/>
    </row>
    <row r="25" spans="1:41" ht="24.25" customHeight="1" x14ac:dyDescent="0.15">
      <c r="A25" s="165" t="s">
        <v>641</v>
      </c>
      <c r="B25" s="745" t="s">
        <v>1454</v>
      </c>
      <c r="C25" s="727">
        <v>8</v>
      </c>
      <c r="D25" s="727"/>
      <c r="E25" s="727" t="s">
        <v>677</v>
      </c>
      <c r="F25" s="727"/>
      <c r="G25" s="727">
        <f>SUM(C25:E25)</f>
        <v>8</v>
      </c>
      <c r="H25" s="727"/>
      <c r="I25" s="727">
        <v>7</v>
      </c>
      <c r="J25" s="727"/>
      <c r="K25" s="727">
        <v>1</v>
      </c>
      <c r="L25" s="727"/>
      <c r="M25" s="727" t="s">
        <v>677</v>
      </c>
      <c r="N25" s="727"/>
      <c r="O25" s="727">
        <v>1740</v>
      </c>
      <c r="P25" s="727"/>
      <c r="Q25" s="727"/>
      <c r="R25" s="727"/>
      <c r="S25" s="727">
        <v>6780</v>
      </c>
      <c r="T25" s="727"/>
      <c r="U25" s="727"/>
      <c r="V25" s="727"/>
      <c r="W25" s="727">
        <v>370</v>
      </c>
      <c r="X25" s="727"/>
      <c r="Y25" s="727"/>
      <c r="Z25" s="727"/>
      <c r="AA25" s="727" t="s">
        <v>677</v>
      </c>
      <c r="AB25" s="727"/>
      <c r="AC25" s="727"/>
      <c r="AD25" s="727"/>
      <c r="AE25" s="727"/>
      <c r="AF25" s="746" t="s">
        <v>677</v>
      </c>
      <c r="AG25" s="747"/>
      <c r="AH25" s="747"/>
      <c r="AI25" s="747"/>
      <c r="AJ25" s="748"/>
      <c r="AK25" s="727" t="s">
        <v>677</v>
      </c>
      <c r="AL25" s="727"/>
      <c r="AM25" s="727"/>
      <c r="AN25" s="727"/>
      <c r="AO25" s="727"/>
    </row>
    <row r="26" spans="1:41" ht="24.25" customHeight="1" x14ac:dyDescent="0.15">
      <c r="A26" s="209" t="s">
        <v>1969</v>
      </c>
      <c r="B26" s="745"/>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49"/>
      <c r="AG26" s="446"/>
      <c r="AH26" s="446"/>
      <c r="AI26" s="446"/>
      <c r="AJ26" s="750"/>
      <c r="AK26" s="727"/>
      <c r="AL26" s="727"/>
      <c r="AM26" s="727"/>
      <c r="AN26" s="727"/>
      <c r="AO26" s="727"/>
    </row>
    <row r="27" spans="1:41" ht="18" customHeight="1" x14ac:dyDescent="0.15">
      <c r="G27" s="418"/>
      <c r="H27" s="418"/>
      <c r="AC27" s="418" t="s">
        <v>1455</v>
      </c>
      <c r="AD27" s="418"/>
      <c r="AE27" s="418"/>
      <c r="AF27" s="418"/>
      <c r="AG27" s="418"/>
      <c r="AH27" s="418"/>
      <c r="AI27" s="418"/>
      <c r="AJ27" s="418"/>
      <c r="AK27" s="418"/>
      <c r="AL27" s="418"/>
      <c r="AM27" s="418"/>
      <c r="AN27" s="418"/>
    </row>
    <row r="28" spans="1:41" ht="20.95" customHeight="1" x14ac:dyDescent="0.15"/>
    <row r="29" spans="1:41" ht="20.95" customHeight="1" x14ac:dyDescent="0.15"/>
  </sheetData>
  <sheetProtection selectLockedCells="1" selectUnlockedCells="1"/>
  <mergeCells count="158">
    <mergeCell ref="W25:Z26"/>
    <mergeCell ref="AA25:AE26"/>
    <mergeCell ref="AF25:AJ26"/>
    <mergeCell ref="AK25:AO26"/>
    <mergeCell ref="G27:H27"/>
    <mergeCell ref="AC27:AN27"/>
    <mergeCell ref="AK23:AO24"/>
    <mergeCell ref="B25:B26"/>
    <mergeCell ref="C25:D26"/>
    <mergeCell ref="E25:F26"/>
    <mergeCell ref="G25:H26"/>
    <mergeCell ref="I25:J26"/>
    <mergeCell ref="K25:L26"/>
    <mergeCell ref="M25:N26"/>
    <mergeCell ref="O25:R26"/>
    <mergeCell ref="S25:V26"/>
    <mergeCell ref="M23:N24"/>
    <mergeCell ref="O23:R24"/>
    <mergeCell ref="S23:V24"/>
    <mergeCell ref="W23:Z24"/>
    <mergeCell ref="AA23:AE24"/>
    <mergeCell ref="AF23:AJ24"/>
    <mergeCell ref="W21:Z22"/>
    <mergeCell ref="AA21:AE22"/>
    <mergeCell ref="AF21:AJ22"/>
    <mergeCell ref="AK21:AO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AF17:AJ18"/>
    <mergeCell ref="AK17:AO18"/>
    <mergeCell ref="B19:B20"/>
    <mergeCell ref="C19:D20"/>
    <mergeCell ref="E19:F20"/>
    <mergeCell ref="G19:H20"/>
    <mergeCell ref="I19:J20"/>
    <mergeCell ref="K19:L20"/>
    <mergeCell ref="AK19:AO20"/>
    <mergeCell ref="M19:N20"/>
    <mergeCell ref="O19:R20"/>
    <mergeCell ref="S19:V20"/>
    <mergeCell ref="W19:Z20"/>
    <mergeCell ref="AA19:AE20"/>
    <mergeCell ref="AF19:AJ20"/>
    <mergeCell ref="B15:B16"/>
    <mergeCell ref="C15:D16"/>
    <mergeCell ref="E15:F16"/>
    <mergeCell ref="G15:H16"/>
    <mergeCell ref="I15:J16"/>
    <mergeCell ref="K15:L16"/>
    <mergeCell ref="AK15:AO16"/>
    <mergeCell ref="B17:B18"/>
    <mergeCell ref="C17:D18"/>
    <mergeCell ref="E17:F18"/>
    <mergeCell ref="G17:H18"/>
    <mergeCell ref="I17:J18"/>
    <mergeCell ref="K17:L18"/>
    <mergeCell ref="M17:N18"/>
    <mergeCell ref="O17:R18"/>
    <mergeCell ref="S17:V18"/>
    <mergeCell ref="M15:N16"/>
    <mergeCell ref="O15:R16"/>
    <mergeCell ref="S15:V16"/>
    <mergeCell ref="W15:Z16"/>
    <mergeCell ref="AA15:AE16"/>
    <mergeCell ref="AF15:AJ16"/>
    <mergeCell ref="W17:Z18"/>
    <mergeCell ref="AA17:AE18"/>
    <mergeCell ref="AK11:AO12"/>
    <mergeCell ref="B13:B14"/>
    <mergeCell ref="C13:D14"/>
    <mergeCell ref="E13:F14"/>
    <mergeCell ref="G13:H14"/>
    <mergeCell ref="I13:J14"/>
    <mergeCell ref="K13:L14"/>
    <mergeCell ref="M13:N14"/>
    <mergeCell ref="O13:R14"/>
    <mergeCell ref="S13:V14"/>
    <mergeCell ref="M11:N12"/>
    <mergeCell ref="O11:R12"/>
    <mergeCell ref="S11:V12"/>
    <mergeCell ref="W11:Z12"/>
    <mergeCell ref="AA11:AE12"/>
    <mergeCell ref="AF11:AJ12"/>
    <mergeCell ref="W13:Z14"/>
    <mergeCell ref="AA13:AE14"/>
    <mergeCell ref="AF13:AJ14"/>
    <mergeCell ref="AK13:AO14"/>
    <mergeCell ref="B11:B12"/>
    <mergeCell ref="C11:D12"/>
    <mergeCell ref="E11:F12"/>
    <mergeCell ref="G11:H12"/>
    <mergeCell ref="I11:J12"/>
    <mergeCell ref="K11:L12"/>
    <mergeCell ref="C10:D10"/>
    <mergeCell ref="E10:F10"/>
    <mergeCell ref="G10:H10"/>
    <mergeCell ref="I10:J10"/>
    <mergeCell ref="K10:L10"/>
    <mergeCell ref="AM5:AO6"/>
    <mergeCell ref="A8:L8"/>
    <mergeCell ref="Z8:AO8"/>
    <mergeCell ref="A9:A10"/>
    <mergeCell ref="B9:B10"/>
    <mergeCell ref="C9:H9"/>
    <mergeCell ref="I9:N9"/>
    <mergeCell ref="O9:R10"/>
    <mergeCell ref="S9:V10"/>
    <mergeCell ref="W9:AO9"/>
    <mergeCell ref="U5:V6"/>
    <mergeCell ref="W5:Z6"/>
    <mergeCell ref="AA5:AC6"/>
    <mergeCell ref="AD5:AF6"/>
    <mergeCell ref="AG5:AI6"/>
    <mergeCell ref="AJ5:AL6"/>
    <mergeCell ref="W10:Z10"/>
    <mergeCell ref="AA10:AE10"/>
    <mergeCell ref="AF10:AJ10"/>
    <mergeCell ref="AK10:AO10"/>
    <mergeCell ref="M10:N10"/>
    <mergeCell ref="C5:J6"/>
    <mergeCell ref="K5:L6"/>
    <mergeCell ref="M5:N6"/>
    <mergeCell ref="O5:P6"/>
    <mergeCell ref="Q5:R6"/>
    <mergeCell ref="S5:T6"/>
    <mergeCell ref="M4:N4"/>
    <mergeCell ref="O4:P4"/>
    <mergeCell ref="Q4:R4"/>
    <mergeCell ref="S4:T4"/>
    <mergeCell ref="A2:L2"/>
    <mergeCell ref="Z2:AO2"/>
    <mergeCell ref="A3:A4"/>
    <mergeCell ref="B3:B4"/>
    <mergeCell ref="C3:J4"/>
    <mergeCell ref="K3:P3"/>
    <mergeCell ref="Q3:V3"/>
    <mergeCell ref="W3:Z4"/>
    <mergeCell ref="AA3:AO3"/>
    <mergeCell ref="K4:L4"/>
    <mergeCell ref="AD4:AF4"/>
    <mergeCell ref="AG4:AI4"/>
    <mergeCell ref="AJ4:AL4"/>
    <mergeCell ref="AM4:AO4"/>
    <mergeCell ref="U4:V4"/>
    <mergeCell ref="AA4:AC4"/>
  </mergeCells>
  <phoneticPr fontId="3"/>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6324-6937-4323-81E3-883C01EF34CE}">
  <sheetPr>
    <pageSetUpPr fitToPage="1"/>
  </sheetPr>
  <dimension ref="A2:BE41"/>
  <sheetViews>
    <sheetView view="pageLayout" zoomScaleNormal="100" workbookViewId="0">
      <selection activeCell="U31" sqref="U31:BE31"/>
    </sheetView>
  </sheetViews>
  <sheetFormatPr defaultColWidth="9" defaultRowHeight="14.4" x14ac:dyDescent="0.15"/>
  <cols>
    <col min="1" max="1" width="1.6640625" style="51" customWidth="1"/>
    <col min="2" max="3" width="2.6640625" style="51" customWidth="1"/>
    <col min="4" max="4" width="1.6640625" style="51" customWidth="1"/>
    <col min="5" max="22" width="2.6640625" style="51" customWidth="1"/>
    <col min="23" max="27" width="3.33203125" style="51" customWidth="1"/>
    <col min="28" max="30" width="3.109375" style="51" customWidth="1"/>
    <col min="31" max="31" width="2.77734375" style="51" customWidth="1"/>
    <col min="32" max="33" width="3.109375" style="51" customWidth="1"/>
    <col min="34" max="42" width="2.6640625" style="51" customWidth="1"/>
    <col min="43" max="43" width="2.44140625" style="51" customWidth="1"/>
    <col min="44" max="56" width="2.6640625" style="51" customWidth="1"/>
    <col min="57" max="57" width="2.33203125" style="51" customWidth="1"/>
    <col min="58" max="172" width="2.6640625" style="51" customWidth="1"/>
    <col min="173" max="16384" width="9" style="51"/>
  </cols>
  <sheetData>
    <row r="2" spans="1:57" ht="20.95" customHeight="1" x14ac:dyDescent="0.15">
      <c r="A2" s="51" t="s">
        <v>1846</v>
      </c>
      <c r="AQ2" s="424" t="s">
        <v>1436</v>
      </c>
      <c r="AR2" s="424"/>
      <c r="AS2" s="424"/>
      <c r="AT2" s="424"/>
      <c r="AU2" s="424"/>
      <c r="AV2" s="424"/>
      <c r="AW2" s="424"/>
      <c r="AX2" s="424"/>
      <c r="AY2" s="424"/>
      <c r="AZ2" s="424"/>
      <c r="BA2" s="424"/>
      <c r="BB2" s="424"/>
      <c r="BC2" s="424"/>
      <c r="BD2" s="424"/>
      <c r="BE2" s="424"/>
    </row>
    <row r="3" spans="1:57" ht="15.9" customHeight="1" x14ac:dyDescent="0.25">
      <c r="A3" s="751" t="s">
        <v>1456</v>
      </c>
      <c r="B3" s="752"/>
      <c r="C3" s="752"/>
      <c r="D3" s="752"/>
      <c r="E3" s="752"/>
      <c r="F3" s="752"/>
      <c r="G3" s="752"/>
      <c r="H3" s="752"/>
      <c r="I3" s="753"/>
      <c r="J3" s="751" t="s">
        <v>1457</v>
      </c>
      <c r="K3" s="754"/>
      <c r="L3" s="754"/>
      <c r="M3" s="754"/>
      <c r="N3" s="754"/>
      <c r="O3" s="754"/>
      <c r="P3" s="754"/>
      <c r="Q3" s="754"/>
      <c r="R3" s="754"/>
      <c r="S3" s="754"/>
      <c r="T3" s="754"/>
      <c r="U3" s="754"/>
      <c r="V3" s="754"/>
      <c r="W3" s="447" t="s">
        <v>1342</v>
      </c>
      <c r="X3" s="447"/>
      <c r="Y3" s="447"/>
      <c r="Z3" s="447"/>
      <c r="AA3" s="447"/>
      <c r="AB3" s="447"/>
      <c r="AC3" s="447"/>
      <c r="AD3" s="447"/>
      <c r="AE3" s="447"/>
      <c r="AF3" s="447"/>
      <c r="AG3" s="447"/>
      <c r="AH3" s="447" t="s">
        <v>1850</v>
      </c>
      <c r="AI3" s="447"/>
      <c r="AJ3" s="447"/>
      <c r="AK3" s="447"/>
      <c r="AL3" s="447"/>
      <c r="AM3" s="447"/>
      <c r="AN3" s="447"/>
      <c r="AO3" s="447"/>
      <c r="AP3" s="447"/>
      <c r="AQ3" s="447" t="s">
        <v>1905</v>
      </c>
      <c r="AR3" s="447"/>
      <c r="AS3" s="447"/>
      <c r="AT3" s="447"/>
      <c r="AU3" s="447"/>
      <c r="AV3" s="447"/>
      <c r="AW3" s="447"/>
      <c r="AX3" s="447"/>
      <c r="AY3" s="447"/>
      <c r="AZ3" s="447" t="s">
        <v>1458</v>
      </c>
      <c r="BA3" s="447"/>
      <c r="BB3" s="447"/>
      <c r="BC3" s="447"/>
      <c r="BD3" s="447"/>
      <c r="BE3" s="447"/>
    </row>
    <row r="4" spans="1:57" ht="15.9" customHeight="1" x14ac:dyDescent="0.15">
      <c r="A4" s="755" t="s">
        <v>1970</v>
      </c>
      <c r="B4" s="756"/>
      <c r="C4" s="756"/>
      <c r="D4" s="756"/>
      <c r="E4" s="756"/>
      <c r="F4" s="756"/>
      <c r="G4" s="756"/>
      <c r="H4" s="756"/>
      <c r="I4" s="757"/>
      <c r="J4" s="755" t="s">
        <v>1459</v>
      </c>
      <c r="K4" s="758"/>
      <c r="L4" s="758"/>
      <c r="M4" s="758"/>
      <c r="N4" s="758"/>
      <c r="O4" s="758"/>
      <c r="P4" s="758"/>
      <c r="Q4" s="758"/>
      <c r="R4" s="758"/>
      <c r="S4" s="758"/>
      <c r="T4" s="758"/>
      <c r="U4" s="758"/>
      <c r="V4" s="758"/>
      <c r="W4" s="447"/>
      <c r="X4" s="447"/>
      <c r="Y4" s="447"/>
      <c r="Z4" s="447"/>
      <c r="AA4" s="447"/>
      <c r="AB4" s="447"/>
      <c r="AC4" s="447"/>
      <c r="AD4" s="447"/>
      <c r="AE4" s="447"/>
      <c r="AF4" s="447"/>
      <c r="AG4" s="447"/>
      <c r="AH4" s="447" t="s">
        <v>1346</v>
      </c>
      <c r="AI4" s="447"/>
      <c r="AJ4" s="447"/>
      <c r="AK4" s="447" t="s">
        <v>1347</v>
      </c>
      <c r="AL4" s="447"/>
      <c r="AM4" s="447"/>
      <c r="AN4" s="447" t="s">
        <v>150</v>
      </c>
      <c r="AO4" s="447"/>
      <c r="AP4" s="447"/>
      <c r="AQ4" s="447" t="s">
        <v>1348</v>
      </c>
      <c r="AR4" s="447"/>
      <c r="AS4" s="447"/>
      <c r="AT4" s="447" t="s">
        <v>1349</v>
      </c>
      <c r="AU4" s="447"/>
      <c r="AV4" s="447"/>
      <c r="AW4" s="447" t="s">
        <v>1350</v>
      </c>
      <c r="AX4" s="447"/>
      <c r="AY4" s="447"/>
      <c r="AZ4" s="447"/>
      <c r="BA4" s="447"/>
      <c r="BB4" s="447"/>
      <c r="BC4" s="447"/>
      <c r="BD4" s="447"/>
      <c r="BE4" s="447"/>
    </row>
    <row r="5" spans="1:57" ht="15.9" customHeight="1" x14ac:dyDescent="0.25">
      <c r="A5" s="761" t="s">
        <v>1460</v>
      </c>
      <c r="B5" s="762"/>
      <c r="C5" s="762"/>
      <c r="D5" s="762"/>
      <c r="E5" s="762"/>
      <c r="F5" s="762"/>
      <c r="G5" s="762"/>
      <c r="H5" s="762"/>
      <c r="I5" s="763"/>
      <c r="J5" s="764" t="s">
        <v>1461</v>
      </c>
      <c r="K5" s="765"/>
      <c r="L5" s="765"/>
      <c r="M5" s="765"/>
      <c r="N5" s="765"/>
      <c r="O5" s="765"/>
      <c r="P5" s="765"/>
      <c r="Q5" s="765"/>
      <c r="R5" s="765"/>
      <c r="S5" s="765"/>
      <c r="T5" s="765"/>
      <c r="U5" s="765"/>
      <c r="V5" s="765"/>
      <c r="W5" s="637" t="s">
        <v>1433</v>
      </c>
      <c r="X5" s="637"/>
      <c r="Y5" s="637"/>
      <c r="Z5" s="637"/>
      <c r="AA5" s="637"/>
      <c r="AB5" s="637"/>
      <c r="AC5" s="637"/>
      <c r="AD5" s="637"/>
      <c r="AE5" s="637"/>
      <c r="AF5" s="637"/>
      <c r="AG5" s="637"/>
      <c r="AH5" s="725">
        <v>17</v>
      </c>
      <c r="AI5" s="725"/>
      <c r="AJ5" s="725"/>
      <c r="AK5" s="725" t="s">
        <v>677</v>
      </c>
      <c r="AL5" s="725"/>
      <c r="AM5" s="725"/>
      <c r="AN5" s="725">
        <v>17</v>
      </c>
      <c r="AO5" s="725"/>
      <c r="AP5" s="725"/>
      <c r="AQ5" s="725">
        <v>6</v>
      </c>
      <c r="AR5" s="725"/>
      <c r="AS5" s="725"/>
      <c r="AT5" s="746">
        <v>2</v>
      </c>
      <c r="AU5" s="747"/>
      <c r="AV5" s="748"/>
      <c r="AW5" s="725">
        <v>2</v>
      </c>
      <c r="AX5" s="725"/>
      <c r="AY5" s="725"/>
      <c r="AZ5" s="727">
        <v>2190</v>
      </c>
      <c r="BA5" s="727"/>
      <c r="BB5" s="727"/>
      <c r="BC5" s="727"/>
      <c r="BD5" s="727"/>
      <c r="BE5" s="727"/>
    </row>
    <row r="6" spans="1:57" ht="15.9" customHeight="1" x14ac:dyDescent="0.15">
      <c r="A6" s="755" t="s">
        <v>1847</v>
      </c>
      <c r="B6" s="756"/>
      <c r="C6" s="756"/>
      <c r="D6" s="756"/>
      <c r="E6" s="756"/>
      <c r="F6" s="756"/>
      <c r="G6" s="756"/>
      <c r="H6" s="756"/>
      <c r="I6" s="757"/>
      <c r="J6" s="759" t="s">
        <v>1462</v>
      </c>
      <c r="K6" s="760"/>
      <c r="L6" s="760"/>
      <c r="M6" s="760"/>
      <c r="N6" s="760"/>
      <c r="O6" s="760"/>
      <c r="P6" s="760"/>
      <c r="Q6" s="760"/>
      <c r="R6" s="760"/>
      <c r="S6" s="760"/>
      <c r="T6" s="760"/>
      <c r="U6" s="760"/>
      <c r="V6" s="760"/>
      <c r="W6" s="637"/>
      <c r="X6" s="637"/>
      <c r="Y6" s="637"/>
      <c r="Z6" s="637"/>
      <c r="AA6" s="637"/>
      <c r="AB6" s="637"/>
      <c r="AC6" s="637"/>
      <c r="AD6" s="637"/>
      <c r="AE6" s="637"/>
      <c r="AF6" s="637"/>
      <c r="AG6" s="637"/>
      <c r="AH6" s="725"/>
      <c r="AI6" s="725"/>
      <c r="AJ6" s="725"/>
      <c r="AK6" s="725"/>
      <c r="AL6" s="725"/>
      <c r="AM6" s="725"/>
      <c r="AN6" s="725"/>
      <c r="AO6" s="725"/>
      <c r="AP6" s="725"/>
      <c r="AQ6" s="725"/>
      <c r="AR6" s="725"/>
      <c r="AS6" s="725"/>
      <c r="AT6" s="749"/>
      <c r="AU6" s="446"/>
      <c r="AV6" s="750"/>
      <c r="AW6" s="725"/>
      <c r="AX6" s="725"/>
      <c r="AY6" s="725"/>
      <c r="AZ6" s="727"/>
      <c r="BA6" s="727"/>
      <c r="BB6" s="727"/>
      <c r="BC6" s="727"/>
      <c r="BD6" s="727"/>
      <c r="BE6" s="727"/>
    </row>
    <row r="7" spans="1:57" ht="11.3" customHeight="1" x14ac:dyDescent="0.25">
      <c r="A7" s="208"/>
      <c r="B7" s="208"/>
      <c r="C7" s="208"/>
      <c r="D7" s="208"/>
      <c r="E7" s="208"/>
      <c r="F7" s="208"/>
      <c r="G7" s="208"/>
      <c r="H7" s="208"/>
      <c r="I7" s="208"/>
      <c r="J7" s="208"/>
      <c r="K7" s="208"/>
      <c r="L7" s="208"/>
      <c r="M7" s="208"/>
      <c r="N7" s="208"/>
      <c r="O7" s="208"/>
      <c r="P7" s="208"/>
      <c r="Q7" s="208"/>
      <c r="R7" s="208"/>
      <c r="S7" s="208"/>
      <c r="T7" s="208"/>
      <c r="U7" s="208"/>
      <c r="V7" s="208"/>
    </row>
    <row r="8" spans="1:57" ht="20.95" customHeight="1" x14ac:dyDescent="0.15">
      <c r="A8" s="51" t="s">
        <v>1848</v>
      </c>
    </row>
    <row r="9" spans="1:57" ht="15.9" customHeight="1" x14ac:dyDescent="0.15">
      <c r="E9" s="51" t="s">
        <v>1463</v>
      </c>
      <c r="L9" s="85" t="s">
        <v>1464</v>
      </c>
      <c r="M9" s="85"/>
      <c r="N9" s="85"/>
      <c r="O9" s="85"/>
      <c r="P9" s="85"/>
      <c r="Q9" s="85"/>
      <c r="R9" s="85"/>
      <c r="S9" s="85"/>
      <c r="T9" s="85"/>
      <c r="U9" s="85"/>
      <c r="V9" s="85"/>
      <c r="W9" s="85"/>
      <c r="X9" s="85"/>
      <c r="Y9" s="85"/>
      <c r="Z9" s="85"/>
    </row>
    <row r="10" spans="1:57" ht="15.9" customHeight="1" x14ac:dyDescent="0.15">
      <c r="E10" s="51" t="s">
        <v>1457</v>
      </c>
      <c r="L10" s="51" t="s">
        <v>1372</v>
      </c>
    </row>
    <row r="11" spans="1:57" ht="15.9" customHeight="1" x14ac:dyDescent="0.15">
      <c r="E11" s="51" t="s">
        <v>1465</v>
      </c>
      <c r="L11" s="51" t="s">
        <v>1466</v>
      </c>
    </row>
    <row r="12" spans="1:57" ht="15.75" customHeight="1" x14ac:dyDescent="0.15">
      <c r="A12" s="418" t="s">
        <v>1467</v>
      </c>
      <c r="B12" s="418"/>
      <c r="C12" s="418"/>
      <c r="D12" s="418"/>
      <c r="E12" s="418"/>
      <c r="F12" s="418"/>
      <c r="AQ12" s="433" t="s">
        <v>1436</v>
      </c>
      <c r="AR12" s="433"/>
      <c r="AS12" s="433"/>
      <c r="AT12" s="433"/>
      <c r="AU12" s="433"/>
      <c r="AV12" s="433"/>
      <c r="AW12" s="433"/>
      <c r="AX12" s="433"/>
      <c r="AY12" s="433"/>
      <c r="AZ12" s="433"/>
      <c r="BA12" s="433"/>
      <c r="BB12" s="433"/>
      <c r="BC12" s="433"/>
      <c r="BD12" s="433"/>
      <c r="BE12" s="433"/>
    </row>
    <row r="13" spans="1:57" ht="15.9" customHeight="1" x14ac:dyDescent="0.15">
      <c r="A13" s="447" t="s">
        <v>1468</v>
      </c>
      <c r="B13" s="447"/>
      <c r="C13" s="447"/>
      <c r="D13" s="447"/>
      <c r="E13" s="447"/>
      <c r="F13" s="447"/>
      <c r="G13" s="447"/>
      <c r="H13" s="447"/>
      <c r="I13" s="447"/>
      <c r="J13" s="447" t="s">
        <v>1469</v>
      </c>
      <c r="K13" s="447"/>
      <c r="L13" s="447"/>
      <c r="M13" s="447"/>
      <c r="N13" s="447"/>
      <c r="O13" s="447"/>
      <c r="P13" s="447"/>
      <c r="Q13" s="447"/>
      <c r="R13" s="447"/>
      <c r="S13" s="447"/>
      <c r="T13" s="447"/>
      <c r="U13" s="447"/>
      <c r="V13" s="447"/>
      <c r="W13" s="447"/>
      <c r="X13" s="447"/>
      <c r="Y13" s="447"/>
      <c r="Z13" s="447"/>
      <c r="AA13" s="447"/>
      <c r="AB13" s="447" t="s">
        <v>1470</v>
      </c>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row>
    <row r="14" spans="1:57" ht="15.9" customHeight="1" x14ac:dyDescent="0.15">
      <c r="A14" s="447"/>
      <c r="B14" s="447"/>
      <c r="C14" s="447"/>
      <c r="D14" s="447"/>
      <c r="E14" s="447"/>
      <c r="F14" s="447"/>
      <c r="G14" s="447"/>
      <c r="H14" s="447"/>
      <c r="I14" s="447"/>
      <c r="J14" s="447" t="s">
        <v>1471</v>
      </c>
      <c r="K14" s="447"/>
      <c r="L14" s="447"/>
      <c r="M14" s="447"/>
      <c r="N14" s="447" t="s">
        <v>1472</v>
      </c>
      <c r="O14" s="447"/>
      <c r="P14" s="447"/>
      <c r="Q14" s="447"/>
      <c r="R14" s="447"/>
      <c r="S14" s="569" t="s">
        <v>1473</v>
      </c>
      <c r="T14" s="570"/>
      <c r="U14" s="570"/>
      <c r="V14" s="570"/>
      <c r="W14" s="436" t="s">
        <v>1474</v>
      </c>
      <c r="X14" s="543"/>
      <c r="Y14" s="543"/>
      <c r="Z14" s="543"/>
      <c r="AA14" s="437"/>
      <c r="AB14" s="447" t="s">
        <v>1475</v>
      </c>
      <c r="AC14" s="447"/>
      <c r="AD14" s="447"/>
      <c r="AE14" s="447"/>
      <c r="AF14" s="447"/>
      <c r="AG14" s="447"/>
      <c r="AH14" s="447" t="s">
        <v>1476</v>
      </c>
      <c r="AI14" s="447"/>
      <c r="AJ14" s="447"/>
      <c r="AK14" s="447"/>
      <c r="AL14" s="447"/>
      <c r="AM14" s="447"/>
      <c r="AN14" s="447" t="s">
        <v>1477</v>
      </c>
      <c r="AO14" s="447"/>
      <c r="AP14" s="447"/>
      <c r="AQ14" s="447"/>
      <c r="AR14" s="447"/>
      <c r="AS14" s="447"/>
      <c r="AT14" s="447" t="s">
        <v>1478</v>
      </c>
      <c r="AU14" s="447"/>
      <c r="AV14" s="447"/>
      <c r="AW14" s="447"/>
      <c r="AX14" s="447"/>
      <c r="AY14" s="447"/>
      <c r="AZ14" s="447" t="s">
        <v>150</v>
      </c>
      <c r="BA14" s="447"/>
      <c r="BB14" s="447"/>
      <c r="BC14" s="447"/>
      <c r="BD14" s="447"/>
      <c r="BE14" s="447"/>
    </row>
    <row r="15" spans="1:57" ht="15.9" customHeight="1" x14ac:dyDescent="0.15">
      <c r="A15" s="447"/>
      <c r="B15" s="447"/>
      <c r="C15" s="447"/>
      <c r="D15" s="447"/>
      <c r="E15" s="447"/>
      <c r="F15" s="447"/>
      <c r="G15" s="447"/>
      <c r="H15" s="447"/>
      <c r="I15" s="447"/>
      <c r="J15" s="447"/>
      <c r="K15" s="447"/>
      <c r="L15" s="447"/>
      <c r="M15" s="447"/>
      <c r="N15" s="447"/>
      <c r="O15" s="447"/>
      <c r="P15" s="447"/>
      <c r="Q15" s="447"/>
      <c r="R15" s="447"/>
      <c r="S15" s="572"/>
      <c r="T15" s="433"/>
      <c r="U15" s="433"/>
      <c r="V15" s="433"/>
      <c r="W15" s="767"/>
      <c r="X15" s="768"/>
      <c r="Y15" s="768"/>
      <c r="Z15" s="768"/>
      <c r="AA15" s="769"/>
      <c r="AB15" s="447" t="s">
        <v>1479</v>
      </c>
      <c r="AC15" s="447"/>
      <c r="AD15" s="447" t="s">
        <v>1480</v>
      </c>
      <c r="AE15" s="447"/>
      <c r="AF15" s="447"/>
      <c r="AG15" s="447"/>
      <c r="AH15" s="447" t="s">
        <v>1479</v>
      </c>
      <c r="AI15" s="447"/>
      <c r="AJ15" s="447" t="s">
        <v>1480</v>
      </c>
      <c r="AK15" s="447"/>
      <c r="AL15" s="447"/>
      <c r="AM15" s="447"/>
      <c r="AN15" s="447" t="s">
        <v>1479</v>
      </c>
      <c r="AO15" s="447"/>
      <c r="AP15" s="447" t="s">
        <v>1480</v>
      </c>
      <c r="AQ15" s="447"/>
      <c r="AR15" s="447"/>
      <c r="AS15" s="447"/>
      <c r="AT15" s="447" t="s">
        <v>1479</v>
      </c>
      <c r="AU15" s="447"/>
      <c r="AV15" s="447" t="s">
        <v>1480</v>
      </c>
      <c r="AW15" s="447"/>
      <c r="AX15" s="447"/>
      <c r="AY15" s="447"/>
      <c r="AZ15" s="447" t="s">
        <v>1479</v>
      </c>
      <c r="BA15" s="447"/>
      <c r="BB15" s="447" t="s">
        <v>1480</v>
      </c>
      <c r="BC15" s="447"/>
      <c r="BD15" s="447"/>
      <c r="BE15" s="447"/>
    </row>
    <row r="16" spans="1:57" ht="15.9" customHeight="1" x14ac:dyDescent="0.15">
      <c r="A16" s="773" t="s">
        <v>1481</v>
      </c>
      <c r="B16" s="773"/>
      <c r="C16" s="773"/>
      <c r="D16" s="447" t="s">
        <v>1482</v>
      </c>
      <c r="E16" s="447"/>
      <c r="F16" s="447"/>
      <c r="G16" s="447"/>
      <c r="H16" s="447"/>
      <c r="I16" s="447"/>
      <c r="J16" s="725">
        <v>519</v>
      </c>
      <c r="K16" s="725"/>
      <c r="L16" s="724"/>
      <c r="M16" s="300" t="s">
        <v>1483</v>
      </c>
      <c r="N16" s="770">
        <v>1962.75</v>
      </c>
      <c r="O16" s="770"/>
      <c r="P16" s="770"/>
      <c r="Q16" s="771"/>
      <c r="R16" s="300" t="s">
        <v>1484</v>
      </c>
      <c r="S16" s="772">
        <v>5602030</v>
      </c>
      <c r="T16" s="772"/>
      <c r="U16" s="772"/>
      <c r="V16" s="772"/>
      <c r="W16" s="767">
        <v>5565860</v>
      </c>
      <c r="X16" s="768"/>
      <c r="Y16" s="768"/>
      <c r="Z16" s="768"/>
      <c r="AA16" s="769"/>
      <c r="AB16" s="766"/>
      <c r="AC16" s="766"/>
      <c r="AD16" s="766"/>
      <c r="AE16" s="766"/>
      <c r="AF16" s="766"/>
      <c r="AG16" s="766"/>
      <c r="AH16" s="766">
        <v>81</v>
      </c>
      <c r="AI16" s="766"/>
      <c r="AJ16" s="766">
        <v>34493</v>
      </c>
      <c r="AK16" s="766"/>
      <c r="AL16" s="766"/>
      <c r="AM16" s="766"/>
      <c r="AN16" s="766">
        <v>8</v>
      </c>
      <c r="AO16" s="766"/>
      <c r="AP16" s="766">
        <v>849</v>
      </c>
      <c r="AQ16" s="766"/>
      <c r="AR16" s="766"/>
      <c r="AS16" s="766"/>
      <c r="AT16" s="766"/>
      <c r="AU16" s="766"/>
      <c r="AV16" s="766"/>
      <c r="AW16" s="766"/>
      <c r="AX16" s="766"/>
      <c r="AY16" s="766"/>
      <c r="AZ16" s="766">
        <v>87</v>
      </c>
      <c r="BA16" s="766"/>
      <c r="BB16" s="766">
        <v>35342</v>
      </c>
      <c r="BC16" s="766"/>
      <c r="BD16" s="766"/>
      <c r="BE16" s="766"/>
    </row>
    <row r="17" spans="1:57" ht="15.9" customHeight="1" x14ac:dyDescent="0.15">
      <c r="A17" s="773"/>
      <c r="B17" s="773"/>
      <c r="C17" s="773"/>
      <c r="D17" s="447" t="s">
        <v>1485</v>
      </c>
      <c r="E17" s="447"/>
      <c r="F17" s="447"/>
      <c r="G17" s="447"/>
      <c r="H17" s="447"/>
      <c r="I17" s="447"/>
      <c r="J17" s="725">
        <v>2</v>
      </c>
      <c r="K17" s="725"/>
      <c r="L17" s="724"/>
      <c r="M17" s="178"/>
      <c r="N17" s="770">
        <v>1.2</v>
      </c>
      <c r="O17" s="770"/>
      <c r="P17" s="770"/>
      <c r="Q17" s="771"/>
      <c r="R17" s="178"/>
      <c r="S17" s="772">
        <v>2500</v>
      </c>
      <c r="T17" s="772"/>
      <c r="U17" s="772"/>
      <c r="V17" s="772"/>
      <c r="W17" s="767">
        <v>1100</v>
      </c>
      <c r="X17" s="768"/>
      <c r="Y17" s="768"/>
      <c r="Z17" s="768"/>
      <c r="AA17" s="769"/>
      <c r="AB17" s="766" t="s">
        <v>659</v>
      </c>
      <c r="AC17" s="766"/>
      <c r="AD17" s="766" t="s">
        <v>659</v>
      </c>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row>
    <row r="18" spans="1:57" ht="15.9" customHeight="1" x14ac:dyDescent="0.15">
      <c r="A18" s="636" t="s">
        <v>1486</v>
      </c>
      <c r="B18" s="636"/>
      <c r="C18" s="636"/>
      <c r="D18" s="447" t="s">
        <v>1487</v>
      </c>
      <c r="E18" s="447"/>
      <c r="F18" s="447"/>
      <c r="G18" s="447"/>
      <c r="H18" s="447"/>
      <c r="I18" s="447"/>
      <c r="J18" s="725">
        <v>510</v>
      </c>
      <c r="K18" s="725"/>
      <c r="L18" s="724"/>
      <c r="M18" s="178"/>
      <c r="N18" s="770">
        <v>1953.41</v>
      </c>
      <c r="O18" s="770"/>
      <c r="P18" s="770"/>
      <c r="Q18" s="771"/>
      <c r="R18" s="178"/>
      <c r="S18" s="772"/>
      <c r="T18" s="772"/>
      <c r="U18" s="772"/>
      <c r="V18" s="772"/>
      <c r="W18" s="767">
        <v>376800000</v>
      </c>
      <c r="X18" s="768"/>
      <c r="Y18" s="768"/>
      <c r="Z18" s="768"/>
      <c r="AA18" s="769"/>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v>5</v>
      </c>
      <c r="BA18" s="766"/>
      <c r="BB18" s="766">
        <v>7050</v>
      </c>
      <c r="BC18" s="766"/>
      <c r="BD18" s="766"/>
      <c r="BE18" s="766"/>
    </row>
    <row r="19" spans="1:57" ht="15.9" customHeight="1" x14ac:dyDescent="0.15">
      <c r="A19" s="636"/>
      <c r="B19" s="636"/>
      <c r="C19" s="636"/>
      <c r="D19" s="447" t="s">
        <v>1488</v>
      </c>
      <c r="E19" s="447"/>
      <c r="F19" s="447"/>
      <c r="G19" s="447"/>
      <c r="H19" s="447"/>
      <c r="I19" s="447"/>
      <c r="J19" s="725">
        <v>59</v>
      </c>
      <c r="K19" s="725"/>
      <c r="L19" s="724"/>
      <c r="M19" s="178"/>
      <c r="N19" s="770">
        <v>567.07000000000005</v>
      </c>
      <c r="O19" s="770"/>
      <c r="P19" s="770"/>
      <c r="Q19" s="771"/>
      <c r="R19" s="178"/>
      <c r="S19" s="772"/>
      <c r="T19" s="772"/>
      <c r="U19" s="772"/>
      <c r="V19" s="772"/>
      <c r="W19" s="767">
        <v>187500</v>
      </c>
      <c r="X19" s="768"/>
      <c r="Y19" s="768"/>
      <c r="Z19" s="768"/>
      <c r="AA19" s="769"/>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row>
    <row r="20" spans="1:57" ht="15.9" customHeight="1" x14ac:dyDescent="0.15">
      <c r="A20" s="636"/>
      <c r="B20" s="636"/>
      <c r="C20" s="636"/>
      <c r="D20" s="447" t="s">
        <v>1489</v>
      </c>
      <c r="E20" s="447"/>
      <c r="F20" s="447"/>
      <c r="G20" s="447"/>
      <c r="H20" s="447"/>
      <c r="I20" s="447"/>
      <c r="J20" s="725">
        <v>85</v>
      </c>
      <c r="K20" s="725"/>
      <c r="L20" s="724"/>
      <c r="M20" s="178"/>
      <c r="N20" s="770">
        <v>484.66</v>
      </c>
      <c r="O20" s="770"/>
      <c r="P20" s="770"/>
      <c r="Q20" s="771"/>
      <c r="R20" s="178"/>
      <c r="S20" s="772"/>
      <c r="T20" s="772"/>
      <c r="U20" s="772"/>
      <c r="V20" s="772"/>
      <c r="W20" s="767">
        <v>33830000</v>
      </c>
      <c r="X20" s="768"/>
      <c r="Y20" s="768"/>
      <c r="Z20" s="768"/>
      <c r="AA20" s="769"/>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v>1</v>
      </c>
      <c r="BA20" s="766"/>
      <c r="BB20" s="766">
        <v>265</v>
      </c>
      <c r="BC20" s="766"/>
      <c r="BD20" s="766"/>
      <c r="BE20" s="766"/>
    </row>
    <row r="21" spans="1:57" ht="15.9" customHeight="1" x14ac:dyDescent="0.15">
      <c r="A21" s="447" t="s">
        <v>1490</v>
      </c>
      <c r="B21" s="447"/>
      <c r="C21" s="447"/>
      <c r="D21" s="447"/>
      <c r="E21" s="447"/>
      <c r="F21" s="447"/>
      <c r="G21" s="447"/>
      <c r="H21" s="447"/>
      <c r="I21" s="447"/>
      <c r="J21" s="725">
        <v>173</v>
      </c>
      <c r="K21" s="725"/>
      <c r="L21" s="724"/>
      <c r="M21" s="178"/>
      <c r="N21" s="770"/>
      <c r="O21" s="770"/>
      <c r="P21" s="770"/>
      <c r="Q21" s="771"/>
      <c r="R21" s="178"/>
      <c r="S21" s="772"/>
      <c r="T21" s="772"/>
      <c r="U21" s="772"/>
      <c r="V21" s="772"/>
      <c r="W21" s="767">
        <v>22280000</v>
      </c>
      <c r="X21" s="768"/>
      <c r="Y21" s="768"/>
      <c r="Z21" s="768"/>
      <c r="AA21" s="769"/>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v>6</v>
      </c>
      <c r="BA21" s="766"/>
      <c r="BB21" s="766">
        <v>326</v>
      </c>
      <c r="BC21" s="766"/>
      <c r="BD21" s="766"/>
      <c r="BE21" s="766"/>
    </row>
    <row r="22" spans="1:57" ht="15.9" customHeight="1" x14ac:dyDescent="0.15">
      <c r="A22" s="447" t="s">
        <v>1491</v>
      </c>
      <c r="B22" s="447"/>
      <c r="C22" s="447"/>
      <c r="D22" s="447"/>
      <c r="E22" s="447"/>
      <c r="F22" s="447"/>
      <c r="G22" s="447"/>
      <c r="H22" s="447"/>
      <c r="I22" s="447"/>
      <c r="J22" s="725">
        <v>376</v>
      </c>
      <c r="K22" s="725"/>
      <c r="L22" s="724"/>
      <c r="M22" s="178"/>
      <c r="N22" s="770">
        <v>900.53</v>
      </c>
      <c r="O22" s="770"/>
      <c r="P22" s="770"/>
      <c r="Q22" s="771"/>
      <c r="R22" s="178"/>
      <c r="S22" s="772"/>
      <c r="T22" s="772"/>
      <c r="U22" s="772"/>
      <c r="V22" s="772"/>
      <c r="W22" s="767">
        <v>319500</v>
      </c>
      <c r="X22" s="768"/>
      <c r="Y22" s="768"/>
      <c r="Z22" s="768"/>
      <c r="AA22" s="769"/>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c r="BA22" s="766"/>
      <c r="BB22" s="766"/>
      <c r="BC22" s="766"/>
      <c r="BD22" s="766"/>
      <c r="BE22" s="766"/>
    </row>
    <row r="23" spans="1:57" ht="15.9" customHeight="1" x14ac:dyDescent="0.15">
      <c r="A23" s="447" t="s">
        <v>1492</v>
      </c>
      <c r="B23" s="447"/>
      <c r="C23" s="447"/>
      <c r="D23" s="447"/>
      <c r="E23" s="447"/>
      <c r="F23" s="447"/>
      <c r="G23" s="447"/>
      <c r="H23" s="447"/>
      <c r="I23" s="447"/>
      <c r="J23" s="725"/>
      <c r="K23" s="725"/>
      <c r="L23" s="724"/>
      <c r="M23" s="178"/>
      <c r="N23" s="770"/>
      <c r="O23" s="770"/>
      <c r="P23" s="770"/>
      <c r="Q23" s="771"/>
      <c r="R23" s="178"/>
      <c r="S23" s="772"/>
      <c r="T23" s="772"/>
      <c r="U23" s="772"/>
      <c r="V23" s="772"/>
      <c r="W23" s="767"/>
      <c r="X23" s="768"/>
      <c r="Y23" s="768"/>
      <c r="Z23" s="768"/>
      <c r="AA23" s="769"/>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t="s">
        <v>659</v>
      </c>
      <c r="BA23" s="766"/>
      <c r="BB23" s="766" t="s">
        <v>659</v>
      </c>
      <c r="BC23" s="766"/>
      <c r="BD23" s="766"/>
      <c r="BE23" s="766"/>
    </row>
    <row r="24" spans="1:57" ht="15.9" customHeight="1" x14ac:dyDescent="0.15">
      <c r="A24" s="644" t="s">
        <v>1493</v>
      </c>
      <c r="B24" s="644"/>
      <c r="C24" s="644"/>
      <c r="D24" s="644"/>
      <c r="E24" s="644"/>
      <c r="F24" s="644"/>
      <c r="G24" s="644"/>
      <c r="H24" s="644"/>
      <c r="I24" s="644"/>
      <c r="J24" s="725">
        <v>1</v>
      </c>
      <c r="K24" s="725"/>
      <c r="L24" s="724"/>
      <c r="M24" s="178"/>
      <c r="N24" s="770">
        <v>164</v>
      </c>
      <c r="O24" s="770"/>
      <c r="P24" s="770"/>
      <c r="Q24" s="771"/>
      <c r="R24" s="178"/>
      <c r="S24" s="772"/>
      <c r="T24" s="772"/>
      <c r="U24" s="772"/>
      <c r="V24" s="772"/>
      <c r="W24" s="767">
        <v>60000</v>
      </c>
      <c r="X24" s="768"/>
      <c r="Y24" s="768"/>
      <c r="Z24" s="768"/>
      <c r="AA24" s="769"/>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c r="BA24" s="766"/>
      <c r="BB24" s="766"/>
      <c r="BC24" s="766"/>
      <c r="BD24" s="766"/>
      <c r="BE24" s="766"/>
    </row>
    <row r="25" spans="1:57" ht="12.8" customHeight="1" x14ac:dyDescent="0.15"/>
    <row r="26" spans="1:57" ht="20.95" customHeight="1" x14ac:dyDescent="0.15">
      <c r="A26" s="418" t="s">
        <v>1849</v>
      </c>
      <c r="B26" s="418"/>
      <c r="C26" s="418"/>
      <c r="D26" s="418"/>
      <c r="E26" s="418"/>
      <c r="F26" s="418"/>
      <c r="G26" s="418"/>
      <c r="H26" s="418"/>
      <c r="I26" s="418"/>
      <c r="J26" s="418"/>
      <c r="K26" s="418"/>
      <c r="L26" s="418"/>
      <c r="M26" s="418"/>
      <c r="N26" s="418"/>
      <c r="O26" s="418"/>
      <c r="P26" s="418"/>
    </row>
    <row r="27" spans="1:57" ht="17.2" customHeight="1" x14ac:dyDescent="0.15">
      <c r="E27" s="51" t="s">
        <v>1494</v>
      </c>
      <c r="L27" s="85" t="s">
        <v>1495</v>
      </c>
      <c r="M27" s="85"/>
      <c r="N27" s="85"/>
      <c r="O27" s="85"/>
      <c r="P27" s="85"/>
      <c r="Q27" s="85"/>
      <c r="R27" s="85"/>
    </row>
    <row r="28" spans="1:57" ht="15.9" customHeight="1" x14ac:dyDescent="0.15">
      <c r="E28" s="51" t="s">
        <v>1457</v>
      </c>
      <c r="L28" s="51" t="s">
        <v>1372</v>
      </c>
    </row>
    <row r="29" spans="1:57" ht="15.9" customHeight="1" x14ac:dyDescent="0.15">
      <c r="E29" s="51" t="s">
        <v>1496</v>
      </c>
      <c r="L29" s="51" t="s">
        <v>1497</v>
      </c>
    </row>
    <row r="30" spans="1:57" ht="15.75" customHeight="1" x14ac:dyDescent="0.15">
      <c r="A30" s="418" t="s">
        <v>1467</v>
      </c>
      <c r="B30" s="418"/>
      <c r="C30" s="418"/>
      <c r="D30" s="418"/>
      <c r="E30" s="418" t="s">
        <v>1467</v>
      </c>
      <c r="F30" s="418"/>
      <c r="AR30" s="433" t="s">
        <v>1436</v>
      </c>
      <c r="AS30" s="433"/>
      <c r="AT30" s="433"/>
      <c r="AU30" s="433"/>
      <c r="AV30" s="433"/>
      <c r="AW30" s="433"/>
      <c r="AX30" s="433"/>
      <c r="AY30" s="433"/>
      <c r="AZ30" s="433"/>
      <c r="BA30" s="433"/>
      <c r="BB30" s="433"/>
      <c r="BC30" s="433"/>
      <c r="BD30" s="433"/>
      <c r="BE30" s="433"/>
    </row>
    <row r="31" spans="1:57" ht="15.9" customHeight="1" x14ac:dyDescent="0.15">
      <c r="A31" s="447" t="s">
        <v>1498</v>
      </c>
      <c r="B31" s="447"/>
      <c r="C31" s="447"/>
      <c r="D31" s="447"/>
      <c r="E31" s="447"/>
      <c r="F31" s="447"/>
      <c r="G31" s="447"/>
      <c r="H31" s="447"/>
      <c r="I31" s="447"/>
      <c r="J31" s="447"/>
      <c r="K31" s="447"/>
      <c r="L31" s="447"/>
      <c r="M31" s="447"/>
      <c r="N31" s="447"/>
      <c r="O31" s="447"/>
      <c r="P31" s="447"/>
      <c r="Q31" s="447"/>
      <c r="R31" s="447"/>
      <c r="S31" s="447"/>
      <c r="T31" s="447"/>
      <c r="U31" s="447" t="s">
        <v>1499</v>
      </c>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row>
    <row r="32" spans="1:57" ht="15.9" customHeight="1" x14ac:dyDescent="0.15">
      <c r="A32" s="447" t="s">
        <v>1500</v>
      </c>
      <c r="B32" s="447"/>
      <c r="C32" s="447"/>
      <c r="D32" s="447"/>
      <c r="E32" s="447"/>
      <c r="F32" s="447"/>
      <c r="G32" s="447"/>
      <c r="H32" s="447"/>
      <c r="I32" s="447" t="s">
        <v>1501</v>
      </c>
      <c r="J32" s="447"/>
      <c r="K32" s="447"/>
      <c r="L32" s="447" t="s">
        <v>1502</v>
      </c>
      <c r="M32" s="447"/>
      <c r="N32" s="447"/>
      <c r="O32" s="447"/>
      <c r="P32" s="447" t="s">
        <v>1480</v>
      </c>
      <c r="Q32" s="447"/>
      <c r="R32" s="447"/>
      <c r="S32" s="447"/>
      <c r="T32" s="447"/>
      <c r="U32" s="447" t="s">
        <v>1500</v>
      </c>
      <c r="V32" s="447"/>
      <c r="W32" s="447"/>
      <c r="X32" s="447"/>
      <c r="Y32" s="447"/>
      <c r="Z32" s="447"/>
      <c r="AA32" s="447"/>
      <c r="AB32" s="447" t="s">
        <v>1503</v>
      </c>
      <c r="AC32" s="447"/>
      <c r="AD32" s="447"/>
      <c r="AE32" s="447"/>
      <c r="AF32" s="447"/>
      <c r="AG32" s="447"/>
      <c r="AH32" s="447" t="s">
        <v>1504</v>
      </c>
      <c r="AI32" s="447"/>
      <c r="AJ32" s="447"/>
      <c r="AK32" s="447"/>
      <c r="AL32" s="447"/>
      <c r="AM32" s="447"/>
      <c r="AN32" s="447" t="s">
        <v>1505</v>
      </c>
      <c r="AO32" s="447"/>
      <c r="AP32" s="447"/>
      <c r="AQ32" s="447"/>
      <c r="AR32" s="447"/>
      <c r="AS32" s="447"/>
      <c r="AT32" s="447" t="s">
        <v>1506</v>
      </c>
      <c r="AU32" s="447"/>
      <c r="AV32" s="447"/>
      <c r="AW32" s="447"/>
      <c r="AX32" s="447"/>
      <c r="AY32" s="447"/>
      <c r="AZ32" s="447" t="s">
        <v>1507</v>
      </c>
      <c r="BA32" s="447"/>
      <c r="BB32" s="447"/>
      <c r="BC32" s="447"/>
      <c r="BD32" s="447"/>
      <c r="BE32" s="447"/>
    </row>
    <row r="33" spans="1:57" ht="15.9" customHeight="1" x14ac:dyDescent="0.15">
      <c r="A33" s="447" t="s">
        <v>1508</v>
      </c>
      <c r="B33" s="447"/>
      <c r="C33" s="447"/>
      <c r="D33" s="447"/>
      <c r="E33" s="447"/>
      <c r="F33" s="447"/>
      <c r="G33" s="447"/>
      <c r="H33" s="447"/>
      <c r="I33" s="774">
        <v>1</v>
      </c>
      <c r="J33" s="774"/>
      <c r="K33" s="774"/>
      <c r="L33" s="774">
        <v>7956</v>
      </c>
      <c r="M33" s="774"/>
      <c r="N33" s="774"/>
      <c r="O33" s="774"/>
      <c r="P33" s="774">
        <v>397800</v>
      </c>
      <c r="Q33" s="774"/>
      <c r="R33" s="774"/>
      <c r="S33" s="774"/>
      <c r="T33" s="774"/>
      <c r="U33" s="447"/>
      <c r="V33" s="447"/>
      <c r="W33" s="447"/>
      <c r="X33" s="447"/>
      <c r="Y33" s="447"/>
      <c r="Z33" s="447"/>
      <c r="AA33" s="447"/>
      <c r="AB33" s="447" t="s">
        <v>1509</v>
      </c>
      <c r="AC33" s="447"/>
      <c r="AD33" s="447" t="s">
        <v>1480</v>
      </c>
      <c r="AE33" s="447"/>
      <c r="AF33" s="447"/>
      <c r="AG33" s="447"/>
      <c r="AH33" s="447" t="s">
        <v>1509</v>
      </c>
      <c r="AI33" s="447"/>
      <c r="AJ33" s="447" t="s">
        <v>1480</v>
      </c>
      <c r="AK33" s="447"/>
      <c r="AL33" s="447"/>
      <c r="AM33" s="447"/>
      <c r="AN33" s="447" t="s">
        <v>1509</v>
      </c>
      <c r="AO33" s="447"/>
      <c r="AP33" s="447" t="s">
        <v>1480</v>
      </c>
      <c r="AQ33" s="447"/>
      <c r="AR33" s="447"/>
      <c r="AS33" s="447"/>
      <c r="AT33" s="447" t="s">
        <v>1509</v>
      </c>
      <c r="AU33" s="447"/>
      <c r="AV33" s="447" t="s">
        <v>1480</v>
      </c>
      <c r="AW33" s="447"/>
      <c r="AX33" s="447"/>
      <c r="AY33" s="447"/>
      <c r="AZ33" s="447" t="s">
        <v>1509</v>
      </c>
      <c r="BA33" s="447"/>
      <c r="BB33" s="447" t="s">
        <v>1480</v>
      </c>
      <c r="BC33" s="447"/>
      <c r="BD33" s="447"/>
      <c r="BE33" s="447"/>
    </row>
    <row r="34" spans="1:57" ht="15.9" customHeight="1" x14ac:dyDescent="0.15">
      <c r="A34" s="447" t="s">
        <v>1510</v>
      </c>
      <c r="B34" s="447"/>
      <c r="C34" s="447"/>
      <c r="D34" s="447"/>
      <c r="E34" s="447"/>
      <c r="F34" s="447"/>
      <c r="G34" s="447"/>
      <c r="H34" s="447"/>
      <c r="I34" s="774">
        <v>12</v>
      </c>
      <c r="J34" s="774"/>
      <c r="K34" s="774"/>
      <c r="L34" s="774">
        <v>1241</v>
      </c>
      <c r="M34" s="774"/>
      <c r="N34" s="774"/>
      <c r="O34" s="774"/>
      <c r="P34" s="774">
        <v>62050</v>
      </c>
      <c r="Q34" s="774"/>
      <c r="R34" s="774"/>
      <c r="S34" s="774"/>
      <c r="T34" s="774"/>
      <c r="U34" s="447" t="s">
        <v>1511</v>
      </c>
      <c r="V34" s="447"/>
      <c r="W34" s="447"/>
      <c r="X34" s="447"/>
      <c r="Y34" s="447"/>
      <c r="Z34" s="447"/>
      <c r="AA34" s="447"/>
      <c r="AB34" s="774">
        <v>60</v>
      </c>
      <c r="AC34" s="774"/>
      <c r="AD34" s="774">
        <v>464995</v>
      </c>
      <c r="AE34" s="774"/>
      <c r="AF34" s="774"/>
      <c r="AG34" s="774"/>
      <c r="AH34" s="774">
        <v>5</v>
      </c>
      <c r="AI34" s="774"/>
      <c r="AJ34" s="774">
        <v>16870</v>
      </c>
      <c r="AK34" s="774"/>
      <c r="AL34" s="774"/>
      <c r="AM34" s="774"/>
      <c r="AN34" s="774">
        <v>4</v>
      </c>
      <c r="AO34" s="774"/>
      <c r="AP34" s="774">
        <v>65522</v>
      </c>
      <c r="AQ34" s="774"/>
      <c r="AR34" s="774"/>
      <c r="AS34" s="774"/>
      <c r="AT34" s="774"/>
      <c r="AU34" s="774"/>
      <c r="AV34" s="774"/>
      <c r="AW34" s="774"/>
      <c r="AX34" s="774"/>
      <c r="AY34" s="774"/>
      <c r="AZ34" s="774">
        <v>61</v>
      </c>
      <c r="BA34" s="774"/>
      <c r="BB34" s="774">
        <v>416343</v>
      </c>
      <c r="BC34" s="774"/>
      <c r="BD34" s="774"/>
      <c r="BE34" s="774"/>
    </row>
    <row r="35" spans="1:57" ht="15.9" customHeight="1" x14ac:dyDescent="0.15">
      <c r="A35" s="447" t="s">
        <v>1512</v>
      </c>
      <c r="B35" s="447"/>
      <c r="C35" s="447"/>
      <c r="D35" s="447"/>
      <c r="E35" s="447"/>
      <c r="F35" s="447"/>
      <c r="G35" s="447"/>
      <c r="H35" s="447"/>
      <c r="I35" s="774">
        <v>7</v>
      </c>
      <c r="J35" s="774"/>
      <c r="K35" s="774"/>
      <c r="L35" s="774">
        <v>3241</v>
      </c>
      <c r="M35" s="774"/>
      <c r="N35" s="774"/>
      <c r="O35" s="774"/>
      <c r="P35" s="774">
        <v>162050</v>
      </c>
      <c r="Q35" s="774"/>
      <c r="R35" s="774"/>
      <c r="S35" s="774"/>
      <c r="T35" s="774"/>
      <c r="U35" s="775" t="s">
        <v>1513</v>
      </c>
      <c r="V35" s="447" t="s">
        <v>1514</v>
      </c>
      <c r="W35" s="447"/>
      <c r="X35" s="447"/>
      <c r="Y35" s="447"/>
      <c r="Z35" s="447"/>
      <c r="AA35" s="447"/>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t="s">
        <v>659</v>
      </c>
      <c r="BA35" s="774"/>
      <c r="BB35" s="774" t="s">
        <v>659</v>
      </c>
      <c r="BC35" s="774"/>
      <c r="BD35" s="774"/>
      <c r="BE35" s="774"/>
    </row>
    <row r="36" spans="1:57" ht="15.9" customHeight="1" x14ac:dyDescent="0.15">
      <c r="A36" s="447" t="s">
        <v>1515</v>
      </c>
      <c r="B36" s="447"/>
      <c r="C36" s="447"/>
      <c r="D36" s="447"/>
      <c r="E36" s="447"/>
      <c r="F36" s="447"/>
      <c r="G36" s="447"/>
      <c r="H36" s="447"/>
      <c r="I36" s="774">
        <v>2</v>
      </c>
      <c r="J36" s="774"/>
      <c r="K36" s="774"/>
      <c r="L36" s="774">
        <v>27</v>
      </c>
      <c r="M36" s="774"/>
      <c r="N36" s="774"/>
      <c r="O36" s="774"/>
      <c r="P36" s="774">
        <v>1350</v>
      </c>
      <c r="Q36" s="774"/>
      <c r="R36" s="774"/>
      <c r="S36" s="774"/>
      <c r="T36" s="774"/>
      <c r="U36" s="775"/>
      <c r="V36" s="447" t="s">
        <v>1516</v>
      </c>
      <c r="W36" s="447"/>
      <c r="X36" s="447"/>
      <c r="Y36" s="447"/>
      <c r="Z36" s="447"/>
      <c r="AA36" s="447"/>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t="s">
        <v>659</v>
      </c>
      <c r="BA36" s="774"/>
      <c r="BB36" s="774" t="s">
        <v>659</v>
      </c>
      <c r="BC36" s="774"/>
      <c r="BD36" s="774"/>
      <c r="BE36" s="774"/>
    </row>
    <row r="37" spans="1:57" ht="15.9" customHeight="1" x14ac:dyDescent="0.15">
      <c r="A37" s="447" t="s">
        <v>1517</v>
      </c>
      <c r="B37" s="447"/>
      <c r="C37" s="447"/>
      <c r="D37" s="447"/>
      <c r="E37" s="447"/>
      <c r="F37" s="447"/>
      <c r="G37" s="447"/>
      <c r="H37" s="447"/>
      <c r="I37" s="774">
        <v>28</v>
      </c>
      <c r="J37" s="774"/>
      <c r="K37" s="774"/>
      <c r="L37" s="774">
        <v>498</v>
      </c>
      <c r="M37" s="774"/>
      <c r="N37" s="774"/>
      <c r="O37" s="774"/>
      <c r="P37" s="774">
        <v>24900</v>
      </c>
      <c r="Q37" s="774"/>
      <c r="R37" s="774"/>
      <c r="S37" s="774"/>
      <c r="T37" s="774"/>
      <c r="U37" s="775"/>
      <c r="V37" s="447" t="s">
        <v>1518</v>
      </c>
      <c r="W37" s="447"/>
      <c r="X37" s="447"/>
      <c r="Y37" s="447"/>
      <c r="Z37" s="447"/>
      <c r="AA37" s="447"/>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4"/>
      <c r="AY37" s="774"/>
      <c r="AZ37" s="774" t="s">
        <v>659</v>
      </c>
      <c r="BA37" s="774"/>
      <c r="BB37" s="774" t="s">
        <v>659</v>
      </c>
      <c r="BC37" s="774"/>
      <c r="BD37" s="774"/>
      <c r="BE37" s="774"/>
    </row>
    <row r="38" spans="1:57" ht="15.9" customHeight="1" x14ac:dyDescent="0.15">
      <c r="A38" s="447" t="s">
        <v>1519</v>
      </c>
      <c r="B38" s="447"/>
      <c r="C38" s="447"/>
      <c r="D38" s="447"/>
      <c r="E38" s="447"/>
      <c r="F38" s="447"/>
      <c r="G38" s="447"/>
      <c r="H38" s="447"/>
      <c r="I38" s="774">
        <v>1</v>
      </c>
      <c r="J38" s="774"/>
      <c r="K38" s="774"/>
      <c r="L38" s="774">
        <v>42</v>
      </c>
      <c r="M38" s="774"/>
      <c r="N38" s="774"/>
      <c r="O38" s="774"/>
      <c r="P38" s="774">
        <v>2100</v>
      </c>
      <c r="Q38" s="774"/>
      <c r="R38" s="774"/>
      <c r="S38" s="774"/>
      <c r="T38" s="774"/>
      <c r="U38" s="775"/>
      <c r="V38" s="447" t="s">
        <v>1520</v>
      </c>
      <c r="W38" s="447"/>
      <c r="X38" s="447"/>
      <c r="Y38" s="447"/>
      <c r="Z38" s="447"/>
      <c r="AA38" s="447"/>
      <c r="AB38" s="774">
        <v>38</v>
      </c>
      <c r="AC38" s="774"/>
      <c r="AD38" s="774">
        <v>56488</v>
      </c>
      <c r="AE38" s="774"/>
      <c r="AF38" s="774"/>
      <c r="AG38" s="774"/>
      <c r="AH38" s="774">
        <v>2</v>
      </c>
      <c r="AI38" s="774"/>
      <c r="AJ38" s="774">
        <v>1260</v>
      </c>
      <c r="AK38" s="774"/>
      <c r="AL38" s="774"/>
      <c r="AM38" s="774"/>
      <c r="AN38" s="774">
        <v>16</v>
      </c>
      <c r="AO38" s="774"/>
      <c r="AP38" s="774">
        <v>15859</v>
      </c>
      <c r="AQ38" s="774"/>
      <c r="AR38" s="774"/>
      <c r="AS38" s="774"/>
      <c r="AT38" s="774"/>
      <c r="AU38" s="774"/>
      <c r="AV38" s="774"/>
      <c r="AW38" s="774"/>
      <c r="AX38" s="774"/>
      <c r="AY38" s="774"/>
      <c r="AZ38" s="774">
        <v>24</v>
      </c>
      <c r="BA38" s="774"/>
      <c r="BB38" s="774">
        <v>41889</v>
      </c>
      <c r="BC38" s="774"/>
      <c r="BD38" s="774"/>
      <c r="BE38" s="774"/>
    </row>
    <row r="39" spans="1:57" ht="15.9" customHeight="1" x14ac:dyDescent="0.15">
      <c r="A39" s="447" t="s">
        <v>1521</v>
      </c>
      <c r="B39" s="447"/>
      <c r="C39" s="447"/>
      <c r="D39" s="447"/>
      <c r="E39" s="447"/>
      <c r="F39" s="447"/>
      <c r="G39" s="447"/>
      <c r="H39" s="447"/>
      <c r="I39" s="774">
        <v>1</v>
      </c>
      <c r="J39" s="774"/>
      <c r="K39" s="774"/>
      <c r="L39" s="774">
        <v>4</v>
      </c>
      <c r="M39" s="774"/>
      <c r="N39" s="774"/>
      <c r="O39" s="774"/>
      <c r="P39" s="774">
        <v>200</v>
      </c>
      <c r="Q39" s="774"/>
      <c r="R39" s="774"/>
      <c r="S39" s="774"/>
      <c r="T39" s="774"/>
      <c r="U39" s="775"/>
      <c r="V39" s="447" t="s">
        <v>1522</v>
      </c>
      <c r="W39" s="447"/>
      <c r="X39" s="447"/>
      <c r="Y39" s="447"/>
      <c r="Z39" s="447"/>
      <c r="AA39" s="447"/>
      <c r="AB39" s="774">
        <f>SUM(AB35:AC38)</f>
        <v>38</v>
      </c>
      <c r="AC39" s="774"/>
      <c r="AD39" s="774">
        <f>SUM(AD35:AG38)</f>
        <v>56488</v>
      </c>
      <c r="AE39" s="774"/>
      <c r="AF39" s="774"/>
      <c r="AG39" s="774"/>
      <c r="AH39" s="774">
        <f>SUM(AH35:AI38)</f>
        <v>2</v>
      </c>
      <c r="AI39" s="774"/>
      <c r="AJ39" s="774">
        <f>SUM(AJ35:AM38)</f>
        <v>1260</v>
      </c>
      <c r="AK39" s="774"/>
      <c r="AL39" s="774"/>
      <c r="AM39" s="774"/>
      <c r="AN39" s="774">
        <f>SUM(AN35:AO38)</f>
        <v>16</v>
      </c>
      <c r="AO39" s="774"/>
      <c r="AP39" s="774">
        <f>SUM(AP35:AS38)</f>
        <v>15859</v>
      </c>
      <c r="AQ39" s="774"/>
      <c r="AR39" s="774"/>
      <c r="AS39" s="774"/>
      <c r="AT39" s="774"/>
      <c r="AU39" s="774"/>
      <c r="AV39" s="774"/>
      <c r="AW39" s="774"/>
      <c r="AX39" s="774"/>
      <c r="AY39" s="774"/>
      <c r="AZ39" s="774">
        <f>SUM(AZ35:BA38)</f>
        <v>24</v>
      </c>
      <c r="BA39" s="774"/>
      <c r="BB39" s="774">
        <f>SUM(BB35:BE38)</f>
        <v>41889</v>
      </c>
      <c r="BC39" s="774"/>
      <c r="BD39" s="774"/>
      <c r="BE39" s="774"/>
    </row>
    <row r="40" spans="1:57" ht="15.9" customHeight="1" x14ac:dyDescent="0.15">
      <c r="A40" s="447" t="s">
        <v>1523</v>
      </c>
      <c r="B40" s="447"/>
      <c r="C40" s="447"/>
      <c r="D40" s="447"/>
      <c r="E40" s="447"/>
      <c r="F40" s="447"/>
      <c r="G40" s="447"/>
      <c r="H40" s="447"/>
      <c r="I40" s="774">
        <v>4</v>
      </c>
      <c r="J40" s="774"/>
      <c r="K40" s="774"/>
      <c r="L40" s="774">
        <v>183</v>
      </c>
      <c r="M40" s="774"/>
      <c r="N40" s="774"/>
      <c r="O40" s="774"/>
      <c r="P40" s="774">
        <v>9150</v>
      </c>
      <c r="Q40" s="774"/>
      <c r="R40" s="774"/>
      <c r="S40" s="774"/>
      <c r="T40" s="774"/>
      <c r="U40" s="447" t="s">
        <v>150</v>
      </c>
      <c r="V40" s="447"/>
      <c r="W40" s="447"/>
      <c r="X40" s="447"/>
      <c r="Y40" s="447"/>
      <c r="Z40" s="447"/>
      <c r="AA40" s="447"/>
      <c r="AB40" s="774">
        <f>SUM(AB34,AB39)</f>
        <v>98</v>
      </c>
      <c r="AC40" s="774"/>
      <c r="AD40" s="774">
        <f>SUM(AD34,AD39)</f>
        <v>521483</v>
      </c>
      <c r="AE40" s="774"/>
      <c r="AF40" s="774"/>
      <c r="AG40" s="774"/>
      <c r="AH40" s="774">
        <f>SUM(AH34,AH39)</f>
        <v>7</v>
      </c>
      <c r="AI40" s="774"/>
      <c r="AJ40" s="774">
        <f>SUM(AJ34,AJ39)</f>
        <v>18130</v>
      </c>
      <c r="AK40" s="774"/>
      <c r="AL40" s="774"/>
      <c r="AM40" s="774"/>
      <c r="AN40" s="774">
        <f>SUM(AN34,AN39)</f>
        <v>20</v>
      </c>
      <c r="AO40" s="774"/>
      <c r="AP40" s="774">
        <f>SUM(AP34,AP39)</f>
        <v>81381</v>
      </c>
      <c r="AQ40" s="774"/>
      <c r="AR40" s="774"/>
      <c r="AS40" s="774"/>
      <c r="AT40" s="774"/>
      <c r="AU40" s="774"/>
      <c r="AV40" s="774"/>
      <c r="AW40" s="774"/>
      <c r="AX40" s="774"/>
      <c r="AY40" s="774"/>
      <c r="AZ40" s="774">
        <f>SUM(AZ34,AZ39)</f>
        <v>85</v>
      </c>
      <c r="BA40" s="774"/>
      <c r="BB40" s="774">
        <f>SUM(BB34,BB39)</f>
        <v>458232</v>
      </c>
      <c r="BC40" s="774"/>
      <c r="BD40" s="774"/>
      <c r="BE40" s="774"/>
    </row>
    <row r="41" spans="1:57" ht="15.9" customHeight="1" x14ac:dyDescent="0.15">
      <c r="A41" s="447" t="s">
        <v>150</v>
      </c>
      <c r="B41" s="447"/>
      <c r="C41" s="447"/>
      <c r="D41" s="447"/>
      <c r="E41" s="447"/>
      <c r="F41" s="447"/>
      <c r="G41" s="447"/>
      <c r="H41" s="447"/>
      <c r="I41" s="774">
        <f>SUM(I33:K40)</f>
        <v>56</v>
      </c>
      <c r="J41" s="774"/>
      <c r="K41" s="774"/>
      <c r="L41" s="774">
        <f>SUM(L33:O40)</f>
        <v>13192</v>
      </c>
      <c r="M41" s="774"/>
      <c r="N41" s="774"/>
      <c r="O41" s="774"/>
      <c r="P41" s="774">
        <f>SUM(P33:S40)</f>
        <v>659600</v>
      </c>
      <c r="Q41" s="774"/>
      <c r="R41" s="774"/>
      <c r="S41" s="774"/>
      <c r="T41" s="774"/>
      <c r="U41" s="447"/>
      <c r="V41" s="447"/>
      <c r="W41" s="447"/>
      <c r="X41" s="447"/>
      <c r="Y41" s="447"/>
      <c r="Z41" s="447"/>
      <c r="AA41" s="447"/>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row>
  </sheetData>
  <sheetProtection selectLockedCells="1" selectUnlockedCells="1"/>
  <mergeCells count="328">
    <mergeCell ref="AJ39:AM39"/>
    <mergeCell ref="AN39:AO39"/>
    <mergeCell ref="AP39:AS39"/>
    <mergeCell ref="AT39:AU39"/>
    <mergeCell ref="AV39:AY39"/>
    <mergeCell ref="AZ39:BA39"/>
    <mergeCell ref="A41:H41"/>
    <mergeCell ref="I41:K41"/>
    <mergeCell ref="L41:O41"/>
    <mergeCell ref="P41:T41"/>
    <mergeCell ref="AN40:AO41"/>
    <mergeCell ref="AP40:AS41"/>
    <mergeCell ref="AT40:AU41"/>
    <mergeCell ref="AV40:AY41"/>
    <mergeCell ref="A40:H40"/>
    <mergeCell ref="I40:K40"/>
    <mergeCell ref="L40:O40"/>
    <mergeCell ref="P40:T40"/>
    <mergeCell ref="U40:AA41"/>
    <mergeCell ref="AB40:AC41"/>
    <mergeCell ref="AD40:AG41"/>
    <mergeCell ref="AH40:AI41"/>
    <mergeCell ref="AJ40:AM41"/>
    <mergeCell ref="A39:H39"/>
    <mergeCell ref="I39:K39"/>
    <mergeCell ref="L39:O39"/>
    <mergeCell ref="P39:T39"/>
    <mergeCell ref="V39:AA39"/>
    <mergeCell ref="AB39:AC39"/>
    <mergeCell ref="AD39:AG39"/>
    <mergeCell ref="AH39:AI39"/>
    <mergeCell ref="AH38:AI38"/>
    <mergeCell ref="A38:H38"/>
    <mergeCell ref="I38:K38"/>
    <mergeCell ref="L38:O38"/>
    <mergeCell ref="P38:T38"/>
    <mergeCell ref="V38:AA38"/>
    <mergeCell ref="AZ40:BA41"/>
    <mergeCell ref="BB40:BE41"/>
    <mergeCell ref="AN35:AO35"/>
    <mergeCell ref="AP35:AS35"/>
    <mergeCell ref="AT35:AU35"/>
    <mergeCell ref="AV35:AY35"/>
    <mergeCell ref="AZ35:BA35"/>
    <mergeCell ref="AV37:AY37"/>
    <mergeCell ref="AZ37:BA37"/>
    <mergeCell ref="BB37:BE37"/>
    <mergeCell ref="AZ38:BA38"/>
    <mergeCell ref="BB38:BE38"/>
    <mergeCell ref="AN38:AO38"/>
    <mergeCell ref="AP38:AS38"/>
    <mergeCell ref="AT38:AU38"/>
    <mergeCell ref="AV38:AY38"/>
    <mergeCell ref="BB39:BE39"/>
    <mergeCell ref="AB38:AC38"/>
    <mergeCell ref="AD38:AG38"/>
    <mergeCell ref="AD37:AG37"/>
    <mergeCell ref="AH37:AI37"/>
    <mergeCell ref="AJ37:AM37"/>
    <mergeCell ref="AN37:AO37"/>
    <mergeCell ref="AP37:AS37"/>
    <mergeCell ref="AT37:AU37"/>
    <mergeCell ref="A37:H37"/>
    <mergeCell ref="I37:K37"/>
    <mergeCell ref="L37:O37"/>
    <mergeCell ref="P37:T37"/>
    <mergeCell ref="V37:AA37"/>
    <mergeCell ref="AB37:AC37"/>
    <mergeCell ref="AJ38:AM38"/>
    <mergeCell ref="I36:K36"/>
    <mergeCell ref="L36:O36"/>
    <mergeCell ref="P36:T36"/>
    <mergeCell ref="V36:AA36"/>
    <mergeCell ref="AB36:AC36"/>
    <mergeCell ref="AD36:AG36"/>
    <mergeCell ref="AH36:AI36"/>
    <mergeCell ref="AJ36:AM36"/>
    <mergeCell ref="AJ35:AM35"/>
    <mergeCell ref="BB34:BE34"/>
    <mergeCell ref="A35:H35"/>
    <mergeCell ref="I35:K35"/>
    <mergeCell ref="L35:O35"/>
    <mergeCell ref="P35:T35"/>
    <mergeCell ref="U35:U39"/>
    <mergeCell ref="V35:AA35"/>
    <mergeCell ref="AB35:AC35"/>
    <mergeCell ref="AD35:AG35"/>
    <mergeCell ref="AH35:AI35"/>
    <mergeCell ref="AJ34:AM34"/>
    <mergeCell ref="AN34:AO34"/>
    <mergeCell ref="AP34:AS34"/>
    <mergeCell ref="AT34:AU34"/>
    <mergeCell ref="AV34:AY34"/>
    <mergeCell ref="AZ34:BA34"/>
    <mergeCell ref="AN36:AO36"/>
    <mergeCell ref="AP36:AS36"/>
    <mergeCell ref="AT36:AU36"/>
    <mergeCell ref="AV36:AY36"/>
    <mergeCell ref="AZ36:BA36"/>
    <mergeCell ref="BB36:BE36"/>
    <mergeCell ref="BB35:BE35"/>
    <mergeCell ref="A36:H36"/>
    <mergeCell ref="A34:H34"/>
    <mergeCell ref="I34:K34"/>
    <mergeCell ref="L34:O34"/>
    <mergeCell ref="P34:T34"/>
    <mergeCell ref="U34:AA34"/>
    <mergeCell ref="AB34:AC34"/>
    <mergeCell ref="AD34:AG34"/>
    <mergeCell ref="AH34:AI34"/>
    <mergeCell ref="AH33:AI33"/>
    <mergeCell ref="AH32:AM32"/>
    <mergeCell ref="AN32:AS32"/>
    <mergeCell ref="AT32:AY32"/>
    <mergeCell ref="AZ32:BE32"/>
    <mergeCell ref="A33:H33"/>
    <mergeCell ref="I33:K33"/>
    <mergeCell ref="L33:O33"/>
    <mergeCell ref="P33:T33"/>
    <mergeCell ref="AB33:AC33"/>
    <mergeCell ref="AD33:AG33"/>
    <mergeCell ref="A32:H32"/>
    <mergeCell ref="I32:K32"/>
    <mergeCell ref="L32:O32"/>
    <mergeCell ref="P32:T32"/>
    <mergeCell ref="U32:AA33"/>
    <mergeCell ref="AB32:AG32"/>
    <mergeCell ref="AZ33:BA33"/>
    <mergeCell ref="BB33:BE33"/>
    <mergeCell ref="AJ33:AM33"/>
    <mergeCell ref="AN33:AO33"/>
    <mergeCell ref="AP33:AS33"/>
    <mergeCell ref="AT33:AU33"/>
    <mergeCell ref="AV33:AY33"/>
    <mergeCell ref="A26:P26"/>
    <mergeCell ref="A30:F30"/>
    <mergeCell ref="AR30:BE30"/>
    <mergeCell ref="A31:T31"/>
    <mergeCell ref="U31:BE31"/>
    <mergeCell ref="AH24:AI24"/>
    <mergeCell ref="AJ24:AM24"/>
    <mergeCell ref="AN24:AO24"/>
    <mergeCell ref="AP24:AS24"/>
    <mergeCell ref="AT24:AU24"/>
    <mergeCell ref="AV24:AY24"/>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D19:AG19"/>
    <mergeCell ref="AH19:AI19"/>
    <mergeCell ref="AB18:AC18"/>
    <mergeCell ref="AD18:AG18"/>
    <mergeCell ref="AH18:AI18"/>
    <mergeCell ref="AJ18:AM18"/>
    <mergeCell ref="AN18:AO18"/>
    <mergeCell ref="AP18:AS18"/>
    <mergeCell ref="AV19:AY19"/>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AJ15:AM15"/>
    <mergeCell ref="AN15:AO15"/>
    <mergeCell ref="AP15:AS15"/>
    <mergeCell ref="AT15:AU15"/>
    <mergeCell ref="AV15:AY15"/>
    <mergeCell ref="AZ15:BA15"/>
    <mergeCell ref="AN5:AP6"/>
    <mergeCell ref="AQ5:AS6"/>
    <mergeCell ref="AT5:AV6"/>
    <mergeCell ref="AW5:AY6"/>
    <mergeCell ref="AZ5:BE6"/>
    <mergeCell ref="A6:I6"/>
    <mergeCell ref="J6:V6"/>
    <mergeCell ref="AK4:AM4"/>
    <mergeCell ref="AN4:AP4"/>
    <mergeCell ref="AQ4:AS4"/>
    <mergeCell ref="AT4:AV4"/>
    <mergeCell ref="AW4:AY4"/>
    <mergeCell ref="A5:I5"/>
    <mergeCell ref="J5:V5"/>
    <mergeCell ref="W5:AG6"/>
    <mergeCell ref="AH5:AJ6"/>
    <mergeCell ref="AK5:AM6"/>
    <mergeCell ref="AQ2:BE2"/>
    <mergeCell ref="A3:I3"/>
    <mergeCell ref="J3:V3"/>
    <mergeCell ref="W3:AG4"/>
    <mergeCell ref="AH3:AP3"/>
    <mergeCell ref="AQ3:AY3"/>
    <mergeCell ref="AZ3:BE4"/>
    <mergeCell ref="A4:I4"/>
    <mergeCell ref="J4:V4"/>
    <mergeCell ref="AH4:AJ4"/>
  </mergeCells>
  <phoneticPr fontId="3"/>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7613-7F57-4DA5-8FFC-ED416B990296}">
  <sheetPr>
    <pageSetUpPr fitToPage="1"/>
  </sheetPr>
  <dimension ref="A1:BA31"/>
  <sheetViews>
    <sheetView view="pageLayout" zoomScaleNormal="100" workbookViewId="0">
      <selection sqref="A1:XFD1048576"/>
    </sheetView>
  </sheetViews>
  <sheetFormatPr defaultColWidth="9" defaultRowHeight="14.4" x14ac:dyDescent="0.15"/>
  <cols>
    <col min="1" max="38" width="2.6640625" style="51" customWidth="1"/>
    <col min="39" max="39" width="1.88671875" style="51" customWidth="1"/>
    <col min="40" max="40" width="2.88671875" style="112" customWidth="1"/>
    <col min="41" max="49" width="2.6640625" style="51" customWidth="1"/>
    <col min="50" max="50" width="3.109375" style="51" customWidth="1"/>
    <col min="51" max="57" width="2.6640625" style="51" customWidth="1"/>
    <col min="58" max="58" width="3.77734375" style="51" customWidth="1"/>
    <col min="59" max="125" width="2.6640625" style="51" customWidth="1"/>
    <col min="126" max="16384" width="9" style="51"/>
  </cols>
  <sheetData>
    <row r="1" spans="1:53" s="49" customFormat="1" ht="18.350000000000001" customHeight="1" x14ac:dyDescent="0.15">
      <c r="A1" s="49" t="s">
        <v>1992</v>
      </c>
      <c r="AN1" s="301"/>
    </row>
    <row r="2" spans="1:53" ht="18.350000000000001" customHeight="1" x14ac:dyDescent="0.15">
      <c r="D2" s="72" t="s">
        <v>659</v>
      </c>
      <c r="E2" s="112"/>
      <c r="F2" s="72" t="s">
        <v>1494</v>
      </c>
      <c r="G2" s="112"/>
      <c r="H2" s="112"/>
      <c r="I2" s="112"/>
      <c r="J2" s="112"/>
      <c r="K2" s="112"/>
      <c r="L2" s="51" t="s">
        <v>659</v>
      </c>
      <c r="M2" s="51" t="s">
        <v>1993</v>
      </c>
    </row>
    <row r="3" spans="1:53" ht="18.350000000000001" customHeight="1" x14ac:dyDescent="0.15">
      <c r="D3" s="72" t="s">
        <v>659</v>
      </c>
      <c r="F3" s="72" t="s">
        <v>1457</v>
      </c>
      <c r="H3" s="112"/>
      <c r="I3" s="112"/>
      <c r="J3" s="112"/>
      <c r="K3" s="112"/>
      <c r="L3" s="51" t="s">
        <v>659</v>
      </c>
      <c r="M3" s="51" t="s">
        <v>1372</v>
      </c>
      <c r="AN3" s="51"/>
    </row>
    <row r="4" spans="1:53" ht="18.350000000000001" customHeight="1" x14ac:dyDescent="0.15">
      <c r="D4" s="72" t="s">
        <v>659</v>
      </c>
      <c r="F4" s="72" t="s">
        <v>1524</v>
      </c>
      <c r="H4" s="112"/>
      <c r="I4" s="112"/>
      <c r="J4" s="112"/>
      <c r="K4" s="112"/>
      <c r="L4" s="51" t="s">
        <v>659</v>
      </c>
      <c r="M4" s="51" t="s">
        <v>1525</v>
      </c>
      <c r="AL4" s="112"/>
      <c r="AN4" s="51"/>
    </row>
    <row r="5" spans="1:53" ht="18.350000000000001" customHeight="1" x14ac:dyDescent="0.15">
      <c r="A5" s="171" t="s">
        <v>1991</v>
      </c>
      <c r="B5" s="302"/>
      <c r="C5" s="302"/>
      <c r="D5" s="302"/>
      <c r="E5" s="302"/>
      <c r="F5" s="302"/>
      <c r="G5" s="302"/>
      <c r="H5" s="302"/>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776" t="s">
        <v>1526</v>
      </c>
      <c r="AO5" s="776"/>
      <c r="AP5" s="776"/>
      <c r="AQ5" s="776"/>
      <c r="AR5" s="776"/>
      <c r="AS5" s="776"/>
      <c r="AT5" s="776"/>
      <c r="AU5" s="776"/>
      <c r="AV5" s="776"/>
      <c r="AW5" s="776"/>
      <c r="AX5" s="776"/>
      <c r="AY5" s="776"/>
      <c r="AZ5" s="776"/>
      <c r="BA5" s="776"/>
    </row>
    <row r="6" spans="1:53" ht="18.350000000000001" customHeight="1" x14ac:dyDescent="0.15">
      <c r="A6" s="447" t="s">
        <v>1500</v>
      </c>
      <c r="B6" s="447"/>
      <c r="C6" s="447"/>
      <c r="D6" s="447"/>
      <c r="E6" s="447"/>
      <c r="F6" s="447"/>
      <c r="G6" s="447"/>
      <c r="H6" s="447"/>
      <c r="I6" s="447"/>
      <c r="J6" s="447"/>
      <c r="K6" s="447"/>
      <c r="L6" s="447"/>
      <c r="M6" s="447"/>
      <c r="N6" s="177"/>
      <c r="O6" s="777" t="s">
        <v>1994</v>
      </c>
      <c r="P6" s="777"/>
      <c r="Q6" s="777"/>
      <c r="R6" s="777"/>
      <c r="S6" s="777"/>
      <c r="T6" s="777"/>
      <c r="U6" s="777"/>
      <c r="V6" s="777"/>
      <c r="W6" s="777"/>
      <c r="X6" s="777"/>
      <c r="Y6" s="777"/>
      <c r="Z6" s="178"/>
      <c r="AA6" s="436" t="s">
        <v>1995</v>
      </c>
      <c r="AB6" s="543"/>
      <c r="AC6" s="543"/>
      <c r="AD6" s="543"/>
      <c r="AE6" s="543"/>
      <c r="AF6" s="543"/>
      <c r="AG6" s="543"/>
      <c r="AH6" s="437"/>
      <c r="AJ6" s="447" t="s">
        <v>1996</v>
      </c>
      <c r="AK6" s="447"/>
      <c r="AL6" s="447"/>
      <c r="AM6" s="447"/>
      <c r="AN6" s="447"/>
      <c r="AO6" s="447"/>
      <c r="AP6" s="447"/>
      <c r="AQ6" s="447"/>
      <c r="AR6" s="447"/>
      <c r="AS6" s="447" t="s">
        <v>1997</v>
      </c>
      <c r="AT6" s="447"/>
      <c r="AU6" s="447"/>
      <c r="AV6" s="447"/>
      <c r="AW6" s="447"/>
      <c r="AX6" s="447"/>
      <c r="AY6" s="447"/>
      <c r="AZ6" s="447"/>
      <c r="BA6" s="447"/>
    </row>
    <row r="7" spans="1:53" ht="18.350000000000001" customHeight="1" x14ac:dyDescent="0.15">
      <c r="A7" s="447"/>
      <c r="B7" s="447"/>
      <c r="C7" s="447"/>
      <c r="D7" s="447"/>
      <c r="E7" s="447"/>
      <c r="F7" s="447"/>
      <c r="G7" s="447"/>
      <c r="H7" s="447"/>
      <c r="I7" s="447"/>
      <c r="J7" s="447"/>
      <c r="K7" s="447"/>
      <c r="L7" s="447"/>
      <c r="M7" s="447"/>
      <c r="N7" s="569" t="s">
        <v>1998</v>
      </c>
      <c r="O7" s="570"/>
      <c r="P7" s="570"/>
      <c r="Q7" s="571"/>
      <c r="R7" s="569" t="s">
        <v>1999</v>
      </c>
      <c r="S7" s="570"/>
      <c r="T7" s="570"/>
      <c r="U7" s="570"/>
      <c r="V7" s="571"/>
      <c r="W7" s="436" t="s">
        <v>2000</v>
      </c>
      <c r="X7" s="543"/>
      <c r="Y7" s="543"/>
      <c r="Z7" s="437"/>
      <c r="AA7" s="569" t="s">
        <v>2001</v>
      </c>
      <c r="AB7" s="570"/>
      <c r="AC7" s="570"/>
      <c r="AD7" s="571"/>
      <c r="AE7" s="436" t="s">
        <v>2002</v>
      </c>
      <c r="AF7" s="543"/>
      <c r="AG7" s="543"/>
      <c r="AH7" s="437"/>
      <c r="AJ7" s="447" t="s">
        <v>2003</v>
      </c>
      <c r="AK7" s="447"/>
      <c r="AL7" s="447"/>
      <c r="AM7" s="447"/>
      <c r="AN7" s="447" t="s">
        <v>2004</v>
      </c>
      <c r="AO7" s="447"/>
      <c r="AP7" s="447"/>
      <c r="AQ7" s="447"/>
      <c r="AR7" s="447"/>
      <c r="AS7" s="447" t="s">
        <v>2005</v>
      </c>
      <c r="AT7" s="447"/>
      <c r="AU7" s="447"/>
      <c r="AV7" s="447"/>
      <c r="AW7" s="447" t="s">
        <v>2006</v>
      </c>
      <c r="AX7" s="447"/>
      <c r="AY7" s="447"/>
      <c r="AZ7" s="447"/>
      <c r="BA7" s="447"/>
    </row>
    <row r="8" spans="1:53" ht="18.350000000000001" customHeight="1" x14ac:dyDescent="0.15">
      <c r="A8" s="627" t="s">
        <v>1527</v>
      </c>
      <c r="B8" s="627"/>
      <c r="C8" s="447" t="s">
        <v>1528</v>
      </c>
      <c r="D8" s="447"/>
      <c r="E8" s="447"/>
      <c r="F8" s="447"/>
      <c r="G8" s="447"/>
      <c r="H8" s="447"/>
      <c r="I8" s="447"/>
      <c r="J8" s="447"/>
      <c r="K8" s="447"/>
      <c r="L8" s="447"/>
      <c r="M8" s="447"/>
      <c r="N8" s="778">
        <v>1</v>
      </c>
      <c r="O8" s="779"/>
      <c r="P8" s="779"/>
      <c r="Q8" s="780"/>
      <c r="R8" s="778">
        <v>142128</v>
      </c>
      <c r="S8" s="779"/>
      <c r="T8" s="779"/>
      <c r="U8" s="779"/>
      <c r="V8" s="780"/>
      <c r="W8" s="767">
        <v>113702</v>
      </c>
      <c r="X8" s="768"/>
      <c r="Y8" s="768"/>
      <c r="Z8" s="769"/>
      <c r="AA8" s="778">
        <v>1</v>
      </c>
      <c r="AB8" s="779"/>
      <c r="AC8" s="779"/>
      <c r="AD8" s="780"/>
      <c r="AE8" s="767">
        <v>4434</v>
      </c>
      <c r="AF8" s="768"/>
      <c r="AG8" s="768"/>
      <c r="AH8" s="769"/>
      <c r="AJ8" s="781">
        <v>1</v>
      </c>
      <c r="AK8" s="781"/>
      <c r="AL8" s="781"/>
      <c r="AM8" s="781"/>
      <c r="AN8" s="781">
        <v>3130</v>
      </c>
      <c r="AO8" s="781"/>
      <c r="AP8" s="781"/>
      <c r="AQ8" s="781"/>
      <c r="AR8" s="781"/>
      <c r="AS8" s="781">
        <v>1</v>
      </c>
      <c r="AT8" s="781"/>
      <c r="AU8" s="781"/>
      <c r="AV8" s="781"/>
      <c r="AW8" s="781">
        <v>12520</v>
      </c>
      <c r="AX8" s="781"/>
      <c r="AY8" s="781"/>
      <c r="AZ8" s="781"/>
      <c r="BA8" s="781"/>
    </row>
    <row r="9" spans="1:53" ht="18.350000000000001" customHeight="1" x14ac:dyDescent="0.15">
      <c r="A9" s="627"/>
      <c r="B9" s="627"/>
      <c r="C9" s="447" t="s">
        <v>1529</v>
      </c>
      <c r="D9" s="447"/>
      <c r="E9" s="447"/>
      <c r="F9" s="447"/>
      <c r="G9" s="447"/>
      <c r="H9" s="447"/>
      <c r="I9" s="447"/>
      <c r="J9" s="447"/>
      <c r="K9" s="447"/>
      <c r="L9" s="447"/>
      <c r="M9" s="447"/>
      <c r="N9" s="778">
        <v>2</v>
      </c>
      <c r="O9" s="779"/>
      <c r="P9" s="779"/>
      <c r="Q9" s="780"/>
      <c r="R9" s="778">
        <v>71909</v>
      </c>
      <c r="S9" s="779"/>
      <c r="T9" s="779"/>
      <c r="U9" s="779"/>
      <c r="V9" s="780"/>
      <c r="W9" s="767">
        <v>71909</v>
      </c>
      <c r="X9" s="768"/>
      <c r="Y9" s="768"/>
      <c r="Z9" s="769"/>
      <c r="AA9" s="778">
        <v>1</v>
      </c>
      <c r="AB9" s="779"/>
      <c r="AC9" s="779"/>
      <c r="AD9" s="780"/>
      <c r="AE9" s="767">
        <v>2748</v>
      </c>
      <c r="AF9" s="768"/>
      <c r="AG9" s="768"/>
      <c r="AH9" s="769"/>
      <c r="AJ9" s="781">
        <v>2</v>
      </c>
      <c r="AK9" s="781"/>
      <c r="AL9" s="781"/>
      <c r="AM9" s="781"/>
      <c r="AN9" s="781">
        <v>5650</v>
      </c>
      <c r="AO9" s="781"/>
      <c r="AP9" s="781"/>
      <c r="AQ9" s="781"/>
      <c r="AR9" s="781"/>
      <c r="AS9" s="781">
        <v>1</v>
      </c>
      <c r="AT9" s="781"/>
      <c r="AU9" s="781"/>
      <c r="AV9" s="781"/>
      <c r="AW9" s="781">
        <v>11040</v>
      </c>
      <c r="AX9" s="781"/>
      <c r="AY9" s="781"/>
      <c r="AZ9" s="781"/>
      <c r="BA9" s="781"/>
    </row>
    <row r="10" spans="1:53" ht="18.350000000000001" customHeight="1" x14ac:dyDescent="0.15">
      <c r="A10" s="627"/>
      <c r="B10" s="627"/>
      <c r="C10" s="447" t="s">
        <v>1530</v>
      </c>
      <c r="D10" s="447"/>
      <c r="E10" s="447"/>
      <c r="F10" s="447"/>
      <c r="G10" s="447"/>
      <c r="H10" s="447"/>
      <c r="I10" s="447"/>
      <c r="J10" s="447"/>
      <c r="K10" s="447"/>
      <c r="L10" s="447"/>
      <c r="M10" s="447"/>
      <c r="N10" s="778">
        <v>1</v>
      </c>
      <c r="O10" s="779"/>
      <c r="P10" s="779"/>
      <c r="Q10" s="780"/>
      <c r="R10" s="778">
        <v>57366</v>
      </c>
      <c r="S10" s="779"/>
      <c r="T10" s="779"/>
      <c r="U10" s="779"/>
      <c r="V10" s="780"/>
      <c r="W10" s="767">
        <v>11473</v>
      </c>
      <c r="X10" s="768"/>
      <c r="Y10" s="768"/>
      <c r="Z10" s="769"/>
      <c r="AA10" s="778">
        <v>0</v>
      </c>
      <c r="AB10" s="779"/>
      <c r="AC10" s="779"/>
      <c r="AD10" s="780"/>
      <c r="AE10" s="767">
        <v>0</v>
      </c>
      <c r="AF10" s="768"/>
      <c r="AG10" s="768"/>
      <c r="AH10" s="769"/>
      <c r="AJ10" s="781">
        <v>0</v>
      </c>
      <c r="AK10" s="781"/>
      <c r="AL10" s="781"/>
      <c r="AM10" s="781"/>
      <c r="AN10" s="781">
        <v>0</v>
      </c>
      <c r="AO10" s="781"/>
      <c r="AP10" s="781"/>
      <c r="AQ10" s="781"/>
      <c r="AR10" s="781"/>
      <c r="AS10" s="781">
        <v>0</v>
      </c>
      <c r="AT10" s="781"/>
      <c r="AU10" s="781"/>
      <c r="AV10" s="781"/>
      <c r="AW10" s="781">
        <v>0</v>
      </c>
      <c r="AX10" s="781"/>
      <c r="AY10" s="781"/>
      <c r="AZ10" s="781"/>
      <c r="BA10" s="781"/>
    </row>
    <row r="11" spans="1:53" ht="18.350000000000001" customHeight="1" x14ac:dyDescent="0.15">
      <c r="A11" s="627"/>
      <c r="B11" s="627"/>
      <c r="C11" s="447" t="s">
        <v>1531</v>
      </c>
      <c r="D11" s="447"/>
      <c r="E11" s="447"/>
      <c r="F11" s="447"/>
      <c r="G11" s="447"/>
      <c r="H11" s="447"/>
      <c r="I11" s="447"/>
      <c r="J11" s="447"/>
      <c r="K11" s="447"/>
      <c r="L11" s="447"/>
      <c r="M11" s="447"/>
      <c r="N11" s="778">
        <v>30</v>
      </c>
      <c r="O11" s="779"/>
      <c r="P11" s="779"/>
      <c r="Q11" s="780"/>
      <c r="R11" s="778">
        <v>850866</v>
      </c>
      <c r="S11" s="779"/>
      <c r="T11" s="779"/>
      <c r="U11" s="779"/>
      <c r="V11" s="780"/>
      <c r="W11" s="767">
        <v>766457</v>
      </c>
      <c r="X11" s="768"/>
      <c r="Y11" s="768"/>
      <c r="Z11" s="769"/>
      <c r="AA11" s="778">
        <v>14</v>
      </c>
      <c r="AB11" s="779"/>
      <c r="AC11" s="779"/>
      <c r="AD11" s="780"/>
      <c r="AE11" s="767">
        <v>28907</v>
      </c>
      <c r="AF11" s="768"/>
      <c r="AG11" s="768"/>
      <c r="AH11" s="769"/>
      <c r="AJ11" s="781">
        <v>30</v>
      </c>
      <c r="AK11" s="781"/>
      <c r="AL11" s="781"/>
      <c r="AM11" s="781"/>
      <c r="AN11" s="781">
        <v>12090</v>
      </c>
      <c r="AO11" s="781"/>
      <c r="AP11" s="781"/>
      <c r="AQ11" s="781"/>
      <c r="AR11" s="781"/>
      <c r="AS11" s="781">
        <v>18</v>
      </c>
      <c r="AT11" s="781"/>
      <c r="AU11" s="781"/>
      <c r="AV11" s="781"/>
      <c r="AW11" s="781">
        <v>26040</v>
      </c>
      <c r="AX11" s="781"/>
      <c r="AY11" s="781"/>
      <c r="AZ11" s="781"/>
      <c r="BA11" s="781"/>
    </row>
    <row r="12" spans="1:53" ht="18.350000000000001" customHeight="1" x14ac:dyDescent="0.15">
      <c r="A12" s="627"/>
      <c r="B12" s="627"/>
      <c r="C12" s="447" t="s">
        <v>1532</v>
      </c>
      <c r="D12" s="447"/>
      <c r="E12" s="447"/>
      <c r="F12" s="447"/>
      <c r="G12" s="447"/>
      <c r="H12" s="447"/>
      <c r="I12" s="447"/>
      <c r="J12" s="447"/>
      <c r="K12" s="447"/>
      <c r="L12" s="447"/>
      <c r="M12" s="447"/>
      <c r="N12" s="778">
        <v>3</v>
      </c>
      <c r="O12" s="779"/>
      <c r="P12" s="779"/>
      <c r="Q12" s="780"/>
      <c r="R12" s="778">
        <v>133825</v>
      </c>
      <c r="S12" s="779"/>
      <c r="T12" s="779"/>
      <c r="U12" s="779"/>
      <c r="V12" s="780"/>
      <c r="W12" s="767">
        <v>120967</v>
      </c>
      <c r="X12" s="768"/>
      <c r="Y12" s="768"/>
      <c r="Z12" s="769"/>
      <c r="AA12" s="778">
        <v>6</v>
      </c>
      <c r="AB12" s="779"/>
      <c r="AC12" s="779"/>
      <c r="AD12" s="780"/>
      <c r="AE12" s="767">
        <v>15272</v>
      </c>
      <c r="AF12" s="768"/>
      <c r="AG12" s="768"/>
      <c r="AH12" s="769"/>
      <c r="AJ12" s="781">
        <v>3</v>
      </c>
      <c r="AK12" s="781"/>
      <c r="AL12" s="781"/>
      <c r="AM12" s="781"/>
      <c r="AN12" s="781">
        <v>13940</v>
      </c>
      <c r="AO12" s="781"/>
      <c r="AP12" s="781"/>
      <c r="AQ12" s="781"/>
      <c r="AR12" s="781"/>
      <c r="AS12" s="781">
        <v>6</v>
      </c>
      <c r="AT12" s="781"/>
      <c r="AU12" s="781"/>
      <c r="AV12" s="781"/>
      <c r="AW12" s="781">
        <v>62680</v>
      </c>
      <c r="AX12" s="781"/>
      <c r="AY12" s="781"/>
      <c r="AZ12" s="781"/>
      <c r="BA12" s="781"/>
    </row>
    <row r="13" spans="1:53" ht="18.350000000000001" customHeight="1" x14ac:dyDescent="0.15">
      <c r="A13" s="627"/>
      <c r="B13" s="627"/>
      <c r="C13" s="447" t="s">
        <v>1533</v>
      </c>
      <c r="D13" s="447"/>
      <c r="E13" s="447"/>
      <c r="F13" s="447"/>
      <c r="G13" s="447"/>
      <c r="H13" s="447"/>
      <c r="I13" s="447"/>
      <c r="J13" s="447"/>
      <c r="K13" s="447"/>
      <c r="L13" s="447"/>
      <c r="M13" s="447"/>
      <c r="N13" s="778">
        <v>152</v>
      </c>
      <c r="O13" s="779"/>
      <c r="P13" s="779"/>
      <c r="Q13" s="780"/>
      <c r="R13" s="778">
        <v>337756</v>
      </c>
      <c r="S13" s="779"/>
      <c r="T13" s="779"/>
      <c r="U13" s="779"/>
      <c r="V13" s="780"/>
      <c r="W13" s="767">
        <v>328296</v>
      </c>
      <c r="X13" s="768"/>
      <c r="Y13" s="768"/>
      <c r="Z13" s="769"/>
      <c r="AA13" s="778">
        <v>101</v>
      </c>
      <c r="AB13" s="779"/>
      <c r="AC13" s="779"/>
      <c r="AD13" s="780"/>
      <c r="AE13" s="767">
        <v>22390</v>
      </c>
      <c r="AF13" s="768"/>
      <c r="AG13" s="768"/>
      <c r="AH13" s="769"/>
      <c r="AJ13" s="781">
        <v>133</v>
      </c>
      <c r="AK13" s="781"/>
      <c r="AL13" s="781"/>
      <c r="AM13" s="781"/>
      <c r="AN13" s="781">
        <v>29500</v>
      </c>
      <c r="AO13" s="781"/>
      <c r="AP13" s="781"/>
      <c r="AQ13" s="781"/>
      <c r="AR13" s="781"/>
      <c r="AS13" s="781">
        <v>117</v>
      </c>
      <c r="AT13" s="781"/>
      <c r="AU13" s="781"/>
      <c r="AV13" s="781"/>
      <c r="AW13" s="781">
        <v>81840</v>
      </c>
      <c r="AX13" s="781"/>
      <c r="AY13" s="781"/>
      <c r="AZ13" s="781"/>
      <c r="BA13" s="781"/>
    </row>
    <row r="14" spans="1:53" ht="18.350000000000001" customHeight="1" x14ac:dyDescent="0.15">
      <c r="A14" s="627"/>
      <c r="B14" s="627"/>
      <c r="C14" s="447" t="s">
        <v>2007</v>
      </c>
      <c r="D14" s="447"/>
      <c r="E14" s="447"/>
      <c r="F14" s="447"/>
      <c r="G14" s="447"/>
      <c r="H14" s="447"/>
      <c r="I14" s="447"/>
      <c r="J14" s="447"/>
      <c r="K14" s="447"/>
      <c r="L14" s="447"/>
      <c r="M14" s="447"/>
      <c r="N14" s="778">
        <v>6</v>
      </c>
      <c r="O14" s="779"/>
      <c r="P14" s="779"/>
      <c r="Q14" s="780"/>
      <c r="R14" s="778">
        <v>46696</v>
      </c>
      <c r="S14" s="779"/>
      <c r="T14" s="779"/>
      <c r="U14" s="779"/>
      <c r="V14" s="780"/>
      <c r="W14" s="767">
        <v>46696</v>
      </c>
      <c r="X14" s="768"/>
      <c r="Y14" s="768"/>
      <c r="Z14" s="769"/>
      <c r="AA14" s="778">
        <v>3</v>
      </c>
      <c r="AB14" s="779"/>
      <c r="AC14" s="779"/>
      <c r="AD14" s="780"/>
      <c r="AE14" s="767">
        <v>3443</v>
      </c>
      <c r="AF14" s="768"/>
      <c r="AG14" s="768"/>
      <c r="AH14" s="769"/>
      <c r="AJ14" s="781">
        <v>6</v>
      </c>
      <c r="AK14" s="781"/>
      <c r="AL14" s="781"/>
      <c r="AM14" s="781"/>
      <c r="AN14" s="781">
        <v>4370</v>
      </c>
      <c r="AO14" s="781"/>
      <c r="AP14" s="781"/>
      <c r="AQ14" s="781"/>
      <c r="AR14" s="781"/>
      <c r="AS14" s="781">
        <v>4</v>
      </c>
      <c r="AT14" s="781"/>
      <c r="AU14" s="781"/>
      <c r="AV14" s="781"/>
      <c r="AW14" s="781">
        <v>4520</v>
      </c>
      <c r="AX14" s="781"/>
      <c r="AY14" s="781"/>
      <c r="AZ14" s="781"/>
      <c r="BA14" s="781"/>
    </row>
    <row r="15" spans="1:53" ht="18.350000000000001" customHeight="1" x14ac:dyDescent="0.15">
      <c r="A15" s="447" t="s">
        <v>1534</v>
      </c>
      <c r="B15" s="447"/>
      <c r="C15" s="447"/>
      <c r="D15" s="447"/>
      <c r="E15" s="447"/>
      <c r="F15" s="447"/>
      <c r="G15" s="447"/>
      <c r="H15" s="447"/>
      <c r="I15" s="447"/>
      <c r="J15" s="447"/>
      <c r="K15" s="447"/>
      <c r="L15" s="447"/>
      <c r="M15" s="447"/>
      <c r="N15" s="778">
        <v>1</v>
      </c>
      <c r="O15" s="779"/>
      <c r="P15" s="779"/>
      <c r="Q15" s="780"/>
      <c r="R15" s="778">
        <v>2700</v>
      </c>
      <c r="S15" s="779"/>
      <c r="T15" s="779"/>
      <c r="U15" s="779"/>
      <c r="V15" s="780"/>
      <c r="W15" s="767">
        <v>1080</v>
      </c>
      <c r="X15" s="768"/>
      <c r="Y15" s="768"/>
      <c r="Z15" s="769"/>
      <c r="AA15" s="778">
        <v>3</v>
      </c>
      <c r="AB15" s="779"/>
      <c r="AC15" s="779"/>
      <c r="AD15" s="780"/>
      <c r="AE15" s="767">
        <v>8629</v>
      </c>
      <c r="AF15" s="768"/>
      <c r="AG15" s="768"/>
      <c r="AH15" s="769"/>
      <c r="AJ15" s="781" t="s">
        <v>1535</v>
      </c>
      <c r="AK15" s="781"/>
      <c r="AL15" s="781"/>
      <c r="AM15" s="781"/>
      <c r="AN15" s="781" t="s">
        <v>1535</v>
      </c>
      <c r="AO15" s="781"/>
      <c r="AP15" s="781"/>
      <c r="AQ15" s="781"/>
      <c r="AR15" s="781"/>
      <c r="AS15" s="781" t="s">
        <v>1535</v>
      </c>
      <c r="AT15" s="781"/>
      <c r="AU15" s="781"/>
      <c r="AV15" s="781"/>
      <c r="AW15" s="781" t="s">
        <v>1535</v>
      </c>
      <c r="AX15" s="781"/>
      <c r="AY15" s="781"/>
      <c r="AZ15" s="781"/>
      <c r="BA15" s="781"/>
    </row>
    <row r="16" spans="1:53" ht="18.350000000000001" customHeight="1" x14ac:dyDescent="0.15">
      <c r="A16" s="447" t="s">
        <v>1536</v>
      </c>
      <c r="B16" s="447"/>
      <c r="C16" s="447"/>
      <c r="D16" s="447"/>
      <c r="E16" s="447"/>
      <c r="F16" s="447"/>
      <c r="G16" s="447"/>
      <c r="H16" s="447"/>
      <c r="I16" s="447"/>
      <c r="J16" s="447"/>
      <c r="K16" s="447"/>
      <c r="L16" s="447"/>
      <c r="M16" s="447"/>
      <c r="N16" s="778">
        <v>54</v>
      </c>
      <c r="O16" s="779"/>
      <c r="P16" s="779"/>
      <c r="Q16" s="780"/>
      <c r="R16" s="778">
        <v>131721</v>
      </c>
      <c r="S16" s="779"/>
      <c r="T16" s="779"/>
      <c r="U16" s="779"/>
      <c r="V16" s="780"/>
      <c r="W16" s="767">
        <v>131721</v>
      </c>
      <c r="X16" s="768"/>
      <c r="Y16" s="768"/>
      <c r="Z16" s="769"/>
      <c r="AA16" s="778">
        <v>6</v>
      </c>
      <c r="AB16" s="779"/>
      <c r="AC16" s="779"/>
      <c r="AD16" s="780"/>
      <c r="AE16" s="767">
        <v>3704</v>
      </c>
      <c r="AF16" s="768"/>
      <c r="AG16" s="768"/>
      <c r="AH16" s="769"/>
      <c r="AJ16" s="781" t="s">
        <v>1535</v>
      </c>
      <c r="AK16" s="781"/>
      <c r="AL16" s="781"/>
      <c r="AM16" s="781"/>
      <c r="AN16" s="781" t="s">
        <v>1535</v>
      </c>
      <c r="AO16" s="781"/>
      <c r="AP16" s="781"/>
      <c r="AQ16" s="781"/>
      <c r="AR16" s="781"/>
      <c r="AS16" s="781" t="s">
        <v>1535</v>
      </c>
      <c r="AT16" s="781"/>
      <c r="AU16" s="781"/>
      <c r="AV16" s="781"/>
      <c r="AW16" s="781" t="s">
        <v>1535</v>
      </c>
      <c r="AX16" s="781"/>
      <c r="AY16" s="781"/>
      <c r="AZ16" s="781"/>
      <c r="BA16" s="781"/>
    </row>
    <row r="17" spans="1:53" ht="18.350000000000001" customHeight="1" x14ac:dyDescent="0.15">
      <c r="A17" s="447" t="s">
        <v>150</v>
      </c>
      <c r="B17" s="447"/>
      <c r="C17" s="447"/>
      <c r="D17" s="447"/>
      <c r="E17" s="447"/>
      <c r="F17" s="447"/>
      <c r="G17" s="447"/>
      <c r="H17" s="447"/>
      <c r="I17" s="447"/>
      <c r="J17" s="447"/>
      <c r="K17" s="447"/>
      <c r="L17" s="447"/>
      <c r="M17" s="447"/>
      <c r="N17" s="767">
        <f>SUM(N8:N16)</f>
        <v>250</v>
      </c>
      <c r="O17" s="768"/>
      <c r="P17" s="768"/>
      <c r="Q17" s="769"/>
      <c r="R17" s="767">
        <f>SUM(P8:T16)</f>
        <v>1774967</v>
      </c>
      <c r="S17" s="768"/>
      <c r="T17" s="768"/>
      <c r="U17" s="768"/>
      <c r="V17" s="769"/>
      <c r="W17" s="767">
        <f>SUM(W8:Z16)</f>
        <v>1592301</v>
      </c>
      <c r="X17" s="768"/>
      <c r="Y17" s="768"/>
      <c r="Z17" s="769"/>
      <c r="AA17" s="767">
        <f>SUM(AA8:AC16)</f>
        <v>135</v>
      </c>
      <c r="AB17" s="768"/>
      <c r="AC17" s="768"/>
      <c r="AD17" s="769"/>
      <c r="AE17" s="767">
        <f>SUM(AE8:AH16)</f>
        <v>89527</v>
      </c>
      <c r="AF17" s="768"/>
      <c r="AG17" s="768"/>
      <c r="AH17" s="769"/>
      <c r="AJ17" s="781">
        <f>SUM(AJ8:AM16)</f>
        <v>175</v>
      </c>
      <c r="AK17" s="781"/>
      <c r="AL17" s="781"/>
      <c r="AM17" s="781"/>
      <c r="AN17" s="781">
        <f>SUM(AN8:AR16)</f>
        <v>68680</v>
      </c>
      <c r="AO17" s="781"/>
      <c r="AP17" s="781"/>
      <c r="AQ17" s="781"/>
      <c r="AR17" s="781"/>
      <c r="AS17" s="781">
        <f>SUM(AS8:AV16)</f>
        <v>147</v>
      </c>
      <c r="AT17" s="781"/>
      <c r="AU17" s="781"/>
      <c r="AV17" s="781"/>
      <c r="AW17" s="781">
        <f>SUM(AW8:BA16)</f>
        <v>198640</v>
      </c>
      <c r="AX17" s="781"/>
      <c r="AY17" s="781"/>
      <c r="AZ17" s="781"/>
      <c r="BA17" s="781"/>
    </row>
    <row r="18" spans="1:53" ht="18.350000000000001" customHeight="1" x14ac:dyDescent="0.15">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5"/>
      <c r="AO18" s="303"/>
      <c r="AP18" s="303"/>
      <c r="AQ18" s="303"/>
      <c r="AR18" s="303"/>
      <c r="AS18" s="303"/>
      <c r="AT18" s="303"/>
      <c r="AU18" s="303"/>
      <c r="AV18" s="303"/>
      <c r="AW18" s="303"/>
      <c r="AX18" s="303"/>
      <c r="AY18" s="303"/>
      <c r="AZ18" s="303"/>
      <c r="BA18" s="303"/>
    </row>
    <row r="19" spans="1:53" s="49" customFormat="1" ht="18.350000000000001" customHeight="1" x14ac:dyDescent="0.15">
      <c r="A19" s="611" t="s">
        <v>1537</v>
      </c>
      <c r="B19" s="611"/>
      <c r="C19" s="611"/>
      <c r="D19" s="611"/>
      <c r="E19" s="611"/>
      <c r="F19" s="611"/>
      <c r="G19" s="611"/>
      <c r="H19" s="611"/>
      <c r="I19" s="611"/>
      <c r="J19" s="611"/>
      <c r="K19" s="611"/>
      <c r="L19" s="611"/>
      <c r="M19" s="611"/>
      <c r="N19" s="611"/>
      <c r="O19" s="787"/>
      <c r="P19" s="787"/>
      <c r="Q19" s="787"/>
      <c r="AM19" s="776" t="s">
        <v>1526</v>
      </c>
      <c r="AN19" s="776"/>
      <c r="AO19" s="776"/>
      <c r="AP19" s="776"/>
      <c r="AQ19" s="776"/>
      <c r="AR19" s="776"/>
      <c r="AS19" s="776"/>
      <c r="AT19" s="776"/>
      <c r="AU19" s="776"/>
      <c r="AV19" s="776"/>
      <c r="AW19" s="776"/>
      <c r="AX19" s="776"/>
      <c r="AY19" s="776"/>
      <c r="AZ19" s="776"/>
      <c r="BA19" s="776"/>
    </row>
    <row r="20" spans="1:53" ht="18.350000000000001" customHeight="1" x14ac:dyDescent="0.25">
      <c r="A20" s="788" t="s">
        <v>2008</v>
      </c>
      <c r="B20" s="789"/>
      <c r="C20" s="789"/>
      <c r="D20" s="789"/>
      <c r="E20" s="789"/>
      <c r="F20" s="789"/>
      <c r="G20" s="789"/>
      <c r="H20" s="789"/>
      <c r="I20" s="789"/>
      <c r="J20" s="789"/>
      <c r="K20" s="789"/>
      <c r="L20" s="789"/>
      <c r="M20" s="789"/>
      <c r="N20" s="790"/>
      <c r="O20" s="791" t="s">
        <v>1457</v>
      </c>
      <c r="P20" s="792"/>
      <c r="Q20" s="792"/>
      <c r="R20" s="792"/>
      <c r="S20" s="792"/>
      <c r="T20" s="792"/>
      <c r="U20" s="792"/>
      <c r="V20" s="792"/>
      <c r="W20" s="792"/>
      <c r="X20" s="792"/>
      <c r="Y20" s="569" t="s">
        <v>2009</v>
      </c>
      <c r="Z20" s="570"/>
      <c r="AA20" s="570"/>
      <c r="AB20" s="570"/>
      <c r="AC20" s="571"/>
      <c r="AD20" s="447" t="s">
        <v>2010</v>
      </c>
      <c r="AE20" s="447"/>
      <c r="AF20" s="447"/>
      <c r="AG20" s="447"/>
      <c r="AH20" s="447"/>
      <c r="AI20" s="447"/>
      <c r="AJ20" s="627" t="s">
        <v>2011</v>
      </c>
      <c r="AK20" s="627"/>
      <c r="AL20" s="627"/>
      <c r="AM20" s="627"/>
      <c r="AN20" s="569" t="s">
        <v>2012</v>
      </c>
      <c r="AO20" s="570"/>
      <c r="AP20" s="570"/>
      <c r="AQ20" s="570"/>
      <c r="AR20" s="570"/>
      <c r="AS20" s="570"/>
      <c r="AT20" s="570"/>
      <c r="AU20" s="570"/>
      <c r="AV20" s="570"/>
      <c r="AW20" s="570"/>
      <c r="AX20" s="570"/>
      <c r="AY20" s="570"/>
      <c r="AZ20" s="570"/>
      <c r="BA20" s="571"/>
    </row>
    <row r="21" spans="1:53" ht="18.350000000000001" customHeight="1" x14ac:dyDescent="0.15">
      <c r="A21" s="782" t="s">
        <v>2013</v>
      </c>
      <c r="B21" s="783"/>
      <c r="C21" s="783"/>
      <c r="D21" s="783"/>
      <c r="E21" s="783"/>
      <c r="F21" s="783"/>
      <c r="G21" s="783"/>
      <c r="H21" s="783"/>
      <c r="I21" s="783"/>
      <c r="J21" s="783"/>
      <c r="K21" s="783"/>
      <c r="L21" s="783"/>
      <c r="M21" s="783"/>
      <c r="N21" s="784"/>
      <c r="O21" s="785" t="s">
        <v>1459</v>
      </c>
      <c r="P21" s="786"/>
      <c r="Q21" s="786"/>
      <c r="R21" s="786"/>
      <c r="S21" s="786"/>
      <c r="T21" s="786"/>
      <c r="U21" s="786"/>
      <c r="V21" s="786"/>
      <c r="W21" s="786"/>
      <c r="X21" s="786"/>
      <c r="Y21" s="572"/>
      <c r="Z21" s="433"/>
      <c r="AA21" s="433"/>
      <c r="AB21" s="433"/>
      <c r="AC21" s="573"/>
      <c r="AD21" s="563" t="s">
        <v>2014</v>
      </c>
      <c r="AE21" s="563"/>
      <c r="AF21" s="563" t="s">
        <v>2015</v>
      </c>
      <c r="AG21" s="563"/>
      <c r="AH21" s="563" t="s">
        <v>2016</v>
      </c>
      <c r="AI21" s="563"/>
      <c r="AJ21" s="566"/>
      <c r="AK21" s="566"/>
      <c r="AL21" s="566"/>
      <c r="AM21" s="566"/>
      <c r="AN21" s="572"/>
      <c r="AO21" s="433"/>
      <c r="AP21" s="433"/>
      <c r="AQ21" s="433"/>
      <c r="AR21" s="433"/>
      <c r="AS21" s="433"/>
      <c r="AT21" s="433"/>
      <c r="AU21" s="433"/>
      <c r="AV21" s="433"/>
      <c r="AW21" s="433"/>
      <c r="AX21" s="433"/>
      <c r="AY21" s="433"/>
      <c r="AZ21" s="433"/>
      <c r="BA21" s="573"/>
    </row>
    <row r="22" spans="1:53" ht="18.350000000000001" customHeight="1" x14ac:dyDescent="0.15">
      <c r="A22" s="627" t="s">
        <v>2017</v>
      </c>
      <c r="B22" s="627"/>
      <c r="C22" s="627"/>
      <c r="D22" s="627"/>
      <c r="E22" s="627"/>
      <c r="F22" s="627"/>
      <c r="G22" s="627"/>
      <c r="H22" s="627"/>
      <c r="I22" s="627"/>
      <c r="J22" s="627"/>
      <c r="K22" s="627"/>
      <c r="L22" s="627"/>
      <c r="M22" s="627"/>
      <c r="N22" s="627"/>
      <c r="O22" s="731" t="s">
        <v>1538</v>
      </c>
      <c r="P22" s="731"/>
      <c r="Q22" s="731"/>
      <c r="R22" s="731"/>
      <c r="S22" s="731"/>
      <c r="T22" s="731"/>
      <c r="U22" s="731"/>
      <c r="V22" s="731"/>
      <c r="W22" s="731"/>
      <c r="X22" s="731"/>
      <c r="Y22" s="798" t="s">
        <v>1539</v>
      </c>
      <c r="Z22" s="799"/>
      <c r="AA22" s="799"/>
      <c r="AB22" s="799"/>
      <c r="AC22" s="800"/>
      <c r="AD22" s="725">
        <v>7</v>
      </c>
      <c r="AE22" s="725"/>
      <c r="AF22" s="725">
        <v>2</v>
      </c>
      <c r="AG22" s="725"/>
      <c r="AH22" s="725" t="s">
        <v>677</v>
      </c>
      <c r="AI22" s="725"/>
      <c r="AJ22" s="447" t="s">
        <v>677</v>
      </c>
      <c r="AK22" s="447"/>
      <c r="AL22" s="447"/>
      <c r="AM22" s="447"/>
      <c r="AN22" s="334" t="s">
        <v>2018</v>
      </c>
      <c r="AO22" s="600" t="s">
        <v>2019</v>
      </c>
      <c r="AP22" s="600"/>
      <c r="AQ22" s="600"/>
      <c r="AR22" s="600"/>
      <c r="AS22" s="600"/>
      <c r="AT22" s="600"/>
      <c r="AU22" s="600"/>
      <c r="AV22" s="600"/>
      <c r="AW22" s="600"/>
      <c r="AX22" s="600"/>
      <c r="AY22" s="600"/>
      <c r="AZ22" s="600"/>
      <c r="BA22" s="585"/>
    </row>
    <row r="23" spans="1:53" ht="18.350000000000001" customHeight="1" x14ac:dyDescent="0.15">
      <c r="A23" s="627"/>
      <c r="B23" s="627"/>
      <c r="C23" s="627"/>
      <c r="D23" s="627"/>
      <c r="E23" s="627"/>
      <c r="F23" s="627"/>
      <c r="G23" s="627"/>
      <c r="H23" s="627"/>
      <c r="I23" s="627"/>
      <c r="J23" s="627"/>
      <c r="K23" s="627"/>
      <c r="L23" s="627"/>
      <c r="M23" s="627"/>
      <c r="N23" s="627"/>
      <c r="O23" s="731"/>
      <c r="P23" s="731"/>
      <c r="Q23" s="731"/>
      <c r="R23" s="731"/>
      <c r="S23" s="731"/>
      <c r="T23" s="731"/>
      <c r="U23" s="731"/>
      <c r="V23" s="731"/>
      <c r="W23" s="731"/>
      <c r="X23" s="731"/>
      <c r="Y23" s="801"/>
      <c r="Z23" s="802"/>
      <c r="AA23" s="802"/>
      <c r="AB23" s="802"/>
      <c r="AC23" s="803"/>
      <c r="AD23" s="725"/>
      <c r="AE23" s="725"/>
      <c r="AF23" s="725"/>
      <c r="AG23" s="725"/>
      <c r="AH23" s="725"/>
      <c r="AI23" s="725"/>
      <c r="AJ23" s="447"/>
      <c r="AK23" s="447"/>
      <c r="AL23" s="447"/>
      <c r="AM23" s="447"/>
      <c r="AN23" s="353" t="s">
        <v>2020</v>
      </c>
      <c r="AO23" s="793" t="s">
        <v>2021</v>
      </c>
      <c r="AP23" s="793"/>
      <c r="AQ23" s="793"/>
      <c r="AR23" s="793"/>
      <c r="AS23" s="793"/>
      <c r="AT23" s="793"/>
      <c r="AU23" s="793"/>
      <c r="AV23" s="793"/>
      <c r="AW23" s="793"/>
      <c r="AX23" s="793"/>
      <c r="AY23" s="793"/>
      <c r="AZ23" s="793"/>
      <c r="BA23" s="794"/>
    </row>
    <row r="24" spans="1:53" ht="18.350000000000001" customHeight="1" x14ac:dyDescent="0.15">
      <c r="A24" s="627"/>
      <c r="B24" s="627"/>
      <c r="C24" s="627"/>
      <c r="D24" s="627"/>
      <c r="E24" s="627"/>
      <c r="F24" s="627"/>
      <c r="G24" s="627"/>
      <c r="H24" s="627"/>
      <c r="I24" s="627"/>
      <c r="J24" s="627"/>
      <c r="K24" s="627"/>
      <c r="L24" s="627"/>
      <c r="M24" s="627"/>
      <c r="N24" s="627"/>
      <c r="O24" s="731"/>
      <c r="P24" s="731"/>
      <c r="Q24" s="731"/>
      <c r="R24" s="731"/>
      <c r="S24" s="731"/>
      <c r="T24" s="731"/>
      <c r="U24" s="731"/>
      <c r="V24" s="731"/>
      <c r="W24" s="731"/>
      <c r="X24" s="731"/>
      <c r="Y24" s="804"/>
      <c r="Z24" s="805"/>
      <c r="AA24" s="805"/>
      <c r="AB24" s="805"/>
      <c r="AC24" s="806"/>
      <c r="AD24" s="725"/>
      <c r="AE24" s="725"/>
      <c r="AF24" s="725"/>
      <c r="AG24" s="725"/>
      <c r="AH24" s="725"/>
      <c r="AI24" s="725"/>
      <c r="AJ24" s="447"/>
      <c r="AK24" s="447"/>
      <c r="AL24" s="447"/>
      <c r="AM24" s="447"/>
      <c r="AN24" s="335" t="s">
        <v>2020</v>
      </c>
      <c r="AO24" s="603" t="s">
        <v>2022</v>
      </c>
      <c r="AP24" s="603"/>
      <c r="AQ24" s="603"/>
      <c r="AR24" s="603"/>
      <c r="AS24" s="603"/>
      <c r="AT24" s="603"/>
      <c r="AU24" s="603"/>
      <c r="AV24" s="603"/>
      <c r="AW24" s="603"/>
      <c r="AX24" s="603"/>
      <c r="AY24" s="603"/>
      <c r="AZ24" s="603"/>
      <c r="BA24" s="587"/>
    </row>
    <row r="25" spans="1:53" ht="18.350000000000001" customHeight="1" x14ac:dyDescent="0.15">
      <c r="A25" s="627" t="s">
        <v>2023</v>
      </c>
      <c r="B25" s="627"/>
      <c r="C25" s="627"/>
      <c r="D25" s="627"/>
      <c r="E25" s="627"/>
      <c r="F25" s="627"/>
      <c r="G25" s="627"/>
      <c r="H25" s="627"/>
      <c r="I25" s="627"/>
      <c r="J25" s="627"/>
      <c r="K25" s="627"/>
      <c r="L25" s="627"/>
      <c r="M25" s="627"/>
      <c r="N25" s="627"/>
      <c r="O25" s="731" t="s">
        <v>1540</v>
      </c>
      <c r="P25" s="731"/>
      <c r="Q25" s="731"/>
      <c r="R25" s="731"/>
      <c r="S25" s="731"/>
      <c r="T25" s="731"/>
      <c r="U25" s="731"/>
      <c r="V25" s="731"/>
      <c r="W25" s="731"/>
      <c r="X25" s="731"/>
      <c r="Y25" s="746" t="s">
        <v>677</v>
      </c>
      <c r="Z25" s="747"/>
      <c r="AA25" s="747"/>
      <c r="AB25" s="747"/>
      <c r="AC25" s="748"/>
      <c r="AD25" s="725">
        <v>7</v>
      </c>
      <c r="AE25" s="725"/>
      <c r="AF25" s="725">
        <v>2</v>
      </c>
      <c r="AG25" s="725"/>
      <c r="AH25" s="717">
        <v>8</v>
      </c>
      <c r="AI25" s="717"/>
      <c r="AJ25" s="568" t="s">
        <v>1541</v>
      </c>
      <c r="AK25" s="568"/>
      <c r="AL25" s="568"/>
      <c r="AM25" s="568"/>
      <c r="AN25" s="334" t="s">
        <v>2018</v>
      </c>
      <c r="AO25" s="600" t="s">
        <v>2024</v>
      </c>
      <c r="AP25" s="600"/>
      <c r="AQ25" s="600"/>
      <c r="AR25" s="600"/>
      <c r="AS25" s="600"/>
      <c r="AT25" s="600"/>
      <c r="AU25" s="600"/>
      <c r="AV25" s="600"/>
      <c r="AW25" s="600"/>
      <c r="AX25" s="600"/>
      <c r="AY25" s="600"/>
      <c r="AZ25" s="600"/>
      <c r="BA25" s="585"/>
    </row>
    <row r="26" spans="1:53" ht="18.350000000000001" customHeight="1" x14ac:dyDescent="0.15">
      <c r="A26" s="627"/>
      <c r="B26" s="627"/>
      <c r="C26" s="627"/>
      <c r="D26" s="627"/>
      <c r="E26" s="627"/>
      <c r="F26" s="627"/>
      <c r="G26" s="627"/>
      <c r="H26" s="627"/>
      <c r="I26" s="627"/>
      <c r="J26" s="627"/>
      <c r="K26" s="627"/>
      <c r="L26" s="627"/>
      <c r="M26" s="627"/>
      <c r="N26" s="627"/>
      <c r="O26" s="731"/>
      <c r="P26" s="731"/>
      <c r="Q26" s="731"/>
      <c r="R26" s="731"/>
      <c r="S26" s="731"/>
      <c r="T26" s="731"/>
      <c r="U26" s="731"/>
      <c r="V26" s="731"/>
      <c r="W26" s="731"/>
      <c r="X26" s="731"/>
      <c r="Y26" s="796"/>
      <c r="Z26" s="424"/>
      <c r="AA26" s="424"/>
      <c r="AB26" s="424"/>
      <c r="AC26" s="797"/>
      <c r="AD26" s="725"/>
      <c r="AE26" s="725"/>
      <c r="AF26" s="725"/>
      <c r="AG26" s="725"/>
      <c r="AH26" s="725"/>
      <c r="AI26" s="725"/>
      <c r="AJ26" s="627"/>
      <c r="AK26" s="627"/>
      <c r="AL26" s="627"/>
      <c r="AM26" s="627"/>
      <c r="AN26" s="353"/>
      <c r="AO26" s="793" t="s">
        <v>2025</v>
      </c>
      <c r="AP26" s="793"/>
      <c r="AQ26" s="793"/>
      <c r="AR26" s="793"/>
      <c r="AS26" s="793"/>
      <c r="AT26" s="793"/>
      <c r="AU26" s="793"/>
      <c r="AV26" s="793"/>
      <c r="AW26" s="793"/>
      <c r="AX26" s="793"/>
      <c r="AY26" s="793"/>
      <c r="AZ26" s="793"/>
      <c r="BA26" s="794"/>
    </row>
    <row r="27" spans="1:53" ht="18.350000000000001" customHeight="1" x14ac:dyDescent="0.15">
      <c r="A27" s="627"/>
      <c r="B27" s="627"/>
      <c r="C27" s="627"/>
      <c r="D27" s="627"/>
      <c r="E27" s="627"/>
      <c r="F27" s="627"/>
      <c r="G27" s="627"/>
      <c r="H27" s="627"/>
      <c r="I27" s="627"/>
      <c r="J27" s="627"/>
      <c r="K27" s="627"/>
      <c r="L27" s="627"/>
      <c r="M27" s="627"/>
      <c r="N27" s="627"/>
      <c r="O27" s="731"/>
      <c r="P27" s="731"/>
      <c r="Q27" s="731"/>
      <c r="R27" s="731"/>
      <c r="S27" s="731"/>
      <c r="T27" s="731"/>
      <c r="U27" s="731"/>
      <c r="V27" s="731"/>
      <c r="W27" s="731"/>
      <c r="X27" s="731"/>
      <c r="Y27" s="796"/>
      <c r="Z27" s="424"/>
      <c r="AA27" s="424"/>
      <c r="AB27" s="424"/>
      <c r="AC27" s="797"/>
      <c r="AD27" s="725"/>
      <c r="AE27" s="725"/>
      <c r="AF27" s="725"/>
      <c r="AG27" s="725"/>
      <c r="AH27" s="725"/>
      <c r="AI27" s="725"/>
      <c r="AJ27" s="627"/>
      <c r="AK27" s="627"/>
      <c r="AL27" s="627"/>
      <c r="AM27" s="627"/>
      <c r="AN27" s="353" t="s">
        <v>2020</v>
      </c>
      <c r="AO27" s="795" t="s">
        <v>2027</v>
      </c>
      <c r="AP27" s="793"/>
      <c r="AQ27" s="793"/>
      <c r="AR27" s="793"/>
      <c r="AS27" s="793"/>
      <c r="AT27" s="793"/>
      <c r="AU27" s="793"/>
      <c r="AV27" s="793"/>
      <c r="AW27" s="793"/>
      <c r="AX27" s="793"/>
      <c r="AY27" s="793"/>
      <c r="AZ27" s="793"/>
      <c r="BA27" s="794"/>
    </row>
    <row r="28" spans="1:53" ht="18.350000000000001" customHeight="1" x14ac:dyDescent="0.15">
      <c r="A28" s="627"/>
      <c r="B28" s="627"/>
      <c r="C28" s="627"/>
      <c r="D28" s="627"/>
      <c r="E28" s="627"/>
      <c r="F28" s="627"/>
      <c r="G28" s="627"/>
      <c r="H28" s="627"/>
      <c r="I28" s="627"/>
      <c r="J28" s="627"/>
      <c r="K28" s="627"/>
      <c r="L28" s="627"/>
      <c r="M28" s="627"/>
      <c r="N28" s="627"/>
      <c r="O28" s="731"/>
      <c r="P28" s="731"/>
      <c r="Q28" s="731"/>
      <c r="R28" s="731"/>
      <c r="S28" s="731"/>
      <c r="T28" s="731"/>
      <c r="U28" s="731"/>
      <c r="V28" s="731"/>
      <c r="W28" s="731"/>
      <c r="X28" s="731"/>
      <c r="Y28" s="796"/>
      <c r="Z28" s="424"/>
      <c r="AA28" s="424"/>
      <c r="AB28" s="424"/>
      <c r="AC28" s="797"/>
      <c r="AD28" s="725"/>
      <c r="AE28" s="725"/>
      <c r="AF28" s="725"/>
      <c r="AG28" s="725"/>
      <c r="AH28" s="725"/>
      <c r="AI28" s="725"/>
      <c r="AJ28" s="627"/>
      <c r="AK28" s="627"/>
      <c r="AL28" s="627"/>
      <c r="AM28" s="627"/>
      <c r="AN28" s="353"/>
      <c r="AO28" s="795" t="s">
        <v>2028</v>
      </c>
      <c r="AP28" s="793"/>
      <c r="AQ28" s="793"/>
      <c r="AR28" s="793"/>
      <c r="AS28" s="793"/>
      <c r="AT28" s="793"/>
      <c r="AU28" s="793"/>
      <c r="AV28" s="793"/>
      <c r="AW28" s="793"/>
      <c r="AX28" s="793"/>
      <c r="AY28" s="793"/>
      <c r="AZ28" s="793"/>
      <c r="BA28" s="794"/>
    </row>
    <row r="29" spans="1:53" ht="18.350000000000001" customHeight="1" x14ac:dyDescent="0.15">
      <c r="A29" s="627"/>
      <c r="B29" s="627"/>
      <c r="C29" s="627"/>
      <c r="D29" s="627"/>
      <c r="E29" s="627"/>
      <c r="F29" s="627"/>
      <c r="G29" s="627"/>
      <c r="H29" s="627"/>
      <c r="I29" s="627"/>
      <c r="J29" s="627"/>
      <c r="K29" s="627"/>
      <c r="L29" s="627"/>
      <c r="M29" s="627"/>
      <c r="N29" s="627"/>
      <c r="O29" s="731"/>
      <c r="P29" s="731"/>
      <c r="Q29" s="731"/>
      <c r="R29" s="731"/>
      <c r="S29" s="731"/>
      <c r="T29" s="731"/>
      <c r="U29" s="731"/>
      <c r="V29" s="731"/>
      <c r="W29" s="731"/>
      <c r="X29" s="731"/>
      <c r="Y29" s="796"/>
      <c r="Z29" s="424"/>
      <c r="AA29" s="424"/>
      <c r="AB29" s="424"/>
      <c r="AC29" s="797"/>
      <c r="AD29" s="725"/>
      <c r="AE29" s="725"/>
      <c r="AF29" s="725"/>
      <c r="AG29" s="725"/>
      <c r="AH29" s="725"/>
      <c r="AI29" s="725"/>
      <c r="AJ29" s="627"/>
      <c r="AK29" s="627"/>
      <c r="AL29" s="627"/>
      <c r="AM29" s="627"/>
      <c r="AN29" s="353" t="s">
        <v>2020</v>
      </c>
      <c r="AO29" s="795" t="s">
        <v>2029</v>
      </c>
      <c r="AP29" s="793"/>
      <c r="AQ29" s="793"/>
      <c r="AR29" s="793"/>
      <c r="AS29" s="793"/>
      <c r="AT29" s="793"/>
      <c r="AU29" s="793"/>
      <c r="AV29" s="793"/>
      <c r="AW29" s="793"/>
      <c r="AX29" s="793"/>
      <c r="AY29" s="793"/>
      <c r="AZ29" s="793"/>
      <c r="BA29" s="794"/>
    </row>
    <row r="30" spans="1:53" ht="18.350000000000001" customHeight="1" x14ac:dyDescent="0.15">
      <c r="A30" s="627"/>
      <c r="B30" s="627"/>
      <c r="C30" s="627"/>
      <c r="D30" s="627"/>
      <c r="E30" s="627"/>
      <c r="F30" s="627"/>
      <c r="G30" s="627"/>
      <c r="H30" s="627"/>
      <c r="I30" s="627"/>
      <c r="J30" s="627"/>
      <c r="K30" s="627"/>
      <c r="L30" s="627"/>
      <c r="M30" s="627"/>
      <c r="N30" s="627"/>
      <c r="O30" s="731"/>
      <c r="P30" s="731"/>
      <c r="Q30" s="731"/>
      <c r="R30" s="731"/>
      <c r="S30" s="731"/>
      <c r="T30" s="731"/>
      <c r="U30" s="731"/>
      <c r="V30" s="731"/>
      <c r="W30" s="731"/>
      <c r="X30" s="731"/>
      <c r="Y30" s="796"/>
      <c r="Z30" s="424"/>
      <c r="AA30" s="424"/>
      <c r="AB30" s="424"/>
      <c r="AC30" s="797"/>
      <c r="AD30" s="725"/>
      <c r="AE30" s="725"/>
      <c r="AF30" s="725"/>
      <c r="AG30" s="725"/>
      <c r="AH30" s="725"/>
      <c r="AI30" s="725"/>
      <c r="AJ30" s="627"/>
      <c r="AK30" s="627"/>
      <c r="AL30" s="627"/>
      <c r="AM30" s="627"/>
      <c r="AN30" s="353"/>
      <c r="AO30" s="795" t="s">
        <v>2030</v>
      </c>
      <c r="AP30" s="793"/>
      <c r="AQ30" s="793"/>
      <c r="AR30" s="793"/>
      <c r="AS30" s="793"/>
      <c r="AT30" s="793"/>
      <c r="AU30" s="793"/>
      <c r="AV30" s="793"/>
      <c r="AW30" s="793"/>
      <c r="AX30" s="793"/>
      <c r="AY30" s="793"/>
      <c r="AZ30" s="793"/>
      <c r="BA30" s="794"/>
    </row>
    <row r="31" spans="1:53" ht="18.350000000000001" customHeight="1" x14ac:dyDescent="0.15">
      <c r="A31" s="627"/>
      <c r="B31" s="627"/>
      <c r="C31" s="627"/>
      <c r="D31" s="627"/>
      <c r="E31" s="627"/>
      <c r="F31" s="627"/>
      <c r="G31" s="627"/>
      <c r="H31" s="627"/>
      <c r="I31" s="627"/>
      <c r="J31" s="627"/>
      <c r="K31" s="627"/>
      <c r="L31" s="627"/>
      <c r="M31" s="627"/>
      <c r="N31" s="627"/>
      <c r="O31" s="731"/>
      <c r="P31" s="731"/>
      <c r="Q31" s="731"/>
      <c r="R31" s="731"/>
      <c r="S31" s="731"/>
      <c r="T31" s="731"/>
      <c r="U31" s="731"/>
      <c r="V31" s="731"/>
      <c r="W31" s="731"/>
      <c r="X31" s="731"/>
      <c r="Y31" s="749"/>
      <c r="Z31" s="446"/>
      <c r="AA31" s="446"/>
      <c r="AB31" s="446"/>
      <c r="AC31" s="750"/>
      <c r="AD31" s="725"/>
      <c r="AE31" s="725"/>
      <c r="AF31" s="725"/>
      <c r="AG31" s="725"/>
      <c r="AH31" s="725"/>
      <c r="AI31" s="725"/>
      <c r="AJ31" s="627"/>
      <c r="AK31" s="627"/>
      <c r="AL31" s="627"/>
      <c r="AM31" s="627"/>
      <c r="AN31" s="335" t="s">
        <v>2020</v>
      </c>
      <c r="AO31" s="603" t="s">
        <v>2026</v>
      </c>
      <c r="AP31" s="603"/>
      <c r="AQ31" s="603"/>
      <c r="AR31" s="603"/>
      <c r="AS31" s="603"/>
      <c r="AT31" s="603"/>
      <c r="AU31" s="603"/>
      <c r="AV31" s="603"/>
      <c r="AW31" s="603"/>
      <c r="AX31" s="603"/>
      <c r="AY31" s="603"/>
      <c r="AZ31" s="603"/>
      <c r="BA31" s="587"/>
    </row>
  </sheetData>
  <sheetProtection selectLockedCells="1" selectUnlockedCells="1"/>
  <mergeCells count="153">
    <mergeCell ref="AO26:BA26"/>
    <mergeCell ref="AO27:BA27"/>
    <mergeCell ref="AO28:BA28"/>
    <mergeCell ref="AO29:BA29"/>
    <mergeCell ref="AO30:BA30"/>
    <mergeCell ref="AO31:BA31"/>
    <mergeCell ref="AJ22:AM24"/>
    <mergeCell ref="A25:N31"/>
    <mergeCell ref="O25:X31"/>
    <mergeCell ref="Y25:AC31"/>
    <mergeCell ref="AD25:AE31"/>
    <mergeCell ref="AF25:AG31"/>
    <mergeCell ref="AH25:AI31"/>
    <mergeCell ref="AJ25:AM31"/>
    <mergeCell ref="A22:N24"/>
    <mergeCell ref="O22:X24"/>
    <mergeCell ref="Y22:AC24"/>
    <mergeCell ref="AD22:AE24"/>
    <mergeCell ref="AF22:AG24"/>
    <mergeCell ref="AH22:AI24"/>
    <mergeCell ref="AO22:BA22"/>
    <mergeCell ref="AO23:BA23"/>
    <mergeCell ref="AO24:BA24"/>
    <mergeCell ref="AO25:BA25"/>
    <mergeCell ref="AJ20:AM21"/>
    <mergeCell ref="AN20:BA21"/>
    <mergeCell ref="A21:N21"/>
    <mergeCell ref="O21:X21"/>
    <mergeCell ref="AD21:AE21"/>
    <mergeCell ref="AF21:AG21"/>
    <mergeCell ref="AJ17:AM17"/>
    <mergeCell ref="AN17:AR17"/>
    <mergeCell ref="AS17:AV17"/>
    <mergeCell ref="AW17:BA17"/>
    <mergeCell ref="A19:Q19"/>
    <mergeCell ref="AM19:BA19"/>
    <mergeCell ref="AH21:AI21"/>
    <mergeCell ref="A20:N20"/>
    <mergeCell ref="O20:X20"/>
    <mergeCell ref="Y20:AC21"/>
    <mergeCell ref="AD20:AI20"/>
    <mergeCell ref="A17:M17"/>
    <mergeCell ref="N17:Q17"/>
    <mergeCell ref="R17:V17"/>
    <mergeCell ref="W17:Z17"/>
    <mergeCell ref="AA17:AD17"/>
    <mergeCell ref="AE17:AH17"/>
    <mergeCell ref="AJ15:AM15"/>
    <mergeCell ref="AN15:AR15"/>
    <mergeCell ref="AS15:AV15"/>
    <mergeCell ref="AW15:BA15"/>
    <mergeCell ref="A16:M16"/>
    <mergeCell ref="N16:Q16"/>
    <mergeCell ref="R16:V16"/>
    <mergeCell ref="W16:Z16"/>
    <mergeCell ref="AA16:AD16"/>
    <mergeCell ref="AE16:AH16"/>
    <mergeCell ref="AJ16:AM16"/>
    <mergeCell ref="AN16:AR16"/>
    <mergeCell ref="AS16:AV16"/>
    <mergeCell ref="AW16:BA16"/>
    <mergeCell ref="A15:M15"/>
    <mergeCell ref="N15:Q15"/>
    <mergeCell ref="R15:V15"/>
    <mergeCell ref="W15:Z15"/>
    <mergeCell ref="AA15:AD15"/>
    <mergeCell ref="AE15:AH15"/>
    <mergeCell ref="A8:B14"/>
    <mergeCell ref="C8:M8"/>
    <mergeCell ref="N8:Q8"/>
    <mergeCell ref="R8:V8"/>
    <mergeCell ref="W8:Z8"/>
    <mergeCell ref="AW13:BA13"/>
    <mergeCell ref="C14:M14"/>
    <mergeCell ref="N14:Q14"/>
    <mergeCell ref="R14:V14"/>
    <mergeCell ref="W14:Z14"/>
    <mergeCell ref="AA14:AD14"/>
    <mergeCell ref="AE14:AH14"/>
    <mergeCell ref="AJ14:AM14"/>
    <mergeCell ref="AN14:AR14"/>
    <mergeCell ref="AS14:AV14"/>
    <mergeCell ref="AW14:BA14"/>
    <mergeCell ref="C13:M13"/>
    <mergeCell ref="N13:Q13"/>
    <mergeCell ref="R13:V13"/>
    <mergeCell ref="W13:Z13"/>
    <mergeCell ref="AA13:AD13"/>
    <mergeCell ref="AE13:AH13"/>
    <mergeCell ref="AJ13:AM13"/>
    <mergeCell ref="AN13:AR13"/>
    <mergeCell ref="AS13:AV13"/>
    <mergeCell ref="AW11:BA11"/>
    <mergeCell ref="C12:M12"/>
    <mergeCell ref="N12:Q12"/>
    <mergeCell ref="R12:V12"/>
    <mergeCell ref="W12:Z12"/>
    <mergeCell ref="AA12:AD12"/>
    <mergeCell ref="AE12:AH12"/>
    <mergeCell ref="AJ12:AM12"/>
    <mergeCell ref="AN12:AR12"/>
    <mergeCell ref="AS12:AV12"/>
    <mergeCell ref="AW12:BA12"/>
    <mergeCell ref="C11:M11"/>
    <mergeCell ref="N11:Q11"/>
    <mergeCell ref="R11:V11"/>
    <mergeCell ref="W11:Z11"/>
    <mergeCell ref="AA11:AD11"/>
    <mergeCell ref="AE11:AH11"/>
    <mergeCell ref="AJ11:AM11"/>
    <mergeCell ref="AN11:AR11"/>
    <mergeCell ref="AS11:AV11"/>
    <mergeCell ref="AJ9:AM9"/>
    <mergeCell ref="AN9:AR9"/>
    <mergeCell ref="AS9:AV9"/>
    <mergeCell ref="AW9:BA9"/>
    <mergeCell ref="C10:M10"/>
    <mergeCell ref="N10:Q10"/>
    <mergeCell ref="R10:V10"/>
    <mergeCell ref="W10:Z10"/>
    <mergeCell ref="AA10:AD10"/>
    <mergeCell ref="AE10:AH10"/>
    <mergeCell ref="C9:M9"/>
    <mergeCell ref="N9:Q9"/>
    <mergeCell ref="R9:V9"/>
    <mergeCell ref="W9:Z9"/>
    <mergeCell ref="AA9:AD9"/>
    <mergeCell ref="AE9:AH9"/>
    <mergeCell ref="AJ10:AM10"/>
    <mergeCell ref="AN10:AR10"/>
    <mergeCell ref="AS10:AV10"/>
    <mergeCell ref="AW10:BA10"/>
    <mergeCell ref="AA8:AD8"/>
    <mergeCell ref="AE8:AH8"/>
    <mergeCell ref="AJ8:AM8"/>
    <mergeCell ref="AN8:AR8"/>
    <mergeCell ref="AS8:AV8"/>
    <mergeCell ref="AW8:BA8"/>
    <mergeCell ref="AE7:AH7"/>
    <mergeCell ref="AJ7:AM7"/>
    <mergeCell ref="AN7:AR7"/>
    <mergeCell ref="AS7:AV7"/>
    <mergeCell ref="AW7:BA7"/>
    <mergeCell ref="AN5:BA5"/>
    <mergeCell ref="A6:M7"/>
    <mergeCell ref="O6:Y6"/>
    <mergeCell ref="AA6:AH6"/>
    <mergeCell ref="AJ6:AR6"/>
    <mergeCell ref="AS6:BA6"/>
    <mergeCell ref="N7:Q7"/>
    <mergeCell ref="R7:V7"/>
    <mergeCell ref="W7:Z7"/>
    <mergeCell ref="AA7:AD7"/>
  </mergeCells>
  <phoneticPr fontId="3"/>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9D9D-27AA-4044-84A3-55961B45AEA7}">
  <sheetPr>
    <pageSetUpPr fitToPage="1"/>
  </sheetPr>
  <dimension ref="A1:T30"/>
  <sheetViews>
    <sheetView showRuler="0" view="pageLayout" zoomScaleNormal="100" workbookViewId="0">
      <selection activeCell="C16" sqref="C16:H16"/>
    </sheetView>
  </sheetViews>
  <sheetFormatPr defaultColWidth="9" defaultRowHeight="14.4" x14ac:dyDescent="0.15"/>
  <cols>
    <col min="1" max="1" width="4.44140625" style="51" customWidth="1"/>
    <col min="2" max="2" width="12.77734375" style="51" customWidth="1"/>
    <col min="3" max="6" width="6.88671875" style="51" customWidth="1"/>
    <col min="7" max="8" width="7.44140625" style="51" customWidth="1"/>
    <col min="9" max="12" width="7.109375" style="51" customWidth="1"/>
    <col min="13" max="14" width="7.44140625" style="51" customWidth="1"/>
    <col min="15" max="18" width="6.88671875" style="51" customWidth="1"/>
    <col min="19" max="19" width="4.77734375" style="51" customWidth="1"/>
    <col min="20" max="20" width="2.109375" style="51" customWidth="1"/>
    <col min="21" max="23" width="8.6640625" style="51" customWidth="1"/>
    <col min="24" max="16384" width="9" style="51"/>
  </cols>
  <sheetData>
    <row r="1" spans="1:20" s="49" customFormat="1" ht="20.95" customHeight="1" x14ac:dyDescent="0.15">
      <c r="A1" s="611" t="s">
        <v>1542</v>
      </c>
      <c r="B1" s="611"/>
      <c r="C1" s="611"/>
      <c r="D1" s="611"/>
    </row>
    <row r="2" spans="1:20" s="49" customFormat="1" ht="20.95" customHeight="1" x14ac:dyDescent="0.15">
      <c r="A2" s="807" t="s">
        <v>1851</v>
      </c>
      <c r="B2" s="807"/>
      <c r="C2" s="642"/>
      <c r="D2" s="642"/>
      <c r="E2" s="642"/>
      <c r="F2" s="642"/>
      <c r="M2" s="306"/>
      <c r="N2" s="808" t="s">
        <v>1543</v>
      </c>
      <c r="O2" s="808"/>
      <c r="P2" s="808"/>
      <c r="Q2" s="808"/>
      <c r="R2" s="808"/>
      <c r="S2" s="808"/>
      <c r="T2" s="808"/>
    </row>
    <row r="3" spans="1:20" ht="22.45" customHeight="1" x14ac:dyDescent="0.15">
      <c r="A3" s="307"/>
      <c r="B3" s="308" t="s">
        <v>1544</v>
      </c>
      <c r="C3" s="447" t="s">
        <v>1545</v>
      </c>
      <c r="D3" s="447"/>
      <c r="E3" s="447"/>
      <c r="F3" s="447"/>
      <c r="G3" s="447"/>
      <c r="H3" s="447"/>
      <c r="I3" s="447" t="s">
        <v>1546</v>
      </c>
      <c r="J3" s="447"/>
      <c r="K3" s="447"/>
      <c r="L3" s="447"/>
      <c r="M3" s="447"/>
      <c r="N3" s="447"/>
      <c r="O3" s="447" t="s">
        <v>1547</v>
      </c>
      <c r="P3" s="447"/>
      <c r="Q3" s="447"/>
      <c r="R3" s="447"/>
      <c r="S3" s="447"/>
      <c r="T3" s="447"/>
    </row>
    <row r="4" spans="1:20" ht="22.45" customHeight="1" x14ac:dyDescent="0.15">
      <c r="A4" s="309" t="s">
        <v>1548</v>
      </c>
      <c r="B4" s="310" t="s">
        <v>1549</v>
      </c>
      <c r="C4" s="50" t="s">
        <v>1550</v>
      </c>
      <c r="D4" s="50" t="s">
        <v>1551</v>
      </c>
      <c r="E4" s="50" t="s">
        <v>1552</v>
      </c>
      <c r="F4" s="50" t="s">
        <v>1553</v>
      </c>
      <c r="G4" s="447" t="s">
        <v>150</v>
      </c>
      <c r="H4" s="447"/>
      <c r="I4" s="50" t="s">
        <v>1550</v>
      </c>
      <c r="J4" s="50" t="s">
        <v>1554</v>
      </c>
      <c r="K4" s="50" t="s">
        <v>1552</v>
      </c>
      <c r="L4" s="50" t="s">
        <v>1553</v>
      </c>
      <c r="M4" s="447" t="s">
        <v>150</v>
      </c>
      <c r="N4" s="447"/>
      <c r="O4" s="50" t="s">
        <v>1550</v>
      </c>
      <c r="P4" s="50" t="s">
        <v>1554</v>
      </c>
      <c r="Q4" s="50" t="s">
        <v>1552</v>
      </c>
      <c r="R4" s="50" t="s">
        <v>1553</v>
      </c>
      <c r="S4" s="447" t="s">
        <v>150</v>
      </c>
      <c r="T4" s="447"/>
    </row>
    <row r="5" spans="1:20" ht="20.3" customHeight="1" x14ac:dyDescent="0.15">
      <c r="A5" s="627" t="s">
        <v>1555</v>
      </c>
      <c r="B5" s="52" t="s">
        <v>1556</v>
      </c>
      <c r="C5" s="288" t="s">
        <v>677</v>
      </c>
      <c r="D5" s="288">
        <v>0</v>
      </c>
      <c r="E5" s="288" t="s">
        <v>677</v>
      </c>
      <c r="F5" s="288" t="s">
        <v>677</v>
      </c>
      <c r="G5" s="725">
        <f>SUM(C5:F5)</f>
        <v>0</v>
      </c>
      <c r="H5" s="725"/>
      <c r="I5" s="288" t="s">
        <v>677</v>
      </c>
      <c r="J5" s="288" t="s">
        <v>677</v>
      </c>
      <c r="K5" s="288" t="s">
        <v>677</v>
      </c>
      <c r="L5" s="288" t="s">
        <v>1557</v>
      </c>
      <c r="M5" s="725" t="s">
        <v>677</v>
      </c>
      <c r="N5" s="725"/>
      <c r="O5" s="288" t="s">
        <v>677</v>
      </c>
      <c r="P5" s="288" t="s">
        <v>677</v>
      </c>
      <c r="Q5" s="288" t="s">
        <v>677</v>
      </c>
      <c r="R5" s="288" t="s">
        <v>677</v>
      </c>
      <c r="S5" s="724" t="s">
        <v>677</v>
      </c>
      <c r="T5" s="809"/>
    </row>
    <row r="6" spans="1:20" ht="20.3" customHeight="1" x14ac:dyDescent="0.15">
      <c r="A6" s="627"/>
      <c r="B6" s="52" t="s">
        <v>1558</v>
      </c>
      <c r="C6" s="288" t="s">
        <v>677</v>
      </c>
      <c r="D6" s="288">
        <v>17</v>
      </c>
      <c r="E6" s="288" t="s">
        <v>677</v>
      </c>
      <c r="F6" s="288" t="s">
        <v>677</v>
      </c>
      <c r="G6" s="725">
        <f>SUM(C6:F6)</f>
        <v>17</v>
      </c>
      <c r="H6" s="725"/>
      <c r="I6" s="288" t="s">
        <v>677</v>
      </c>
      <c r="J6" s="288" t="s">
        <v>677</v>
      </c>
      <c r="K6" s="288" t="s">
        <v>677</v>
      </c>
      <c r="L6" s="288" t="s">
        <v>677</v>
      </c>
      <c r="M6" s="725" t="s">
        <v>677</v>
      </c>
      <c r="N6" s="725"/>
      <c r="O6" s="288" t="s">
        <v>677</v>
      </c>
      <c r="P6" s="288" t="s">
        <v>677</v>
      </c>
      <c r="Q6" s="288" t="s">
        <v>677</v>
      </c>
      <c r="R6" s="288" t="s">
        <v>677</v>
      </c>
      <c r="S6" s="724" t="s">
        <v>677</v>
      </c>
      <c r="T6" s="809"/>
    </row>
    <row r="7" spans="1:20" ht="20.3" customHeight="1" x14ac:dyDescent="0.15">
      <c r="A7" s="627"/>
      <c r="B7" s="52" t="s">
        <v>1559</v>
      </c>
      <c r="C7" s="288" t="s">
        <v>677</v>
      </c>
      <c r="D7" s="288" t="s">
        <v>677</v>
      </c>
      <c r="E7" s="288" t="s">
        <v>677</v>
      </c>
      <c r="F7" s="288" t="s">
        <v>677</v>
      </c>
      <c r="G7" s="725" t="s">
        <v>677</v>
      </c>
      <c r="H7" s="725"/>
      <c r="I7" s="288" t="s">
        <v>677</v>
      </c>
      <c r="J7" s="288" t="s">
        <v>677</v>
      </c>
      <c r="K7" s="288" t="s">
        <v>677</v>
      </c>
      <c r="L7" s="288" t="s">
        <v>677</v>
      </c>
      <c r="M7" s="725" t="s">
        <v>677</v>
      </c>
      <c r="N7" s="725"/>
      <c r="O7" s="288" t="s">
        <v>677</v>
      </c>
      <c r="P7" s="288" t="s">
        <v>677</v>
      </c>
      <c r="Q7" s="288" t="s">
        <v>677</v>
      </c>
      <c r="R7" s="288" t="s">
        <v>677</v>
      </c>
      <c r="S7" s="724" t="s">
        <v>677</v>
      </c>
      <c r="T7" s="809"/>
    </row>
    <row r="8" spans="1:20" ht="20.3" customHeight="1" x14ac:dyDescent="0.15">
      <c r="A8" s="627"/>
      <c r="B8" s="52" t="s">
        <v>1560</v>
      </c>
      <c r="C8" s="288" t="s">
        <v>677</v>
      </c>
      <c r="D8" s="288" t="s">
        <v>677</v>
      </c>
      <c r="E8" s="288" t="s">
        <v>677</v>
      </c>
      <c r="F8" s="288" t="s">
        <v>677</v>
      </c>
      <c r="G8" s="725" t="s">
        <v>677</v>
      </c>
      <c r="H8" s="725"/>
      <c r="I8" s="288" t="s">
        <v>677</v>
      </c>
      <c r="J8" s="288" t="s">
        <v>677</v>
      </c>
      <c r="K8" s="288" t="s">
        <v>677</v>
      </c>
      <c r="L8" s="288" t="s">
        <v>677</v>
      </c>
      <c r="M8" s="725" t="s">
        <v>677</v>
      </c>
      <c r="N8" s="725"/>
      <c r="O8" s="288" t="s">
        <v>677</v>
      </c>
      <c r="P8" s="288" t="s">
        <v>677</v>
      </c>
      <c r="Q8" s="288" t="s">
        <v>677</v>
      </c>
      <c r="R8" s="288" t="s">
        <v>677</v>
      </c>
      <c r="S8" s="724" t="s">
        <v>677</v>
      </c>
      <c r="T8" s="809"/>
    </row>
    <row r="9" spans="1:20" ht="20.3" customHeight="1" x14ac:dyDescent="0.15">
      <c r="A9" s="627"/>
      <c r="B9" s="52" t="s">
        <v>150</v>
      </c>
      <c r="C9" s="288" t="s">
        <v>677</v>
      </c>
      <c r="D9" s="288">
        <f>SUM(D5:D8)</f>
        <v>17</v>
      </c>
      <c r="E9" s="288" t="s">
        <v>677</v>
      </c>
      <c r="F9" s="288" t="s">
        <v>677</v>
      </c>
      <c r="G9" s="725">
        <f>SUM(C9:F9)</f>
        <v>17</v>
      </c>
      <c r="H9" s="725"/>
      <c r="I9" s="288" t="s">
        <v>677</v>
      </c>
      <c r="J9" s="288" t="s">
        <v>677</v>
      </c>
      <c r="K9" s="288" t="s">
        <v>677</v>
      </c>
      <c r="L9" s="288" t="s">
        <v>677</v>
      </c>
      <c r="M9" s="725" t="s">
        <v>677</v>
      </c>
      <c r="N9" s="725"/>
      <c r="O9" s="288" t="s">
        <v>677</v>
      </c>
      <c r="P9" s="288" t="s">
        <v>677</v>
      </c>
      <c r="Q9" s="288" t="s">
        <v>677</v>
      </c>
      <c r="R9" s="288" t="s">
        <v>677</v>
      </c>
      <c r="S9" s="724" t="s">
        <v>677</v>
      </c>
      <c r="T9" s="809"/>
    </row>
    <row r="10" spans="1:20" ht="20.3" customHeight="1" x14ac:dyDescent="0.15">
      <c r="A10" s="627" t="s">
        <v>1561</v>
      </c>
      <c r="B10" s="52" t="s">
        <v>1556</v>
      </c>
      <c r="C10" s="288" t="s">
        <v>677</v>
      </c>
      <c r="D10" s="288">
        <v>0</v>
      </c>
      <c r="E10" s="288" t="s">
        <v>677</v>
      </c>
      <c r="F10" s="288" t="s">
        <v>677</v>
      </c>
      <c r="G10" s="725">
        <f>SUM(C10:F10)</f>
        <v>0</v>
      </c>
      <c r="H10" s="725"/>
      <c r="I10" s="288" t="s">
        <v>677</v>
      </c>
      <c r="J10" s="288">
        <v>3</v>
      </c>
      <c r="K10" s="288" t="s">
        <v>677</v>
      </c>
      <c r="L10" s="288" t="s">
        <v>677</v>
      </c>
      <c r="M10" s="725">
        <v>3</v>
      </c>
      <c r="N10" s="725"/>
      <c r="O10" s="288" t="s">
        <v>677</v>
      </c>
      <c r="P10" s="288" t="s">
        <v>677</v>
      </c>
      <c r="Q10" s="288" t="s">
        <v>677</v>
      </c>
      <c r="R10" s="288" t="s">
        <v>677</v>
      </c>
      <c r="S10" s="724" t="s">
        <v>677</v>
      </c>
      <c r="T10" s="809"/>
    </row>
    <row r="11" spans="1:20" ht="20.3" customHeight="1" x14ac:dyDescent="0.15">
      <c r="A11" s="627"/>
      <c r="B11" s="52" t="s">
        <v>1558</v>
      </c>
      <c r="C11" s="288" t="s">
        <v>677</v>
      </c>
      <c r="D11" s="288">
        <v>186</v>
      </c>
      <c r="E11" s="288" t="s">
        <v>677</v>
      </c>
      <c r="F11" s="288" t="s">
        <v>677</v>
      </c>
      <c r="G11" s="725">
        <f>SUM(C11:F11)</f>
        <v>186</v>
      </c>
      <c r="H11" s="725"/>
      <c r="I11" s="288" t="s">
        <v>677</v>
      </c>
      <c r="J11" s="288">
        <v>1</v>
      </c>
      <c r="K11" s="288" t="s">
        <v>677</v>
      </c>
      <c r="L11" s="288" t="s">
        <v>677</v>
      </c>
      <c r="M11" s="725">
        <v>1</v>
      </c>
      <c r="N11" s="725"/>
      <c r="O11" s="288" t="s">
        <v>677</v>
      </c>
      <c r="P11" s="288" t="s">
        <v>677</v>
      </c>
      <c r="Q11" s="288" t="s">
        <v>677</v>
      </c>
      <c r="R11" s="288" t="s">
        <v>677</v>
      </c>
      <c r="S11" s="724" t="s">
        <v>677</v>
      </c>
      <c r="T11" s="809"/>
    </row>
    <row r="12" spans="1:20" ht="20.3" customHeight="1" x14ac:dyDescent="0.15">
      <c r="A12" s="627"/>
      <c r="B12" s="52" t="s">
        <v>1559</v>
      </c>
      <c r="C12" s="288" t="s">
        <v>677</v>
      </c>
      <c r="D12" s="288" t="s">
        <v>677</v>
      </c>
      <c r="E12" s="288" t="s">
        <v>677</v>
      </c>
      <c r="F12" s="288" t="s">
        <v>677</v>
      </c>
      <c r="G12" s="725" t="s">
        <v>677</v>
      </c>
      <c r="H12" s="725"/>
      <c r="I12" s="288" t="s">
        <v>677</v>
      </c>
      <c r="J12" s="288" t="s">
        <v>677</v>
      </c>
      <c r="K12" s="288" t="s">
        <v>677</v>
      </c>
      <c r="L12" s="288" t="s">
        <v>677</v>
      </c>
      <c r="M12" s="725" t="s">
        <v>677</v>
      </c>
      <c r="N12" s="725"/>
      <c r="O12" s="288" t="s">
        <v>677</v>
      </c>
      <c r="P12" s="288" t="s">
        <v>677</v>
      </c>
      <c r="Q12" s="288" t="s">
        <v>677</v>
      </c>
      <c r="R12" s="288" t="s">
        <v>677</v>
      </c>
      <c r="S12" s="724" t="s">
        <v>677</v>
      </c>
      <c r="T12" s="809"/>
    </row>
    <row r="13" spans="1:20" ht="20.3" customHeight="1" x14ac:dyDescent="0.15">
      <c r="A13" s="627"/>
      <c r="B13" s="52" t="s">
        <v>1560</v>
      </c>
      <c r="C13" s="288" t="s">
        <v>677</v>
      </c>
      <c r="D13" s="288">
        <v>83</v>
      </c>
      <c r="E13" s="288" t="s">
        <v>677</v>
      </c>
      <c r="F13" s="288" t="s">
        <v>677</v>
      </c>
      <c r="G13" s="725">
        <f>SUM(C13:F13)</f>
        <v>83</v>
      </c>
      <c r="H13" s="725"/>
      <c r="I13" s="288" t="s">
        <v>677</v>
      </c>
      <c r="J13" s="288" t="s">
        <v>677</v>
      </c>
      <c r="K13" s="288" t="s">
        <v>677</v>
      </c>
      <c r="L13" s="288" t="s">
        <v>677</v>
      </c>
      <c r="M13" s="725" t="s">
        <v>677</v>
      </c>
      <c r="N13" s="725"/>
      <c r="O13" s="288" t="s">
        <v>677</v>
      </c>
      <c r="P13" s="288" t="s">
        <v>677</v>
      </c>
      <c r="Q13" s="288" t="s">
        <v>677</v>
      </c>
      <c r="R13" s="288" t="s">
        <v>677</v>
      </c>
      <c r="S13" s="724" t="s">
        <v>677</v>
      </c>
      <c r="T13" s="809"/>
    </row>
    <row r="14" spans="1:20" ht="20.3" customHeight="1" x14ac:dyDescent="0.15">
      <c r="A14" s="627"/>
      <c r="B14" s="52" t="s">
        <v>150</v>
      </c>
      <c r="C14" s="288" t="s">
        <v>677</v>
      </c>
      <c r="D14" s="288">
        <f>SUM(D10:D13)</f>
        <v>269</v>
      </c>
      <c r="E14" s="288" t="s">
        <v>677</v>
      </c>
      <c r="F14" s="288" t="s">
        <v>677</v>
      </c>
      <c r="G14" s="725">
        <f>SUM(C14:F14)</f>
        <v>269</v>
      </c>
      <c r="H14" s="725"/>
      <c r="I14" s="288" t="s">
        <v>677</v>
      </c>
      <c r="J14" s="288">
        <v>4</v>
      </c>
      <c r="K14" s="288" t="s">
        <v>677</v>
      </c>
      <c r="L14" s="288" t="s">
        <v>677</v>
      </c>
      <c r="M14" s="725">
        <v>4</v>
      </c>
      <c r="N14" s="725">
        <f t="shared" ref="N14" si="0">SUM(N11:N13)</f>
        <v>0</v>
      </c>
      <c r="O14" s="288" t="s">
        <v>677</v>
      </c>
      <c r="P14" s="288" t="s">
        <v>677</v>
      </c>
      <c r="Q14" s="288" t="s">
        <v>677</v>
      </c>
      <c r="R14" s="288" t="s">
        <v>677</v>
      </c>
      <c r="S14" s="724" t="s">
        <v>677</v>
      </c>
      <c r="T14" s="809"/>
    </row>
    <row r="15" spans="1:20" ht="20.3" customHeight="1" thickBot="1" x14ac:dyDescent="0.2">
      <c r="A15" s="810" t="s">
        <v>381</v>
      </c>
      <c r="B15" s="810"/>
      <c r="C15" s="311" t="s">
        <v>677</v>
      </c>
      <c r="D15" s="311">
        <f>D14+D9</f>
        <v>286</v>
      </c>
      <c r="E15" s="311" t="s">
        <v>677</v>
      </c>
      <c r="F15" s="311" t="s">
        <v>677</v>
      </c>
      <c r="G15" s="811">
        <f>G14+G9</f>
        <v>286</v>
      </c>
      <c r="H15" s="811">
        <f t="shared" ref="H15" si="1">H14+H9</f>
        <v>0</v>
      </c>
      <c r="I15" s="311" t="s">
        <v>677</v>
      </c>
      <c r="J15" s="311">
        <f>SUM(J9,J14)</f>
        <v>4</v>
      </c>
      <c r="K15" s="311" t="s">
        <v>677</v>
      </c>
      <c r="L15" s="311" t="s">
        <v>677</v>
      </c>
      <c r="M15" s="811">
        <f>SUM(M9,M14)</f>
        <v>4</v>
      </c>
      <c r="N15" s="811">
        <f t="shared" ref="N15" si="2">SUM(N9,N14)</f>
        <v>0</v>
      </c>
      <c r="O15" s="311" t="s">
        <v>677</v>
      </c>
      <c r="P15" s="311" t="s">
        <v>677</v>
      </c>
      <c r="Q15" s="311" t="s">
        <v>677</v>
      </c>
      <c r="R15" s="311" t="s">
        <v>677</v>
      </c>
      <c r="S15" s="812" t="s">
        <v>677</v>
      </c>
      <c r="T15" s="813">
        <f t="shared" ref="T15" si="3">T9</f>
        <v>0</v>
      </c>
    </row>
    <row r="16" spans="1:20" ht="22.45" customHeight="1" thickTop="1" x14ac:dyDescent="0.15">
      <c r="A16" s="312"/>
      <c r="B16" s="313" t="s">
        <v>1544</v>
      </c>
      <c r="C16" s="589" t="s">
        <v>1562</v>
      </c>
      <c r="D16" s="565"/>
      <c r="E16" s="565"/>
      <c r="F16" s="565"/>
      <c r="G16" s="565"/>
      <c r="H16" s="565"/>
      <c r="I16" s="565" t="s">
        <v>1563</v>
      </c>
      <c r="J16" s="565"/>
      <c r="K16" s="565"/>
      <c r="L16" s="565"/>
      <c r="M16" s="565"/>
      <c r="N16" s="565" t="s">
        <v>804</v>
      </c>
      <c r="O16" s="565"/>
      <c r="P16" s="565"/>
      <c r="Q16" s="565"/>
      <c r="R16" s="565"/>
      <c r="S16" s="565"/>
      <c r="T16" s="565"/>
    </row>
    <row r="17" spans="1:20" ht="22.45" customHeight="1" x14ac:dyDescent="0.15">
      <c r="A17" s="309" t="s">
        <v>1548</v>
      </c>
      <c r="B17" s="313" t="s">
        <v>1564</v>
      </c>
      <c r="C17" s="50" t="s">
        <v>1550</v>
      </c>
      <c r="D17" s="50" t="s">
        <v>1554</v>
      </c>
      <c r="E17" s="50" t="s">
        <v>1552</v>
      </c>
      <c r="F17" s="50" t="s">
        <v>1553</v>
      </c>
      <c r="G17" s="286" t="s">
        <v>1565</v>
      </c>
      <c r="H17" s="50" t="s">
        <v>150</v>
      </c>
      <c r="I17" s="50" t="s">
        <v>1550</v>
      </c>
      <c r="J17" s="50" t="s">
        <v>1554</v>
      </c>
      <c r="K17" s="50" t="s">
        <v>1552</v>
      </c>
      <c r="L17" s="50" t="s">
        <v>1553</v>
      </c>
      <c r="M17" s="50" t="s">
        <v>150</v>
      </c>
      <c r="N17" s="50" t="s">
        <v>1550</v>
      </c>
      <c r="O17" s="50" t="s">
        <v>1554</v>
      </c>
      <c r="P17" s="50" t="s">
        <v>1552</v>
      </c>
      <c r="Q17" s="50" t="s">
        <v>1553</v>
      </c>
      <c r="R17" s="286" t="s">
        <v>1565</v>
      </c>
      <c r="S17" s="447" t="s">
        <v>150</v>
      </c>
      <c r="T17" s="447"/>
    </row>
    <row r="18" spans="1:20" ht="20" customHeight="1" x14ac:dyDescent="0.15">
      <c r="A18" s="627" t="s">
        <v>1555</v>
      </c>
      <c r="B18" s="52" t="s">
        <v>1556</v>
      </c>
      <c r="C18" s="288" t="s">
        <v>677</v>
      </c>
      <c r="D18" s="288" t="s">
        <v>677</v>
      </c>
      <c r="E18" s="288" t="s">
        <v>677</v>
      </c>
      <c r="F18" s="288" t="s">
        <v>677</v>
      </c>
      <c r="G18" s="288" t="s">
        <v>677</v>
      </c>
      <c r="H18" s="288" t="s">
        <v>677</v>
      </c>
      <c r="I18" s="288" t="s">
        <v>677</v>
      </c>
      <c r="J18" s="288" t="s">
        <v>677</v>
      </c>
      <c r="K18" s="288" t="s">
        <v>677</v>
      </c>
      <c r="L18" s="288" t="s">
        <v>677</v>
      </c>
      <c r="M18" s="288" t="s">
        <v>677</v>
      </c>
      <c r="N18" s="288" t="s">
        <v>677</v>
      </c>
      <c r="O18" s="288">
        <v>0</v>
      </c>
      <c r="P18" s="288" t="s">
        <v>677</v>
      </c>
      <c r="Q18" s="288" t="s">
        <v>677</v>
      </c>
      <c r="R18" s="288" t="s">
        <v>677</v>
      </c>
      <c r="S18" s="725">
        <f>SUM(N18:R18)</f>
        <v>0</v>
      </c>
      <c r="T18" s="725"/>
    </row>
    <row r="19" spans="1:20" ht="20" customHeight="1" x14ac:dyDescent="0.15">
      <c r="A19" s="627"/>
      <c r="B19" s="52" t="s">
        <v>1566</v>
      </c>
      <c r="C19" s="288" t="s">
        <v>677</v>
      </c>
      <c r="D19" s="288" t="s">
        <v>677</v>
      </c>
      <c r="E19" s="288" t="s">
        <v>677</v>
      </c>
      <c r="F19" s="288" t="s">
        <v>677</v>
      </c>
      <c r="G19" s="288" t="s">
        <v>677</v>
      </c>
      <c r="H19" s="288" t="s">
        <v>677</v>
      </c>
      <c r="I19" s="288" t="s">
        <v>677</v>
      </c>
      <c r="J19" s="288" t="s">
        <v>677</v>
      </c>
      <c r="K19" s="288" t="s">
        <v>677</v>
      </c>
      <c r="L19" s="288" t="s">
        <v>677</v>
      </c>
      <c r="M19" s="288" t="s">
        <v>677</v>
      </c>
      <c r="N19" s="288" t="s">
        <v>677</v>
      </c>
      <c r="O19" s="288">
        <v>17</v>
      </c>
      <c r="P19" s="288" t="s">
        <v>677</v>
      </c>
      <c r="Q19" s="288" t="s">
        <v>677</v>
      </c>
      <c r="R19" s="288" t="s">
        <v>677</v>
      </c>
      <c r="S19" s="725">
        <f>SUM(N19:R19)</f>
        <v>17</v>
      </c>
      <c r="T19" s="725"/>
    </row>
    <row r="20" spans="1:20" ht="20" customHeight="1" x14ac:dyDescent="0.15">
      <c r="A20" s="627"/>
      <c r="B20" s="52" t="s">
        <v>1559</v>
      </c>
      <c r="C20" s="288" t="s">
        <v>677</v>
      </c>
      <c r="D20" s="288" t="s">
        <v>677</v>
      </c>
      <c r="E20" s="288" t="s">
        <v>677</v>
      </c>
      <c r="F20" s="288" t="s">
        <v>677</v>
      </c>
      <c r="G20" s="288" t="s">
        <v>677</v>
      </c>
      <c r="H20" s="288" t="s">
        <v>677</v>
      </c>
      <c r="I20" s="288" t="s">
        <v>677</v>
      </c>
      <c r="J20" s="288" t="s">
        <v>677</v>
      </c>
      <c r="K20" s="288" t="s">
        <v>677</v>
      </c>
      <c r="L20" s="288" t="s">
        <v>677</v>
      </c>
      <c r="M20" s="288" t="s">
        <v>677</v>
      </c>
      <c r="N20" s="288" t="s">
        <v>677</v>
      </c>
      <c r="O20" s="288" t="s">
        <v>677</v>
      </c>
      <c r="P20" s="288" t="s">
        <v>677</v>
      </c>
      <c r="Q20" s="288" t="s">
        <v>677</v>
      </c>
      <c r="R20" s="288" t="s">
        <v>677</v>
      </c>
      <c r="S20" s="725" t="s">
        <v>677</v>
      </c>
      <c r="T20" s="725"/>
    </row>
    <row r="21" spans="1:20" ht="20" customHeight="1" x14ac:dyDescent="0.15">
      <c r="A21" s="627"/>
      <c r="B21" s="52" t="s">
        <v>1560</v>
      </c>
      <c r="C21" s="288" t="s">
        <v>677</v>
      </c>
      <c r="D21" s="288" t="s">
        <v>677</v>
      </c>
      <c r="E21" s="288" t="s">
        <v>677</v>
      </c>
      <c r="F21" s="288" t="s">
        <v>677</v>
      </c>
      <c r="G21" s="288" t="s">
        <v>677</v>
      </c>
      <c r="H21" s="288" t="s">
        <v>677</v>
      </c>
      <c r="I21" s="288" t="s">
        <v>677</v>
      </c>
      <c r="J21" s="288" t="s">
        <v>677</v>
      </c>
      <c r="K21" s="288" t="s">
        <v>677</v>
      </c>
      <c r="L21" s="288" t="s">
        <v>677</v>
      </c>
      <c r="M21" s="288" t="s">
        <v>677</v>
      </c>
      <c r="N21" s="288" t="s">
        <v>677</v>
      </c>
      <c r="O21" s="288" t="s">
        <v>677</v>
      </c>
      <c r="P21" s="288" t="s">
        <v>677</v>
      </c>
      <c r="Q21" s="288" t="s">
        <v>677</v>
      </c>
      <c r="R21" s="288" t="s">
        <v>677</v>
      </c>
      <c r="S21" s="725" t="s">
        <v>677</v>
      </c>
      <c r="T21" s="725"/>
    </row>
    <row r="22" spans="1:20" ht="20" customHeight="1" x14ac:dyDescent="0.15">
      <c r="A22" s="627"/>
      <c r="B22" s="52" t="s">
        <v>150</v>
      </c>
      <c r="C22" s="288" t="s">
        <v>677</v>
      </c>
      <c r="D22" s="288" t="s">
        <v>677</v>
      </c>
      <c r="E22" s="288" t="s">
        <v>677</v>
      </c>
      <c r="F22" s="288" t="s">
        <v>677</v>
      </c>
      <c r="G22" s="288" t="s">
        <v>677</v>
      </c>
      <c r="H22" s="288" t="s">
        <v>677</v>
      </c>
      <c r="I22" s="288" t="s">
        <v>677</v>
      </c>
      <c r="J22" s="288" t="s">
        <v>677</v>
      </c>
      <c r="K22" s="288" t="s">
        <v>677</v>
      </c>
      <c r="L22" s="288" t="s">
        <v>677</v>
      </c>
      <c r="M22" s="288" t="s">
        <v>677</v>
      </c>
      <c r="N22" s="288" t="s">
        <v>677</v>
      </c>
      <c r="O22" s="288">
        <f>SUM(O18:O21)</f>
        <v>17</v>
      </c>
      <c r="P22" s="288" t="s">
        <v>677</v>
      </c>
      <c r="Q22" s="288" t="s">
        <v>677</v>
      </c>
      <c r="R22" s="288" t="s">
        <v>677</v>
      </c>
      <c r="S22" s="725">
        <f>SUM(N22:R22)</f>
        <v>17</v>
      </c>
      <c r="T22" s="725"/>
    </row>
    <row r="23" spans="1:20" ht="20" customHeight="1" x14ac:dyDescent="0.15">
      <c r="A23" s="627" t="s">
        <v>1561</v>
      </c>
      <c r="B23" s="52" t="s">
        <v>1556</v>
      </c>
      <c r="C23" s="288" t="s">
        <v>677</v>
      </c>
      <c r="D23" s="288" t="s">
        <v>677</v>
      </c>
      <c r="E23" s="288" t="s">
        <v>677</v>
      </c>
      <c r="F23" s="288" t="s">
        <v>677</v>
      </c>
      <c r="G23" s="288" t="s">
        <v>677</v>
      </c>
      <c r="H23" s="288" t="s">
        <v>677</v>
      </c>
      <c r="I23" s="288" t="s">
        <v>677</v>
      </c>
      <c r="J23" s="288">
        <v>1</v>
      </c>
      <c r="K23" s="288" t="s">
        <v>677</v>
      </c>
      <c r="L23" s="288" t="s">
        <v>677</v>
      </c>
      <c r="M23" s="288">
        <f>SUM(I23:L23)</f>
        <v>1</v>
      </c>
      <c r="N23" s="288" t="s">
        <v>677</v>
      </c>
      <c r="O23" s="288">
        <v>4</v>
      </c>
      <c r="P23" s="288" t="s">
        <v>677</v>
      </c>
      <c r="Q23" s="288" t="s">
        <v>677</v>
      </c>
      <c r="R23" s="288" t="s">
        <v>677</v>
      </c>
      <c r="S23" s="725">
        <f>SUM(N23:R23)</f>
        <v>4</v>
      </c>
      <c r="T23" s="725"/>
    </row>
    <row r="24" spans="1:20" ht="20" customHeight="1" x14ac:dyDescent="0.15">
      <c r="A24" s="627"/>
      <c r="B24" s="52" t="s">
        <v>1558</v>
      </c>
      <c r="C24" s="288" t="s">
        <v>677</v>
      </c>
      <c r="D24" s="288" t="s">
        <v>677</v>
      </c>
      <c r="E24" s="288" t="s">
        <v>677</v>
      </c>
      <c r="F24" s="288" t="s">
        <v>677</v>
      </c>
      <c r="G24" s="288" t="s">
        <v>677</v>
      </c>
      <c r="H24" s="288" t="s">
        <v>677</v>
      </c>
      <c r="I24" s="288" t="s">
        <v>677</v>
      </c>
      <c r="J24" s="288">
        <v>166</v>
      </c>
      <c r="K24" s="288" t="s">
        <v>677</v>
      </c>
      <c r="L24" s="288" t="s">
        <v>677</v>
      </c>
      <c r="M24" s="288">
        <f>SUM(I24:L24)</f>
        <v>166</v>
      </c>
      <c r="N24" s="288" t="s">
        <v>677</v>
      </c>
      <c r="O24" s="288">
        <v>353</v>
      </c>
      <c r="P24" s="288" t="s">
        <v>677</v>
      </c>
      <c r="Q24" s="288" t="s">
        <v>677</v>
      </c>
      <c r="R24" s="288" t="s">
        <v>677</v>
      </c>
      <c r="S24" s="725">
        <f>SUM(N24:R24)</f>
        <v>353</v>
      </c>
      <c r="T24" s="725"/>
    </row>
    <row r="25" spans="1:20" ht="20" customHeight="1" x14ac:dyDescent="0.15">
      <c r="A25" s="627"/>
      <c r="B25" s="52" t="s">
        <v>1559</v>
      </c>
      <c r="C25" s="288" t="s">
        <v>677</v>
      </c>
      <c r="D25" s="288" t="s">
        <v>677</v>
      </c>
      <c r="E25" s="288" t="s">
        <v>677</v>
      </c>
      <c r="F25" s="288" t="s">
        <v>677</v>
      </c>
      <c r="G25" s="288" t="s">
        <v>677</v>
      </c>
      <c r="H25" s="288" t="s">
        <v>677</v>
      </c>
      <c r="I25" s="288" t="s">
        <v>677</v>
      </c>
      <c r="J25" s="288" t="s">
        <v>677</v>
      </c>
      <c r="K25" s="288" t="s">
        <v>677</v>
      </c>
      <c r="L25" s="288" t="s">
        <v>677</v>
      </c>
      <c r="M25" s="288" t="s">
        <v>677</v>
      </c>
      <c r="N25" s="288" t="s">
        <v>677</v>
      </c>
      <c r="O25" s="288" t="s">
        <v>677</v>
      </c>
      <c r="P25" s="288" t="s">
        <v>677</v>
      </c>
      <c r="Q25" s="288" t="s">
        <v>677</v>
      </c>
      <c r="R25" s="288" t="s">
        <v>677</v>
      </c>
      <c r="S25" s="725" t="s">
        <v>677</v>
      </c>
      <c r="T25" s="725"/>
    </row>
    <row r="26" spans="1:20" ht="20" customHeight="1" x14ac:dyDescent="0.15">
      <c r="A26" s="627"/>
      <c r="B26" s="52" t="s">
        <v>1560</v>
      </c>
      <c r="C26" s="288" t="s">
        <v>677</v>
      </c>
      <c r="D26" s="288" t="s">
        <v>677</v>
      </c>
      <c r="E26" s="288" t="s">
        <v>677</v>
      </c>
      <c r="F26" s="288" t="s">
        <v>677</v>
      </c>
      <c r="G26" s="288" t="s">
        <v>677</v>
      </c>
      <c r="H26" s="288" t="s">
        <v>677</v>
      </c>
      <c r="I26" s="288" t="s">
        <v>677</v>
      </c>
      <c r="J26" s="288">
        <v>71</v>
      </c>
      <c r="K26" s="288" t="s">
        <v>677</v>
      </c>
      <c r="L26" s="288" t="s">
        <v>677</v>
      </c>
      <c r="M26" s="288">
        <v>71</v>
      </c>
      <c r="N26" s="288" t="s">
        <v>677</v>
      </c>
      <c r="O26" s="288">
        <v>154</v>
      </c>
      <c r="P26" s="288" t="s">
        <v>677</v>
      </c>
      <c r="Q26" s="288" t="s">
        <v>677</v>
      </c>
      <c r="R26" s="288" t="s">
        <v>677</v>
      </c>
      <c r="S26" s="725">
        <f>SUM(N26:R26)</f>
        <v>154</v>
      </c>
      <c r="T26" s="725"/>
    </row>
    <row r="27" spans="1:20" ht="20" customHeight="1" x14ac:dyDescent="0.15">
      <c r="A27" s="627"/>
      <c r="B27" s="52" t="s">
        <v>150</v>
      </c>
      <c r="C27" s="288" t="s">
        <v>677</v>
      </c>
      <c r="D27" s="288" t="s">
        <v>677</v>
      </c>
      <c r="E27" s="288" t="s">
        <v>677</v>
      </c>
      <c r="F27" s="288" t="s">
        <v>677</v>
      </c>
      <c r="G27" s="288" t="s">
        <v>677</v>
      </c>
      <c r="H27" s="288" t="s">
        <v>677</v>
      </c>
      <c r="I27" s="288" t="s">
        <v>677</v>
      </c>
      <c r="J27" s="288">
        <f>SUM(J23:J26)</f>
        <v>238</v>
      </c>
      <c r="K27" s="288" t="s">
        <v>677</v>
      </c>
      <c r="L27" s="288" t="s">
        <v>677</v>
      </c>
      <c r="M27" s="288">
        <f>SUM(M23:M26)</f>
        <v>238</v>
      </c>
      <c r="N27" s="288" t="s">
        <v>677</v>
      </c>
      <c r="O27" s="288">
        <f>SUM(O23:O26)</f>
        <v>511</v>
      </c>
      <c r="P27" s="288" t="s">
        <v>677</v>
      </c>
      <c r="Q27" s="288" t="s">
        <v>677</v>
      </c>
      <c r="R27" s="288" t="s">
        <v>677</v>
      </c>
      <c r="S27" s="725">
        <f>SUM(S23:T26)</f>
        <v>511</v>
      </c>
      <c r="T27" s="725"/>
    </row>
    <row r="28" spans="1:20" ht="20" customHeight="1" x14ac:dyDescent="0.15">
      <c r="A28" s="447" t="s">
        <v>381</v>
      </c>
      <c r="B28" s="447"/>
      <c r="C28" s="288" t="s">
        <v>677</v>
      </c>
      <c r="D28" s="288" t="s">
        <v>677</v>
      </c>
      <c r="E28" s="288" t="s">
        <v>677</v>
      </c>
      <c r="F28" s="288" t="s">
        <v>677</v>
      </c>
      <c r="G28" s="288" t="s">
        <v>677</v>
      </c>
      <c r="H28" s="288" t="s">
        <v>677</v>
      </c>
      <c r="I28" s="288" t="s">
        <v>677</v>
      </c>
      <c r="J28" s="288">
        <f>J27</f>
        <v>238</v>
      </c>
      <c r="K28" s="288" t="s">
        <v>677</v>
      </c>
      <c r="L28" s="288" t="s">
        <v>677</v>
      </c>
      <c r="M28" s="288">
        <f>SUM(I28:L28)</f>
        <v>238</v>
      </c>
      <c r="N28" s="288" t="s">
        <v>677</v>
      </c>
      <c r="O28" s="288">
        <f>O22+O27</f>
        <v>528</v>
      </c>
      <c r="P28" s="288" t="s">
        <v>677</v>
      </c>
      <c r="Q28" s="288" t="s">
        <v>677</v>
      </c>
      <c r="R28" s="288" t="s">
        <v>677</v>
      </c>
      <c r="S28" s="725">
        <f>S22+S27</f>
        <v>528</v>
      </c>
      <c r="T28" s="725"/>
    </row>
    <row r="29" spans="1:20" ht="18" customHeight="1" x14ac:dyDescent="0.15">
      <c r="B29" s="51" t="s">
        <v>1567</v>
      </c>
      <c r="O29" s="418" t="s">
        <v>1971</v>
      </c>
      <c r="P29" s="418"/>
      <c r="Q29" s="418"/>
      <c r="R29" s="418"/>
      <c r="S29" s="418"/>
      <c r="T29" s="418"/>
    </row>
    <row r="30" spans="1:20" ht="18" customHeight="1" x14ac:dyDescent="0.15">
      <c r="B30" s="51" t="s">
        <v>1568</v>
      </c>
    </row>
  </sheetData>
  <sheetProtection selectLockedCells="1" selectUnlockedCells="1"/>
  <mergeCells count="64">
    <mergeCell ref="A28:B28"/>
    <mergeCell ref="S28:T28"/>
    <mergeCell ref="O29:T29"/>
    <mergeCell ref="A23:A27"/>
    <mergeCell ref="S23:T23"/>
    <mergeCell ref="S24:T24"/>
    <mergeCell ref="S25:T25"/>
    <mergeCell ref="S26:T26"/>
    <mergeCell ref="S27:T27"/>
    <mergeCell ref="C16:H16"/>
    <mergeCell ref="I16:M16"/>
    <mergeCell ref="N16:T16"/>
    <mergeCell ref="S17:T17"/>
    <mergeCell ref="A18:A22"/>
    <mergeCell ref="S18:T18"/>
    <mergeCell ref="S19:T19"/>
    <mergeCell ref="S20:T20"/>
    <mergeCell ref="S21:T21"/>
    <mergeCell ref="S22:T22"/>
    <mergeCell ref="G14:H14"/>
    <mergeCell ref="M14:N14"/>
    <mergeCell ref="S14:T14"/>
    <mergeCell ref="A15:B15"/>
    <mergeCell ref="G15:H15"/>
    <mergeCell ref="M15:N15"/>
    <mergeCell ref="S15:T15"/>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A1:D1"/>
    <mergeCell ref="A2:F2"/>
    <mergeCell ref="N2:T2"/>
    <mergeCell ref="C3:H3"/>
    <mergeCell ref="I3:N3"/>
    <mergeCell ref="O3:T3"/>
  </mergeCells>
  <phoneticPr fontId="3"/>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0DF7-183F-4CC3-A385-3170C2282ECF}">
  <sheetPr>
    <pageSetUpPr fitToPage="1"/>
  </sheetPr>
  <dimension ref="A3:Q20"/>
  <sheetViews>
    <sheetView view="pageLayout" topLeftCell="A7" zoomScaleNormal="100" workbookViewId="0">
      <selection activeCell="M17" sqref="M17"/>
    </sheetView>
  </sheetViews>
  <sheetFormatPr defaultColWidth="9" defaultRowHeight="14.4" x14ac:dyDescent="0.15"/>
  <cols>
    <col min="1" max="1" width="10" style="51" customWidth="1"/>
    <col min="2" max="17" width="8.33203125" style="51" customWidth="1"/>
    <col min="18" max="16384" width="9" style="51"/>
  </cols>
  <sheetData>
    <row r="3" spans="1:17" s="49" customFormat="1" ht="20.95" customHeight="1" x14ac:dyDescent="0.15">
      <c r="A3" s="815" t="s">
        <v>1852</v>
      </c>
      <c r="B3" s="815"/>
      <c r="C3" s="815"/>
      <c r="D3" s="815"/>
      <c r="E3" s="815"/>
      <c r="F3" s="815"/>
      <c r="G3" s="815"/>
      <c r="H3" s="815"/>
    </row>
    <row r="4" spans="1:17" s="49" customFormat="1" ht="20.95" customHeight="1" x14ac:dyDescent="0.15">
      <c r="A4" s="51"/>
      <c r="B4" s="47"/>
      <c r="C4" s="47"/>
      <c r="D4" s="47"/>
      <c r="E4" s="47"/>
      <c r="F4" s="47"/>
    </row>
    <row r="5" spans="1:17" ht="29.3" customHeight="1" x14ac:dyDescent="0.15">
      <c r="A5" s="642" t="s">
        <v>1569</v>
      </c>
      <c r="B5" s="642"/>
      <c r="C5" s="642"/>
      <c r="P5" s="433" t="s">
        <v>1570</v>
      </c>
      <c r="Q5" s="433"/>
    </row>
    <row r="6" spans="1:17" ht="29.3" customHeight="1" x14ac:dyDescent="0.15">
      <c r="A6" s="314" t="s">
        <v>1571</v>
      </c>
      <c r="B6" s="447" t="s">
        <v>1572</v>
      </c>
      <c r="C6" s="447"/>
      <c r="D6" s="447"/>
      <c r="E6" s="447"/>
      <c r="F6" s="447"/>
      <c r="G6" s="447"/>
      <c r="H6" s="447"/>
      <c r="I6" s="447"/>
      <c r="J6" s="447"/>
      <c r="K6" s="447"/>
      <c r="L6" s="447"/>
      <c r="M6" s="447"/>
      <c r="N6" s="447" t="s">
        <v>1573</v>
      </c>
      <c r="O6" s="447"/>
      <c r="P6" s="814" t="s">
        <v>1574</v>
      </c>
      <c r="Q6" s="447"/>
    </row>
    <row r="7" spans="1:17" ht="29.3" customHeight="1" x14ac:dyDescent="0.15">
      <c r="A7" s="315"/>
      <c r="B7" s="447" t="s">
        <v>1575</v>
      </c>
      <c r="C7" s="447"/>
      <c r="D7" s="447"/>
      <c r="E7" s="447"/>
      <c r="F7" s="636" t="s">
        <v>1576</v>
      </c>
      <c r="G7" s="636"/>
      <c r="H7" s="814" t="s">
        <v>1577</v>
      </c>
      <c r="I7" s="447"/>
      <c r="J7" s="636" t="s">
        <v>1578</v>
      </c>
      <c r="K7" s="636"/>
      <c r="L7" s="814" t="s">
        <v>1579</v>
      </c>
      <c r="M7" s="447"/>
      <c r="N7" s="447"/>
      <c r="O7" s="447"/>
      <c r="P7" s="447"/>
      <c r="Q7" s="447"/>
    </row>
    <row r="8" spans="1:17" ht="29.3" customHeight="1" x14ac:dyDescent="0.15">
      <c r="A8" s="315"/>
      <c r="B8" s="447" t="s">
        <v>1580</v>
      </c>
      <c r="C8" s="447"/>
      <c r="D8" s="447" t="s">
        <v>1581</v>
      </c>
      <c r="E8" s="447"/>
      <c r="F8" s="636"/>
      <c r="G8" s="636"/>
      <c r="H8" s="447"/>
      <c r="I8" s="447"/>
      <c r="J8" s="636"/>
      <c r="K8" s="636"/>
      <c r="L8" s="447"/>
      <c r="M8" s="447"/>
      <c r="N8" s="447"/>
      <c r="O8" s="447"/>
      <c r="P8" s="447"/>
      <c r="Q8" s="447"/>
    </row>
    <row r="9" spans="1:17" ht="29.3" customHeight="1" x14ac:dyDescent="0.15">
      <c r="A9" s="315" t="s">
        <v>1138</v>
      </c>
      <c r="B9" s="304" t="s">
        <v>1582</v>
      </c>
      <c r="C9" s="304" t="s">
        <v>1583</v>
      </c>
      <c r="D9" s="304" t="s">
        <v>1582</v>
      </c>
      <c r="E9" s="304" t="s">
        <v>1583</v>
      </c>
      <c r="F9" s="304" t="s">
        <v>1582</v>
      </c>
      <c r="G9" s="304" t="s">
        <v>1583</v>
      </c>
      <c r="H9" s="304" t="s">
        <v>1582</v>
      </c>
      <c r="I9" s="304" t="s">
        <v>1583</v>
      </c>
      <c r="J9" s="304" t="s">
        <v>1582</v>
      </c>
      <c r="K9" s="304" t="s">
        <v>1583</v>
      </c>
      <c r="L9" s="304" t="s">
        <v>1582</v>
      </c>
      <c r="M9" s="304" t="s">
        <v>1583</v>
      </c>
      <c r="N9" s="304" t="s">
        <v>1582</v>
      </c>
      <c r="O9" s="304" t="s">
        <v>1583</v>
      </c>
      <c r="P9" s="304" t="s">
        <v>1582</v>
      </c>
      <c r="Q9" s="304" t="s">
        <v>1583</v>
      </c>
    </row>
    <row r="10" spans="1:17" ht="29.3" customHeight="1" x14ac:dyDescent="0.15">
      <c r="A10" s="50">
        <v>3</v>
      </c>
      <c r="B10" s="288">
        <v>2</v>
      </c>
      <c r="C10" s="290">
        <v>6770</v>
      </c>
      <c r="D10" s="316" t="s">
        <v>677</v>
      </c>
      <c r="E10" s="288" t="s">
        <v>677</v>
      </c>
      <c r="F10" s="316" t="s">
        <v>677</v>
      </c>
      <c r="G10" s="288" t="s">
        <v>677</v>
      </c>
      <c r="H10" s="288">
        <v>2</v>
      </c>
      <c r="I10" s="290">
        <v>3800</v>
      </c>
      <c r="J10" s="288" t="s">
        <v>677</v>
      </c>
      <c r="K10" s="288" t="s">
        <v>677</v>
      </c>
      <c r="L10" s="288" t="s">
        <v>677</v>
      </c>
      <c r="M10" s="288" t="s">
        <v>677</v>
      </c>
      <c r="N10" s="288" t="s">
        <v>677</v>
      </c>
      <c r="O10" s="288" t="s">
        <v>677</v>
      </c>
      <c r="P10" s="95">
        <v>4</v>
      </c>
      <c r="Q10" s="317">
        <v>10570</v>
      </c>
    </row>
    <row r="11" spans="1:17" ht="29.3" customHeight="1" x14ac:dyDescent="0.15">
      <c r="Q11" s="112"/>
    </row>
    <row r="12" spans="1:17" ht="29.3" customHeight="1" x14ac:dyDescent="0.15">
      <c r="A12" s="611" t="s">
        <v>1584</v>
      </c>
      <c r="B12" s="611"/>
      <c r="C12" s="611"/>
      <c r="H12" s="433" t="s">
        <v>1570</v>
      </c>
      <c r="I12" s="433"/>
    </row>
    <row r="13" spans="1:17" ht="29.3" customHeight="1" x14ac:dyDescent="0.15">
      <c r="A13" s="314" t="s">
        <v>1571</v>
      </c>
      <c r="B13" s="636" t="s">
        <v>1585</v>
      </c>
      <c r="C13" s="636"/>
      <c r="D13" s="627" t="s">
        <v>1586</v>
      </c>
      <c r="E13" s="627"/>
      <c r="F13" s="627" t="s">
        <v>1587</v>
      </c>
      <c r="G13" s="627"/>
      <c r="H13" s="814" t="s">
        <v>1574</v>
      </c>
      <c r="I13" s="447"/>
    </row>
    <row r="14" spans="1:17" ht="29.3" customHeight="1" x14ac:dyDescent="0.15">
      <c r="A14" s="312" t="s">
        <v>1138</v>
      </c>
      <c r="B14" s="304" t="s">
        <v>1582</v>
      </c>
      <c r="C14" s="304" t="s">
        <v>1583</v>
      </c>
      <c r="D14" s="304" t="s">
        <v>1582</v>
      </c>
      <c r="E14" s="304" t="s">
        <v>1583</v>
      </c>
      <c r="F14" s="304" t="s">
        <v>1582</v>
      </c>
      <c r="G14" s="304" t="s">
        <v>1583</v>
      </c>
      <c r="H14" s="304" t="s">
        <v>1582</v>
      </c>
      <c r="I14" s="304" t="s">
        <v>1583</v>
      </c>
    </row>
    <row r="15" spans="1:17" ht="29.3" customHeight="1" x14ac:dyDescent="0.15">
      <c r="A15" s="50">
        <v>3</v>
      </c>
      <c r="B15" s="288" t="s">
        <v>677</v>
      </c>
      <c r="C15" s="288" t="s">
        <v>677</v>
      </c>
      <c r="D15" s="288" t="s">
        <v>677</v>
      </c>
      <c r="E15" s="288" t="s">
        <v>677</v>
      </c>
      <c r="F15" s="288" t="s">
        <v>677</v>
      </c>
      <c r="G15" s="288" t="s">
        <v>677</v>
      </c>
      <c r="H15" s="288" t="s">
        <v>677</v>
      </c>
      <c r="I15" s="288" t="s">
        <v>677</v>
      </c>
    </row>
    <row r="16" spans="1:17" ht="29.3" customHeight="1" x14ac:dyDescent="0.15"/>
    <row r="17" spans="1:9" ht="29.3" customHeight="1" x14ac:dyDescent="0.15">
      <c r="A17" s="49" t="s">
        <v>1853</v>
      </c>
      <c r="H17" s="433" t="s">
        <v>1570</v>
      </c>
      <c r="I17" s="433"/>
    </row>
    <row r="18" spans="1:9" ht="29.3" customHeight="1" x14ac:dyDescent="0.15">
      <c r="A18" s="314" t="s">
        <v>1571</v>
      </c>
      <c r="B18" s="814" t="s">
        <v>1588</v>
      </c>
      <c r="C18" s="447"/>
      <c r="D18" s="627" t="s">
        <v>1589</v>
      </c>
      <c r="E18" s="627"/>
      <c r="F18" s="627" t="s">
        <v>1590</v>
      </c>
      <c r="G18" s="627"/>
      <c r="H18" s="814" t="s">
        <v>1574</v>
      </c>
      <c r="I18" s="447"/>
    </row>
    <row r="19" spans="1:9" ht="29.3" customHeight="1" x14ac:dyDescent="0.15">
      <c r="A19" s="312" t="s">
        <v>1138</v>
      </c>
      <c r="B19" s="304" t="s">
        <v>1582</v>
      </c>
      <c r="C19" s="304" t="s">
        <v>1583</v>
      </c>
      <c r="D19" s="304" t="s">
        <v>1582</v>
      </c>
      <c r="E19" s="304" t="s">
        <v>1583</v>
      </c>
      <c r="F19" s="304" t="s">
        <v>1582</v>
      </c>
      <c r="G19" s="304" t="s">
        <v>1583</v>
      </c>
      <c r="H19" s="304" t="s">
        <v>1582</v>
      </c>
      <c r="I19" s="304" t="s">
        <v>1583</v>
      </c>
    </row>
    <row r="20" spans="1:9" ht="29.3" customHeight="1" x14ac:dyDescent="0.15">
      <c r="A20" s="50">
        <v>3</v>
      </c>
      <c r="B20" s="288" t="s">
        <v>1426</v>
      </c>
      <c r="C20" s="318" t="s">
        <v>1426</v>
      </c>
      <c r="D20" s="288" t="s">
        <v>677</v>
      </c>
      <c r="E20" s="288" t="s">
        <v>677</v>
      </c>
      <c r="F20" s="288" t="s">
        <v>1426</v>
      </c>
      <c r="G20" s="319" t="s">
        <v>1426</v>
      </c>
      <c r="H20" s="288" t="s">
        <v>1426</v>
      </c>
      <c r="I20" s="290" t="s">
        <v>1426</v>
      </c>
    </row>
  </sheetData>
  <sheetProtection selectLockedCells="1" selectUnlockedCells="1"/>
  <mergeCells count="24">
    <mergeCell ref="H17:I17"/>
    <mergeCell ref="B18:C18"/>
    <mergeCell ref="D18:E18"/>
    <mergeCell ref="F18:G18"/>
    <mergeCell ref="H18:I18"/>
    <mergeCell ref="B13:C13"/>
    <mergeCell ref="D13:E13"/>
    <mergeCell ref="F13:G13"/>
    <mergeCell ref="H13:I13"/>
    <mergeCell ref="A3:H3"/>
    <mergeCell ref="A5:C5"/>
    <mergeCell ref="B8:C8"/>
    <mergeCell ref="D8:E8"/>
    <mergeCell ref="A12:C12"/>
    <mergeCell ref="H12:I12"/>
    <mergeCell ref="P5:Q5"/>
    <mergeCell ref="B6:M6"/>
    <mergeCell ref="N6:O8"/>
    <mergeCell ref="P6:Q8"/>
    <mergeCell ref="B7:E7"/>
    <mergeCell ref="F7:G8"/>
    <mergeCell ref="H7:I8"/>
    <mergeCell ref="J7:K8"/>
    <mergeCell ref="L7:M8"/>
  </mergeCells>
  <phoneticPr fontId="3"/>
  <pageMargins left="0.78740157480314965" right="0.39370078740157483" top="0.39370078740157483" bottom="0.39370078740157483" header="0" footer="0"/>
  <pageSetup paperSize="9" scale="95"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3323-FF18-49F5-8563-EB4F6125550C}">
  <sheetPr>
    <pageSetUpPr fitToPage="1"/>
  </sheetPr>
  <dimension ref="A1:P26"/>
  <sheetViews>
    <sheetView view="pageLayout" topLeftCell="A13" zoomScaleNormal="100" workbookViewId="0">
      <selection activeCell="K9" sqref="K9"/>
    </sheetView>
  </sheetViews>
  <sheetFormatPr defaultColWidth="9" defaultRowHeight="14.4" x14ac:dyDescent="0.15"/>
  <cols>
    <col min="1" max="1" width="3.6640625" style="51" customWidth="1"/>
    <col min="2" max="2" width="8.6640625" style="51" customWidth="1"/>
    <col min="3" max="3" width="14.44140625" style="51" customWidth="1"/>
    <col min="4" max="4" width="5.77734375" style="51" customWidth="1"/>
    <col min="5" max="5" width="8.109375" style="51" customWidth="1"/>
    <col min="6" max="6" width="10.44140625" style="51" customWidth="1"/>
    <col min="7" max="16" width="9.88671875" style="51" customWidth="1"/>
    <col min="17" max="16384" width="9" style="51"/>
  </cols>
  <sheetData>
    <row r="1" spans="1:16" s="49" customFormat="1" ht="20.3" customHeight="1" x14ac:dyDescent="0.15">
      <c r="A1" s="611" t="s">
        <v>1591</v>
      </c>
      <c r="B1" s="611"/>
      <c r="C1" s="611"/>
      <c r="D1" s="611"/>
      <c r="E1" s="611"/>
    </row>
    <row r="2" spans="1:16" s="49" customFormat="1" ht="20.3" customHeight="1" x14ac:dyDescent="0.15">
      <c r="A2" s="642" t="s">
        <v>1972</v>
      </c>
      <c r="B2" s="642"/>
      <c r="C2" s="642"/>
      <c r="D2" s="642"/>
      <c r="E2" s="642"/>
      <c r="F2" s="642"/>
      <c r="N2" s="808" t="s">
        <v>1592</v>
      </c>
      <c r="O2" s="808"/>
      <c r="P2" s="808"/>
    </row>
    <row r="3" spans="1:16" ht="23.75" customHeight="1" x14ac:dyDescent="0.15">
      <c r="A3" s="627" t="s">
        <v>1593</v>
      </c>
      <c r="B3" s="447" t="s">
        <v>1594</v>
      </c>
      <c r="C3" s="447" t="s">
        <v>1595</v>
      </c>
      <c r="D3" s="447" t="s">
        <v>1596</v>
      </c>
      <c r="E3" s="447" t="s">
        <v>1597</v>
      </c>
      <c r="F3" s="627" t="s">
        <v>1598</v>
      </c>
      <c r="G3" s="447" t="s">
        <v>1599</v>
      </c>
      <c r="H3" s="447"/>
      <c r="I3" s="447"/>
      <c r="J3" s="447"/>
      <c r="K3" s="447"/>
      <c r="L3" s="447"/>
      <c r="M3" s="447"/>
      <c r="N3" s="447"/>
      <c r="O3" s="447"/>
      <c r="P3" s="447"/>
    </row>
    <row r="4" spans="1:16" ht="23.75" customHeight="1" x14ac:dyDescent="0.15">
      <c r="A4" s="627"/>
      <c r="B4" s="447"/>
      <c r="C4" s="447"/>
      <c r="D4" s="447"/>
      <c r="E4" s="447"/>
      <c r="F4" s="447"/>
      <c r="G4" s="50" t="s">
        <v>1600</v>
      </c>
      <c r="H4" s="50" t="s">
        <v>1601</v>
      </c>
      <c r="I4" s="50" t="s">
        <v>1602</v>
      </c>
      <c r="J4" s="50" t="s">
        <v>1603</v>
      </c>
      <c r="K4" s="50" t="s">
        <v>1604</v>
      </c>
      <c r="L4" s="50" t="s">
        <v>1605</v>
      </c>
      <c r="M4" s="50" t="s">
        <v>1606</v>
      </c>
      <c r="N4" s="50" t="s">
        <v>1607</v>
      </c>
      <c r="O4" s="50" t="s">
        <v>1608</v>
      </c>
      <c r="P4" s="50" t="s">
        <v>1609</v>
      </c>
    </row>
    <row r="5" spans="1:16" ht="11.3" customHeight="1" x14ac:dyDescent="0.15">
      <c r="A5" s="627" t="s">
        <v>1610</v>
      </c>
      <c r="B5" s="447" t="s">
        <v>1611</v>
      </c>
      <c r="C5" s="168"/>
      <c r="D5" s="447">
        <v>4</v>
      </c>
      <c r="E5" s="447" t="s">
        <v>1508</v>
      </c>
      <c r="F5" s="816">
        <v>18819</v>
      </c>
      <c r="G5" s="320" t="s">
        <v>1612</v>
      </c>
      <c r="H5" s="320" t="s">
        <v>1612</v>
      </c>
      <c r="I5" s="320" t="s">
        <v>1612</v>
      </c>
      <c r="J5" s="320" t="s">
        <v>1612</v>
      </c>
      <c r="K5" s="320" t="s">
        <v>1612</v>
      </c>
      <c r="L5" s="320" t="s">
        <v>1612</v>
      </c>
      <c r="M5" s="320" t="s">
        <v>1612</v>
      </c>
      <c r="N5" s="320" t="s">
        <v>1612</v>
      </c>
      <c r="O5" s="320" t="s">
        <v>1613</v>
      </c>
      <c r="P5" s="320" t="s">
        <v>1612</v>
      </c>
    </row>
    <row r="6" spans="1:16" ht="27.5" customHeight="1" x14ac:dyDescent="0.15">
      <c r="A6" s="627"/>
      <c r="B6" s="447"/>
      <c r="C6" s="321" t="s">
        <v>1614</v>
      </c>
      <c r="D6" s="447"/>
      <c r="E6" s="447"/>
      <c r="F6" s="816"/>
      <c r="G6" s="322">
        <v>1593.9</v>
      </c>
      <c r="H6" s="322" t="s">
        <v>677</v>
      </c>
      <c r="I6" s="322" t="s">
        <v>677</v>
      </c>
      <c r="J6" s="323" t="s">
        <v>1854</v>
      </c>
      <c r="K6" s="323" t="s">
        <v>1855</v>
      </c>
      <c r="L6" s="322">
        <v>566</v>
      </c>
      <c r="M6" s="322">
        <v>193.2</v>
      </c>
      <c r="N6" s="322">
        <v>459.8</v>
      </c>
      <c r="O6" s="324">
        <v>43890</v>
      </c>
      <c r="P6" s="325">
        <v>29.2</v>
      </c>
    </row>
    <row r="7" spans="1:16" ht="27.5" customHeight="1" x14ac:dyDescent="0.15">
      <c r="A7" s="627"/>
      <c r="B7" s="447"/>
      <c r="C7" s="52" t="s">
        <v>1615</v>
      </c>
      <c r="D7" s="447"/>
      <c r="E7" s="447"/>
      <c r="F7" s="816"/>
      <c r="G7" s="326">
        <v>684.8</v>
      </c>
      <c r="H7" s="326" t="s">
        <v>677</v>
      </c>
      <c r="I7" s="326" t="s">
        <v>677</v>
      </c>
      <c r="J7" s="327" t="s">
        <v>1616</v>
      </c>
      <c r="K7" s="326" t="s">
        <v>677</v>
      </c>
      <c r="L7" s="326" t="s">
        <v>677</v>
      </c>
      <c r="M7" s="326">
        <v>159</v>
      </c>
      <c r="N7" s="327" t="s">
        <v>1617</v>
      </c>
      <c r="O7" s="282">
        <v>11550</v>
      </c>
      <c r="P7" s="328" t="s">
        <v>677</v>
      </c>
    </row>
    <row r="8" spans="1:16" ht="27.5" customHeight="1" x14ac:dyDescent="0.15">
      <c r="A8" s="627"/>
      <c r="B8" s="447"/>
      <c r="C8" s="52" t="s">
        <v>1618</v>
      </c>
      <c r="D8" s="447"/>
      <c r="E8" s="447"/>
      <c r="F8" s="816"/>
      <c r="G8" s="326">
        <v>835</v>
      </c>
      <c r="H8" s="326">
        <v>45.5</v>
      </c>
      <c r="I8" s="326" t="s">
        <v>677</v>
      </c>
      <c r="J8" s="327" t="s">
        <v>1619</v>
      </c>
      <c r="K8" s="326">
        <v>114.8</v>
      </c>
      <c r="L8" s="326">
        <v>175</v>
      </c>
      <c r="M8" s="326">
        <v>81</v>
      </c>
      <c r="N8" s="327" t="s">
        <v>1620</v>
      </c>
      <c r="O8" s="282">
        <v>18500</v>
      </c>
      <c r="P8" s="328" t="s">
        <v>677</v>
      </c>
    </row>
    <row r="9" spans="1:16" ht="27.5" customHeight="1" x14ac:dyDescent="0.15">
      <c r="A9" s="627"/>
      <c r="B9" s="50" t="s">
        <v>1140</v>
      </c>
      <c r="C9" s="52" t="s">
        <v>1621</v>
      </c>
      <c r="D9" s="50">
        <v>2</v>
      </c>
      <c r="E9" s="50" t="s">
        <v>120</v>
      </c>
      <c r="F9" s="329">
        <v>18819</v>
      </c>
      <c r="G9" s="326">
        <v>1196</v>
      </c>
      <c r="H9" s="326">
        <v>112.9</v>
      </c>
      <c r="I9" s="326" t="s">
        <v>677</v>
      </c>
      <c r="J9" s="327" t="s">
        <v>1856</v>
      </c>
      <c r="K9" s="327" t="s">
        <v>1622</v>
      </c>
      <c r="L9" s="326">
        <v>559</v>
      </c>
      <c r="M9" s="326">
        <v>47.6</v>
      </c>
      <c r="N9" s="326">
        <v>301.39999999999998</v>
      </c>
      <c r="O9" s="282">
        <v>43468</v>
      </c>
      <c r="P9" s="328" t="s">
        <v>677</v>
      </c>
    </row>
    <row r="10" spans="1:16" ht="27.5" customHeight="1" x14ac:dyDescent="0.15">
      <c r="A10" s="627"/>
      <c r="B10" s="50" t="s">
        <v>1623</v>
      </c>
      <c r="C10" s="52" t="s">
        <v>1624</v>
      </c>
      <c r="D10" s="50">
        <v>2</v>
      </c>
      <c r="E10" s="50" t="s">
        <v>120</v>
      </c>
      <c r="F10" s="329">
        <v>18946</v>
      </c>
      <c r="G10" s="326">
        <v>885.7</v>
      </c>
      <c r="H10" s="326" t="s">
        <v>677</v>
      </c>
      <c r="I10" s="326" t="s">
        <v>677</v>
      </c>
      <c r="J10" s="327" t="s">
        <v>1857</v>
      </c>
      <c r="K10" s="326">
        <v>42.9</v>
      </c>
      <c r="L10" s="326">
        <v>307.39999999999998</v>
      </c>
      <c r="M10" s="326">
        <v>117.7</v>
      </c>
      <c r="N10" s="326">
        <v>74.2</v>
      </c>
      <c r="O10" s="282">
        <v>31816</v>
      </c>
      <c r="P10" s="328">
        <v>12</v>
      </c>
    </row>
    <row r="11" spans="1:16" ht="27.5" customHeight="1" x14ac:dyDescent="0.15">
      <c r="A11" s="627"/>
      <c r="B11" s="50" t="s">
        <v>1625</v>
      </c>
      <c r="C11" s="330" t="s">
        <v>1626</v>
      </c>
      <c r="D11" s="50">
        <v>1</v>
      </c>
      <c r="E11" s="50" t="s">
        <v>1146</v>
      </c>
      <c r="F11" s="329">
        <v>20027</v>
      </c>
      <c r="G11" s="326">
        <v>98.8</v>
      </c>
      <c r="H11" s="326" t="s">
        <v>677</v>
      </c>
      <c r="I11" s="326" t="s">
        <v>677</v>
      </c>
      <c r="J11" s="327" t="s">
        <v>1627</v>
      </c>
      <c r="K11" s="326" t="s">
        <v>677</v>
      </c>
      <c r="L11" s="326" t="s">
        <v>677</v>
      </c>
      <c r="M11" s="326" t="s">
        <v>677</v>
      </c>
      <c r="N11" s="326">
        <v>109</v>
      </c>
      <c r="O11" s="282">
        <v>5600</v>
      </c>
      <c r="P11" s="328" t="s">
        <v>677</v>
      </c>
    </row>
    <row r="12" spans="1:16" ht="27.5" customHeight="1" x14ac:dyDescent="0.15">
      <c r="A12" s="627"/>
      <c r="B12" s="50" t="s">
        <v>1628</v>
      </c>
      <c r="C12" s="52" t="s">
        <v>1629</v>
      </c>
      <c r="D12" s="50">
        <v>1</v>
      </c>
      <c r="E12" s="50" t="s">
        <v>1508</v>
      </c>
      <c r="F12" s="329">
        <v>18819</v>
      </c>
      <c r="G12" s="326">
        <v>2112.9499999999998</v>
      </c>
      <c r="H12" s="326">
        <v>22</v>
      </c>
      <c r="I12" s="326">
        <v>131</v>
      </c>
      <c r="J12" s="327" t="s">
        <v>1630</v>
      </c>
      <c r="K12" s="326">
        <v>170</v>
      </c>
      <c r="L12" s="326">
        <v>303.5</v>
      </c>
      <c r="M12" s="326">
        <v>196.5</v>
      </c>
      <c r="N12" s="326">
        <v>125</v>
      </c>
      <c r="O12" s="282">
        <v>55400</v>
      </c>
      <c r="P12" s="328">
        <v>158</v>
      </c>
    </row>
    <row r="13" spans="1:16" ht="27.5" customHeight="1" x14ac:dyDescent="0.15">
      <c r="A13" s="627"/>
      <c r="B13" s="50" t="s">
        <v>1631</v>
      </c>
      <c r="C13" s="52" t="s">
        <v>1632</v>
      </c>
      <c r="D13" s="50">
        <v>1</v>
      </c>
      <c r="E13" s="50" t="s">
        <v>1148</v>
      </c>
      <c r="F13" s="329">
        <v>18946</v>
      </c>
      <c r="G13" s="326">
        <v>149.9</v>
      </c>
      <c r="H13" s="326" t="s">
        <v>677</v>
      </c>
      <c r="I13" s="326">
        <v>80.599999999999994</v>
      </c>
      <c r="J13" s="327" t="s">
        <v>1633</v>
      </c>
      <c r="K13" s="326" t="s">
        <v>677</v>
      </c>
      <c r="L13" s="326" t="s">
        <v>677</v>
      </c>
      <c r="M13" s="326">
        <v>60</v>
      </c>
      <c r="N13" s="326">
        <v>60.3</v>
      </c>
      <c r="O13" s="282">
        <v>4433</v>
      </c>
      <c r="P13" s="328" t="s">
        <v>677</v>
      </c>
    </row>
    <row r="14" spans="1:16" ht="27.5" customHeight="1" x14ac:dyDescent="0.15">
      <c r="A14" s="627"/>
      <c r="B14" s="50" t="s">
        <v>1634</v>
      </c>
      <c r="C14" s="52" t="s">
        <v>1635</v>
      </c>
      <c r="D14" s="50">
        <v>1</v>
      </c>
      <c r="E14" s="50" t="s">
        <v>120</v>
      </c>
      <c r="F14" s="329">
        <v>19357</v>
      </c>
      <c r="G14" s="326">
        <v>167.95</v>
      </c>
      <c r="H14" s="326" t="s">
        <v>677</v>
      </c>
      <c r="I14" s="326" t="s">
        <v>677</v>
      </c>
      <c r="J14" s="326">
        <v>39.799999999999997</v>
      </c>
      <c r="K14" s="326" t="s">
        <v>677</v>
      </c>
      <c r="L14" s="326" t="s">
        <v>677</v>
      </c>
      <c r="M14" s="326" t="s">
        <v>677</v>
      </c>
      <c r="N14" s="326">
        <v>54.7</v>
      </c>
      <c r="O14" s="282">
        <v>1448</v>
      </c>
      <c r="P14" s="328" t="s">
        <v>677</v>
      </c>
    </row>
    <row r="15" spans="1:16" ht="27.5" customHeight="1" x14ac:dyDescent="0.15">
      <c r="A15" s="627"/>
      <c r="B15" s="50" t="s">
        <v>1636</v>
      </c>
      <c r="C15" s="52" t="s">
        <v>1637</v>
      </c>
      <c r="D15" s="50">
        <v>1</v>
      </c>
      <c r="E15" s="50" t="s">
        <v>1508</v>
      </c>
      <c r="F15" s="329">
        <v>19357</v>
      </c>
      <c r="G15" s="326">
        <v>359.2</v>
      </c>
      <c r="H15" s="326">
        <v>24</v>
      </c>
      <c r="I15" s="326" t="s">
        <v>677</v>
      </c>
      <c r="J15" s="326">
        <v>253.7</v>
      </c>
      <c r="K15" s="326" t="s">
        <v>677</v>
      </c>
      <c r="L15" s="326" t="s">
        <v>677</v>
      </c>
      <c r="M15" s="326">
        <v>227.5</v>
      </c>
      <c r="N15" s="326">
        <v>106.3</v>
      </c>
      <c r="O15" s="282">
        <v>11735</v>
      </c>
      <c r="P15" s="328" t="s">
        <v>677</v>
      </c>
    </row>
    <row r="16" spans="1:16" ht="27.5" customHeight="1" x14ac:dyDescent="0.15">
      <c r="A16" s="627"/>
      <c r="B16" s="50" t="s">
        <v>1638</v>
      </c>
      <c r="C16" s="52" t="s">
        <v>1639</v>
      </c>
      <c r="D16" s="50">
        <v>1</v>
      </c>
      <c r="E16" s="50" t="s">
        <v>1148</v>
      </c>
      <c r="F16" s="329">
        <v>19357</v>
      </c>
      <c r="G16" s="327" t="s">
        <v>1858</v>
      </c>
      <c r="H16" s="326" t="s">
        <v>677</v>
      </c>
      <c r="I16" s="326" t="s">
        <v>677</v>
      </c>
      <c r="J16" s="326">
        <v>58.4</v>
      </c>
      <c r="K16" s="327" t="s">
        <v>1859</v>
      </c>
      <c r="L16" s="326" t="s">
        <v>677</v>
      </c>
      <c r="M16" s="326">
        <v>18</v>
      </c>
      <c r="N16" s="326">
        <v>27.5</v>
      </c>
      <c r="O16" s="282">
        <v>1400</v>
      </c>
      <c r="P16" s="328" t="s">
        <v>677</v>
      </c>
    </row>
    <row r="17" spans="1:16" ht="27.5" customHeight="1" x14ac:dyDescent="0.15">
      <c r="A17" s="627"/>
      <c r="B17" s="50" t="s">
        <v>1640</v>
      </c>
      <c r="C17" s="52" t="s">
        <v>1641</v>
      </c>
      <c r="D17" s="50">
        <v>1</v>
      </c>
      <c r="E17" s="50" t="s">
        <v>120</v>
      </c>
      <c r="F17" s="329">
        <v>18946</v>
      </c>
      <c r="G17" s="326">
        <v>52.3</v>
      </c>
      <c r="H17" s="326" t="s">
        <v>677</v>
      </c>
      <c r="I17" s="326" t="s">
        <v>677</v>
      </c>
      <c r="J17" s="326" t="s">
        <v>677</v>
      </c>
      <c r="K17" s="326" t="s">
        <v>677</v>
      </c>
      <c r="L17" s="326" t="s">
        <v>677</v>
      </c>
      <c r="M17" s="326">
        <v>110.3</v>
      </c>
      <c r="N17" s="326">
        <v>14</v>
      </c>
      <c r="O17" s="282">
        <v>1609</v>
      </c>
      <c r="P17" s="328" t="s">
        <v>677</v>
      </c>
    </row>
    <row r="18" spans="1:16" ht="27.5" customHeight="1" x14ac:dyDescent="0.15">
      <c r="A18" s="627"/>
      <c r="B18" s="50" t="s">
        <v>1642</v>
      </c>
      <c r="C18" s="52" t="s">
        <v>1643</v>
      </c>
      <c r="D18" s="50">
        <v>1</v>
      </c>
      <c r="E18" s="50" t="s">
        <v>1508</v>
      </c>
      <c r="F18" s="329">
        <v>18946</v>
      </c>
      <c r="G18" s="326">
        <v>749</v>
      </c>
      <c r="H18" s="326">
        <v>34</v>
      </c>
      <c r="I18" s="326" t="s">
        <v>677</v>
      </c>
      <c r="J18" s="327" t="s">
        <v>1860</v>
      </c>
      <c r="K18" s="326">
        <v>53.7</v>
      </c>
      <c r="L18" s="326" t="s">
        <v>677</v>
      </c>
      <c r="M18" s="326">
        <v>334</v>
      </c>
      <c r="N18" s="326">
        <v>76</v>
      </c>
      <c r="O18" s="282">
        <v>21607</v>
      </c>
      <c r="P18" s="328" t="s">
        <v>677</v>
      </c>
    </row>
    <row r="19" spans="1:16" ht="27.5" customHeight="1" x14ac:dyDescent="0.15">
      <c r="A19" s="627"/>
      <c r="B19" s="50" t="s">
        <v>1644</v>
      </c>
      <c r="C19" s="52" t="s">
        <v>1645</v>
      </c>
      <c r="D19" s="50">
        <v>1</v>
      </c>
      <c r="E19" s="50" t="s">
        <v>1148</v>
      </c>
      <c r="F19" s="329">
        <v>18946</v>
      </c>
      <c r="G19" s="326">
        <v>225.7</v>
      </c>
      <c r="H19" s="326" t="s">
        <v>677</v>
      </c>
      <c r="I19" s="326" t="s">
        <v>677</v>
      </c>
      <c r="J19" s="326" t="s">
        <v>677</v>
      </c>
      <c r="K19" s="326" t="s">
        <v>677</v>
      </c>
      <c r="L19" s="326" t="s">
        <v>677</v>
      </c>
      <c r="M19" s="326">
        <v>112.6</v>
      </c>
      <c r="N19" s="326">
        <v>81.599999999999994</v>
      </c>
      <c r="O19" s="282">
        <v>5600</v>
      </c>
      <c r="P19" s="328" t="s">
        <v>677</v>
      </c>
    </row>
    <row r="20" spans="1:16" ht="27.5" customHeight="1" x14ac:dyDescent="0.15">
      <c r="A20" s="627"/>
      <c r="B20" s="50" t="s">
        <v>1646</v>
      </c>
      <c r="C20" s="52" t="s">
        <v>1647</v>
      </c>
      <c r="D20" s="50">
        <v>1</v>
      </c>
      <c r="E20" s="50" t="s">
        <v>120</v>
      </c>
      <c r="F20" s="329">
        <v>19357</v>
      </c>
      <c r="G20" s="326">
        <v>184.5</v>
      </c>
      <c r="H20" s="326">
        <v>105</v>
      </c>
      <c r="I20" s="326" t="s">
        <v>677</v>
      </c>
      <c r="J20" s="326" t="s">
        <v>677</v>
      </c>
      <c r="K20" s="327" t="s">
        <v>1648</v>
      </c>
      <c r="L20" s="326" t="s">
        <v>677</v>
      </c>
      <c r="M20" s="326">
        <v>53</v>
      </c>
      <c r="N20" s="326">
        <v>96</v>
      </c>
      <c r="O20" s="282">
        <v>10800</v>
      </c>
      <c r="P20" s="328" t="s">
        <v>677</v>
      </c>
    </row>
    <row r="21" spans="1:16" ht="27.5" customHeight="1" x14ac:dyDescent="0.15">
      <c r="A21" s="627"/>
      <c r="B21" s="50" t="s">
        <v>1649</v>
      </c>
      <c r="C21" s="52" t="s">
        <v>1650</v>
      </c>
      <c r="D21" s="50">
        <v>1</v>
      </c>
      <c r="E21" s="50" t="s">
        <v>120</v>
      </c>
      <c r="F21" s="329">
        <v>18819</v>
      </c>
      <c r="G21" s="326">
        <v>309.10000000000002</v>
      </c>
      <c r="H21" s="326">
        <v>20.5</v>
      </c>
      <c r="I21" s="326" t="s">
        <v>677</v>
      </c>
      <c r="J21" s="326">
        <v>195.4</v>
      </c>
      <c r="K21" s="326">
        <v>98.1</v>
      </c>
      <c r="L21" s="326" t="s">
        <v>677</v>
      </c>
      <c r="M21" s="326">
        <v>146</v>
      </c>
      <c r="N21" s="326">
        <v>115.6</v>
      </c>
      <c r="O21" s="282">
        <v>13088</v>
      </c>
      <c r="P21" s="328" t="s">
        <v>677</v>
      </c>
    </row>
    <row r="22" spans="1:16" ht="27.5" customHeight="1" x14ac:dyDescent="0.15">
      <c r="A22" s="627"/>
      <c r="B22" s="50" t="s">
        <v>1651</v>
      </c>
      <c r="C22" s="52" t="s">
        <v>1652</v>
      </c>
      <c r="D22" s="50">
        <v>1</v>
      </c>
      <c r="E22" s="50" t="s">
        <v>120</v>
      </c>
      <c r="F22" s="329">
        <v>19168</v>
      </c>
      <c r="G22" s="326">
        <v>60.3</v>
      </c>
      <c r="H22" s="326">
        <v>147.9</v>
      </c>
      <c r="I22" s="326" t="s">
        <v>677</v>
      </c>
      <c r="J22" s="326" t="s">
        <v>677</v>
      </c>
      <c r="K22" s="326" t="s">
        <v>677</v>
      </c>
      <c r="L22" s="326" t="s">
        <v>677</v>
      </c>
      <c r="M22" s="326">
        <v>105</v>
      </c>
      <c r="N22" s="326">
        <v>67.5</v>
      </c>
      <c r="O22" s="282">
        <v>2600</v>
      </c>
      <c r="P22" s="328" t="s">
        <v>677</v>
      </c>
    </row>
    <row r="23" spans="1:16" ht="27.5" customHeight="1" x14ac:dyDescent="0.15">
      <c r="A23" s="627" t="s">
        <v>1653</v>
      </c>
      <c r="B23" s="50" t="s">
        <v>1654</v>
      </c>
      <c r="C23" s="52" t="s">
        <v>1147</v>
      </c>
      <c r="D23" s="243" t="s">
        <v>1655</v>
      </c>
      <c r="E23" s="50" t="s">
        <v>1508</v>
      </c>
      <c r="F23" s="329">
        <v>19438</v>
      </c>
      <c r="G23" s="326">
        <v>20</v>
      </c>
      <c r="H23" s="326" t="s">
        <v>677</v>
      </c>
      <c r="I23" s="326" t="s">
        <v>677</v>
      </c>
      <c r="J23" s="326">
        <v>227.6</v>
      </c>
      <c r="K23" s="326" t="s">
        <v>677</v>
      </c>
      <c r="L23" s="326">
        <v>516</v>
      </c>
      <c r="M23" s="326">
        <v>1656.4</v>
      </c>
      <c r="N23" s="326">
        <v>72</v>
      </c>
      <c r="O23" s="282">
        <v>128776</v>
      </c>
      <c r="P23" s="328" t="s">
        <v>677</v>
      </c>
    </row>
    <row r="24" spans="1:16" ht="27.5" customHeight="1" x14ac:dyDescent="0.15">
      <c r="A24" s="627"/>
      <c r="B24" s="50" t="s">
        <v>1139</v>
      </c>
      <c r="C24" s="52" t="s">
        <v>1656</v>
      </c>
      <c r="D24" s="243" t="s">
        <v>1657</v>
      </c>
      <c r="E24" s="50" t="s">
        <v>120</v>
      </c>
      <c r="F24" s="329">
        <v>19176</v>
      </c>
      <c r="G24" s="326">
        <v>1819</v>
      </c>
      <c r="H24" s="326">
        <v>50</v>
      </c>
      <c r="I24" s="326" t="s">
        <v>677</v>
      </c>
      <c r="J24" s="327" t="s">
        <v>1861</v>
      </c>
      <c r="K24" s="326" t="s">
        <v>677</v>
      </c>
      <c r="L24" s="326">
        <v>345</v>
      </c>
      <c r="M24" s="326">
        <v>379</v>
      </c>
      <c r="N24" s="326">
        <v>448</v>
      </c>
      <c r="O24" s="282">
        <v>51160</v>
      </c>
      <c r="P24" s="328" t="s">
        <v>677</v>
      </c>
    </row>
    <row r="25" spans="1:16" ht="27.5" customHeight="1" x14ac:dyDescent="0.15">
      <c r="A25" s="627"/>
      <c r="B25" s="50" t="s">
        <v>1658</v>
      </c>
      <c r="C25" s="52" t="s">
        <v>1659</v>
      </c>
      <c r="D25" s="50" t="s">
        <v>120</v>
      </c>
      <c r="E25" s="50" t="s">
        <v>120</v>
      </c>
      <c r="F25" s="329">
        <v>19176</v>
      </c>
      <c r="G25" s="326">
        <v>1511.8</v>
      </c>
      <c r="H25" s="326">
        <v>62</v>
      </c>
      <c r="I25" s="326" t="s">
        <v>677</v>
      </c>
      <c r="J25" s="327" t="s">
        <v>1862</v>
      </c>
      <c r="K25" s="327" t="s">
        <v>1863</v>
      </c>
      <c r="L25" s="326">
        <v>145</v>
      </c>
      <c r="M25" s="326">
        <v>986</v>
      </c>
      <c r="N25" s="326">
        <v>337</v>
      </c>
      <c r="O25" s="282">
        <v>161610</v>
      </c>
      <c r="P25" s="328">
        <v>354</v>
      </c>
    </row>
    <row r="26" spans="1:16" ht="19.5" customHeight="1" x14ac:dyDescent="0.15">
      <c r="A26" s="51" t="s">
        <v>1973</v>
      </c>
      <c r="L26" s="570" t="s">
        <v>1974</v>
      </c>
      <c r="M26" s="570"/>
      <c r="N26" s="570"/>
      <c r="O26" s="570"/>
      <c r="P26" s="570"/>
    </row>
  </sheetData>
  <sheetProtection selectLockedCells="1" selectUnlockedCells="1"/>
  <mergeCells count="17">
    <mergeCell ref="L26:P26"/>
    <mergeCell ref="A5:A22"/>
    <mergeCell ref="B5:B8"/>
    <mergeCell ref="D5:D8"/>
    <mergeCell ref="E5:E8"/>
    <mergeCell ref="F5:F8"/>
    <mergeCell ref="A23:A25"/>
    <mergeCell ref="A1:E1"/>
    <mergeCell ref="A2:F2"/>
    <mergeCell ref="N2:P2"/>
    <mergeCell ref="A3:A4"/>
    <mergeCell ref="B3:B4"/>
    <mergeCell ref="C3:C4"/>
    <mergeCell ref="D3:D4"/>
    <mergeCell ref="E3:E4"/>
    <mergeCell ref="F3:F4"/>
    <mergeCell ref="G3:P3"/>
  </mergeCells>
  <phoneticPr fontId="3"/>
  <pageMargins left="0.78740157480314965" right="0.39370078740157483" top="0.39370078740157483" bottom="0.39370078740157483" header="0" footer="0"/>
  <pageSetup paperSize="9" scale="86" firstPageNumber="0" orientation="landscape" r:id="rId1"/>
  <headerFooter scaleWithDoc="0" alignWithMargins="0">
    <oddFooter>&amp;C&amp;"ＭＳ 明朝,標準"&amp;10－３７－</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8637-943E-49F2-B2D5-D1FFA97B14D6}">
  <sheetPr>
    <pageSetUpPr fitToPage="1"/>
  </sheetPr>
  <dimension ref="A1:L23"/>
  <sheetViews>
    <sheetView view="pageLayout" zoomScaleNormal="100" workbookViewId="0"/>
  </sheetViews>
  <sheetFormatPr defaultColWidth="9" defaultRowHeight="14.4" x14ac:dyDescent="0.15"/>
  <cols>
    <col min="1" max="1" width="13.88671875" style="152" customWidth="1"/>
    <col min="2" max="13" width="8.21875" style="152" customWidth="1"/>
    <col min="14" max="15" width="9" style="152" customWidth="1"/>
    <col min="16" max="16384" width="9" style="152"/>
  </cols>
  <sheetData>
    <row r="1" spans="1:12" ht="20.95" customHeight="1" x14ac:dyDescent="0.15"/>
    <row r="2" spans="1:12" ht="22.45" customHeight="1" x14ac:dyDescent="0.15">
      <c r="A2" s="152" t="s">
        <v>1975</v>
      </c>
    </row>
    <row r="3" spans="1:12" ht="22.45" customHeight="1" x14ac:dyDescent="0.15">
      <c r="A3" s="152" t="s">
        <v>1976</v>
      </c>
    </row>
    <row r="4" spans="1:12" ht="22.45" customHeight="1" x14ac:dyDescent="0.15">
      <c r="A4" s="152" t="s">
        <v>1977</v>
      </c>
    </row>
    <row r="5" spans="1:12" ht="22.45" customHeight="1" x14ac:dyDescent="0.15">
      <c r="A5" s="152" t="s">
        <v>1978</v>
      </c>
    </row>
    <row r="6" spans="1:12" ht="22.45" customHeight="1" x14ac:dyDescent="0.15">
      <c r="A6" s="152" t="s">
        <v>1660</v>
      </c>
    </row>
    <row r="7" spans="1:12" ht="22.45" customHeight="1" x14ac:dyDescent="0.15"/>
    <row r="8" spans="1:12" ht="22.45" customHeight="1" x14ac:dyDescent="0.15">
      <c r="A8" s="152" t="s">
        <v>1661</v>
      </c>
    </row>
    <row r="9" spans="1:12" ht="22.45" customHeight="1" x14ac:dyDescent="0.15">
      <c r="A9" s="152" t="s">
        <v>1662</v>
      </c>
    </row>
    <row r="10" spans="1:12" ht="22.45" customHeight="1" x14ac:dyDescent="0.15">
      <c r="A10" s="152" t="s">
        <v>1663</v>
      </c>
    </row>
    <row r="11" spans="1:12" ht="22.45" customHeight="1" x14ac:dyDescent="0.15">
      <c r="A11" s="489" t="s">
        <v>1664</v>
      </c>
      <c r="B11" s="489"/>
      <c r="C11" s="489" t="s">
        <v>1665</v>
      </c>
      <c r="D11" s="489"/>
      <c r="E11" s="489"/>
      <c r="F11" s="489"/>
      <c r="G11" s="489" t="s">
        <v>1666</v>
      </c>
      <c r="H11" s="489"/>
      <c r="I11" s="489"/>
      <c r="J11" s="489" t="s">
        <v>1667</v>
      </c>
      <c r="K11" s="489"/>
      <c r="L11" s="489"/>
    </row>
    <row r="12" spans="1:12" ht="22.45" customHeight="1" x14ac:dyDescent="0.15">
      <c r="A12" s="489" t="s">
        <v>1668</v>
      </c>
      <c r="B12" s="489"/>
      <c r="C12" s="489" t="s">
        <v>1979</v>
      </c>
      <c r="D12" s="489"/>
      <c r="E12" s="489"/>
      <c r="F12" s="489"/>
      <c r="G12" s="489" t="s">
        <v>1669</v>
      </c>
      <c r="H12" s="489"/>
      <c r="I12" s="489"/>
      <c r="J12" s="489" t="s">
        <v>1670</v>
      </c>
      <c r="K12" s="489"/>
      <c r="L12" s="489"/>
    </row>
    <row r="13" spans="1:12" ht="22.45" customHeight="1" x14ac:dyDescent="0.15">
      <c r="A13" s="489" t="s">
        <v>1671</v>
      </c>
      <c r="B13" s="489"/>
      <c r="C13" s="489" t="s">
        <v>1672</v>
      </c>
      <c r="D13" s="489"/>
      <c r="E13" s="489"/>
      <c r="F13" s="489"/>
      <c r="G13" s="489" t="s">
        <v>1621</v>
      </c>
      <c r="H13" s="489"/>
      <c r="I13" s="489"/>
      <c r="J13" s="489" t="s">
        <v>1670</v>
      </c>
      <c r="K13" s="489"/>
      <c r="L13" s="489"/>
    </row>
    <row r="14" spans="1:12" ht="22.45" customHeight="1" x14ac:dyDescent="0.15">
      <c r="A14" s="489" t="s">
        <v>1671</v>
      </c>
      <c r="B14" s="489"/>
      <c r="C14" s="489" t="s">
        <v>1673</v>
      </c>
      <c r="D14" s="489"/>
      <c r="E14" s="489"/>
      <c r="F14" s="489"/>
      <c r="G14" s="489" t="s">
        <v>1674</v>
      </c>
      <c r="H14" s="489"/>
      <c r="I14" s="489"/>
      <c r="J14" s="489" t="s">
        <v>1675</v>
      </c>
      <c r="K14" s="489"/>
      <c r="L14" s="489"/>
    </row>
    <row r="15" spans="1:12" ht="22.45" customHeight="1" x14ac:dyDescent="0.15">
      <c r="A15" s="489" t="s">
        <v>1676</v>
      </c>
      <c r="B15" s="489"/>
      <c r="C15" s="489" t="s">
        <v>1677</v>
      </c>
      <c r="D15" s="489"/>
      <c r="E15" s="489"/>
      <c r="F15" s="489"/>
      <c r="G15" s="489" t="s">
        <v>1678</v>
      </c>
      <c r="H15" s="489"/>
      <c r="I15" s="489"/>
      <c r="J15" s="489" t="s">
        <v>1670</v>
      </c>
      <c r="K15" s="489"/>
      <c r="L15" s="489"/>
    </row>
    <row r="16" spans="1:12" ht="22.45" customHeight="1" x14ac:dyDescent="0.15">
      <c r="A16" s="489" t="s">
        <v>1676</v>
      </c>
      <c r="B16" s="489"/>
      <c r="C16" s="489" t="s">
        <v>1679</v>
      </c>
      <c r="D16" s="489"/>
      <c r="E16" s="489"/>
      <c r="F16" s="489"/>
      <c r="G16" s="489" t="s">
        <v>1680</v>
      </c>
      <c r="H16" s="489"/>
      <c r="I16" s="489"/>
      <c r="J16" s="489" t="s">
        <v>1681</v>
      </c>
      <c r="K16" s="489"/>
      <c r="L16" s="489"/>
    </row>
    <row r="17" spans="1:12" ht="22.45" customHeight="1" x14ac:dyDescent="0.15">
      <c r="A17" s="489" t="s">
        <v>1676</v>
      </c>
      <c r="B17" s="489"/>
      <c r="C17" s="489" t="s">
        <v>1682</v>
      </c>
      <c r="D17" s="489"/>
      <c r="E17" s="489"/>
      <c r="F17" s="489"/>
      <c r="G17" s="489" t="s">
        <v>1683</v>
      </c>
      <c r="H17" s="489"/>
      <c r="I17" s="489"/>
      <c r="J17" s="489" t="s">
        <v>1675</v>
      </c>
      <c r="K17" s="489"/>
      <c r="L17" s="489"/>
    </row>
    <row r="18" spans="1:12" ht="22.45" customHeight="1" x14ac:dyDescent="0.15"/>
    <row r="19" spans="1:12" ht="22.45" customHeight="1" x14ac:dyDescent="0.15">
      <c r="A19" s="152" t="s">
        <v>1684</v>
      </c>
    </row>
    <row r="20" spans="1:12" ht="22.45" customHeight="1" x14ac:dyDescent="0.15">
      <c r="A20" s="331" t="s">
        <v>1980</v>
      </c>
    </row>
    <row r="21" spans="1:12" ht="22.45" customHeight="1" x14ac:dyDescent="0.15">
      <c r="A21" s="332" t="s">
        <v>1864</v>
      </c>
    </row>
    <row r="22" spans="1:12" ht="22.45" customHeight="1" x14ac:dyDescent="0.15">
      <c r="A22" s="818" t="s">
        <v>1685</v>
      </c>
      <c r="B22" s="818"/>
      <c r="C22" s="818"/>
      <c r="D22" s="489" t="s">
        <v>1686</v>
      </c>
      <c r="E22" s="489"/>
      <c r="F22" s="489"/>
      <c r="G22" s="489"/>
      <c r="H22" s="489" t="s">
        <v>1687</v>
      </c>
      <c r="I22" s="489"/>
      <c r="J22" s="489"/>
      <c r="K22" s="489"/>
    </row>
    <row r="23" spans="1:12" ht="22.45" customHeight="1" x14ac:dyDescent="0.15">
      <c r="A23" s="817" t="s">
        <v>1865</v>
      </c>
      <c r="B23" s="817"/>
      <c r="C23" s="817"/>
      <c r="D23" s="489" t="s">
        <v>1688</v>
      </c>
      <c r="E23" s="489"/>
      <c r="F23" s="489"/>
      <c r="G23" s="489"/>
      <c r="H23" s="489" t="s">
        <v>1689</v>
      </c>
      <c r="I23" s="489"/>
      <c r="J23" s="489"/>
      <c r="K23" s="489"/>
    </row>
  </sheetData>
  <mergeCells count="34">
    <mergeCell ref="A23:C23"/>
    <mergeCell ref="D23:G23"/>
    <mergeCell ref="H23:K23"/>
    <mergeCell ref="A17:B17"/>
    <mergeCell ref="C17:F17"/>
    <mergeCell ref="G17:I17"/>
    <mergeCell ref="J17:L17"/>
    <mergeCell ref="A22:C22"/>
    <mergeCell ref="D22:G22"/>
    <mergeCell ref="H22:K22"/>
    <mergeCell ref="A15:B15"/>
    <mergeCell ref="C15:F15"/>
    <mergeCell ref="G15:I15"/>
    <mergeCell ref="J15:L15"/>
    <mergeCell ref="A16:B16"/>
    <mergeCell ref="C16:F16"/>
    <mergeCell ref="G16:I16"/>
    <mergeCell ref="J16:L16"/>
    <mergeCell ref="A13:B13"/>
    <mergeCell ref="C13:F13"/>
    <mergeCell ref="G13:I13"/>
    <mergeCell ref="J13:L13"/>
    <mergeCell ref="A14:B14"/>
    <mergeCell ref="C14:F14"/>
    <mergeCell ref="G14:I14"/>
    <mergeCell ref="J14:L14"/>
    <mergeCell ref="A11:B11"/>
    <mergeCell ref="C11:F11"/>
    <mergeCell ref="G11:I11"/>
    <mergeCell ref="J11:L11"/>
    <mergeCell ref="A12:B12"/>
    <mergeCell ref="C12:F12"/>
    <mergeCell ref="G12:I12"/>
    <mergeCell ref="J12:L12"/>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明朝,標準"－３８－</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9392-5993-409F-A5E0-622B952AC60F}">
  <sheetPr>
    <pageSetUpPr fitToPage="1"/>
  </sheetPr>
  <dimension ref="A2:N28"/>
  <sheetViews>
    <sheetView view="pageLayout" zoomScaleNormal="100" workbookViewId="0"/>
  </sheetViews>
  <sheetFormatPr defaultColWidth="9" defaultRowHeight="14.4" x14ac:dyDescent="0.15"/>
  <cols>
    <col min="1" max="1" width="9" style="152" customWidth="1"/>
    <col min="2" max="2" width="11.109375" style="152" customWidth="1"/>
    <col min="3" max="14" width="8.44140625" style="152" customWidth="1"/>
    <col min="15" max="15" width="1.77734375" style="152" customWidth="1"/>
    <col min="16" max="16" width="7.109375" style="152" customWidth="1"/>
    <col min="17" max="16384" width="9" style="152"/>
  </cols>
  <sheetData>
    <row r="2" spans="1:14" ht="19" customHeight="1" x14ac:dyDescent="0.15">
      <c r="A2" s="152" t="s">
        <v>2031</v>
      </c>
    </row>
    <row r="3" spans="1:14" ht="19" customHeight="1" x14ac:dyDescent="0.15">
      <c r="A3" s="152" t="s">
        <v>2032</v>
      </c>
    </row>
    <row r="4" spans="1:14" ht="19" customHeight="1" x14ac:dyDescent="0.15">
      <c r="A4" s="152" t="s">
        <v>2036</v>
      </c>
    </row>
    <row r="5" spans="1:14" ht="19" customHeight="1" x14ac:dyDescent="0.15">
      <c r="A5" s="489"/>
      <c r="B5" s="489"/>
      <c r="C5" s="502" t="s">
        <v>1690</v>
      </c>
      <c r="D5" s="819"/>
      <c r="E5" s="489" t="s">
        <v>2033</v>
      </c>
      <c r="F5" s="489"/>
      <c r="G5" s="489" t="s">
        <v>2034</v>
      </c>
      <c r="H5" s="489"/>
      <c r="I5" s="489" t="s">
        <v>2035</v>
      </c>
      <c r="J5" s="489"/>
    </row>
    <row r="6" spans="1:14" ht="19" customHeight="1" x14ac:dyDescent="0.15">
      <c r="A6" s="489" t="s">
        <v>1691</v>
      </c>
      <c r="B6" s="489"/>
      <c r="C6" s="507">
        <v>41</v>
      </c>
      <c r="D6" s="509"/>
      <c r="E6" s="506">
        <v>42</v>
      </c>
      <c r="F6" s="506"/>
      <c r="G6" s="506">
        <v>43</v>
      </c>
      <c r="H6" s="506"/>
      <c r="I6" s="506">
        <v>53</v>
      </c>
      <c r="J6" s="506"/>
    </row>
    <row r="7" spans="1:14" ht="19" customHeight="1" x14ac:dyDescent="0.15"/>
    <row r="8" spans="1:14" ht="19" customHeight="1" x14ac:dyDescent="0.15">
      <c r="A8" s="152" t="s">
        <v>2037</v>
      </c>
    </row>
    <row r="9" spans="1:14" ht="19" customHeight="1" x14ac:dyDescent="0.15">
      <c r="A9" s="152" t="s">
        <v>1692</v>
      </c>
    </row>
    <row r="10" spans="1:14" ht="19" customHeight="1" x14ac:dyDescent="0.15">
      <c r="A10" s="152" t="s">
        <v>2038</v>
      </c>
    </row>
    <row r="11" spans="1:14" ht="19" customHeight="1" x14ac:dyDescent="0.15">
      <c r="A11" s="820" t="s">
        <v>1693</v>
      </c>
      <c r="B11" s="821"/>
      <c r="C11" s="489" t="s">
        <v>1694</v>
      </c>
      <c r="D11" s="489"/>
      <c r="E11" s="489"/>
      <c r="F11" s="489"/>
      <c r="G11" s="489" t="s">
        <v>1695</v>
      </c>
      <c r="H11" s="489"/>
      <c r="I11" s="489"/>
      <c r="J11" s="489"/>
      <c r="K11" s="489" t="s">
        <v>1696</v>
      </c>
      <c r="L11" s="489"/>
      <c r="M11" s="489"/>
      <c r="N11" s="489"/>
    </row>
    <row r="12" spans="1:14" ht="19" customHeight="1" x14ac:dyDescent="0.15">
      <c r="A12" s="499" t="s">
        <v>1697</v>
      </c>
      <c r="B12" s="501"/>
      <c r="C12" s="144" t="s">
        <v>1698</v>
      </c>
      <c r="D12" s="144" t="s">
        <v>1699</v>
      </c>
      <c r="E12" s="144" t="s">
        <v>1700</v>
      </c>
      <c r="F12" s="144" t="s">
        <v>1701</v>
      </c>
      <c r="G12" s="144" t="s">
        <v>1698</v>
      </c>
      <c r="H12" s="144" t="s">
        <v>1699</v>
      </c>
      <c r="I12" s="144" t="s">
        <v>1700</v>
      </c>
      <c r="J12" s="144" t="s">
        <v>1701</v>
      </c>
      <c r="K12" s="144" t="s">
        <v>1698</v>
      </c>
      <c r="L12" s="144" t="s">
        <v>1699</v>
      </c>
      <c r="M12" s="144" t="s">
        <v>1700</v>
      </c>
      <c r="N12" s="144" t="s">
        <v>1701</v>
      </c>
    </row>
    <row r="13" spans="1:14" ht="19" customHeight="1" x14ac:dyDescent="0.15">
      <c r="A13" s="489" t="s">
        <v>1702</v>
      </c>
      <c r="B13" s="489"/>
      <c r="C13" s="164">
        <v>14</v>
      </c>
      <c r="D13" s="164">
        <v>22</v>
      </c>
      <c r="E13" s="164">
        <v>9</v>
      </c>
      <c r="F13" s="164">
        <v>17</v>
      </c>
      <c r="G13" s="164">
        <v>2</v>
      </c>
      <c r="H13" s="164">
        <v>5</v>
      </c>
      <c r="I13" s="164">
        <v>1</v>
      </c>
      <c r="J13" s="164">
        <v>3</v>
      </c>
      <c r="K13" s="164">
        <v>3</v>
      </c>
      <c r="L13" s="164">
        <v>2</v>
      </c>
      <c r="M13" s="164">
        <v>1</v>
      </c>
      <c r="N13" s="164">
        <v>5</v>
      </c>
    </row>
    <row r="14" spans="1:14" ht="19" customHeight="1" x14ac:dyDescent="0.15">
      <c r="A14" s="489" t="s">
        <v>1703</v>
      </c>
      <c r="B14" s="489"/>
      <c r="C14" s="164">
        <v>21</v>
      </c>
      <c r="D14" s="164">
        <v>20</v>
      </c>
      <c r="E14" s="164">
        <v>11</v>
      </c>
      <c r="F14" s="164">
        <v>27</v>
      </c>
      <c r="G14" s="164">
        <v>4</v>
      </c>
      <c r="H14" s="164">
        <v>10</v>
      </c>
      <c r="I14" s="164">
        <v>5</v>
      </c>
      <c r="J14" s="164">
        <v>5</v>
      </c>
      <c r="K14" s="164">
        <v>10</v>
      </c>
      <c r="L14" s="164">
        <v>8</v>
      </c>
      <c r="M14" s="164">
        <v>3</v>
      </c>
      <c r="N14" s="164">
        <v>10</v>
      </c>
    </row>
    <row r="15" spans="1:14" ht="19" customHeight="1" x14ac:dyDescent="0.15">
      <c r="A15" s="489" t="s">
        <v>1704</v>
      </c>
      <c r="B15" s="489"/>
      <c r="C15" s="164">
        <v>9</v>
      </c>
      <c r="D15" s="164">
        <v>7</v>
      </c>
      <c r="E15" s="164">
        <v>5</v>
      </c>
      <c r="F15" s="164">
        <v>8</v>
      </c>
      <c r="G15" s="164">
        <v>2</v>
      </c>
      <c r="H15" s="164">
        <v>0</v>
      </c>
      <c r="I15" s="164">
        <v>0</v>
      </c>
      <c r="J15" s="164">
        <v>3</v>
      </c>
      <c r="K15" s="164">
        <v>2</v>
      </c>
      <c r="L15" s="164">
        <v>3</v>
      </c>
      <c r="M15" s="164">
        <v>1</v>
      </c>
      <c r="N15" s="164">
        <v>4</v>
      </c>
    </row>
    <row r="16" spans="1:14" ht="19" customHeight="1" x14ac:dyDescent="0.15">
      <c r="A16" s="489" t="s">
        <v>1705</v>
      </c>
      <c r="B16" s="489"/>
      <c r="C16" s="164">
        <v>13</v>
      </c>
      <c r="D16" s="164">
        <v>16</v>
      </c>
      <c r="E16" s="164">
        <v>4</v>
      </c>
      <c r="F16" s="164">
        <v>10</v>
      </c>
      <c r="G16" s="164">
        <v>5</v>
      </c>
      <c r="H16" s="164">
        <v>7</v>
      </c>
      <c r="I16" s="164">
        <v>5</v>
      </c>
      <c r="J16" s="164">
        <v>7</v>
      </c>
      <c r="K16" s="164">
        <v>10</v>
      </c>
      <c r="L16" s="164">
        <v>11</v>
      </c>
      <c r="M16" s="164">
        <v>5</v>
      </c>
      <c r="N16" s="164">
        <v>9</v>
      </c>
    </row>
    <row r="17" spans="1:14" ht="19" customHeight="1" x14ac:dyDescent="0.15">
      <c r="A17" s="489" t="s">
        <v>1706</v>
      </c>
      <c r="B17" s="489"/>
      <c r="C17" s="164">
        <v>2</v>
      </c>
      <c r="D17" s="164">
        <v>1</v>
      </c>
      <c r="E17" s="164">
        <v>1</v>
      </c>
      <c r="F17" s="164">
        <v>2</v>
      </c>
      <c r="G17" s="164">
        <v>0</v>
      </c>
      <c r="H17" s="164">
        <v>0</v>
      </c>
      <c r="I17" s="164">
        <v>1</v>
      </c>
      <c r="J17" s="164">
        <v>0</v>
      </c>
      <c r="K17" s="164">
        <v>0</v>
      </c>
      <c r="L17" s="164">
        <v>0</v>
      </c>
      <c r="M17" s="164">
        <v>0</v>
      </c>
      <c r="N17" s="164">
        <v>0</v>
      </c>
    </row>
    <row r="18" spans="1:14" ht="19" customHeight="1" x14ac:dyDescent="0.15">
      <c r="A18" s="489" t="s">
        <v>1707</v>
      </c>
      <c r="B18" s="489"/>
      <c r="C18" s="164">
        <v>7</v>
      </c>
      <c r="D18" s="164">
        <v>6</v>
      </c>
      <c r="E18" s="164">
        <v>2</v>
      </c>
      <c r="F18" s="164">
        <v>7</v>
      </c>
      <c r="G18" s="164">
        <v>0</v>
      </c>
      <c r="H18" s="164">
        <v>0</v>
      </c>
      <c r="I18" s="164">
        <v>0</v>
      </c>
      <c r="J18" s="164" t="s">
        <v>1708</v>
      </c>
      <c r="K18" s="164">
        <v>0</v>
      </c>
      <c r="L18" s="164">
        <v>0</v>
      </c>
      <c r="M18" s="164">
        <v>1</v>
      </c>
      <c r="N18" s="164">
        <v>0</v>
      </c>
    </row>
    <row r="19" spans="1:14" ht="19" customHeight="1" x14ac:dyDescent="0.15">
      <c r="A19" s="489" t="s">
        <v>150</v>
      </c>
      <c r="B19" s="489"/>
      <c r="C19" s="164">
        <f t="shared" ref="C19:N19" si="0">SUM(C13:C18)</f>
        <v>66</v>
      </c>
      <c r="D19" s="164">
        <f t="shared" si="0"/>
        <v>72</v>
      </c>
      <c r="E19" s="164">
        <f t="shared" si="0"/>
        <v>32</v>
      </c>
      <c r="F19" s="164">
        <f t="shared" si="0"/>
        <v>71</v>
      </c>
      <c r="G19" s="164">
        <f t="shared" si="0"/>
        <v>13</v>
      </c>
      <c r="H19" s="164">
        <f t="shared" si="0"/>
        <v>22</v>
      </c>
      <c r="I19" s="164">
        <f t="shared" si="0"/>
        <v>12</v>
      </c>
      <c r="J19" s="164">
        <f t="shared" si="0"/>
        <v>18</v>
      </c>
      <c r="K19" s="164">
        <f t="shared" si="0"/>
        <v>25</v>
      </c>
      <c r="L19" s="164">
        <f t="shared" si="0"/>
        <v>24</v>
      </c>
      <c r="M19" s="164">
        <f t="shared" si="0"/>
        <v>11</v>
      </c>
      <c r="N19" s="164">
        <f t="shared" si="0"/>
        <v>28</v>
      </c>
    </row>
    <row r="20" spans="1:14" ht="19" customHeight="1" x14ac:dyDescent="0.15"/>
    <row r="21" spans="1:14" ht="19" customHeight="1" x14ac:dyDescent="0.15">
      <c r="A21" s="152" t="s">
        <v>1709</v>
      </c>
    </row>
    <row r="22" spans="1:14" ht="19" customHeight="1" x14ac:dyDescent="0.15">
      <c r="A22" s="152" t="s">
        <v>1710</v>
      </c>
    </row>
    <row r="23" spans="1:14" ht="19" customHeight="1" x14ac:dyDescent="0.15">
      <c r="A23" s="152" t="s">
        <v>1711</v>
      </c>
    </row>
    <row r="24" spans="1:14" ht="19" customHeight="1" x14ac:dyDescent="0.15">
      <c r="A24" s="152" t="s">
        <v>1712</v>
      </c>
    </row>
    <row r="25" spans="1:14" ht="19" customHeight="1" x14ac:dyDescent="0.15">
      <c r="A25" s="489" t="s">
        <v>1713</v>
      </c>
      <c r="B25" s="489"/>
      <c r="C25" s="144" t="s">
        <v>1698</v>
      </c>
      <c r="D25" s="144" t="s">
        <v>1699</v>
      </c>
      <c r="E25" s="144" t="s">
        <v>1714</v>
      </c>
      <c r="F25" s="144" t="s">
        <v>1701</v>
      </c>
    </row>
    <row r="26" spans="1:14" ht="19" customHeight="1" x14ac:dyDescent="0.15">
      <c r="A26" s="489" t="s">
        <v>2039</v>
      </c>
      <c r="B26" s="489"/>
      <c r="C26" s="164">
        <v>5</v>
      </c>
      <c r="D26" s="164">
        <v>5</v>
      </c>
      <c r="E26" s="164">
        <v>4</v>
      </c>
      <c r="F26" s="164">
        <v>4</v>
      </c>
    </row>
    <row r="27" spans="1:14" ht="19" customHeight="1" x14ac:dyDescent="0.15">
      <c r="A27" s="489" t="s">
        <v>1715</v>
      </c>
      <c r="B27" s="489"/>
      <c r="C27" s="164">
        <v>50</v>
      </c>
      <c r="D27" s="164">
        <v>50</v>
      </c>
      <c r="E27" s="164">
        <v>48</v>
      </c>
      <c r="F27" s="164">
        <v>48</v>
      </c>
    </row>
    <row r="28" spans="1:14" ht="19" customHeight="1" x14ac:dyDescent="0.15">
      <c r="A28" s="489" t="s">
        <v>1716</v>
      </c>
      <c r="B28" s="489"/>
      <c r="C28" s="164">
        <v>5</v>
      </c>
      <c r="D28" s="164">
        <v>5</v>
      </c>
      <c r="E28" s="164">
        <v>5</v>
      </c>
      <c r="F28" s="164">
        <v>5</v>
      </c>
    </row>
  </sheetData>
  <mergeCells count="26">
    <mergeCell ref="A28:B28"/>
    <mergeCell ref="A14:B14"/>
    <mergeCell ref="A15:B15"/>
    <mergeCell ref="A16:B16"/>
    <mergeCell ref="A17:B17"/>
    <mergeCell ref="A18:B18"/>
    <mergeCell ref="A19:B19"/>
    <mergeCell ref="K11:N11"/>
    <mergeCell ref="A12:B12"/>
    <mergeCell ref="A25:B25"/>
    <mergeCell ref="A26:B26"/>
    <mergeCell ref="A27:B27"/>
    <mergeCell ref="A13:B13"/>
    <mergeCell ref="A5:B5"/>
    <mergeCell ref="C5:D5"/>
    <mergeCell ref="E5:F5"/>
    <mergeCell ref="G5:H5"/>
    <mergeCell ref="A11:B11"/>
    <mergeCell ref="C11:F11"/>
    <mergeCell ref="G11:J11"/>
    <mergeCell ref="I5:J5"/>
    <mergeCell ref="A6:B6"/>
    <mergeCell ref="C6:D6"/>
    <mergeCell ref="E6:F6"/>
    <mergeCell ref="G6:H6"/>
    <mergeCell ref="I6:J6"/>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水産振興課 庄内</cp:lastModifiedBy>
  <cp:lastPrinted>2025-08-06T23:43:03Z</cp:lastPrinted>
  <dcterms:created xsi:type="dcterms:W3CDTF">2022-07-12T02:01:46Z</dcterms:created>
  <dcterms:modified xsi:type="dcterms:W3CDTF">2025-08-07T04:28:08Z</dcterms:modified>
</cp:coreProperties>
</file>