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0" documentId="13_ncr:1_{CBEBBD59-5177-4517-94D0-AFB4C0D21C0D}" xr6:coauthVersionLast="47" xr6:coauthVersionMax="47" xr10:uidLastSave="{00000000-0000-0000-0000-000000000000}"/>
  <bookViews>
    <workbookView xWindow="16154" yWindow="170" windowWidth="16887" windowHeight="17987" activeTab="4" xr2:uid="{00000000-000D-0000-FFFF-FFFF00000000}"/>
  </bookViews>
  <sheets>
    <sheet name="表紙" sheetId="2" r:id="rId1"/>
    <sheet name="本文目次" sheetId="3" r:id="rId2"/>
    <sheet name="P1" sheetId="4" r:id="rId3"/>
    <sheet name="P2" sheetId="5" r:id="rId4"/>
    <sheet name="P3" sheetId="6" r:id="rId5"/>
    <sheet name="P4" sheetId="7" r:id="rId6"/>
    <sheet name="P5" sheetId="8" r:id="rId7"/>
    <sheet name="P6" sheetId="9" r:id="rId8"/>
    <sheet name="P7" sheetId="10" r:id="rId9"/>
    <sheet name="P8" sheetId="11" r:id="rId10"/>
    <sheet name="P9" sheetId="12" r:id="rId11"/>
    <sheet name="P10" sheetId="13" r:id="rId12"/>
    <sheet name="P11" sheetId="14" r:id="rId13"/>
    <sheet name="P12" sheetId="15" r:id="rId14"/>
    <sheet name="P13" sheetId="16" r:id="rId15"/>
    <sheet name="P14" sheetId="17" r:id="rId16"/>
    <sheet name="P15" sheetId="18" r:id="rId17"/>
    <sheet name="P16" sheetId="19" r:id="rId18"/>
    <sheet name="P17" sheetId="20" r:id="rId19"/>
    <sheet name="P18" sheetId="21" r:id="rId20"/>
    <sheet name="P19" sheetId="22" r:id="rId21"/>
    <sheet name="P20" sheetId="23" r:id="rId22"/>
    <sheet name="P21" sheetId="24" r:id="rId23"/>
    <sheet name="P22" sheetId="25" r:id="rId24"/>
    <sheet name="P23" sheetId="26" r:id="rId25"/>
    <sheet name="P24" sheetId="27" r:id="rId26"/>
    <sheet name="P25" sheetId="28" r:id="rId27"/>
    <sheet name="P26" sheetId="29" r:id="rId28"/>
    <sheet name="P27" sheetId="30" r:id="rId29"/>
    <sheet name="P28" sheetId="31" r:id="rId30"/>
    <sheet name="P29" sheetId="32" r:id="rId31"/>
    <sheet name="P30" sheetId="33" r:id="rId32"/>
    <sheet name="P31" sheetId="34" r:id="rId33"/>
    <sheet name="P32" sheetId="35" r:id="rId34"/>
    <sheet name="P33" sheetId="36" r:id="rId35"/>
    <sheet name="P34" sheetId="37" r:id="rId36"/>
    <sheet name="P35" sheetId="38" r:id="rId37"/>
    <sheet name="P36" sheetId="39" r:id="rId38"/>
    <sheet name="P37" sheetId="40" r:id="rId39"/>
    <sheet name="P38" sheetId="41" r:id="rId40"/>
    <sheet name="P39" sheetId="42" r:id="rId41"/>
    <sheet name="P40" sheetId="43" r:id="rId42"/>
  </sheets>
  <definedNames>
    <definedName name="_xlnm._FilterDatabase" localSheetId="17" hidden="1">'P16'!$A$2:$V$41</definedName>
    <definedName name="a">"$#REF!.$#REF!$#REF!"</definedName>
    <definedName name="Excel_BuiltIn__FilterDatabase_1">"$#REF!.$C$3:$V$42"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6" l="1"/>
  <c r="I23" i="6" s="1"/>
  <c r="N19" i="43"/>
  <c r="J19" i="43"/>
  <c r="F19" i="43"/>
  <c r="J15" i="39"/>
  <c r="I15" i="39"/>
  <c r="H15" i="39"/>
  <c r="G15" i="39"/>
  <c r="F15" i="39"/>
  <c r="E15" i="39"/>
  <c r="J14" i="39"/>
  <c r="J13" i="39"/>
  <c r="J12" i="39"/>
  <c r="J11" i="39"/>
  <c r="I10" i="39"/>
  <c r="H10" i="39"/>
  <c r="G10" i="39"/>
  <c r="F10" i="39"/>
  <c r="E10" i="39"/>
  <c r="J10" i="39" s="1"/>
  <c r="J9" i="39"/>
  <c r="J8" i="39"/>
  <c r="J7" i="39"/>
  <c r="J6" i="39"/>
  <c r="AW18" i="38"/>
  <c r="AS18" i="38"/>
  <c r="AN18" i="38"/>
  <c r="AJ18" i="38"/>
  <c r="AE18" i="38"/>
  <c r="AA18" i="38"/>
  <c r="W18" i="38"/>
  <c r="R18" i="38"/>
  <c r="N18" i="38"/>
  <c r="BC41" i="37"/>
  <c r="AZ41" i="37"/>
  <c r="AN41" i="37"/>
  <c r="AH41" i="37"/>
  <c r="AD41" i="37"/>
  <c r="P41" i="37"/>
  <c r="L41" i="37"/>
  <c r="I41" i="37"/>
  <c r="BC40" i="37"/>
  <c r="AZ40" i="37"/>
  <c r="AP40" i="37"/>
  <c r="AP41" i="37" s="1"/>
  <c r="AN40" i="37"/>
  <c r="AJ40" i="37"/>
  <c r="AJ41" i="37" s="1"/>
  <c r="AH40" i="37"/>
  <c r="AD40" i="37"/>
  <c r="AB40" i="37"/>
  <c r="AB41" i="37" s="1"/>
  <c r="G24" i="36"/>
  <c r="G18" i="36"/>
  <c r="G16" i="36"/>
  <c r="G12" i="36"/>
  <c r="G10" i="36"/>
  <c r="BV28" i="34"/>
  <c r="BL28" i="34"/>
  <c r="BG28" i="34"/>
  <c r="BQ27" i="34"/>
  <c r="BQ26" i="34"/>
  <c r="BQ25" i="34"/>
  <c r="BQ24" i="34"/>
  <c r="BQ28" i="34" s="1"/>
  <c r="BQ23" i="34"/>
  <c r="BQ22" i="34"/>
  <c r="BQ21" i="34"/>
  <c r="BQ20" i="34"/>
  <c r="M6" i="30"/>
  <c r="K15" i="29"/>
  <c r="K10" i="29"/>
  <c r="J5" i="29"/>
  <c r="O27" i="27"/>
  <c r="N27" i="27"/>
  <c r="M27" i="27"/>
  <c r="L27" i="27"/>
  <c r="J27" i="27"/>
  <c r="I27" i="27"/>
  <c r="H27" i="27"/>
  <c r="F27" i="27"/>
  <c r="E27" i="27"/>
  <c r="G27" i="27" s="1"/>
  <c r="O22" i="27"/>
  <c r="L22" i="27"/>
  <c r="J22" i="27"/>
  <c r="I22" i="27"/>
  <c r="H22" i="27"/>
  <c r="G22" i="27"/>
  <c r="F22" i="27"/>
  <c r="E22" i="27"/>
  <c r="O11" i="27"/>
  <c r="L11" i="27"/>
  <c r="J11" i="27"/>
  <c r="I11" i="27"/>
  <c r="H11" i="27"/>
  <c r="F11" i="27"/>
  <c r="G11" i="27" s="1"/>
  <c r="E11" i="27"/>
  <c r="J30" i="26"/>
  <c r="H30" i="26"/>
  <c r="J28" i="26"/>
  <c r="H28" i="26"/>
  <c r="J26" i="26"/>
  <c r="H26" i="26"/>
  <c r="J24" i="26"/>
  <c r="H24" i="26"/>
  <c r="J22" i="26"/>
  <c r="H22" i="26"/>
  <c r="J20" i="26"/>
  <c r="H20" i="26"/>
  <c r="J18" i="26"/>
  <c r="H18" i="26"/>
  <c r="J16" i="26"/>
  <c r="H16" i="26"/>
  <c r="J14" i="26"/>
  <c r="H14" i="26"/>
  <c r="J12" i="26"/>
  <c r="H12" i="26"/>
  <c r="J8" i="26"/>
  <c r="H8" i="26"/>
  <c r="AG20" i="22"/>
  <c r="AG19" i="22"/>
  <c r="AD13" i="22"/>
  <c r="AA13" i="22"/>
  <c r="X13" i="22"/>
  <c r="U13" i="22"/>
  <c r="R13" i="22"/>
  <c r="O13" i="22"/>
  <c r="L13" i="22"/>
  <c r="I13" i="22"/>
  <c r="AG12" i="22"/>
  <c r="AG11" i="22"/>
  <c r="AG10" i="22"/>
  <c r="AG13" i="22" s="1"/>
  <c r="AE35" i="20"/>
  <c r="AC35" i="20"/>
  <c r="AA35" i="20"/>
  <c r="Y35" i="20"/>
  <c r="W35" i="20"/>
  <c r="U35" i="20"/>
  <c r="S35" i="20"/>
  <c r="Q35" i="20"/>
  <c r="AG34" i="20"/>
  <c r="AG33" i="20"/>
  <c r="AG32" i="20"/>
  <c r="AG31" i="20"/>
  <c r="AG30" i="20"/>
  <c r="AG29" i="20"/>
  <c r="AG28" i="20"/>
  <c r="AG27" i="20"/>
  <c r="AG26" i="20"/>
  <c r="AG25" i="20"/>
  <c r="AG24" i="20"/>
  <c r="AG23" i="20"/>
  <c r="AG22" i="20"/>
  <c r="AG21" i="20"/>
  <c r="AG20" i="20"/>
  <c r="AG19" i="20"/>
  <c r="AG18" i="20"/>
  <c r="AG17" i="20"/>
  <c r="AG35" i="20" s="1"/>
  <c r="AG16" i="20"/>
  <c r="AG15" i="20"/>
  <c r="Q41" i="19"/>
  <c r="N41" i="19"/>
  <c r="J41" i="19"/>
  <c r="G41" i="19"/>
  <c r="E41" i="19"/>
  <c r="V40" i="19"/>
  <c r="S40" i="19"/>
  <c r="S39" i="19"/>
  <c r="V39" i="19" s="1"/>
  <c r="V38" i="19"/>
  <c r="S38" i="19"/>
  <c r="S37" i="19"/>
  <c r="V37" i="19" s="1"/>
  <c r="S36" i="19"/>
  <c r="V36" i="19" s="1"/>
  <c r="V35" i="19"/>
  <c r="S35" i="19"/>
  <c r="V34" i="19"/>
  <c r="S34" i="19"/>
  <c r="S33" i="19"/>
  <c r="V33" i="19" s="1"/>
  <c r="V32" i="19"/>
  <c r="S32" i="19"/>
  <c r="S31" i="19"/>
  <c r="V31" i="19" s="1"/>
  <c r="S30" i="19"/>
  <c r="V30" i="19" s="1"/>
  <c r="U29" i="19"/>
  <c r="U41" i="19" s="1"/>
  <c r="T29" i="19"/>
  <c r="T41" i="19" s="1"/>
  <c r="R29" i="19"/>
  <c r="R41" i="19" s="1"/>
  <c r="Q29" i="19"/>
  <c r="P29" i="19"/>
  <c r="P41" i="19" s="1"/>
  <c r="O29" i="19"/>
  <c r="O41" i="19" s="1"/>
  <c r="N29" i="19"/>
  <c r="M29" i="19"/>
  <c r="M41" i="19" s="1"/>
  <c r="L29" i="19"/>
  <c r="L41" i="19" s="1"/>
  <c r="K29" i="19"/>
  <c r="K41" i="19" s="1"/>
  <c r="J29" i="19"/>
  <c r="I29" i="19"/>
  <c r="I41" i="19" s="1"/>
  <c r="H29" i="19"/>
  <c r="H41" i="19" s="1"/>
  <c r="G29" i="19"/>
  <c r="F29" i="19"/>
  <c r="F41" i="19" s="1"/>
  <c r="E29" i="19"/>
  <c r="D29" i="19"/>
  <c r="D41" i="19" s="1"/>
  <c r="C29" i="19"/>
  <c r="C41" i="19" s="1"/>
  <c r="S28" i="19"/>
  <c r="V28" i="19" s="1"/>
  <c r="S27" i="19"/>
  <c r="V27" i="19" s="1"/>
  <c r="V26" i="19"/>
  <c r="S26" i="19"/>
  <c r="V25" i="19"/>
  <c r="S25" i="19"/>
  <c r="S24" i="19"/>
  <c r="V24" i="19" s="1"/>
  <c r="V23" i="19"/>
  <c r="S23" i="19"/>
  <c r="S22" i="19"/>
  <c r="V22" i="19" s="1"/>
  <c r="S21" i="19"/>
  <c r="V21" i="19" s="1"/>
  <c r="V20" i="19"/>
  <c r="S20" i="19"/>
  <c r="V19" i="19"/>
  <c r="S19" i="19"/>
  <c r="S18" i="19"/>
  <c r="V18" i="19" s="1"/>
  <c r="V17" i="19"/>
  <c r="S17" i="19"/>
  <c r="S16" i="19"/>
  <c r="V16" i="19" s="1"/>
  <c r="S15" i="19"/>
  <c r="V15" i="19" s="1"/>
  <c r="V14" i="19"/>
  <c r="S14" i="19"/>
  <c r="V13" i="19"/>
  <c r="S13" i="19"/>
  <c r="S12" i="19"/>
  <c r="V12" i="19" s="1"/>
  <c r="V11" i="19"/>
  <c r="S11" i="19"/>
  <c r="S10" i="19"/>
  <c r="V10" i="19" s="1"/>
  <c r="S9" i="19"/>
  <c r="V9" i="19" s="1"/>
  <c r="V8" i="19"/>
  <c r="S8" i="19"/>
  <c r="V7" i="19"/>
  <c r="S7" i="19"/>
  <c r="S6" i="19"/>
  <c r="V6" i="19" s="1"/>
  <c r="V5" i="19"/>
  <c r="S5" i="19"/>
  <c r="S4" i="19"/>
  <c r="V4" i="19" s="1"/>
  <c r="S3" i="19"/>
  <c r="S29" i="19" s="1"/>
  <c r="S41" i="19" s="1"/>
  <c r="T42" i="18"/>
  <c r="P42" i="18"/>
  <c r="M42" i="18"/>
  <c r="L42" i="18"/>
  <c r="K42" i="18"/>
  <c r="H42" i="18"/>
  <c r="D42" i="18"/>
  <c r="S41" i="18"/>
  <c r="V41" i="18" s="1"/>
  <c r="S40" i="18"/>
  <c r="V40" i="18" s="1"/>
  <c r="V39" i="18"/>
  <c r="S39" i="18"/>
  <c r="V38" i="18"/>
  <c r="S38" i="18"/>
  <c r="S37" i="18"/>
  <c r="V37" i="18" s="1"/>
  <c r="V36" i="18"/>
  <c r="S36" i="18"/>
  <c r="S35" i="18"/>
  <c r="V35" i="18" s="1"/>
  <c r="S34" i="18"/>
  <c r="V34" i="18" s="1"/>
  <c r="V33" i="18"/>
  <c r="S33" i="18"/>
  <c r="V32" i="18"/>
  <c r="S32" i="18"/>
  <c r="S31" i="18"/>
  <c r="V31" i="18" s="1"/>
  <c r="U30" i="18"/>
  <c r="U42" i="18" s="1"/>
  <c r="T30" i="18"/>
  <c r="R30" i="18"/>
  <c r="R42" i="18" s="1"/>
  <c r="Q30" i="18"/>
  <c r="Q42" i="18" s="1"/>
  <c r="P30" i="18"/>
  <c r="O30" i="18"/>
  <c r="O42" i="18" s="1"/>
  <c r="N30" i="18"/>
  <c r="N42" i="18" s="1"/>
  <c r="M30" i="18"/>
  <c r="L30" i="18"/>
  <c r="K30" i="18"/>
  <c r="J30" i="18"/>
  <c r="J42" i="18" s="1"/>
  <c r="I30" i="18"/>
  <c r="I42" i="18" s="1"/>
  <c r="H30" i="18"/>
  <c r="G30" i="18"/>
  <c r="G42" i="18" s="1"/>
  <c r="F30" i="18"/>
  <c r="F42" i="18" s="1"/>
  <c r="E30" i="18"/>
  <c r="E42" i="18" s="1"/>
  <c r="D30" i="18"/>
  <c r="C30" i="18"/>
  <c r="C42" i="18" s="1"/>
  <c r="V29" i="18"/>
  <c r="S29" i="18"/>
  <c r="S28" i="18"/>
  <c r="V28" i="18" s="1"/>
  <c r="V27" i="18"/>
  <c r="S27" i="18"/>
  <c r="S26" i="18"/>
  <c r="V26" i="18" s="1"/>
  <c r="S25" i="18"/>
  <c r="V25" i="18" s="1"/>
  <c r="V24" i="18"/>
  <c r="S24" i="18"/>
  <c r="V23" i="18"/>
  <c r="S23" i="18"/>
  <c r="S22" i="18"/>
  <c r="V22" i="18" s="1"/>
  <c r="V21" i="18"/>
  <c r="S21" i="18"/>
  <c r="S20" i="18"/>
  <c r="V20" i="18" s="1"/>
  <c r="S19" i="18"/>
  <c r="V19" i="18" s="1"/>
  <c r="V18" i="18"/>
  <c r="S18" i="18"/>
  <c r="V17" i="18"/>
  <c r="S17" i="18"/>
  <c r="S16" i="18"/>
  <c r="V16" i="18" s="1"/>
  <c r="V15" i="18"/>
  <c r="S15" i="18"/>
  <c r="S14" i="18"/>
  <c r="V14" i="18" s="1"/>
  <c r="S13" i="18"/>
  <c r="V13" i="18" s="1"/>
  <c r="V12" i="18"/>
  <c r="S12" i="18"/>
  <c r="V11" i="18"/>
  <c r="S11" i="18"/>
  <c r="S10" i="18"/>
  <c r="V10" i="18" s="1"/>
  <c r="V9" i="18"/>
  <c r="S9" i="18"/>
  <c r="S8" i="18"/>
  <c r="V8" i="18" s="1"/>
  <c r="S7" i="18"/>
  <c r="V7" i="18" s="1"/>
  <c r="V6" i="18"/>
  <c r="S6" i="18"/>
  <c r="V5" i="18"/>
  <c r="S5" i="18"/>
  <c r="S4" i="18"/>
  <c r="V4" i="18" s="1"/>
  <c r="J17" i="17"/>
  <c r="K16" i="17"/>
  <c r="I16" i="17"/>
  <c r="H16" i="17"/>
  <c r="G16" i="17"/>
  <c r="F16" i="17"/>
  <c r="E16" i="17"/>
  <c r="D16" i="17"/>
  <c r="C16" i="17"/>
  <c r="B16" i="17"/>
  <c r="L15" i="17"/>
  <c r="J15" i="17"/>
  <c r="L14" i="17"/>
  <c r="J14" i="17"/>
  <c r="L13" i="17"/>
  <c r="J13" i="17"/>
  <c r="L12" i="17"/>
  <c r="J12" i="17"/>
  <c r="J11" i="17"/>
  <c r="L11" i="17" s="1"/>
  <c r="L10" i="17"/>
  <c r="J10" i="17"/>
  <c r="L9" i="17"/>
  <c r="J9" i="17"/>
  <c r="L8" i="17"/>
  <c r="J8" i="17"/>
  <c r="L7" i="17"/>
  <c r="J7" i="17"/>
  <c r="L6" i="17"/>
  <c r="J6" i="17"/>
  <c r="J5" i="17"/>
  <c r="L5" i="17" s="1"/>
  <c r="L4" i="17"/>
  <c r="J4" i="17"/>
  <c r="J17" i="16"/>
  <c r="K16" i="16"/>
  <c r="J16" i="16"/>
  <c r="L16" i="16" s="1"/>
  <c r="I16" i="16"/>
  <c r="H16" i="16"/>
  <c r="G16" i="16"/>
  <c r="F16" i="16"/>
  <c r="E16" i="16"/>
  <c r="D16" i="16"/>
  <c r="C16" i="16"/>
  <c r="B16" i="16"/>
  <c r="L15" i="16"/>
  <c r="J15" i="16"/>
  <c r="J14" i="16"/>
  <c r="L14" i="16" s="1"/>
  <c r="L13" i="16"/>
  <c r="J13" i="16"/>
  <c r="L12" i="16"/>
  <c r="J12" i="16"/>
  <c r="J11" i="16"/>
  <c r="L11" i="16" s="1"/>
  <c r="L10" i="16"/>
  <c r="J10" i="16"/>
  <c r="L9" i="16"/>
  <c r="J9" i="16"/>
  <c r="J8" i="16"/>
  <c r="L8" i="16" s="1"/>
  <c r="L7" i="16"/>
  <c r="J7" i="16"/>
  <c r="L6" i="16"/>
  <c r="J6" i="16"/>
  <c r="J5" i="16"/>
  <c r="L5" i="16" s="1"/>
  <c r="L4" i="16"/>
  <c r="J4" i="16"/>
  <c r="O18" i="15"/>
  <c r="P17" i="15"/>
  <c r="N17" i="15"/>
  <c r="M17" i="15"/>
  <c r="L17" i="15"/>
  <c r="K17" i="15"/>
  <c r="J17" i="15"/>
  <c r="I17" i="15"/>
  <c r="H17" i="15"/>
  <c r="G17" i="15"/>
  <c r="F17" i="15"/>
  <c r="E17" i="15"/>
  <c r="D17" i="15"/>
  <c r="C17" i="15"/>
  <c r="O17" i="15" s="1"/>
  <c r="Q17" i="15" s="1"/>
  <c r="Q16" i="15"/>
  <c r="O16" i="15"/>
  <c r="Q15" i="15"/>
  <c r="O15" i="15"/>
  <c r="O14" i="15"/>
  <c r="Q14" i="15" s="1"/>
  <c r="Q13" i="15"/>
  <c r="O13" i="15"/>
  <c r="Q12" i="15"/>
  <c r="O12" i="15"/>
  <c r="O11" i="15"/>
  <c r="Q11" i="15" s="1"/>
  <c r="Q10" i="15"/>
  <c r="O10" i="15"/>
  <c r="Q9" i="15"/>
  <c r="O9" i="15"/>
  <c r="O8" i="15"/>
  <c r="Q8" i="15" s="1"/>
  <c r="Q7" i="15"/>
  <c r="O7" i="15"/>
  <c r="Q6" i="15"/>
  <c r="O6" i="15"/>
  <c r="O18" i="14"/>
  <c r="P17" i="14"/>
  <c r="N17" i="14"/>
  <c r="M17" i="14"/>
  <c r="L17" i="14"/>
  <c r="K17" i="14"/>
  <c r="J17" i="14"/>
  <c r="I17" i="14"/>
  <c r="H17" i="14"/>
  <c r="G17" i="14"/>
  <c r="F17" i="14"/>
  <c r="E17" i="14"/>
  <c r="D17" i="14"/>
  <c r="C17" i="14"/>
  <c r="O17" i="14" s="1"/>
  <c r="Q17" i="14" s="1"/>
  <c r="Q16" i="14"/>
  <c r="O16" i="14"/>
  <c r="O15" i="14"/>
  <c r="Q15" i="14" s="1"/>
  <c r="Q14" i="14"/>
  <c r="O14" i="14"/>
  <c r="Q13" i="14"/>
  <c r="O13" i="14"/>
  <c r="O12" i="14"/>
  <c r="Q12" i="14" s="1"/>
  <c r="Q11" i="14"/>
  <c r="O11" i="14"/>
  <c r="Q10" i="14"/>
  <c r="O10" i="14"/>
  <c r="O9" i="14"/>
  <c r="Q9" i="14" s="1"/>
  <c r="Q8" i="14"/>
  <c r="O8" i="14"/>
  <c r="Q7" i="14"/>
  <c r="O7" i="14"/>
  <c r="O6" i="14"/>
  <c r="Q6" i="14" s="1"/>
  <c r="O27" i="13"/>
  <c r="P26" i="13"/>
  <c r="N26" i="13"/>
  <c r="M26" i="13"/>
  <c r="L26" i="13"/>
  <c r="K26" i="13"/>
  <c r="J26" i="13"/>
  <c r="I26" i="13"/>
  <c r="H26" i="13"/>
  <c r="G26" i="13"/>
  <c r="F26" i="13"/>
  <c r="E26" i="13"/>
  <c r="D26" i="13"/>
  <c r="C26" i="13"/>
  <c r="O25" i="13"/>
  <c r="Q25" i="13" s="1"/>
  <c r="Q24" i="13"/>
  <c r="O24" i="13"/>
  <c r="Q23" i="13"/>
  <c r="O23" i="13"/>
  <c r="O22" i="13"/>
  <c r="Q22" i="13" s="1"/>
  <c r="Q21" i="13"/>
  <c r="O21" i="13"/>
  <c r="Q20" i="13"/>
  <c r="O20" i="13"/>
  <c r="O19" i="13"/>
  <c r="Q19" i="13" s="1"/>
  <c r="Q18" i="13"/>
  <c r="O18" i="13"/>
  <c r="Q17" i="13"/>
  <c r="O17" i="13"/>
  <c r="O16" i="13"/>
  <c r="Q16" i="13" s="1"/>
  <c r="Q15" i="13"/>
  <c r="O15" i="13"/>
  <c r="Q14" i="13"/>
  <c r="O14" i="13"/>
  <c r="O13" i="13"/>
  <c r="Q13" i="13" s="1"/>
  <c r="Q12" i="13"/>
  <c r="O12" i="13"/>
  <c r="O11" i="13"/>
  <c r="Q11" i="13" s="1"/>
  <c r="O10" i="13"/>
  <c r="Q10" i="13" s="1"/>
  <c r="Q9" i="13"/>
  <c r="O9" i="13"/>
  <c r="Q8" i="13"/>
  <c r="O8" i="13"/>
  <c r="O7" i="13"/>
  <c r="Q7" i="13" s="1"/>
  <c r="Q6" i="13"/>
  <c r="O6" i="13"/>
  <c r="O5" i="13"/>
  <c r="Q5" i="13" s="1"/>
  <c r="O4" i="13"/>
  <c r="Q4" i="13" s="1"/>
  <c r="Q3" i="13"/>
  <c r="O3" i="13"/>
  <c r="Q23" i="12"/>
  <c r="O23" i="12"/>
  <c r="O22" i="12"/>
  <c r="Q22" i="12" s="1"/>
  <c r="Q21" i="12"/>
  <c r="O21" i="12"/>
  <c r="Q20" i="12"/>
  <c r="O20" i="12"/>
  <c r="O19" i="12"/>
  <c r="Q19" i="12" s="1"/>
  <c r="Q18" i="12"/>
  <c r="O18" i="12"/>
  <c r="Q17" i="12"/>
  <c r="O17" i="12"/>
  <c r="O16" i="12"/>
  <c r="Q16" i="12" s="1"/>
  <c r="Q15" i="12"/>
  <c r="O15" i="12"/>
  <c r="O14" i="12"/>
  <c r="Q14" i="12" s="1"/>
  <c r="O13" i="12"/>
  <c r="Q13" i="12" s="1"/>
  <c r="Q12" i="12"/>
  <c r="O12" i="12"/>
  <c r="Q11" i="12"/>
  <c r="O11" i="12"/>
  <c r="O10" i="12"/>
  <c r="Q10" i="12" s="1"/>
  <c r="Q9" i="12"/>
  <c r="O9" i="12"/>
  <c r="O8" i="12"/>
  <c r="Q8" i="12" s="1"/>
  <c r="O7" i="12"/>
  <c r="O26" i="13" s="1"/>
  <c r="Q26" i="13" s="1"/>
  <c r="O27" i="11"/>
  <c r="P26" i="11"/>
  <c r="N26" i="11"/>
  <c r="M26" i="11"/>
  <c r="L26" i="11"/>
  <c r="K26" i="11"/>
  <c r="J26" i="11"/>
  <c r="I26" i="11"/>
  <c r="H26" i="11"/>
  <c r="G26" i="11"/>
  <c r="F26" i="11"/>
  <c r="E26" i="11"/>
  <c r="D26" i="11"/>
  <c r="C26" i="11"/>
  <c r="O25" i="11"/>
  <c r="Q25" i="11" s="1"/>
  <c r="Q24" i="11"/>
  <c r="O24" i="11"/>
  <c r="O23" i="11"/>
  <c r="Q23" i="11" s="1"/>
  <c r="O22" i="11"/>
  <c r="Q22" i="11" s="1"/>
  <c r="Q21" i="11"/>
  <c r="O21" i="11"/>
  <c r="Q20" i="11"/>
  <c r="O20" i="11"/>
  <c r="O19" i="11"/>
  <c r="Q19" i="11" s="1"/>
  <c r="Q18" i="11"/>
  <c r="O18" i="11"/>
  <c r="O17" i="11"/>
  <c r="Q17" i="11" s="1"/>
  <c r="O16" i="11"/>
  <c r="Q16" i="11" s="1"/>
  <c r="Q15" i="11"/>
  <c r="O15" i="11"/>
  <c r="Q14" i="11"/>
  <c r="O14" i="11"/>
  <c r="O13" i="11"/>
  <c r="Q13" i="11" s="1"/>
  <c r="Q12" i="11"/>
  <c r="O12" i="11"/>
  <c r="O11" i="11"/>
  <c r="Q11" i="11" s="1"/>
  <c r="O10" i="11"/>
  <c r="Q10" i="11" s="1"/>
  <c r="Q9" i="11"/>
  <c r="O9" i="11"/>
  <c r="Q8" i="11"/>
  <c r="O8" i="11"/>
  <c r="O7" i="11"/>
  <c r="Q7" i="11" s="1"/>
  <c r="Q6" i="11"/>
  <c r="O6" i="11"/>
  <c r="O5" i="11"/>
  <c r="Q5" i="11" s="1"/>
  <c r="O4" i="11"/>
  <c r="Q4" i="11" s="1"/>
  <c r="Q3" i="11"/>
  <c r="O3" i="11"/>
  <c r="Q25" i="10"/>
  <c r="O25" i="10"/>
  <c r="Q24" i="10"/>
  <c r="O24" i="10"/>
  <c r="Q23" i="10"/>
  <c r="O23" i="10"/>
  <c r="O22" i="10"/>
  <c r="Q22" i="10" s="1"/>
  <c r="O21" i="10"/>
  <c r="Q21" i="10" s="1"/>
  <c r="Q20" i="10"/>
  <c r="O20" i="10"/>
  <c r="Q19" i="10"/>
  <c r="O19" i="10"/>
  <c r="Q18" i="10"/>
  <c r="O18" i="10"/>
  <c r="Q17" i="10"/>
  <c r="O17" i="10"/>
  <c r="O16" i="10"/>
  <c r="Q16" i="10" s="1"/>
  <c r="O15" i="10"/>
  <c r="Q15" i="10" s="1"/>
  <c r="Q14" i="10"/>
  <c r="O14" i="10"/>
  <c r="Q13" i="10"/>
  <c r="O13" i="10"/>
  <c r="Q12" i="10"/>
  <c r="O12" i="10"/>
  <c r="Q11" i="10"/>
  <c r="O11" i="10"/>
  <c r="O10" i="10"/>
  <c r="Q10" i="10" s="1"/>
  <c r="O9" i="10"/>
  <c r="O26" i="11" s="1"/>
  <c r="Q26" i="11" s="1"/>
  <c r="H22" i="9"/>
  <c r="P21" i="9"/>
  <c r="P19" i="9"/>
  <c r="H19" i="9"/>
  <c r="Q19" i="9" s="1"/>
  <c r="P18" i="9"/>
  <c r="H18" i="9"/>
  <c r="Q18" i="9" s="1"/>
  <c r="P17" i="9"/>
  <c r="H17" i="9"/>
  <c r="Q17" i="9" s="1"/>
  <c r="P16" i="9"/>
  <c r="H16" i="9"/>
  <c r="Q16" i="9" s="1"/>
  <c r="P15" i="9"/>
  <c r="H15" i="9"/>
  <c r="H21" i="9" s="1"/>
  <c r="P14" i="9"/>
  <c r="H14" i="9"/>
  <c r="Q14" i="9" s="1"/>
  <c r="P13" i="9"/>
  <c r="P22" i="9" s="1"/>
  <c r="H13" i="9"/>
  <c r="Q13" i="9" s="1"/>
  <c r="P12" i="9"/>
  <c r="H12" i="9"/>
  <c r="Q12" i="9" s="1"/>
  <c r="P11" i="9"/>
  <c r="P20" i="9" s="1"/>
  <c r="H11" i="9"/>
  <c r="H20" i="9" s="1"/>
  <c r="I32" i="6"/>
  <c r="I21" i="6"/>
  <c r="G26" i="27"/>
  <c r="G24" i="27"/>
  <c r="G13" i="27"/>
  <c r="G12" i="27"/>
  <c r="G10" i="27"/>
  <c r="O9" i="27"/>
  <c r="G9" i="27"/>
  <c r="G8" i="27"/>
  <c r="G7" i="27"/>
  <c r="Q21" i="9" l="1"/>
  <c r="Q22" i="9"/>
  <c r="S42" i="18"/>
  <c r="V3" i="19"/>
  <c r="V29" i="19" s="1"/>
  <c r="V41" i="19" s="1"/>
  <c r="S30" i="18"/>
  <c r="V30" i="18" s="1"/>
  <c r="V42" i="18" s="1"/>
  <c r="J16" i="17"/>
  <c r="Q9" i="10"/>
  <c r="Q7" i="12"/>
  <c r="Q11" i="9"/>
  <c r="Q20" i="9" s="1"/>
  <c r="Q15" i="9"/>
  <c r="Q11" i="40"/>
  <c r="P11" i="40"/>
  <c r="I16" i="39"/>
  <c r="H16" i="39"/>
  <c r="G16" i="39"/>
  <c r="F16" i="39"/>
  <c r="J16" i="39"/>
  <c r="E16" i="39" l="1"/>
  <c r="AR41" i="37" l="1"/>
  <c r="AL41" i="37"/>
  <c r="AF41" i="37"/>
  <c r="O4" i="36"/>
  <c r="F42" i="35"/>
  <c r="F40" i="35"/>
  <c r="F38" i="35"/>
  <c r="F36" i="35"/>
  <c r="F32" i="35"/>
  <c r="F24" i="35"/>
  <c r="F20" i="35"/>
  <c r="F18" i="35"/>
  <c r="F16" i="35"/>
  <c r="F10" i="35"/>
  <c r="F8" i="35"/>
  <c r="G18" i="26" l="1"/>
  <c r="J10" i="26"/>
  <c r="AM20" i="22" l="1"/>
  <c r="AM19" i="22"/>
  <c r="G18" i="17" l="1"/>
  <c r="E18" i="17"/>
  <c r="D18" i="17"/>
  <c r="A17" i="17"/>
  <c r="I18" i="17"/>
  <c r="H18" i="17"/>
  <c r="F18" i="17"/>
  <c r="C18" i="17"/>
  <c r="B18" i="17"/>
  <c r="K3" i="17"/>
  <c r="J2" i="17"/>
  <c r="G18" i="16"/>
  <c r="E18" i="16"/>
  <c r="D18" i="16"/>
  <c r="A17" i="16"/>
  <c r="I18" i="16"/>
  <c r="H18" i="16"/>
  <c r="F18" i="16"/>
  <c r="C18" i="16"/>
  <c r="B18" i="16"/>
  <c r="K3" i="16"/>
  <c r="K2" i="16"/>
  <c r="L19" i="15"/>
  <c r="J19" i="15"/>
  <c r="E19" i="15"/>
  <c r="D19" i="15"/>
  <c r="C19" i="15"/>
  <c r="N19" i="15"/>
  <c r="M19" i="15"/>
  <c r="K19" i="15"/>
  <c r="I19" i="15"/>
  <c r="H19" i="15"/>
  <c r="G19" i="15"/>
  <c r="F19" i="15"/>
  <c r="P5" i="15"/>
  <c r="N19" i="14"/>
  <c r="I19" i="14"/>
  <c r="H19" i="14"/>
  <c r="G19" i="14"/>
  <c r="D19" i="14"/>
  <c r="M19" i="14"/>
  <c r="L19" i="14"/>
  <c r="K19" i="14"/>
  <c r="J19" i="14"/>
  <c r="F19" i="14"/>
  <c r="E19" i="14"/>
  <c r="C19" i="14"/>
  <c r="P5" i="14"/>
  <c r="M28" i="13"/>
  <c r="L28" i="13"/>
  <c r="H28" i="13"/>
  <c r="D28" i="13"/>
  <c r="A27" i="13"/>
  <c r="N28" i="13"/>
  <c r="K28" i="13"/>
  <c r="J28" i="13"/>
  <c r="I28" i="13"/>
  <c r="G28" i="13"/>
  <c r="F28" i="13"/>
  <c r="E28" i="13"/>
  <c r="C28" i="13"/>
  <c r="P2" i="13"/>
  <c r="O1" i="13"/>
  <c r="P6" i="12"/>
  <c r="M28" i="11"/>
  <c r="K28" i="11"/>
  <c r="F28" i="11"/>
  <c r="E28" i="11"/>
  <c r="D28" i="11"/>
  <c r="N28" i="11"/>
  <c r="L28" i="11"/>
  <c r="J28" i="11"/>
  <c r="I28" i="11"/>
  <c r="H28" i="11"/>
  <c r="G28" i="11"/>
  <c r="C28" i="11"/>
  <c r="P2" i="11"/>
  <c r="P1" i="11"/>
  <c r="J18" i="17" l="1"/>
  <c r="L16" i="17"/>
  <c r="O28" i="11"/>
  <c r="J18" i="16"/>
  <c r="O28" i="13"/>
  <c r="O19" i="15"/>
  <c r="O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77E6EA1C-49FE-4D2C-9D09-9E2CFB4939FE}">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xr:uid="{8A66A631-4F77-444A-852C-AEA5B71EDB7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DC870A2-2EA5-41C1-9AF6-1AAD06A9284D}">
      <text>
        <r>
          <rPr>
            <b/>
            <sz val="9"/>
            <color indexed="81"/>
            <rFont val="MS P ゴシック"/>
            <family val="3"/>
            <charset val="128"/>
          </rPr>
          <t>作成者:</t>
        </r>
        <r>
          <rPr>
            <sz val="9"/>
            <color indexed="81"/>
            <rFont val="MS P ゴシック"/>
            <family val="3"/>
            <charset val="128"/>
          </rPr>
          <t xml:space="preserve">
採貝藻、その他</t>
        </r>
      </text>
    </comment>
    <comment ref="B16" authorId="0" shapeId="0" xr:uid="{D4758AA9-329E-416C-B206-1D26AEA7049D}">
      <text>
        <r>
          <rPr>
            <b/>
            <sz val="9"/>
            <color indexed="81"/>
            <rFont val="MS P ゴシック"/>
            <family val="3"/>
            <charset val="128"/>
          </rPr>
          <t>作成者:</t>
        </r>
        <r>
          <rPr>
            <sz val="9"/>
            <color indexed="81"/>
            <rFont val="MS P ゴシック"/>
            <family val="3"/>
            <charset val="128"/>
          </rPr>
          <t xml:space="preserve">
流網、養殖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189EF1F7-D6BA-43D5-8852-B664EF057070}">
      <text>
        <r>
          <rPr>
            <b/>
            <sz val="9"/>
            <color indexed="81"/>
            <rFont val="MS P ゴシック"/>
            <family val="3"/>
            <charset val="128"/>
          </rPr>
          <t>作成者:</t>
        </r>
        <r>
          <rPr>
            <sz val="9"/>
            <color indexed="81"/>
            <rFont val="MS P ゴシック"/>
            <family val="3"/>
            <charset val="128"/>
          </rPr>
          <t xml:space="preserve">
採貝藻、その他</t>
        </r>
      </text>
    </comment>
    <comment ref="B16" authorId="0" shapeId="0" xr:uid="{0BD12BEB-250E-4027-BCBF-699150156924}">
      <text>
        <r>
          <rPr>
            <b/>
            <sz val="9"/>
            <color indexed="81"/>
            <rFont val="MS P ゴシック"/>
            <family val="3"/>
            <charset val="128"/>
          </rPr>
          <t>作成者:</t>
        </r>
        <r>
          <rPr>
            <sz val="9"/>
            <color indexed="81"/>
            <rFont val="MS P ゴシック"/>
            <family val="3"/>
            <charset val="128"/>
          </rPr>
          <t xml:space="preserve">
流網、養殖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3" authorId="0" shapeId="0" xr:uid="{932E7E50-3714-4AFB-BB08-C91264BF80AE}">
      <text>
        <r>
          <rPr>
            <sz val="9"/>
            <color indexed="81"/>
            <rFont val="ＭＳ Ｐゴシック"/>
            <family val="3"/>
            <charset val="128"/>
          </rPr>
          <t xml:space="preserve">山形県が許可
</t>
        </r>
      </text>
    </comment>
    <comment ref="AM3" authorId="0" shapeId="0" xr:uid="{4B7222C4-0FE9-4FE3-911F-08BE8DF64EA4}">
      <text>
        <r>
          <rPr>
            <sz val="9"/>
            <color indexed="81"/>
            <rFont val="ＭＳ Ｐゴシック"/>
            <family val="3"/>
            <charset val="128"/>
          </rPr>
          <t xml:space="preserve">新潟県が許可
</t>
        </r>
      </text>
    </comment>
  </commentList>
</comments>
</file>

<file path=xl/sharedStrings.xml><?xml version="1.0" encoding="utf-8"?>
<sst xmlns="http://schemas.openxmlformats.org/spreadsheetml/2006/main" count="3457" uniqueCount="1989">
  <si>
    <t>令和５年度</t>
    <rPh sb="0" eb="2">
      <t>レイワ</t>
    </rPh>
    <rPh sb="3" eb="5">
      <t>ネンド</t>
    </rPh>
    <rPh sb="4" eb="5">
      <t>ガンネン</t>
    </rPh>
    <phoneticPr fontId="2"/>
  </si>
  <si>
    <t>山　形　県　の　水　産</t>
    <rPh sb="0" eb="1">
      <t>ヤマ</t>
    </rPh>
    <rPh sb="2" eb="3">
      <t>カタチ</t>
    </rPh>
    <rPh sb="4" eb="5">
      <t>ケン</t>
    </rPh>
    <rPh sb="8" eb="9">
      <t>ミズ</t>
    </rPh>
    <rPh sb="10" eb="11">
      <t>サン</t>
    </rPh>
    <phoneticPr fontId="2"/>
  </si>
  <si>
    <t>令和６年８月</t>
    <rPh sb="0" eb="2">
      <t>レイワ</t>
    </rPh>
    <rPh sb="3" eb="4">
      <t>ネン</t>
    </rPh>
    <rPh sb="5" eb="6">
      <t>ガツ</t>
    </rPh>
    <phoneticPr fontId="2"/>
  </si>
  <si>
    <t>山　　形　　県</t>
    <rPh sb="0" eb="1">
      <t>ヤマ</t>
    </rPh>
    <rPh sb="3" eb="4">
      <t>カタチ</t>
    </rPh>
    <rPh sb="6" eb="7">
      <t>ケン</t>
    </rPh>
    <phoneticPr fontId="2"/>
  </si>
  <si>
    <r>
      <rPr>
        <sz val="16"/>
        <color theme="1"/>
        <rFont val="ＭＳ 明朝"/>
        <family val="1"/>
        <charset val="128"/>
      </rPr>
      <t>目　　　　　　次　</t>
    </r>
    <rPh sb="0" eb="1">
      <t>メ</t>
    </rPh>
    <rPh sb="7" eb="8">
      <t>ツギ</t>
    </rPh>
    <phoneticPr fontId="2"/>
  </si>
  <si>
    <r>
      <rPr>
        <sz val="12"/>
        <color theme="1"/>
        <rFont val="ＭＳ 明朝"/>
        <family val="1"/>
        <charset val="128"/>
      </rPr>
      <t>頁</t>
    </r>
    <rPh sb="0" eb="1">
      <t>ページ</t>
    </rPh>
    <phoneticPr fontId="2"/>
  </si>
  <si>
    <r>
      <rPr>
        <sz val="10"/>
        <color theme="1"/>
        <rFont val="ＭＳ 明朝"/>
        <family val="1"/>
        <charset val="128"/>
      </rPr>
      <t>山形県沖合漁場概要図･･･････････････････････････････</t>
    </r>
    <phoneticPr fontId="2"/>
  </si>
  <si>
    <r>
      <rPr>
        <sz val="10"/>
        <color theme="1"/>
        <rFont val="ＭＳ 明朝"/>
        <family val="1"/>
        <charset val="128"/>
      </rPr>
      <t>水産行政･研究組織機構･････････････････････････</t>
    </r>
    <phoneticPr fontId="2"/>
  </si>
  <si>
    <r>
      <t xml:space="preserve"> </t>
    </r>
    <r>
      <rPr>
        <sz val="10"/>
        <color theme="1"/>
        <rFont val="ＭＳ 明朝"/>
        <family val="1"/>
        <charset val="128"/>
      </rPr>
      <t>漁業無線</t>
    </r>
    <phoneticPr fontId="2"/>
  </si>
  <si>
    <r>
      <rPr>
        <sz val="10"/>
        <color theme="1"/>
        <rFont val="ＭＳ 明朝"/>
        <family val="1"/>
        <charset val="128"/>
      </rPr>
      <t>委員会･附属機関等･･･････････････････････････</t>
    </r>
    <phoneticPr fontId="2"/>
  </si>
  <si>
    <r>
      <rPr>
        <sz val="10"/>
        <color theme="1"/>
        <rFont val="ＭＳ 明朝"/>
        <family val="1"/>
        <charset val="128"/>
      </rPr>
      <t>主要魚種の漁期･漁場･･･････････････････････････</t>
    </r>
    <phoneticPr fontId="2"/>
  </si>
  <si>
    <r>
      <rPr>
        <sz val="10"/>
        <color theme="1"/>
        <rFont val="ＭＳ 明朝"/>
        <family val="1"/>
        <charset val="128"/>
      </rPr>
      <t>水産基盤整備事業</t>
    </r>
    <phoneticPr fontId="2"/>
  </si>
  <si>
    <r>
      <rPr>
        <sz val="10"/>
        <color theme="1"/>
        <rFont val="ＭＳ 明朝"/>
        <family val="1"/>
        <charset val="128"/>
      </rPr>
      <t>漁業経営体数････････････････････････････････････</t>
    </r>
    <phoneticPr fontId="2"/>
  </si>
  <si>
    <r>
      <rPr>
        <sz val="10"/>
        <color theme="1"/>
        <rFont val="ＭＳ 明朝"/>
        <family val="1"/>
        <charset val="128"/>
      </rPr>
      <t>水産金融</t>
    </r>
    <phoneticPr fontId="2"/>
  </si>
  <si>
    <r>
      <rPr>
        <sz val="10"/>
        <color theme="1"/>
        <rFont val="ＭＳ 明朝"/>
        <family val="1"/>
        <charset val="128"/>
      </rPr>
      <t>海面漁業就業者数･････････････････････････････････</t>
    </r>
    <phoneticPr fontId="2"/>
  </si>
  <si>
    <r>
      <rPr>
        <sz val="10"/>
        <color theme="1"/>
        <rFont val="ＭＳ 明朝"/>
        <family val="1"/>
        <charset val="128"/>
      </rPr>
      <t>増養殖事業</t>
    </r>
    <phoneticPr fontId="2"/>
  </si>
  <si>
    <r>
      <rPr>
        <sz val="10"/>
        <color theme="1"/>
        <rFont val="ＭＳ 明朝"/>
        <family val="1"/>
        <charset val="128"/>
      </rPr>
      <t>漁船勢力･････････････････････････････････････</t>
    </r>
    <phoneticPr fontId="2"/>
  </si>
  <si>
    <r>
      <rPr>
        <sz val="10"/>
        <color theme="1"/>
        <rFont val="ＭＳ 明朝"/>
        <family val="1"/>
        <charset val="128"/>
      </rPr>
      <t>生産高</t>
    </r>
    <phoneticPr fontId="2"/>
  </si>
  <si>
    <r>
      <rPr>
        <sz val="10"/>
        <color theme="1"/>
        <rFont val="ＭＳ 明朝"/>
        <family val="1"/>
        <charset val="128"/>
      </rPr>
      <t>漁港､港湾</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</si>
  <si>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</si>
  <si>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2"/>
  </si>
  <si>
    <t>9~10</t>
  </si>
  <si>
    <t>39~40</t>
    <phoneticPr fontId="2"/>
  </si>
  <si>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2"/>
  </si>
  <si>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2"/>
  </si>
  <si>
    <r>
      <rPr>
        <sz val="10"/>
        <color theme="1"/>
        <rFont val="ＭＳ 明朝"/>
        <family val="1"/>
        <charset val="128"/>
      </rPr>
      <t>漁業後継者育成</t>
    </r>
    <phoneticPr fontId="2"/>
  </si>
  <si>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2"/>
  </si>
  <si>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</si>
  <si>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</si>
  <si>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2"/>
  </si>
  <si>
    <r>
      <rPr>
        <sz val="10"/>
        <color theme="1"/>
        <rFont val="ＭＳ 明朝"/>
        <family val="1"/>
        <charset val="128"/>
      </rPr>
      <t>魚食普及･流通対策</t>
    </r>
    <phoneticPr fontId="2"/>
  </si>
  <si>
    <r>
      <rPr>
        <sz val="10"/>
        <color theme="1"/>
        <rFont val="ＭＳ 明朝"/>
        <family val="1"/>
        <charset val="128"/>
      </rPr>
      <t>免許･許可漁業</t>
    </r>
    <phoneticPr fontId="2"/>
  </si>
  <si>
    <t>28~29</t>
    <phoneticPr fontId="2"/>
  </si>
  <si>
    <r>
      <rPr>
        <sz val="10"/>
        <color theme="1"/>
        <rFont val="ＭＳ 明朝"/>
        <family val="1"/>
        <charset val="128"/>
      </rPr>
      <t>水産業団体</t>
    </r>
    <phoneticPr fontId="2"/>
  </si>
  <si>
    <r>
      <rPr>
        <sz val="12"/>
        <rFont val="ＭＳ 明朝"/>
        <family val="1"/>
        <charset val="128"/>
      </rPr>
      <t>２</t>
    </r>
    <r>
      <rPr>
        <sz val="12"/>
        <rFont val="Century"/>
        <family val="1"/>
      </rPr>
      <t xml:space="preserve">  </t>
    </r>
    <r>
      <rPr>
        <sz val="12"/>
        <rFont val="ＭＳ 明朝"/>
        <family val="1"/>
        <charset val="128"/>
      </rPr>
      <t>水産行政・研究組織機構</t>
    </r>
  </si>
  <si>
    <r>
      <rPr>
        <sz val="11"/>
        <rFont val="ＭＳ 明朝"/>
        <family val="1"/>
        <charset val="128"/>
      </rPr>
      <t>県庁農林水産部</t>
    </r>
  </si>
  <si>
    <r>
      <rPr>
        <sz val="11"/>
        <rFont val="ＭＳ 明朝"/>
        <family val="1"/>
        <charset val="128"/>
      </rPr>
      <t>農政企画課</t>
    </r>
  </si>
  <si>
    <r>
      <rPr>
        <sz val="11"/>
        <rFont val="ＭＳ 明朝"/>
        <family val="1"/>
        <charset val="128"/>
      </rPr>
      <t>･団体検査指導室</t>
    </r>
    <rPh sb="1" eb="3">
      <t>ダンタイ</t>
    </rPh>
    <rPh sb="3" eb="5">
      <t>ケンサ</t>
    </rPh>
    <rPh sb="5" eb="7">
      <t>シドウ</t>
    </rPh>
    <rPh sb="7" eb="8">
      <t>シツ</t>
    </rPh>
    <phoneticPr fontId="19"/>
  </si>
  <si>
    <r>
      <rPr>
        <sz val="11"/>
        <rFont val="ＭＳ 明朝"/>
        <family val="1"/>
        <charset val="128"/>
      </rPr>
      <t>団体検査指導室長</t>
    </r>
    <rPh sb="0" eb="2">
      <t>ダンタイ</t>
    </rPh>
    <rPh sb="2" eb="4">
      <t>ケンサ</t>
    </rPh>
    <rPh sb="4" eb="6">
      <t>シドウ</t>
    </rPh>
    <rPh sb="6" eb="8">
      <t>シツチョウ</t>
    </rPh>
    <phoneticPr fontId="19"/>
  </si>
  <si>
    <r>
      <rPr>
        <sz val="11"/>
        <rFont val="ＭＳ 明朝"/>
        <family val="1"/>
        <charset val="128"/>
      </rPr>
      <t>団体検査担当</t>
    </r>
    <rPh sb="0" eb="2">
      <t>ダンタイ</t>
    </rPh>
    <rPh sb="2" eb="4">
      <t>ケンサ</t>
    </rPh>
    <rPh sb="4" eb="6">
      <t>タントウ</t>
    </rPh>
    <phoneticPr fontId="19"/>
  </si>
  <si>
    <r>
      <rPr>
        <sz val="11"/>
        <rFont val="ＭＳ 明朝"/>
        <family val="1"/>
        <charset val="128"/>
      </rPr>
      <t>山形県漁協の常例検査</t>
    </r>
  </si>
  <si>
    <r>
      <t>TEL</t>
    </r>
    <r>
      <rPr>
        <sz val="11"/>
        <rFont val="ＭＳ 明朝"/>
        <family val="1"/>
        <charset val="128"/>
      </rPr>
      <t>　</t>
    </r>
    <r>
      <rPr>
        <sz val="11"/>
        <rFont val="Century"/>
        <family val="1"/>
      </rPr>
      <t>023-630</t>
    </r>
  </si>
  <si>
    <r>
      <rPr>
        <sz val="11"/>
        <rFont val="ＭＳ 明朝"/>
        <family val="1"/>
        <charset val="128"/>
      </rPr>
      <t>室長補佐</t>
    </r>
  </si>
  <si>
    <r>
      <rPr>
        <sz val="11"/>
        <rFont val="ＭＳ 明朝"/>
        <family val="1"/>
        <charset val="128"/>
      </rPr>
      <t>農業経営・所得向上推進課</t>
    </r>
    <rPh sb="0" eb="2">
      <t>ノウギョウ</t>
    </rPh>
    <rPh sb="2" eb="4">
      <t>ケイエイ</t>
    </rPh>
    <rPh sb="5" eb="7">
      <t>ショトク</t>
    </rPh>
    <rPh sb="7" eb="9">
      <t>コウジョウ</t>
    </rPh>
    <rPh sb="9" eb="11">
      <t>スイシン</t>
    </rPh>
    <rPh sb="11" eb="12">
      <t>カ</t>
    </rPh>
    <phoneticPr fontId="19"/>
  </si>
  <si>
    <r>
      <rPr>
        <sz val="11"/>
        <rFont val="ＭＳ 明朝"/>
        <family val="1"/>
        <charset val="128"/>
      </rPr>
      <t>農業経営・所得向上推進課長</t>
    </r>
    <rPh sb="0" eb="2">
      <t>ノウギョウ</t>
    </rPh>
    <rPh sb="2" eb="4">
      <t>ケイエイ</t>
    </rPh>
    <rPh sb="5" eb="7">
      <t>ショトク</t>
    </rPh>
    <rPh sb="7" eb="9">
      <t>コウジョウ</t>
    </rPh>
    <rPh sb="9" eb="11">
      <t>スイシン</t>
    </rPh>
    <rPh sb="11" eb="13">
      <t>カチョウ</t>
    </rPh>
    <phoneticPr fontId="19"/>
  </si>
  <si>
    <r>
      <rPr>
        <sz val="11"/>
        <rFont val="ＭＳ 明朝"/>
        <family val="1"/>
        <charset val="128"/>
      </rPr>
      <t>金融担当</t>
    </r>
    <rPh sb="0" eb="2">
      <t>キンユウ</t>
    </rPh>
    <rPh sb="2" eb="4">
      <t>タントウ</t>
    </rPh>
    <phoneticPr fontId="19"/>
  </si>
  <si>
    <r>
      <rPr>
        <sz val="11"/>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9"/>
  </si>
  <si>
    <r>
      <rPr>
        <sz val="11"/>
        <rFont val="ＭＳ 明朝"/>
        <family val="1"/>
        <charset val="128"/>
      </rPr>
      <t>課長補佐</t>
    </r>
    <rPh sb="0" eb="2">
      <t>カチョウ</t>
    </rPh>
    <rPh sb="2" eb="4">
      <t>ホサ</t>
    </rPh>
    <phoneticPr fontId="19"/>
  </si>
  <si>
    <r>
      <rPr>
        <sz val="11"/>
        <rFont val="ＭＳ 明朝"/>
        <family val="1"/>
        <charset val="128"/>
      </rPr>
      <t>水産振興課</t>
    </r>
    <rPh sb="0" eb="2">
      <t>スイサン</t>
    </rPh>
    <rPh sb="2" eb="5">
      <t>シンコウカ</t>
    </rPh>
    <phoneticPr fontId="19"/>
  </si>
  <si>
    <r>
      <rPr>
        <sz val="11"/>
        <rFont val="ＭＳ 明朝"/>
        <family val="1"/>
        <charset val="128"/>
      </rPr>
      <t>水産振興課長</t>
    </r>
    <rPh sb="0" eb="2">
      <t>スイサン</t>
    </rPh>
    <rPh sb="2" eb="4">
      <t>シンコウ</t>
    </rPh>
    <rPh sb="4" eb="6">
      <t>カチョウ</t>
    </rPh>
    <phoneticPr fontId="19"/>
  </si>
  <si>
    <r>
      <rPr>
        <sz val="11"/>
        <rFont val="ＭＳ 明朝"/>
        <family val="1"/>
        <charset val="128"/>
      </rPr>
      <t>漁業調整､水産団体の許認可</t>
    </r>
  </si>
  <si>
    <r>
      <t>2477</t>
    </r>
    <r>
      <rPr>
        <sz val="11"/>
        <rFont val="ＭＳ 明朝"/>
        <family val="1"/>
        <charset val="128"/>
      </rPr>
      <t>･</t>
    </r>
    <r>
      <rPr>
        <sz val="11"/>
        <rFont val="Century"/>
        <family val="1"/>
      </rPr>
      <t>2478</t>
    </r>
    <phoneticPr fontId="2"/>
  </si>
  <si>
    <r>
      <rPr>
        <sz val="11"/>
        <rFont val="ＭＳ 明朝"/>
        <family val="1"/>
        <charset val="128"/>
      </rPr>
      <t>水産経営基盤強化主幹</t>
    </r>
  </si>
  <si>
    <r>
      <rPr>
        <sz val="11"/>
        <rFont val="ＭＳ 明朝"/>
        <family val="1"/>
        <charset val="128"/>
      </rPr>
      <t>海面漁業振興対策、加工・流通対策</t>
    </r>
    <rPh sb="0" eb="2">
      <t>カイメン</t>
    </rPh>
    <rPh sb="9" eb="11">
      <t>カコウ</t>
    </rPh>
    <rPh sb="12" eb="14">
      <t>リュウツウ</t>
    </rPh>
    <rPh sb="14" eb="16">
      <t>タイサク</t>
    </rPh>
    <phoneticPr fontId="19"/>
  </si>
  <si>
    <r>
      <t>FAX</t>
    </r>
    <r>
      <rPr>
        <sz val="11"/>
        <rFont val="ＭＳ 明朝"/>
        <family val="1"/>
        <charset val="128"/>
      </rPr>
      <t>　　</t>
    </r>
    <r>
      <rPr>
        <sz val="11"/>
        <rFont val="Century"/>
        <family val="1"/>
      </rPr>
      <t>023-630</t>
    </r>
  </si>
  <si>
    <r>
      <rPr>
        <sz val="11"/>
        <rFont val="ＭＳ 明朝"/>
        <family val="1"/>
        <charset val="128"/>
      </rPr>
      <t>内水面漁業振興対策､さけ･ます増殖対策</t>
    </r>
  </si>
  <si>
    <r>
      <rPr>
        <sz val="11"/>
        <rFont val="ＭＳ 明朝"/>
        <family val="1"/>
        <charset val="128"/>
      </rPr>
      <t>魚類防疫対策</t>
    </r>
  </si>
  <si>
    <r>
      <rPr>
        <sz val="11"/>
        <rFont val="ＭＳ 明朝"/>
        <family val="1"/>
        <charset val="128"/>
      </rPr>
      <t>漁業共済組合の指導</t>
    </r>
    <rPh sb="0" eb="2">
      <t>ギョギョウ</t>
    </rPh>
    <rPh sb="2" eb="4">
      <t>キョウサイ</t>
    </rPh>
    <rPh sb="4" eb="6">
      <t>クミアイ</t>
    </rPh>
    <rPh sb="7" eb="9">
      <t>シドウ</t>
    </rPh>
    <phoneticPr fontId="19"/>
  </si>
  <si>
    <r>
      <rPr>
        <sz val="11"/>
        <rFont val="ＭＳ 明朝"/>
        <family val="1"/>
        <charset val="128"/>
      </rPr>
      <t>漁港･漁場･海岸の整備管理</t>
    </r>
  </si>
  <si>
    <r>
      <rPr>
        <sz val="11"/>
        <rFont val="ＭＳ 明朝"/>
        <family val="1"/>
        <charset val="128"/>
      </rPr>
      <t>庄内総合支庁産業経済部</t>
    </r>
    <r>
      <rPr>
        <sz val="11"/>
        <rFont val="Century"/>
        <family val="1"/>
      </rPr>
      <t xml:space="preserve"> </t>
    </r>
    <rPh sb="6" eb="8">
      <t>サンギョウ</t>
    </rPh>
    <rPh sb="8" eb="10">
      <t>ケイザイ</t>
    </rPh>
    <rPh sb="10" eb="11">
      <t>ブ</t>
    </rPh>
    <phoneticPr fontId="19"/>
  </si>
  <si>
    <r>
      <rPr>
        <sz val="11"/>
        <rFont val="ＭＳ 明朝"/>
        <family val="1"/>
        <charset val="128"/>
      </rPr>
      <t>人事､予算､決算､財産､物品</t>
    </r>
  </si>
  <si>
    <t>0234-24-6161</t>
    <phoneticPr fontId="2"/>
  </si>
  <si>
    <r>
      <rPr>
        <sz val="11"/>
        <rFont val="ＭＳ 明朝"/>
        <family val="1"/>
        <charset val="128"/>
      </rPr>
      <t>水産振興課</t>
    </r>
    <r>
      <rPr>
        <sz val="11"/>
        <rFont val="Century"/>
        <family val="1"/>
      </rPr>
      <t xml:space="preserve"> </t>
    </r>
  </si>
  <si>
    <r>
      <rPr>
        <sz val="11"/>
        <rFont val="ＭＳ 明朝"/>
        <family val="1"/>
        <charset val="128"/>
      </rPr>
      <t>水産業協同組合･団体指導､水産金融､常例検査</t>
    </r>
    <phoneticPr fontId="2"/>
  </si>
  <si>
    <r>
      <t>6161</t>
    </r>
    <r>
      <rPr>
        <sz val="11"/>
        <rFont val="ＭＳ 明朝"/>
        <family val="1"/>
        <charset val="128"/>
      </rPr>
      <t>･</t>
    </r>
    <r>
      <rPr>
        <sz val="11"/>
        <rFont val="Century"/>
        <family val="1"/>
      </rPr>
      <t>6040</t>
    </r>
    <r>
      <rPr>
        <sz val="11"/>
        <rFont val="ＭＳ 明朝"/>
        <family val="1"/>
        <charset val="128"/>
      </rPr>
      <t>･</t>
    </r>
    <r>
      <rPr>
        <sz val="11"/>
        <rFont val="Century"/>
        <family val="1"/>
      </rPr>
      <t>6041</t>
    </r>
    <phoneticPr fontId="2"/>
  </si>
  <si>
    <r>
      <rPr>
        <sz val="11"/>
        <rFont val="ＭＳ 明朝"/>
        <family val="1"/>
        <charset val="128"/>
      </rPr>
      <t>課　　長</t>
    </r>
    <rPh sb="0" eb="1">
      <t>カ</t>
    </rPh>
    <rPh sb="3" eb="4">
      <t>チョウ</t>
    </rPh>
    <phoneticPr fontId="19"/>
  </si>
  <si>
    <r>
      <rPr>
        <sz val="11"/>
        <rFont val="ＭＳ 明朝"/>
        <family val="1"/>
        <charset val="128"/>
      </rPr>
      <t>振興普及担当</t>
    </r>
  </si>
  <si>
    <r>
      <rPr>
        <sz val="11"/>
        <rFont val="ＭＳ 明朝"/>
        <family val="1"/>
        <charset val="128"/>
      </rPr>
      <t>水産振興策実施､水産業技術普及指導､漁業生産担い手育成､栽培漁業推進指導､</t>
    </r>
  </si>
  <si>
    <r>
      <rPr>
        <sz val="11"/>
        <rFont val="ＭＳ 明朝"/>
        <family val="1"/>
        <charset val="128"/>
      </rPr>
      <t>漁港整備主幹</t>
    </r>
    <rPh sb="0" eb="2">
      <t>ギョコウ</t>
    </rPh>
    <rPh sb="2" eb="4">
      <t>セイビ</t>
    </rPh>
    <rPh sb="4" eb="6">
      <t>シュカン</t>
    </rPh>
    <phoneticPr fontId="19"/>
  </si>
  <si>
    <r>
      <rPr>
        <sz val="11"/>
        <rFont val="ＭＳ 明朝"/>
        <family val="1"/>
        <charset val="128"/>
      </rPr>
      <t>流通･魚価対策、都市漁村交流</t>
    </r>
  </si>
  <si>
    <r>
      <rPr>
        <sz val="11"/>
        <rFont val="ＭＳ 明朝"/>
        <family val="1"/>
        <charset val="128"/>
      </rPr>
      <t>漁港整備担当</t>
    </r>
  </si>
  <si>
    <r>
      <t xml:space="preserve"> FAX </t>
    </r>
    <r>
      <rPr>
        <sz val="11"/>
        <rFont val="ＭＳ 明朝"/>
        <family val="1"/>
        <charset val="128"/>
      </rPr>
      <t>　</t>
    </r>
    <phoneticPr fontId="2"/>
  </si>
  <si>
    <t>0234-24-6164</t>
  </si>
  <si>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</si>
  <si>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</si>
  <si>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漁業指導監督通信､漁業無線通信､海上気象に関する通信</t>
    </r>
  </si>
  <si>
    <r>
      <rPr>
        <sz val="11"/>
        <rFont val="ＭＳ 明朝"/>
        <family val="1"/>
        <charset val="128"/>
      </rPr>
      <t>総務課</t>
    </r>
  </si>
  <si>
    <r>
      <rPr>
        <sz val="11"/>
        <rFont val="ＭＳ 明朝"/>
        <family val="1"/>
        <charset val="128"/>
      </rPr>
      <t>庶務係</t>
    </r>
    <r>
      <rPr>
        <sz val="11"/>
        <rFont val="Century"/>
        <family val="1"/>
      </rPr>
      <t xml:space="preserve">  </t>
    </r>
    <r>
      <rPr>
        <sz val="11"/>
        <rFont val="ＭＳ 明朝"/>
        <family val="1"/>
        <charset val="128"/>
      </rPr>
      <t>人事､予算､決算､財産､物品</t>
    </r>
  </si>
  <si>
    <t>0235-33-3150</t>
  </si>
  <si>
    <r>
      <rPr>
        <sz val="11"/>
        <rFont val="ＭＳ 明朝"/>
        <family val="1"/>
        <charset val="128"/>
      </rPr>
      <t>スマート漁業推進部</t>
    </r>
    <phoneticPr fontId="19"/>
  </si>
  <si>
    <r>
      <rPr>
        <sz val="11"/>
        <rFont val="ＭＳ 明朝"/>
        <family val="1"/>
        <charset val="128"/>
      </rPr>
      <t>所　長　　副所長</t>
    </r>
  </si>
  <si>
    <r>
      <rPr>
        <sz val="11"/>
        <rFont val="ＭＳ 明朝"/>
        <family val="1"/>
        <charset val="128"/>
      </rPr>
      <t>資源利用部</t>
    </r>
    <rPh sb="0" eb="2">
      <t>シゲン</t>
    </rPh>
    <rPh sb="2" eb="5">
      <t>リヨウブ</t>
    </rPh>
    <phoneticPr fontId="19"/>
  </si>
  <si>
    <r>
      <rPr>
        <sz val="11"/>
        <rFont val="ＭＳ 明朝"/>
        <family val="1"/>
        <charset val="128"/>
      </rPr>
      <t>水産物の付加価値向上技術の研究</t>
    </r>
    <rPh sb="0" eb="3">
      <t>スイサンブツ</t>
    </rPh>
    <rPh sb="4" eb="6">
      <t>フカ</t>
    </rPh>
    <rPh sb="6" eb="8">
      <t>カチ</t>
    </rPh>
    <rPh sb="8" eb="10">
      <t>コウジョウ</t>
    </rPh>
    <rPh sb="10" eb="12">
      <t>ギジュツ</t>
    </rPh>
    <rPh sb="13" eb="15">
      <t>ケンキュウ</t>
    </rPh>
    <phoneticPr fontId="19"/>
  </si>
  <si>
    <r>
      <rPr>
        <sz val="11"/>
        <rFont val="ＭＳ 明朝"/>
        <family val="1"/>
        <charset val="128"/>
      </rPr>
      <t>浅海増殖部</t>
    </r>
  </si>
  <si>
    <r>
      <rPr>
        <sz val="11"/>
        <rFont val="ＭＳ 明朝"/>
        <family val="1"/>
        <charset val="128"/>
      </rPr>
      <t>種苗生産技術開発研究､放流効果調査､増養殖研究､沿岸漁場整備関係調査</t>
    </r>
  </si>
  <si>
    <r>
      <t>FAX</t>
    </r>
    <r>
      <rPr>
        <sz val="11"/>
        <rFont val="ＭＳ 明朝"/>
        <family val="1"/>
        <charset val="128"/>
      </rPr>
      <t>　</t>
    </r>
    <phoneticPr fontId="2"/>
  </si>
  <si>
    <t>0235-33-0379</t>
  </si>
  <si>
    <r>
      <t>TEL</t>
    </r>
    <r>
      <rPr>
        <sz val="11"/>
        <rFont val="ＭＳ 明朝"/>
        <family val="1"/>
        <charset val="128"/>
      </rPr>
      <t>　</t>
    </r>
    <phoneticPr fontId="2"/>
  </si>
  <si>
    <t>0238-38-3214</t>
  </si>
  <si>
    <r>
      <rPr>
        <sz val="11"/>
        <rFont val="ＭＳ 明朝"/>
        <family val="1"/>
        <charset val="128"/>
      </rPr>
      <t>所　長</t>
    </r>
    <rPh sb="0" eb="1">
      <t>ショ</t>
    </rPh>
    <phoneticPr fontId="19"/>
  </si>
  <si>
    <r>
      <rPr>
        <sz val="11"/>
        <rFont val="ＭＳ 明朝"/>
        <family val="1"/>
        <charset val="128"/>
      </rPr>
      <t>庶務係</t>
    </r>
  </si>
  <si>
    <t>0238-38-3216</t>
  </si>
  <si>
    <r>
      <rPr>
        <sz val="11"/>
        <rFont val="ＭＳ 明朝"/>
        <family val="1"/>
        <charset val="128"/>
      </rPr>
      <t>副所長</t>
    </r>
    <rPh sb="1" eb="2">
      <t>ショ</t>
    </rPh>
    <phoneticPr fontId="19"/>
  </si>
  <si>
    <r>
      <rPr>
        <sz val="11"/>
        <rFont val="ＭＳ 明朝"/>
        <family val="1"/>
        <charset val="128"/>
      </rPr>
      <t>内水面水産振興部</t>
    </r>
    <rPh sb="0" eb="3">
      <t>ナイスイメン</t>
    </rPh>
    <rPh sb="3" eb="5">
      <t>スイサン</t>
    </rPh>
    <rPh sb="5" eb="7">
      <t>シンコウ</t>
    </rPh>
    <rPh sb="7" eb="8">
      <t>ブ</t>
    </rPh>
    <phoneticPr fontId="2"/>
  </si>
  <si>
    <r>
      <rPr>
        <sz val="11"/>
        <rFont val="ＭＳ 明朝"/>
        <family val="1"/>
        <charset val="128"/>
      </rPr>
      <t>水産資源の増殖､生態･環境調査研究、増養殖技術開発､魚病･防疫研究､普及指導</t>
    </r>
  </si>
  <si>
    <t>0234-24-6046</t>
  </si>
  <si>
    <r>
      <rPr>
        <sz val="11"/>
        <rFont val="ＭＳ 明朝"/>
        <family val="1"/>
        <charset val="128"/>
      </rPr>
      <t>事務局長</t>
    </r>
    <phoneticPr fontId="2"/>
  </si>
  <si>
    <r>
      <rPr>
        <sz val="11"/>
        <rFont val="ＭＳ 明朝"/>
        <family val="1"/>
        <charset val="128"/>
      </rPr>
      <t>海面漁業の調整</t>
    </r>
  </si>
  <si>
    <r>
      <rPr>
        <sz val="11"/>
        <rFont val="ＭＳ 明朝"/>
        <family val="1"/>
        <charset val="128"/>
      </rPr>
      <t>次　　長</t>
    </r>
    <phoneticPr fontId="2"/>
  </si>
  <si>
    <t>023-630-3299</t>
    <phoneticPr fontId="2"/>
  </si>
  <si>
    <r>
      <rPr>
        <sz val="11"/>
        <rFont val="ＭＳ 明朝"/>
        <family val="1"/>
        <charset val="128"/>
      </rPr>
      <t>内水面漁業の調整</t>
    </r>
    <phoneticPr fontId="2"/>
  </si>
  <si>
    <t>023-630-3257</t>
    <phoneticPr fontId="2"/>
  </si>
  <si>
    <r>
      <rPr>
        <sz val="12"/>
        <rFont val="ＭＳ 明朝"/>
        <family val="1"/>
        <charset val="128"/>
      </rPr>
      <t>３　委員会･附属機関等</t>
    </r>
    <r>
      <rPr>
        <sz val="11"/>
        <color theme="1"/>
        <rFont val="Century"/>
        <family val="1"/>
      </rPr>
      <t/>
    </r>
    <phoneticPr fontId="2"/>
  </si>
  <si>
    <r>
      <rPr>
        <sz val="12"/>
        <rFont val="ＭＳ 明朝"/>
        <family val="1"/>
        <charset val="128"/>
      </rPr>
      <t>令和</t>
    </r>
    <r>
      <rPr>
        <sz val="12"/>
        <rFont val="Century"/>
        <family val="1"/>
      </rPr>
      <t>6</t>
    </r>
    <r>
      <rPr>
        <sz val="12"/>
        <rFont val="ＭＳ 明朝"/>
        <family val="1"/>
        <charset val="128"/>
      </rPr>
      <t>年</t>
    </r>
    <r>
      <rPr>
        <sz val="12"/>
        <rFont val="Century"/>
        <family val="1"/>
      </rPr>
      <t>5</t>
    </r>
    <r>
      <rPr>
        <sz val="12"/>
        <rFont val="ＭＳ 明朝"/>
        <family val="1"/>
        <charset val="128"/>
      </rPr>
      <t>月</t>
    </r>
    <r>
      <rPr>
        <sz val="12"/>
        <rFont val="Century"/>
        <family val="1"/>
      </rPr>
      <t>1</t>
    </r>
    <r>
      <rPr>
        <sz val="12"/>
        <rFont val="ＭＳ 明朝"/>
        <family val="1"/>
        <charset val="128"/>
      </rPr>
      <t>日現在</t>
    </r>
    <rPh sb="0" eb="2">
      <t>レイワ</t>
    </rPh>
    <phoneticPr fontId="2"/>
  </si>
  <si>
    <r>
      <rPr>
        <sz val="11"/>
        <rFont val="ＭＳ 明朝"/>
        <family val="1"/>
        <charset val="128"/>
      </rPr>
      <t>名　　　　称</t>
    </r>
    <phoneticPr fontId="2"/>
  </si>
  <si>
    <r>
      <rPr>
        <sz val="11"/>
        <rFont val="ＭＳ 明朝"/>
        <family val="1"/>
        <charset val="128"/>
      </rPr>
      <t>事　務　所　所　在　地</t>
    </r>
    <phoneticPr fontId="2"/>
  </si>
  <si>
    <r>
      <rPr>
        <sz val="11"/>
        <rFont val="ＭＳ 明朝"/>
        <family val="1"/>
        <charset val="128"/>
      </rPr>
      <t>会長名</t>
    </r>
    <phoneticPr fontId="2"/>
  </si>
  <si>
    <r>
      <rPr>
        <sz val="11"/>
        <rFont val="ＭＳ 明朝"/>
        <family val="1"/>
        <charset val="128"/>
      </rPr>
      <t>任　　　期</t>
    </r>
    <phoneticPr fontId="2"/>
  </si>
  <si>
    <r>
      <rPr>
        <sz val="11"/>
        <rFont val="ＭＳ 明朝"/>
        <family val="1"/>
        <charset val="128"/>
      </rPr>
      <t>委員数</t>
    </r>
  </si>
  <si>
    <r>
      <rPr>
        <sz val="11"/>
        <rFont val="ＭＳ 明朝"/>
        <family val="1"/>
        <charset val="128"/>
      </rPr>
      <t>委員選任方法</t>
    </r>
  </si>
  <si>
    <r>
      <rPr>
        <sz val="11"/>
        <rFont val="ＭＳ 明朝"/>
        <family val="1"/>
        <charset val="128"/>
      </rPr>
      <t>根拠法</t>
    </r>
  </si>
  <si>
    <r>
      <rPr>
        <sz val="11"/>
        <rFont val="ＭＳ 明朝"/>
        <family val="1"/>
        <charset val="128"/>
      </rPr>
      <t>山形海区漁業調整委員会</t>
    </r>
  </si>
  <si>
    <r>
      <rPr>
        <sz val="11"/>
        <rFont val="ＭＳ 明朝"/>
        <family val="1"/>
        <charset val="128"/>
      </rPr>
      <t>山形県酒田市山居町二丁目</t>
    </r>
    <r>
      <rPr>
        <sz val="11"/>
        <rFont val="Century"/>
        <family val="1"/>
      </rPr>
      <t>14</t>
    </r>
    <r>
      <rPr>
        <sz val="11"/>
        <rFont val="ＭＳ 明朝"/>
        <family val="1"/>
        <charset val="128"/>
      </rPr>
      <t>番</t>
    </r>
    <r>
      <rPr>
        <sz val="11"/>
        <rFont val="Century"/>
        <family val="1"/>
      </rPr>
      <t>23</t>
    </r>
    <r>
      <rPr>
        <sz val="11"/>
        <rFont val="ＭＳ 明朝"/>
        <family val="1"/>
        <charset val="128"/>
      </rPr>
      <t>号</t>
    </r>
    <phoneticPr fontId="2"/>
  </si>
  <si>
    <r>
      <rPr>
        <sz val="11"/>
        <rFont val="ＭＳ 明朝"/>
        <family val="1"/>
        <charset val="128"/>
      </rPr>
      <t>加藤　栄</t>
    </r>
    <phoneticPr fontId="2"/>
  </si>
  <si>
    <r>
      <rPr>
        <sz val="11"/>
        <rFont val="ＭＳ 明朝"/>
        <family val="1"/>
        <charset val="128"/>
      </rPr>
      <t>令</t>
    </r>
    <r>
      <rPr>
        <sz val="11"/>
        <rFont val="Century"/>
        <family val="1"/>
      </rPr>
      <t>3.4</t>
    </r>
    <r>
      <rPr>
        <sz val="11"/>
        <rFont val="ＭＳ 明朝"/>
        <family val="1"/>
        <charset val="128"/>
      </rPr>
      <t>～令</t>
    </r>
    <r>
      <rPr>
        <sz val="11"/>
        <rFont val="Century"/>
        <family val="1"/>
      </rPr>
      <t>7.3</t>
    </r>
    <rPh sb="0" eb="1">
      <t>レイ</t>
    </rPh>
    <rPh sb="5" eb="6">
      <t>レイ</t>
    </rPh>
    <phoneticPr fontId="2"/>
  </si>
  <si>
    <r>
      <t>10</t>
    </r>
    <r>
      <rPr>
        <sz val="11"/>
        <rFont val="ＭＳ 明朝"/>
        <family val="1"/>
        <charset val="128"/>
      </rPr>
      <t>名</t>
    </r>
    <phoneticPr fontId="2"/>
  </si>
  <si>
    <r>
      <rPr>
        <sz val="11"/>
        <rFont val="ＭＳ 明朝"/>
        <family val="1"/>
        <charset val="128"/>
      </rPr>
      <t>知事選任</t>
    </r>
    <r>
      <rPr>
        <sz val="11"/>
        <rFont val="Century"/>
        <family val="1"/>
      </rPr>
      <t xml:space="preserve"> 10</t>
    </r>
    <r>
      <rPr>
        <sz val="11"/>
        <rFont val="ＭＳ 明朝"/>
        <family val="1"/>
        <charset val="128"/>
      </rPr>
      <t>名</t>
    </r>
    <phoneticPr fontId="2"/>
  </si>
  <si>
    <r>
      <rPr>
        <sz val="11"/>
        <rFont val="ＭＳ 明朝"/>
        <family val="1"/>
        <charset val="128"/>
      </rPr>
      <t>漁業法</t>
    </r>
  </si>
  <si>
    <r>
      <rPr>
        <sz val="11"/>
        <rFont val="ＭＳ 明朝"/>
        <family val="1"/>
        <charset val="128"/>
      </rPr>
      <t>山形県庄内総合支庁産業経済部水産振興課内</t>
    </r>
  </si>
  <si>
    <r>
      <rPr>
        <sz val="11"/>
        <rFont val="ＭＳ 明朝"/>
        <family val="1"/>
        <charset val="128"/>
      </rPr>
      <t>山形県内水面漁場管理委員会</t>
    </r>
  </si>
  <si>
    <r>
      <rPr>
        <sz val="11"/>
        <rFont val="ＭＳ 明朝"/>
        <family val="1"/>
        <charset val="128"/>
      </rPr>
      <t>山形県山形市松波二丁目</t>
    </r>
    <r>
      <rPr>
        <sz val="11"/>
        <rFont val="Century"/>
        <family val="1"/>
      </rPr>
      <t>8</t>
    </r>
    <r>
      <rPr>
        <sz val="11"/>
        <rFont val="ＭＳ 明朝"/>
        <family val="1"/>
        <charset val="128"/>
      </rPr>
      <t>番</t>
    </r>
    <r>
      <rPr>
        <sz val="11"/>
        <rFont val="Century"/>
        <family val="1"/>
      </rPr>
      <t>1</t>
    </r>
    <r>
      <rPr>
        <sz val="11"/>
        <rFont val="ＭＳ 明朝"/>
        <family val="1"/>
        <charset val="128"/>
      </rPr>
      <t>号</t>
    </r>
  </si>
  <si>
    <r>
      <rPr>
        <sz val="11"/>
        <rFont val="ＭＳ 明朝"/>
        <family val="1"/>
        <charset val="128"/>
      </rPr>
      <t>國方敬司</t>
    </r>
    <phoneticPr fontId="2"/>
  </si>
  <si>
    <r>
      <rPr>
        <sz val="11"/>
        <rFont val="ＭＳ 明朝"/>
        <family val="1"/>
        <charset val="128"/>
      </rPr>
      <t>令</t>
    </r>
    <r>
      <rPr>
        <sz val="11"/>
        <rFont val="Century"/>
        <family val="1"/>
      </rPr>
      <t>2.12</t>
    </r>
    <r>
      <rPr>
        <sz val="11"/>
        <rFont val="ＭＳ 明朝"/>
        <family val="1"/>
        <charset val="128"/>
      </rPr>
      <t>～令</t>
    </r>
    <r>
      <rPr>
        <sz val="11"/>
        <rFont val="Century"/>
        <family val="1"/>
      </rPr>
      <t>6.11</t>
    </r>
    <rPh sb="0" eb="1">
      <t>レイ</t>
    </rPh>
    <rPh sb="6" eb="7">
      <t>レイ</t>
    </rPh>
    <phoneticPr fontId="2"/>
  </si>
  <si>
    <r>
      <t>10</t>
    </r>
    <r>
      <rPr>
        <sz val="11"/>
        <rFont val="ＭＳ 明朝"/>
        <family val="1"/>
        <charset val="128"/>
      </rPr>
      <t>名</t>
    </r>
  </si>
  <si>
    <r>
      <rPr>
        <sz val="11"/>
        <rFont val="ＭＳ 明朝"/>
        <family val="1"/>
        <charset val="128"/>
      </rPr>
      <t>〃</t>
    </r>
  </si>
  <si>
    <r>
      <rPr>
        <sz val="11"/>
        <rFont val="ＭＳ 明朝"/>
        <family val="1"/>
        <charset val="128"/>
      </rPr>
      <t>山形県農林水産部水産振興課内</t>
    </r>
  </si>
  <si>
    <r>
      <rPr>
        <sz val="11"/>
        <rFont val="ＭＳ 明朝"/>
        <family val="1"/>
        <charset val="128"/>
      </rPr>
      <t>山形県海面利用協議会</t>
    </r>
    <phoneticPr fontId="2"/>
  </si>
  <si>
    <r>
      <rPr>
        <sz val="11"/>
        <rFont val="ＭＳ 明朝"/>
        <family val="1"/>
        <charset val="128"/>
      </rPr>
      <t>改選作業中</t>
    </r>
    <rPh sb="0" eb="2">
      <t>カイセン</t>
    </rPh>
    <rPh sb="2" eb="5">
      <t>サギョウチュウ</t>
    </rPh>
    <phoneticPr fontId="2"/>
  </si>
  <si>
    <r>
      <t>15</t>
    </r>
    <r>
      <rPr>
        <sz val="11"/>
        <rFont val="ＭＳ 明朝"/>
        <family val="1"/>
        <charset val="128"/>
      </rPr>
      <t>名</t>
    </r>
    <phoneticPr fontId="2"/>
  </si>
  <si>
    <r>
      <rPr>
        <sz val="11"/>
        <rFont val="ＭＳ 明朝"/>
        <family val="1"/>
        <charset val="128"/>
      </rPr>
      <t>知事選任</t>
    </r>
    <r>
      <rPr>
        <sz val="11"/>
        <rFont val="Century"/>
        <family val="1"/>
      </rPr>
      <t xml:space="preserve"> 15</t>
    </r>
    <r>
      <rPr>
        <sz val="11"/>
        <rFont val="ＭＳ 明朝"/>
        <family val="1"/>
        <charset val="128"/>
      </rPr>
      <t>名</t>
    </r>
    <phoneticPr fontId="2"/>
  </si>
  <si>
    <r>
      <rPr>
        <sz val="11"/>
        <rFont val="ＭＳ 明朝"/>
        <family val="1"/>
        <charset val="128"/>
      </rPr>
      <t>規約</t>
    </r>
  </si>
  <si>
    <r>
      <rPr>
        <sz val="11"/>
        <rFont val="ＭＳ 明朝"/>
        <family val="1"/>
        <charset val="128"/>
      </rPr>
      <t>性　質　別</t>
    </r>
    <phoneticPr fontId="2"/>
  </si>
  <si>
    <r>
      <rPr>
        <sz val="11"/>
        <rFont val="ＭＳ 明朝"/>
        <family val="1"/>
        <charset val="128"/>
      </rPr>
      <t>金　額</t>
    </r>
    <phoneticPr fontId="2"/>
  </si>
  <si>
    <r>
      <rPr>
        <sz val="11"/>
        <rFont val="ＭＳ 明朝"/>
        <family val="1"/>
        <charset val="128"/>
      </rPr>
      <t>主　要　事　業　等</t>
    </r>
    <phoneticPr fontId="2"/>
  </si>
  <si>
    <r>
      <rPr>
        <sz val="11"/>
        <rFont val="ＭＳ 明朝"/>
        <family val="1"/>
        <charset val="128"/>
      </rPr>
      <t>事　業　等　主　要</t>
    </r>
    <phoneticPr fontId="2"/>
  </si>
  <si>
    <r>
      <rPr>
        <sz val="11"/>
        <rFont val="ＭＳ 明朝"/>
        <family val="1"/>
        <charset val="128"/>
      </rPr>
      <t>人　件　費</t>
    </r>
    <phoneticPr fontId="2"/>
  </si>
  <si>
    <r>
      <rPr>
        <sz val="11"/>
        <rFont val="ＭＳ 明朝"/>
        <family val="1"/>
        <charset val="128"/>
      </rPr>
      <t>報酬等</t>
    </r>
  </si>
  <si>
    <r>
      <rPr>
        <sz val="11"/>
        <rFont val="ＭＳ 明朝"/>
        <family val="1"/>
        <charset val="128"/>
      </rPr>
      <t>投　資　的　経　費</t>
    </r>
  </si>
  <si>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公</t>
    </r>
    <r>
      <rPr>
        <sz val="11"/>
        <rFont val="Century"/>
        <family val="1"/>
      </rPr>
      <t xml:space="preserve"> </t>
    </r>
    <r>
      <rPr>
        <sz val="11"/>
        <rFont val="ＭＳ 明朝"/>
        <family val="1"/>
        <charset val="128"/>
      </rPr>
      <t>共</t>
    </r>
    <phoneticPr fontId="2"/>
  </si>
  <si>
    <r>
      <rPr>
        <sz val="11"/>
        <rFont val="ＭＳ 明朝"/>
        <family val="1"/>
        <charset val="128"/>
      </rPr>
      <t>漁港・漁場整備事業費</t>
    </r>
  </si>
  <si>
    <r>
      <rPr>
        <sz val="11"/>
        <rFont val="ＭＳ 明朝"/>
        <family val="1"/>
        <charset val="128"/>
      </rPr>
      <t>給　与　等</t>
    </r>
    <phoneticPr fontId="2"/>
  </si>
  <si>
    <r>
      <rPr>
        <sz val="11"/>
        <rFont val="ＭＳ 明朝"/>
        <family val="1"/>
        <charset val="128"/>
      </rPr>
      <t>海岸環境・保全施設整備事業費</t>
    </r>
  </si>
  <si>
    <r>
      <rPr>
        <sz val="11"/>
        <rFont val="ＭＳ 明朝"/>
        <family val="1"/>
        <charset val="128"/>
      </rPr>
      <t>補助費等</t>
    </r>
  </si>
  <si>
    <r>
      <rPr>
        <sz val="11"/>
        <rFont val="ＭＳ 明朝"/>
        <family val="1"/>
        <charset val="128"/>
      </rPr>
      <t>元気な水産業応援事業費</t>
    </r>
    <rPh sb="0" eb="2">
      <t>ゲンキ</t>
    </rPh>
    <rPh sb="3" eb="6">
      <t>スイサンギョウ</t>
    </rPh>
    <rPh sb="6" eb="8">
      <t>オウエン</t>
    </rPh>
    <rPh sb="8" eb="10">
      <t>ジギョウ</t>
    </rPh>
    <rPh sb="10" eb="11">
      <t>ヒ</t>
    </rPh>
    <phoneticPr fontId="2"/>
  </si>
  <si>
    <r>
      <rPr>
        <sz val="11"/>
        <rFont val="ＭＳ 明朝"/>
        <family val="1"/>
        <charset val="128"/>
      </rPr>
      <t>など</t>
    </r>
    <phoneticPr fontId="2"/>
  </si>
  <si>
    <r>
      <rPr>
        <sz val="11"/>
        <rFont val="ＭＳ 明朝"/>
        <family val="1"/>
        <charset val="128"/>
      </rPr>
      <t>水産業成長産業化支援事業費</t>
    </r>
    <rPh sb="0" eb="5">
      <t>スイサンギョウセイチョウ</t>
    </rPh>
    <rPh sb="5" eb="8">
      <t>サンギョウカ</t>
    </rPh>
    <rPh sb="8" eb="10">
      <t>シエン</t>
    </rPh>
    <rPh sb="10" eb="13">
      <t>ジギョウヒ</t>
    </rPh>
    <phoneticPr fontId="2"/>
  </si>
  <si>
    <r>
      <rPr>
        <sz val="11"/>
        <rFont val="ＭＳ 明朝"/>
        <family val="1"/>
        <charset val="128"/>
      </rPr>
      <t>一</t>
    </r>
    <r>
      <rPr>
        <sz val="11"/>
        <rFont val="Century"/>
        <family val="1"/>
      </rPr>
      <t xml:space="preserve"> </t>
    </r>
    <r>
      <rPr>
        <sz val="11"/>
        <rFont val="ＭＳ 明朝"/>
        <family val="1"/>
        <charset val="128"/>
      </rPr>
      <t>般</t>
    </r>
    <r>
      <rPr>
        <sz val="11"/>
        <rFont val="Century"/>
        <family val="1"/>
      </rPr>
      <t xml:space="preserve"> </t>
    </r>
    <r>
      <rPr>
        <sz val="11"/>
        <rFont val="ＭＳ 明朝"/>
        <family val="1"/>
        <charset val="128"/>
      </rPr>
      <t>単</t>
    </r>
    <r>
      <rPr>
        <sz val="11"/>
        <rFont val="Century"/>
        <family val="1"/>
      </rPr>
      <t xml:space="preserve"> </t>
    </r>
    <r>
      <rPr>
        <sz val="11"/>
        <rFont val="ＭＳ 明朝"/>
        <family val="1"/>
        <charset val="128"/>
      </rPr>
      <t>独</t>
    </r>
    <phoneticPr fontId="2"/>
  </si>
  <si>
    <r>
      <rPr>
        <sz val="11"/>
        <rFont val="ＭＳ 明朝"/>
        <family val="1"/>
        <charset val="128"/>
      </rPr>
      <t>サケ・マス振興事業費</t>
    </r>
  </si>
  <si>
    <r>
      <rPr>
        <sz val="11"/>
        <rFont val="ＭＳ 明朝"/>
        <family val="1"/>
        <charset val="128"/>
      </rPr>
      <t>さくらます増殖施設管理運営費</t>
    </r>
  </si>
  <si>
    <r>
      <rPr>
        <sz val="11"/>
        <rFont val="ＭＳ 明朝"/>
        <family val="1"/>
        <charset val="128"/>
      </rPr>
      <t>栽培漁業振興事業費</t>
    </r>
  </si>
  <si>
    <r>
      <rPr>
        <sz val="11"/>
        <rFont val="ＭＳ 明朝"/>
        <family val="1"/>
        <charset val="128"/>
      </rPr>
      <t>次世代水産人材創出支援事業費</t>
    </r>
    <rPh sb="0" eb="3">
      <t>ジセダイ</t>
    </rPh>
    <rPh sb="3" eb="5">
      <t>スイサン</t>
    </rPh>
    <rPh sb="5" eb="7">
      <t>ジンザイ</t>
    </rPh>
    <rPh sb="7" eb="9">
      <t>ソウシュツ</t>
    </rPh>
    <rPh sb="9" eb="11">
      <t>シエン</t>
    </rPh>
    <rPh sb="11" eb="14">
      <t>ジギョウヒ</t>
    </rPh>
    <phoneticPr fontId="2"/>
  </si>
  <si>
    <r>
      <rPr>
        <sz val="11"/>
        <rFont val="ＭＳ 明朝"/>
        <family val="1"/>
        <charset val="128"/>
      </rPr>
      <t>離島漁業再生支援事業費</t>
    </r>
  </si>
  <si>
    <r>
      <rPr>
        <sz val="11"/>
        <rFont val="ＭＳ 明朝"/>
        <family val="1"/>
        <charset val="128"/>
      </rPr>
      <t>水産総合振興費</t>
    </r>
  </si>
  <si>
    <r>
      <rPr>
        <sz val="11"/>
        <rFont val="ＭＳ 明朝"/>
        <family val="1"/>
        <charset val="128"/>
      </rPr>
      <t>計</t>
    </r>
  </si>
  <si>
    <r>
      <rPr>
        <sz val="11"/>
        <rFont val="ＭＳ 明朝"/>
        <family val="1"/>
        <charset val="128"/>
      </rPr>
      <t>庄内浜トップブランド水産物創出事業費</t>
    </r>
  </si>
  <si>
    <r>
      <rPr>
        <sz val="11"/>
        <rFont val="ＭＳ 明朝"/>
        <family val="1"/>
        <charset val="128"/>
      </rPr>
      <t>そ　の　他</t>
    </r>
    <phoneticPr fontId="2"/>
  </si>
  <si>
    <r>
      <rPr>
        <sz val="11"/>
        <rFont val="ＭＳ 明朝"/>
        <family val="1"/>
        <charset val="128"/>
      </rPr>
      <t>最上丸維持管理費</t>
    </r>
  </si>
  <si>
    <r>
      <rPr>
        <sz val="11"/>
        <rFont val="ＭＳ 明朝"/>
        <family val="1"/>
        <charset val="128"/>
      </rPr>
      <t>合　　計</t>
    </r>
    <phoneticPr fontId="2"/>
  </si>
  <si>
    <r>
      <rPr>
        <sz val="11"/>
        <rFont val="ＭＳ 明朝"/>
        <family val="1"/>
        <charset val="128"/>
      </rPr>
      <t>内水面水産試験場管理運営費</t>
    </r>
  </si>
  <si>
    <r>
      <rPr>
        <sz val="11"/>
        <rFont val="ＭＳ 明朝"/>
        <family val="1"/>
        <charset val="128"/>
      </rPr>
      <t>など</t>
    </r>
  </si>
  <si>
    <r>
      <rPr>
        <sz val="11"/>
        <rFont val="ＭＳ 明朝"/>
        <family val="1"/>
        <charset val="128"/>
      </rPr>
      <t>維持補修費</t>
    </r>
  </si>
  <si>
    <r>
      <rPr>
        <sz val="11"/>
        <rFont val="ＭＳ 明朝"/>
        <family val="1"/>
        <charset val="128"/>
      </rPr>
      <t>物　件　費</t>
    </r>
    <phoneticPr fontId="2"/>
  </si>
  <si>
    <r>
      <rPr>
        <sz val="11"/>
        <rFont val="ＭＳ 明朝"/>
        <family val="1"/>
        <charset val="128"/>
      </rPr>
      <t>栽培漁業センター管理運営費</t>
    </r>
    <rPh sb="0" eb="4">
      <t>サイバイギョギョウ</t>
    </rPh>
    <rPh sb="8" eb="10">
      <t>カンリ</t>
    </rPh>
    <rPh sb="10" eb="13">
      <t>ウンエイヒ</t>
    </rPh>
    <phoneticPr fontId="2"/>
  </si>
  <si>
    <r>
      <rPr>
        <sz val="12"/>
        <rFont val="ＭＳ 明朝"/>
        <family val="1"/>
        <charset val="128"/>
      </rPr>
      <t>沿岸漁業改善資金特別会計</t>
    </r>
    <r>
      <rPr>
        <sz val="12"/>
        <rFont val="Century"/>
        <family val="1"/>
      </rPr>
      <t xml:space="preserve">      </t>
    </r>
    <r>
      <rPr>
        <sz val="12"/>
        <color theme="1"/>
        <rFont val="ＭＳ Ｐ明朝"/>
        <family val="1"/>
        <charset val="128"/>
      </rPr>
      <t/>
    </r>
    <phoneticPr fontId="2"/>
  </si>
  <si>
    <r>
      <rPr>
        <sz val="11"/>
        <rFont val="ＭＳ 明朝"/>
        <family val="1"/>
        <charset val="128"/>
      </rPr>
      <t>沿岸漁業振興調査事業費</t>
    </r>
  </si>
  <si>
    <r>
      <rPr>
        <sz val="11"/>
        <rFont val="ＭＳ 明朝"/>
        <family val="1"/>
        <charset val="128"/>
      </rPr>
      <t>試験研究費</t>
    </r>
  </si>
  <si>
    <r>
      <rPr>
        <sz val="11"/>
        <rFont val="ＭＳ 明朝"/>
        <family val="1"/>
        <charset val="128"/>
      </rPr>
      <t>会特計別</t>
    </r>
    <rPh sb="0" eb="1">
      <t>カイ</t>
    </rPh>
    <rPh sb="1" eb="2">
      <t>トク</t>
    </rPh>
    <phoneticPr fontId="2"/>
  </si>
  <si>
    <r>
      <rPr>
        <sz val="11"/>
        <rFont val="ＭＳ 明朝"/>
        <family val="1"/>
        <charset val="128"/>
      </rPr>
      <t>貸付勘定</t>
    </r>
  </si>
  <si>
    <r>
      <rPr>
        <sz val="11"/>
        <rFont val="ＭＳ 明朝"/>
        <family val="1"/>
        <charset val="128"/>
      </rPr>
      <t>資金貸付、余剰金の返納等</t>
    </r>
    <rPh sb="5" eb="8">
      <t>ヨジョウキン</t>
    </rPh>
    <rPh sb="9" eb="11">
      <t>ヘンノウ</t>
    </rPh>
    <rPh sb="11" eb="12">
      <t>ナド</t>
    </rPh>
    <phoneticPr fontId="2"/>
  </si>
  <si>
    <r>
      <rPr>
        <sz val="11"/>
        <rFont val="ＭＳ 明朝"/>
        <family val="1"/>
        <charset val="128"/>
      </rPr>
      <t>漁港漂着物撤去処理事業費</t>
    </r>
    <rPh sb="0" eb="2">
      <t>ギョコウ</t>
    </rPh>
    <rPh sb="2" eb="4">
      <t>ヒョウチャク</t>
    </rPh>
    <rPh sb="4" eb="5">
      <t>ブツ</t>
    </rPh>
    <rPh sb="5" eb="7">
      <t>テッキョ</t>
    </rPh>
    <rPh sb="7" eb="9">
      <t>ショリ</t>
    </rPh>
    <rPh sb="9" eb="12">
      <t>ジギョウヒ</t>
    </rPh>
    <phoneticPr fontId="2"/>
  </si>
  <si>
    <r>
      <rPr>
        <sz val="11"/>
        <rFont val="ＭＳ 明朝"/>
        <family val="1"/>
        <charset val="128"/>
      </rPr>
      <t>業務勘定</t>
    </r>
  </si>
  <si>
    <r>
      <rPr>
        <sz val="11"/>
        <rFont val="ＭＳ 明朝"/>
        <family val="1"/>
        <charset val="128"/>
      </rPr>
      <t>指導・委託・運用益の繰出</t>
    </r>
  </si>
  <si>
    <r>
      <rPr>
        <sz val="11"/>
        <rFont val="ＭＳ 明朝"/>
        <family val="1"/>
        <charset val="128"/>
      </rPr>
      <t>新規漁場・資源開拓推進事業費</t>
    </r>
    <rPh sb="0" eb="2">
      <t>シンキ</t>
    </rPh>
    <rPh sb="2" eb="4">
      <t>ギョジョウ</t>
    </rPh>
    <rPh sb="5" eb="7">
      <t>シゲン</t>
    </rPh>
    <rPh sb="7" eb="9">
      <t>カイタク</t>
    </rPh>
    <rPh sb="9" eb="11">
      <t>スイシン</t>
    </rPh>
    <rPh sb="11" eb="14">
      <t>ジギョウヒ</t>
    </rPh>
    <phoneticPr fontId="2"/>
  </si>
  <si>
    <r>
      <rPr>
        <sz val="11"/>
        <rFont val="ＭＳ 明朝"/>
        <family val="1"/>
        <charset val="128"/>
      </rPr>
      <t>水産試験場管理運営費</t>
    </r>
  </si>
  <si>
    <r>
      <rPr>
        <sz val="11"/>
        <rFont val="ＭＳ 明朝"/>
        <family val="1"/>
        <charset val="128"/>
      </rPr>
      <t>サケ・マス振興事業費</t>
    </r>
    <rPh sb="5" eb="7">
      <t>シンコウ</t>
    </rPh>
    <rPh sb="7" eb="10">
      <t>ジギョウヒ</t>
    </rPh>
    <phoneticPr fontId="2"/>
  </si>
  <si>
    <r>
      <rPr>
        <sz val="12"/>
        <rFont val="ＭＳ 明朝"/>
        <family val="1"/>
        <charset val="128"/>
      </rPr>
      <t>５　主要魚種の漁期・漁場</t>
    </r>
    <phoneticPr fontId="19"/>
  </si>
  <si>
    <r>
      <rPr>
        <sz val="11"/>
        <rFont val="ＭＳ 明朝"/>
        <family val="1"/>
        <charset val="128"/>
      </rPr>
      <t>魚</t>
    </r>
    <r>
      <rPr>
        <sz val="11"/>
        <rFont val="Century"/>
        <family val="1"/>
      </rPr>
      <t xml:space="preserve">   </t>
    </r>
    <r>
      <rPr>
        <sz val="11"/>
        <rFont val="ＭＳ 明朝"/>
        <family val="1"/>
        <charset val="128"/>
      </rPr>
      <t>種</t>
    </r>
  </si>
  <si>
    <r>
      <rPr>
        <sz val="11"/>
        <rFont val="ＭＳ 明朝"/>
        <family val="1"/>
        <charset val="128"/>
      </rPr>
      <t>漁</t>
    </r>
    <r>
      <rPr>
        <sz val="11"/>
        <rFont val="Century"/>
        <family val="1"/>
      </rPr>
      <t xml:space="preserve">  </t>
    </r>
    <r>
      <rPr>
        <sz val="11"/>
        <rFont val="ＭＳ 明朝"/>
        <family val="1"/>
        <charset val="128"/>
      </rPr>
      <t>期</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</si>
  <si>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</si>
  <si>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まあじ</t>
    </r>
  </si>
  <si>
    <r>
      <t>5</t>
    </r>
    <r>
      <rPr>
        <sz val="11"/>
        <rFont val="ＭＳ 明朝"/>
        <family val="1"/>
        <charset val="128"/>
      </rPr>
      <t>～</t>
    </r>
    <r>
      <rPr>
        <sz val="11"/>
        <rFont val="Century"/>
        <family val="1"/>
      </rPr>
      <t>11</t>
    </r>
    <r>
      <rPr>
        <sz val="11"/>
        <rFont val="ＭＳ 明朝"/>
        <family val="1"/>
        <charset val="128"/>
      </rPr>
      <t>月</t>
    </r>
    <phoneticPr fontId="19"/>
  </si>
  <si>
    <r>
      <rPr>
        <sz val="11"/>
        <rFont val="ＭＳ 明朝"/>
        <family val="1"/>
        <charset val="128"/>
      </rPr>
      <t>小型定置</t>
    </r>
  </si>
  <si>
    <r>
      <rPr>
        <sz val="11"/>
        <rFont val="ＭＳ 明朝"/>
        <family val="1"/>
        <charset val="128"/>
      </rPr>
      <t>地</t>
    </r>
    <r>
      <rPr>
        <sz val="11"/>
        <rFont val="Century"/>
        <family val="1"/>
      </rPr>
      <t xml:space="preserve">  </t>
    </r>
    <r>
      <rPr>
        <sz val="11"/>
        <rFont val="ＭＳ 明朝"/>
        <family val="1"/>
        <charset val="128"/>
      </rPr>
      <t>先</t>
    </r>
  </si>
  <si>
    <r>
      <rPr>
        <sz val="11"/>
        <rFont val="ＭＳ 明朝"/>
        <family val="1"/>
        <charset val="128"/>
      </rPr>
      <t>すけとうだら</t>
    </r>
  </si>
  <si>
    <r>
      <t>9</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</si>
  <si>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底びき網</t>
    </r>
  </si>
  <si>
    <r>
      <t>200</t>
    </r>
    <r>
      <rPr>
        <sz val="11"/>
        <rFont val="ＭＳ 明朝"/>
        <family val="1"/>
        <charset val="128"/>
      </rPr>
      <t>～</t>
    </r>
    <r>
      <rPr>
        <sz val="11"/>
        <rFont val="Century"/>
        <family val="1"/>
      </rPr>
      <t>350</t>
    </r>
  </si>
  <si>
    <r>
      <rPr>
        <sz val="11"/>
        <rFont val="ＭＳ 明朝"/>
        <family val="1"/>
        <charset val="128"/>
      </rPr>
      <t>ぶり･いなだ</t>
    </r>
  </si>
  <si>
    <r>
      <rPr>
        <sz val="11"/>
        <rFont val="ＭＳ 明朝"/>
        <family val="1"/>
        <charset val="128"/>
      </rPr>
      <t>ひきなわ釣り</t>
    </r>
  </si>
  <si>
    <r>
      <rPr>
        <sz val="11"/>
        <rFont val="ＭＳ 明朝"/>
        <family val="1"/>
        <charset val="128"/>
      </rPr>
      <t>沿岸</t>
    </r>
    <r>
      <rPr>
        <sz val="11"/>
        <rFont val="Century"/>
        <family val="1"/>
      </rPr>
      <t>1</t>
    </r>
    <r>
      <rPr>
        <sz val="11"/>
        <rFont val="ＭＳ 明朝"/>
        <family val="1"/>
        <charset val="128"/>
      </rPr>
      <t>～</t>
    </r>
    <r>
      <rPr>
        <sz val="11"/>
        <rFont val="Century"/>
        <family val="1"/>
      </rPr>
      <t>5</t>
    </r>
    <r>
      <rPr>
        <sz val="11"/>
        <rFont val="ＭＳ 明朝"/>
        <family val="1"/>
        <charset val="128"/>
      </rPr>
      <t>ﾏｲﾙ内</t>
    </r>
  </si>
  <si>
    <r>
      <rPr>
        <sz val="11"/>
        <rFont val="ＭＳ 明朝"/>
        <family val="1"/>
        <charset val="128"/>
      </rPr>
      <t>はたはた</t>
    </r>
  </si>
  <si>
    <r>
      <t>9</t>
    </r>
    <r>
      <rPr>
        <sz val="11"/>
        <rFont val="ＭＳ 明朝"/>
        <family val="1"/>
        <charset val="128"/>
      </rPr>
      <t>～</t>
    </r>
    <r>
      <rPr>
        <sz val="11"/>
        <rFont val="Century"/>
        <family val="1"/>
      </rPr>
      <t>6</t>
    </r>
    <r>
      <rPr>
        <sz val="11"/>
        <rFont val="ＭＳ 明朝"/>
        <family val="1"/>
        <charset val="128"/>
      </rPr>
      <t>月</t>
    </r>
  </si>
  <si>
    <r>
      <t>130</t>
    </r>
    <r>
      <rPr>
        <sz val="11"/>
        <rFont val="ＭＳ 明朝"/>
        <family val="1"/>
        <charset val="128"/>
      </rPr>
      <t>～</t>
    </r>
    <r>
      <rPr>
        <sz val="11"/>
        <rFont val="Century"/>
        <family val="1"/>
      </rPr>
      <t>300</t>
    </r>
  </si>
  <si>
    <r>
      <t>8</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</si>
  <si>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沿岸天然礁･人工魚礁</t>
    </r>
  </si>
  <si>
    <r>
      <rPr>
        <sz val="11"/>
        <rFont val="ＭＳ 明朝"/>
        <family val="1"/>
        <charset val="128"/>
      </rPr>
      <t>あんこう</t>
    </r>
  </si>
  <si>
    <r>
      <t>80</t>
    </r>
    <r>
      <rPr>
        <sz val="11"/>
        <rFont val="ＭＳ 明朝"/>
        <family val="1"/>
        <charset val="128"/>
      </rPr>
      <t>～</t>
    </r>
    <r>
      <rPr>
        <sz val="11"/>
        <rFont val="Century"/>
        <family val="1"/>
      </rPr>
      <t>200</t>
    </r>
    <phoneticPr fontId="19"/>
  </si>
  <si>
    <r>
      <t>5</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</si>
  <si>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定置</t>
    </r>
  </si>
  <si>
    <r>
      <rPr>
        <sz val="11"/>
        <rFont val="ＭＳ 明朝"/>
        <family val="1"/>
        <charset val="128"/>
      </rPr>
      <t>あぶらつのざめ</t>
    </r>
  </si>
  <si>
    <r>
      <t>12</t>
    </r>
    <r>
      <rPr>
        <sz val="11"/>
        <rFont val="ＭＳ 明朝"/>
        <family val="1"/>
        <charset val="128"/>
      </rPr>
      <t>～</t>
    </r>
    <r>
      <rPr>
        <sz val="11"/>
        <rFont val="Century"/>
        <family val="1"/>
      </rPr>
      <t>4</t>
    </r>
    <r>
      <rPr>
        <sz val="11"/>
        <rFont val="ＭＳ 明朝"/>
        <family val="1"/>
        <charset val="128"/>
      </rPr>
      <t>月</t>
    </r>
  </si>
  <si>
    <r>
      <t>180</t>
    </r>
    <r>
      <rPr>
        <sz val="11"/>
        <rFont val="ＭＳ 明朝"/>
        <family val="1"/>
        <charset val="128"/>
      </rPr>
      <t>～</t>
    </r>
    <r>
      <rPr>
        <sz val="11"/>
        <rFont val="Century"/>
        <family val="1"/>
      </rPr>
      <t>250</t>
    </r>
  </si>
  <si>
    <r>
      <rPr>
        <sz val="11"/>
        <rFont val="ＭＳ 明朝"/>
        <family val="1"/>
        <charset val="128"/>
      </rPr>
      <t>まぐろ</t>
    </r>
    <phoneticPr fontId="19"/>
  </si>
  <si>
    <r>
      <t>5</t>
    </r>
    <r>
      <rPr>
        <sz val="11"/>
        <rFont val="ＭＳ 明朝"/>
        <family val="1"/>
        <charset val="128"/>
      </rPr>
      <t>～</t>
    </r>
    <r>
      <rPr>
        <sz val="11"/>
        <rFont val="Century"/>
        <family val="1"/>
      </rPr>
      <t>12</t>
    </r>
    <r>
      <rPr>
        <sz val="11"/>
        <rFont val="ＭＳ 明朝"/>
        <family val="1"/>
        <charset val="128"/>
      </rPr>
      <t>月</t>
    </r>
    <phoneticPr fontId="19"/>
  </si>
  <si>
    <r>
      <rPr>
        <sz val="11"/>
        <rFont val="ＭＳ 明朝"/>
        <family val="1"/>
        <charset val="128"/>
      </rPr>
      <t>はえなわ、一本釣り</t>
    </r>
    <rPh sb="5" eb="7">
      <t>イッポン</t>
    </rPh>
    <rPh sb="7" eb="8">
      <t>ツ</t>
    </rPh>
    <phoneticPr fontId="19"/>
  </si>
  <si>
    <r>
      <rPr>
        <sz val="11"/>
        <rFont val="ＭＳ 明朝"/>
        <family val="1"/>
        <charset val="128"/>
      </rPr>
      <t>ﾀﾗ場周辺･飛島周辺･沖合天然礁</t>
    </r>
    <rPh sb="3" eb="5">
      <t>シュウヘン</t>
    </rPh>
    <phoneticPr fontId="19"/>
  </si>
  <si>
    <r>
      <t>1</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</si>
  <si>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はえなわ</t>
    </r>
  </si>
  <si>
    <r>
      <t>150</t>
    </r>
    <r>
      <rPr>
        <sz val="11"/>
        <rFont val="ＭＳ 明朝"/>
        <family val="1"/>
        <charset val="128"/>
      </rPr>
      <t>～</t>
    </r>
    <r>
      <rPr>
        <sz val="11"/>
        <rFont val="Century"/>
        <family val="1"/>
      </rPr>
      <t>300</t>
    </r>
  </si>
  <si>
    <r>
      <rPr>
        <sz val="11"/>
        <rFont val="ＭＳ 明朝"/>
        <family val="1"/>
        <charset val="128"/>
      </rPr>
      <t>さけ</t>
    </r>
  </si>
  <si>
    <r>
      <t>10</t>
    </r>
    <r>
      <rPr>
        <sz val="11"/>
        <rFont val="ＭＳ 明朝"/>
        <family val="1"/>
        <charset val="128"/>
      </rPr>
      <t>～</t>
    </r>
    <r>
      <rPr>
        <sz val="11"/>
        <rFont val="Century"/>
        <family val="1"/>
      </rPr>
      <t>12</t>
    </r>
    <r>
      <rPr>
        <sz val="11"/>
        <rFont val="ＭＳ 明朝"/>
        <family val="1"/>
        <charset val="128"/>
      </rPr>
      <t>月</t>
    </r>
  </si>
  <si>
    <r>
      <t>2</t>
    </r>
    <r>
      <rPr>
        <sz val="11"/>
        <rFont val="ＭＳ 明朝"/>
        <family val="1"/>
        <charset val="128"/>
      </rPr>
      <t>～</t>
    </r>
    <r>
      <rPr>
        <sz val="11"/>
        <rFont val="Century"/>
        <family val="1"/>
      </rPr>
      <t>4</t>
    </r>
    <r>
      <rPr>
        <sz val="11"/>
        <rFont val="ＭＳ 明朝"/>
        <family val="1"/>
        <charset val="128"/>
      </rPr>
      <t>月</t>
    </r>
  </si>
  <si>
    <r>
      <rPr>
        <sz val="11"/>
        <rFont val="ＭＳ 明朝"/>
        <family val="1"/>
        <charset val="128"/>
      </rPr>
      <t>さし網</t>
    </r>
  </si>
  <si>
    <r>
      <rPr>
        <sz val="11"/>
        <rFont val="ＭＳ 明朝"/>
        <family val="1"/>
        <charset val="128"/>
      </rPr>
      <t>飛島東側の許可漁場</t>
    </r>
  </si>
  <si>
    <r>
      <rPr>
        <sz val="11"/>
        <rFont val="ＭＳ 明朝"/>
        <family val="1"/>
        <charset val="128"/>
      </rPr>
      <t>ます</t>
    </r>
  </si>
  <si>
    <r>
      <t>4</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</si>
  <si>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流し網</t>
    </r>
  </si>
  <si>
    <r>
      <rPr>
        <sz val="11"/>
        <rFont val="ＭＳ 明朝"/>
        <family val="1"/>
        <charset val="128"/>
      </rPr>
      <t>たい</t>
    </r>
  </si>
  <si>
    <r>
      <t>9</t>
    </r>
    <r>
      <rPr>
        <sz val="11"/>
        <rFont val="ＭＳ 明朝"/>
        <family val="1"/>
        <charset val="128"/>
      </rPr>
      <t>～</t>
    </r>
    <r>
      <rPr>
        <sz val="11"/>
        <rFont val="Century"/>
        <family val="1"/>
      </rPr>
      <t>5</t>
    </r>
    <r>
      <rPr>
        <sz val="11"/>
        <rFont val="ＭＳ 明朝"/>
        <family val="1"/>
        <charset val="128"/>
      </rPr>
      <t>月</t>
    </r>
  </si>
  <si>
    <r>
      <t>50</t>
    </r>
    <r>
      <rPr>
        <sz val="11"/>
        <rFont val="ＭＳ 明朝"/>
        <family val="1"/>
        <charset val="128"/>
      </rPr>
      <t>～</t>
    </r>
    <r>
      <rPr>
        <sz val="11"/>
        <rFont val="Century"/>
        <family val="1"/>
      </rPr>
      <t>100</t>
    </r>
  </si>
  <si>
    <r>
      <t>5</t>
    </r>
    <r>
      <rPr>
        <sz val="11"/>
        <rFont val="ＭＳ 明朝"/>
        <family val="1"/>
        <charset val="128"/>
      </rPr>
      <t>～</t>
    </r>
    <r>
      <rPr>
        <sz val="11"/>
        <rFont val="Century"/>
        <family val="1"/>
      </rPr>
      <t>11</t>
    </r>
    <r>
      <rPr>
        <sz val="11"/>
        <rFont val="ＭＳ 明朝"/>
        <family val="1"/>
        <charset val="128"/>
      </rPr>
      <t>月</t>
    </r>
  </si>
  <si>
    <r>
      <rPr>
        <sz val="11"/>
        <rFont val="ＭＳ 明朝"/>
        <family val="1"/>
        <charset val="128"/>
      </rPr>
      <t>ごち網</t>
    </r>
  </si>
  <si>
    <r>
      <t>40</t>
    </r>
    <r>
      <rPr>
        <sz val="11"/>
        <rFont val="ＭＳ 明朝"/>
        <family val="1"/>
        <charset val="128"/>
      </rPr>
      <t>～</t>
    </r>
    <r>
      <rPr>
        <sz val="11"/>
        <rFont val="Century"/>
        <family val="1"/>
      </rPr>
      <t>80</t>
    </r>
  </si>
  <si>
    <r>
      <rPr>
        <sz val="11"/>
        <rFont val="ＭＳ 明朝"/>
        <family val="1"/>
        <charset val="128"/>
      </rPr>
      <t>するめいか</t>
    </r>
  </si>
  <si>
    <r>
      <t>5</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</si>
  <si>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一本釣り</t>
    </r>
  </si>
  <si>
    <r>
      <rPr>
        <sz val="11"/>
        <rFont val="ＭＳ 明朝"/>
        <family val="1"/>
        <charset val="128"/>
      </rPr>
      <t>ﾀﾗ場･飛島周辺･沖合天然礁</t>
    </r>
  </si>
  <si>
    <r>
      <t>4</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</si>
  <si>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大瀬･明石礁･沿岸</t>
    </r>
    <r>
      <rPr>
        <sz val="11"/>
        <rFont val="Century"/>
        <family val="1"/>
      </rPr>
      <t>20</t>
    </r>
    <r>
      <rPr>
        <sz val="11"/>
        <rFont val="ＭＳ 明朝"/>
        <family val="1"/>
        <charset val="128"/>
      </rPr>
      <t>～</t>
    </r>
    <r>
      <rPr>
        <sz val="11"/>
        <rFont val="Century"/>
        <family val="1"/>
      </rPr>
      <t>80</t>
    </r>
  </si>
  <si>
    <r>
      <rPr>
        <sz val="11"/>
        <rFont val="ＭＳ 明朝"/>
        <family val="1"/>
        <charset val="128"/>
      </rPr>
      <t>やりいか</t>
    </r>
  </si>
  <si>
    <r>
      <t>12</t>
    </r>
    <r>
      <rPr>
        <sz val="11"/>
        <rFont val="ＭＳ 明朝"/>
        <family val="1"/>
        <charset val="128"/>
      </rPr>
      <t>～</t>
    </r>
    <r>
      <rPr>
        <sz val="11"/>
        <rFont val="Century"/>
        <family val="1"/>
      </rPr>
      <t>3</t>
    </r>
    <r>
      <rPr>
        <sz val="11"/>
        <rFont val="ＭＳ 明朝"/>
        <family val="1"/>
        <charset val="128"/>
      </rPr>
      <t>月</t>
    </r>
  </si>
  <si>
    <r>
      <rPr>
        <sz val="11"/>
        <rFont val="ＭＳ 明朝"/>
        <family val="1"/>
        <charset val="128"/>
      </rPr>
      <t>沿岸天然礁･人工魚礁･飛島周辺</t>
    </r>
  </si>
  <si>
    <r>
      <t>6</t>
    </r>
    <r>
      <rPr>
        <sz val="11"/>
        <rFont val="ＭＳ 明朝"/>
        <family val="1"/>
        <charset val="128"/>
      </rPr>
      <t>～</t>
    </r>
    <r>
      <rPr>
        <sz val="11"/>
        <rFont val="Century"/>
        <family val="1"/>
      </rPr>
      <t>12</t>
    </r>
    <r>
      <rPr>
        <sz val="11"/>
        <rFont val="ＭＳ 明朝"/>
        <family val="1"/>
        <charset val="128"/>
      </rPr>
      <t>月</t>
    </r>
  </si>
  <si>
    <r>
      <t>20</t>
    </r>
    <r>
      <rPr>
        <sz val="11"/>
        <rFont val="ＭＳ 明朝"/>
        <family val="1"/>
        <charset val="128"/>
      </rPr>
      <t>～</t>
    </r>
    <r>
      <rPr>
        <sz val="11"/>
        <rFont val="Century"/>
        <family val="1"/>
      </rPr>
      <t>50</t>
    </r>
  </si>
  <si>
    <r>
      <t>2</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</si>
  <si>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飛島地先</t>
    </r>
  </si>
  <si>
    <r>
      <t>5</t>
    </r>
    <r>
      <rPr>
        <sz val="11"/>
        <rFont val="ＭＳ 明朝"/>
        <family val="1"/>
        <charset val="128"/>
      </rPr>
      <t>～</t>
    </r>
    <r>
      <rPr>
        <sz val="11"/>
        <rFont val="Century"/>
        <family val="1"/>
      </rPr>
      <t>7</t>
    </r>
    <r>
      <rPr>
        <sz val="11"/>
        <rFont val="ＭＳ 明朝"/>
        <family val="1"/>
        <charset val="128"/>
      </rPr>
      <t>月</t>
    </r>
  </si>
  <si>
    <r>
      <rPr>
        <sz val="11"/>
        <rFont val="ＭＳ 明朝"/>
        <family val="1"/>
        <charset val="128"/>
      </rPr>
      <t>飛島周辺</t>
    </r>
  </si>
  <si>
    <r>
      <rPr>
        <sz val="11"/>
        <rFont val="ＭＳ 明朝"/>
        <family val="1"/>
        <charset val="128"/>
      </rPr>
      <t>あまだい</t>
    </r>
  </si>
  <si>
    <r>
      <t>7</t>
    </r>
    <r>
      <rPr>
        <sz val="11"/>
        <rFont val="ＭＳ 明朝"/>
        <family val="1"/>
        <charset val="128"/>
      </rPr>
      <t>～</t>
    </r>
    <r>
      <rPr>
        <sz val="11"/>
        <rFont val="Century"/>
        <family val="1"/>
      </rPr>
      <t>10</t>
    </r>
    <r>
      <rPr>
        <sz val="11"/>
        <rFont val="ＭＳ 明朝"/>
        <family val="1"/>
        <charset val="128"/>
      </rPr>
      <t>月</t>
    </r>
  </si>
  <si>
    <r>
      <t>80</t>
    </r>
    <r>
      <rPr>
        <sz val="11"/>
        <rFont val="ＭＳ 明朝"/>
        <family val="1"/>
        <charset val="128"/>
      </rPr>
      <t>～</t>
    </r>
    <r>
      <rPr>
        <sz val="11"/>
        <rFont val="Century"/>
        <family val="1"/>
      </rPr>
      <t>120</t>
    </r>
  </si>
  <si>
    <r>
      <t>10</t>
    </r>
    <r>
      <rPr>
        <sz val="11"/>
        <rFont val="ＭＳ 明朝"/>
        <family val="1"/>
        <charset val="128"/>
      </rPr>
      <t>～</t>
    </r>
    <r>
      <rPr>
        <sz val="11"/>
        <rFont val="Century"/>
        <family val="1"/>
      </rPr>
      <t>4</t>
    </r>
    <r>
      <rPr>
        <sz val="11"/>
        <rFont val="ＭＳ 明朝"/>
        <family val="1"/>
        <charset val="128"/>
      </rPr>
      <t>月</t>
    </r>
  </si>
  <si>
    <r>
      <t>80</t>
    </r>
    <r>
      <rPr>
        <sz val="11"/>
        <rFont val="ＭＳ 明朝"/>
        <family val="1"/>
        <charset val="128"/>
      </rPr>
      <t>～</t>
    </r>
    <r>
      <rPr>
        <sz val="11"/>
        <rFont val="Century"/>
        <family val="1"/>
      </rPr>
      <t>200</t>
    </r>
  </si>
  <si>
    <r>
      <rPr>
        <sz val="11"/>
        <rFont val="ＭＳ 明朝"/>
        <family val="1"/>
        <charset val="128"/>
      </rPr>
      <t>きす</t>
    </r>
  </si>
  <si>
    <r>
      <t>4</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</si>
  <si>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80</t>
    </r>
  </si>
  <si>
    <r>
      <rPr>
        <sz val="11"/>
        <rFont val="ＭＳ 明朝"/>
        <family val="1"/>
        <charset val="128"/>
      </rPr>
      <t>ひらめ･かれい</t>
    </r>
  </si>
  <si>
    <r>
      <t>80</t>
    </r>
    <r>
      <rPr>
        <sz val="11"/>
        <rFont val="ＭＳ 明朝"/>
        <family val="1"/>
        <charset val="128"/>
      </rPr>
      <t>～</t>
    </r>
    <r>
      <rPr>
        <sz val="11"/>
        <rFont val="Century"/>
        <family val="1"/>
      </rPr>
      <t>230</t>
    </r>
  </si>
  <si>
    <r>
      <rPr>
        <sz val="11"/>
        <rFont val="ＭＳ 明朝"/>
        <family val="1"/>
        <charset val="128"/>
      </rPr>
      <t>うすめばる</t>
    </r>
  </si>
  <si>
    <r>
      <t>4</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</si>
  <si>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飛島漁業権内</t>
    </r>
    <r>
      <rPr>
        <sz val="11"/>
        <rFont val="Century"/>
        <family val="1"/>
      </rPr>
      <t>120</t>
    </r>
    <r>
      <rPr>
        <sz val="11"/>
        <rFont val="ＭＳ 明朝"/>
        <family val="1"/>
        <charset val="128"/>
      </rPr>
      <t>～</t>
    </r>
    <r>
      <rPr>
        <sz val="11"/>
        <rFont val="Century"/>
        <family val="1"/>
      </rPr>
      <t>180</t>
    </r>
  </si>
  <si>
    <r>
      <t>2</t>
    </r>
    <r>
      <rPr>
        <sz val="11"/>
        <rFont val="ＭＳ 明朝"/>
        <family val="1"/>
        <charset val="128"/>
      </rPr>
      <t>～</t>
    </r>
    <r>
      <rPr>
        <sz val="11"/>
        <rFont val="Century"/>
        <family val="1"/>
      </rPr>
      <t>11</t>
    </r>
    <r>
      <rPr>
        <sz val="11"/>
        <rFont val="ＭＳ 明朝"/>
        <family val="1"/>
        <charset val="128"/>
      </rPr>
      <t>月</t>
    </r>
  </si>
  <si>
    <r>
      <t>20</t>
    </r>
    <r>
      <rPr>
        <sz val="11"/>
        <rFont val="ＭＳ 明朝"/>
        <family val="1"/>
        <charset val="128"/>
      </rPr>
      <t>～</t>
    </r>
    <r>
      <rPr>
        <sz val="11"/>
        <rFont val="Century"/>
        <family val="1"/>
      </rPr>
      <t>70</t>
    </r>
  </si>
  <si>
    <r>
      <t>2</t>
    </r>
    <r>
      <rPr>
        <sz val="11"/>
        <rFont val="ＭＳ 明朝"/>
        <family val="1"/>
        <charset val="128"/>
      </rPr>
      <t>～</t>
    </r>
    <r>
      <rPr>
        <sz val="11"/>
        <rFont val="Century"/>
        <family val="1"/>
      </rPr>
      <t>10</t>
    </r>
    <r>
      <rPr>
        <sz val="11"/>
        <rFont val="ＭＳ 明朝"/>
        <family val="1"/>
        <charset val="128"/>
      </rPr>
      <t>月</t>
    </r>
  </si>
  <si>
    <r>
      <rPr>
        <sz val="11"/>
        <rFont val="ＭＳ 明朝"/>
        <family val="1"/>
        <charset val="128"/>
      </rPr>
      <t>大瀬･沿岸天然礁･飛島周辺</t>
    </r>
  </si>
  <si>
    <r>
      <t>6</t>
    </r>
    <r>
      <rPr>
        <sz val="11"/>
        <rFont val="ＭＳ 明朝"/>
        <family val="1"/>
        <charset val="128"/>
      </rPr>
      <t>～</t>
    </r>
    <r>
      <rPr>
        <sz val="11"/>
        <rFont val="Century"/>
        <family val="1"/>
      </rPr>
      <t>9</t>
    </r>
    <r>
      <rPr>
        <sz val="11"/>
        <rFont val="ＭＳ 明朝"/>
        <family val="1"/>
        <charset val="128"/>
      </rPr>
      <t>月</t>
    </r>
  </si>
  <si>
    <r>
      <rPr>
        <sz val="11"/>
        <rFont val="ＭＳ 明朝"/>
        <family val="1"/>
        <charset val="128"/>
      </rPr>
      <t>とらふぐ</t>
    </r>
  </si>
  <si>
    <r>
      <t>9</t>
    </r>
    <r>
      <rPr>
        <sz val="11"/>
        <rFont val="ＭＳ 明朝"/>
        <family val="1"/>
        <charset val="128"/>
      </rPr>
      <t>～</t>
    </r>
    <r>
      <rPr>
        <sz val="11"/>
        <rFont val="Century"/>
        <family val="1"/>
      </rPr>
      <t>3</t>
    </r>
    <r>
      <rPr>
        <sz val="11"/>
        <rFont val="ＭＳ 明朝"/>
        <family val="1"/>
        <charset val="128"/>
      </rPr>
      <t>月</t>
    </r>
  </si>
  <si>
    <r>
      <t>30</t>
    </r>
    <r>
      <rPr>
        <sz val="11"/>
        <rFont val="ＭＳ 明朝"/>
        <family val="1"/>
        <charset val="128"/>
      </rPr>
      <t>～</t>
    </r>
    <r>
      <rPr>
        <sz val="11"/>
        <rFont val="Century"/>
        <family val="1"/>
      </rPr>
      <t>120</t>
    </r>
  </si>
  <si>
    <r>
      <rPr>
        <sz val="11"/>
        <rFont val="ＭＳ 明朝"/>
        <family val="1"/>
        <charset val="128"/>
      </rPr>
      <t>まだら</t>
    </r>
  </si>
  <si>
    <r>
      <t>180</t>
    </r>
    <r>
      <rPr>
        <sz val="11"/>
        <rFont val="ＭＳ 明朝"/>
        <family val="1"/>
        <charset val="128"/>
      </rPr>
      <t>～</t>
    </r>
    <r>
      <rPr>
        <sz val="11"/>
        <rFont val="Century"/>
        <family val="1"/>
      </rPr>
      <t>300</t>
    </r>
  </si>
  <si>
    <r>
      <rPr>
        <sz val="11"/>
        <rFont val="ＭＳ 明朝"/>
        <family val="1"/>
        <charset val="128"/>
      </rPr>
      <t>ほっこくあかえび</t>
    </r>
    <phoneticPr fontId="19"/>
  </si>
  <si>
    <r>
      <t>250</t>
    </r>
    <r>
      <rPr>
        <sz val="11"/>
        <rFont val="ＭＳ 明朝"/>
        <family val="1"/>
        <charset val="128"/>
      </rPr>
      <t>～</t>
    </r>
    <r>
      <rPr>
        <sz val="11"/>
        <rFont val="Century"/>
        <family val="1"/>
      </rPr>
      <t>600</t>
    </r>
  </si>
  <si>
    <r>
      <t>10</t>
    </r>
    <r>
      <rPr>
        <sz val="11"/>
        <rFont val="ＭＳ 明朝"/>
        <family val="1"/>
        <charset val="128"/>
      </rPr>
      <t>～</t>
    </r>
    <r>
      <rPr>
        <sz val="11"/>
        <rFont val="Century"/>
        <family val="1"/>
      </rPr>
      <t>1</t>
    </r>
    <r>
      <rPr>
        <sz val="11"/>
        <rFont val="ＭＳ 明朝"/>
        <family val="1"/>
        <charset val="128"/>
      </rPr>
      <t>月</t>
    </r>
  </si>
  <si>
    <r>
      <rPr>
        <sz val="11"/>
        <rFont val="ＭＳ 明朝"/>
        <family val="1"/>
        <charset val="128"/>
      </rPr>
      <t>沖合天然礁</t>
    </r>
  </si>
  <si>
    <r>
      <rPr>
        <sz val="11"/>
        <rFont val="ＭＳ 明朝"/>
        <family val="1"/>
        <charset val="128"/>
      </rPr>
      <t>くるまえび</t>
    </r>
  </si>
  <si>
    <r>
      <t>10</t>
    </r>
    <r>
      <rPr>
        <sz val="11"/>
        <rFont val="ＭＳ 明朝"/>
        <family val="1"/>
        <charset val="128"/>
      </rPr>
      <t>～</t>
    </r>
    <r>
      <rPr>
        <sz val="11"/>
        <rFont val="Century"/>
        <family val="1"/>
      </rPr>
      <t>50</t>
    </r>
  </si>
  <si>
    <r>
      <t>12</t>
    </r>
    <r>
      <rPr>
        <sz val="11"/>
        <rFont val="ＭＳ 明朝"/>
        <family val="1"/>
        <charset val="128"/>
      </rPr>
      <t>～</t>
    </r>
    <r>
      <rPr>
        <sz val="11"/>
        <rFont val="Century"/>
        <family val="1"/>
      </rPr>
      <t>2</t>
    </r>
    <r>
      <rPr>
        <sz val="11"/>
        <rFont val="ＭＳ 明朝"/>
        <family val="1"/>
        <charset val="128"/>
      </rPr>
      <t>月</t>
    </r>
  </si>
  <si>
    <r>
      <rPr>
        <sz val="11"/>
        <rFont val="ＭＳ 明朝"/>
        <family val="1"/>
        <charset val="128"/>
      </rPr>
      <t>ずわいがに</t>
    </r>
  </si>
  <si>
    <r>
      <rPr>
        <sz val="11"/>
        <rFont val="ＭＳ 明朝"/>
        <family val="1"/>
        <charset val="128"/>
      </rPr>
      <t>さわら</t>
    </r>
  </si>
  <si>
    <r>
      <t>9</t>
    </r>
    <r>
      <rPr>
        <sz val="11"/>
        <rFont val="ＭＳ 明朝"/>
        <family val="1"/>
        <charset val="128"/>
      </rPr>
      <t>～</t>
    </r>
    <r>
      <rPr>
        <sz val="11"/>
        <rFont val="Century"/>
        <family val="1"/>
      </rPr>
      <t>12</t>
    </r>
    <r>
      <rPr>
        <sz val="11"/>
        <rFont val="ＭＳ 明朝"/>
        <family val="1"/>
        <charset val="128"/>
      </rPr>
      <t>月</t>
    </r>
  </si>
  <si>
    <r>
      <t>30</t>
    </r>
    <r>
      <rPr>
        <sz val="11"/>
        <rFont val="ＭＳ 明朝"/>
        <family val="1"/>
        <charset val="128"/>
      </rPr>
      <t>～</t>
    </r>
    <r>
      <rPr>
        <sz val="11"/>
        <rFont val="Century"/>
        <family val="1"/>
      </rPr>
      <t>100</t>
    </r>
  </si>
  <si>
    <r>
      <rPr>
        <sz val="11"/>
        <rFont val="ＭＳ 明朝"/>
        <family val="1"/>
        <charset val="128"/>
      </rPr>
      <t>べにずわい</t>
    </r>
  </si>
  <si>
    <r>
      <t>4</t>
    </r>
    <r>
      <rPr>
        <sz val="11"/>
        <rFont val="ＭＳ 明朝"/>
        <family val="1"/>
        <charset val="128"/>
      </rPr>
      <t>～</t>
    </r>
    <r>
      <rPr>
        <sz val="11"/>
        <rFont val="Century"/>
        <family val="1"/>
      </rPr>
      <t>1</t>
    </r>
    <r>
      <rPr>
        <sz val="11"/>
        <rFont val="ＭＳ 明朝"/>
        <family val="1"/>
        <charset val="128"/>
      </rPr>
      <t>月</t>
    </r>
    <phoneticPr fontId="19"/>
  </si>
  <si>
    <r>
      <rPr>
        <sz val="11"/>
        <rFont val="ＭＳ 明朝"/>
        <family val="1"/>
        <charset val="128"/>
      </rPr>
      <t>かご</t>
    </r>
  </si>
  <si>
    <r>
      <t>800</t>
    </r>
    <r>
      <rPr>
        <sz val="11"/>
        <rFont val="ＭＳ 明朝"/>
        <family val="1"/>
        <charset val="128"/>
      </rPr>
      <t>以深</t>
    </r>
  </si>
  <si>
    <r>
      <t>4</t>
    </r>
    <r>
      <rPr>
        <sz val="11"/>
        <rFont val="ＭＳ 明朝"/>
        <family val="1"/>
        <charset val="128"/>
      </rPr>
      <t>～</t>
    </r>
    <r>
      <rPr>
        <sz val="11"/>
        <rFont val="Century"/>
        <family val="1"/>
      </rPr>
      <t>7</t>
    </r>
    <r>
      <rPr>
        <sz val="11"/>
        <rFont val="ＭＳ 明朝"/>
        <family val="1"/>
        <charset val="128"/>
      </rPr>
      <t xml:space="preserve">月
</t>
    </r>
    <r>
      <rPr>
        <sz val="11"/>
        <rFont val="Century"/>
        <family val="1"/>
      </rPr>
      <t>9</t>
    </r>
    <r>
      <rPr>
        <sz val="11"/>
        <rFont val="ＭＳ 明朝"/>
        <family val="1"/>
        <charset val="128"/>
      </rPr>
      <t>～</t>
    </r>
    <r>
      <rPr>
        <sz val="11"/>
        <rFont val="Century"/>
        <family val="1"/>
      </rPr>
      <t>12</t>
    </r>
    <r>
      <rPr>
        <sz val="11"/>
        <rFont val="ＭＳ 明朝"/>
        <family val="1"/>
        <charset val="128"/>
      </rPr>
      <t>月</t>
    </r>
  </si>
  <si>
    <r>
      <rPr>
        <sz val="11"/>
        <rFont val="ＭＳ 明朝"/>
        <family val="1"/>
        <charset val="128"/>
      </rPr>
      <t>地先</t>
    </r>
  </si>
  <si>
    <r>
      <rPr>
        <sz val="11"/>
        <rFont val="ＭＳ 明朝"/>
        <family val="1"/>
        <charset val="128"/>
      </rPr>
      <t>がざみ</t>
    </r>
  </si>
  <si>
    <r>
      <t>10</t>
    </r>
    <r>
      <rPr>
        <sz val="11"/>
        <rFont val="ＭＳ 明朝"/>
        <family val="1"/>
        <charset val="128"/>
      </rPr>
      <t>～</t>
    </r>
    <r>
      <rPr>
        <sz val="11"/>
        <rFont val="Century"/>
        <family val="1"/>
      </rPr>
      <t>30</t>
    </r>
  </si>
  <si>
    <r>
      <rPr>
        <sz val="11"/>
        <rFont val="ＭＳ 明朝"/>
        <family val="1"/>
        <charset val="128"/>
      </rPr>
      <t>ほっけ</t>
    </r>
  </si>
  <si>
    <r>
      <t>9</t>
    </r>
    <r>
      <rPr>
        <sz val="11"/>
        <rFont val="ＭＳ 明朝"/>
        <family val="1"/>
        <charset val="128"/>
      </rPr>
      <t>～</t>
    </r>
    <r>
      <rPr>
        <sz val="11"/>
        <rFont val="Century"/>
        <family val="1"/>
      </rPr>
      <t>11</t>
    </r>
    <r>
      <rPr>
        <sz val="11"/>
        <rFont val="ＭＳ 明朝"/>
        <family val="1"/>
        <charset val="128"/>
      </rPr>
      <t>月</t>
    </r>
  </si>
  <si>
    <r>
      <t>200</t>
    </r>
    <r>
      <rPr>
        <sz val="11"/>
        <rFont val="ＭＳ 明朝"/>
        <family val="1"/>
        <charset val="128"/>
      </rPr>
      <t>～</t>
    </r>
    <r>
      <rPr>
        <sz val="11"/>
        <rFont val="Century"/>
        <family val="1"/>
      </rPr>
      <t>300</t>
    </r>
  </si>
  <si>
    <r>
      <rPr>
        <sz val="11"/>
        <rFont val="ＭＳ 明朝"/>
        <family val="1"/>
        <charset val="128"/>
      </rPr>
      <t>深海性ばい</t>
    </r>
  </si>
  <si>
    <r>
      <t>6</t>
    </r>
    <r>
      <rPr>
        <sz val="11"/>
        <rFont val="ＭＳ 明朝"/>
        <family val="1"/>
        <charset val="128"/>
      </rPr>
      <t>～</t>
    </r>
    <r>
      <rPr>
        <sz val="11"/>
        <rFont val="Century"/>
        <family val="1"/>
      </rPr>
      <t>8</t>
    </r>
    <r>
      <rPr>
        <sz val="11"/>
        <rFont val="ＭＳ 明朝"/>
        <family val="1"/>
        <charset val="128"/>
      </rPr>
      <t>月</t>
    </r>
  </si>
  <si>
    <r>
      <t>400</t>
    </r>
    <r>
      <rPr>
        <sz val="11"/>
        <rFont val="ＭＳ 明朝"/>
        <family val="1"/>
        <charset val="128"/>
      </rPr>
      <t>以深</t>
    </r>
  </si>
  <si>
    <r>
      <t>1</t>
    </r>
    <r>
      <rPr>
        <sz val="11"/>
        <rFont val="ＭＳ 明朝"/>
        <family val="1"/>
        <charset val="128"/>
      </rPr>
      <t>～</t>
    </r>
    <r>
      <rPr>
        <sz val="11"/>
        <rFont val="Century"/>
        <family val="1"/>
      </rPr>
      <t>5</t>
    </r>
    <r>
      <rPr>
        <sz val="11"/>
        <rFont val="ＭＳ 明朝"/>
        <family val="1"/>
        <charset val="128"/>
      </rPr>
      <t>月</t>
    </r>
  </si>
  <si>
    <r>
      <rPr>
        <sz val="11"/>
        <rFont val="ＭＳ 明朝"/>
        <family val="1"/>
        <charset val="128"/>
      </rPr>
      <t>いわがき</t>
    </r>
  </si>
  <si>
    <r>
      <rPr>
        <sz val="11"/>
        <rFont val="ＭＳ 明朝"/>
        <family val="1"/>
        <charset val="128"/>
      </rPr>
      <t>採貝藻</t>
    </r>
  </si>
  <si>
    <r>
      <rPr>
        <sz val="11"/>
        <color indexed="8"/>
        <rFont val="ＭＳ 明朝"/>
        <family val="1"/>
        <charset val="128"/>
      </rPr>
      <t>６　漁業経営体数</t>
    </r>
    <phoneticPr fontId="19"/>
  </si>
  <si>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9"/>
  </si>
  <si>
    <r>
      <rPr>
        <sz val="11"/>
        <color indexed="8"/>
        <rFont val="ＭＳ 明朝"/>
        <family val="1"/>
        <charset val="128"/>
      </rPr>
      <t>漁業地区専兼別</t>
    </r>
  </si>
  <si>
    <r>
      <rPr>
        <sz val="11"/>
        <color indexed="8"/>
        <rFont val="ＭＳ 明朝"/>
        <family val="1"/>
        <charset val="128"/>
      </rPr>
      <t>総数</t>
    </r>
    <phoneticPr fontId="19"/>
  </si>
  <si>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</si>
  <si>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</si>
  <si>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</si>
  <si>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小型定置</t>
    </r>
    <phoneticPr fontId="19"/>
  </si>
  <si>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</si>
  <si>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</si>
  <si>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</si>
  <si>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</si>
  <si>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</si>
  <si>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</si>
  <si>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</si>
  <si>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</si>
  <si>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50</t>
    </r>
    <r>
      <rPr>
        <sz val="11"/>
        <color indexed="8"/>
        <rFont val="ＭＳ 明朝"/>
        <family val="1"/>
        <charset val="128"/>
      </rPr>
      <t>～</t>
    </r>
    <r>
      <rPr>
        <sz val="11"/>
        <color indexed="8"/>
        <rFont val="Century"/>
        <family val="1"/>
      </rPr>
      <t>100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</si>
  <si>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</si>
  <si>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</si>
  <si>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</si>
  <si>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r>
      <rPr>
        <sz val="11"/>
        <color indexed="8"/>
        <rFont val="ＭＳ 明朝"/>
        <family val="1"/>
        <charset val="128"/>
      </rPr>
      <t>－</t>
    </r>
    <phoneticPr fontId="19"/>
  </si>
  <si>
    <r>
      <rPr>
        <sz val="11"/>
        <color indexed="8"/>
        <rFont val="ＭＳ 明朝"/>
        <family val="1"/>
        <charset val="128"/>
      </rPr>
      <t>遊佐</t>
    </r>
  </si>
  <si>
    <r>
      <rPr>
        <sz val="11"/>
        <color indexed="8"/>
        <rFont val="ＭＳ 明朝"/>
        <family val="1"/>
        <charset val="128"/>
      </rPr>
      <t>酒田</t>
    </r>
    <phoneticPr fontId="19"/>
  </si>
  <si>
    <r>
      <rPr>
        <sz val="11"/>
        <color indexed="8"/>
        <rFont val="ＭＳ 明朝"/>
        <family val="1"/>
        <charset val="128"/>
      </rPr>
      <t>－</t>
    </r>
  </si>
  <si>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</si>
  <si>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</si>
  <si>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</si>
  <si>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</si>
  <si>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</si>
  <si>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</si>
  <si>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rPr>
        <sz val="11"/>
        <color indexed="8"/>
        <rFont val="ＭＳ 明朝"/>
        <family val="1"/>
        <charset val="128"/>
      </rPr>
      <t>７　海面漁業就業者数</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</si>
  <si>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</si>
  <si>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</si>
  <si>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r>
      <rPr>
        <sz val="11"/>
        <color indexed="8"/>
        <rFont val="ＭＳ 明朝"/>
        <family val="1"/>
        <charset val="128"/>
      </rPr>
      <t>男　女　年　齢　別</t>
    </r>
    <phoneticPr fontId="19"/>
  </si>
  <si>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</si>
  <si>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</si>
  <si>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</si>
  <si>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</si>
  <si>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</si>
  <si>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</si>
  <si>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</si>
  <si>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r>
      <rPr>
        <sz val="11"/>
        <color indexed="8"/>
        <rFont val="ＭＳ 明朝"/>
        <family val="1"/>
        <charset val="128"/>
      </rPr>
      <t>　自営漁業就業者</t>
    </r>
    <phoneticPr fontId="19"/>
  </si>
  <si>
    <r>
      <rPr>
        <sz val="11"/>
        <color indexed="8"/>
        <rFont val="ＭＳ 明朝"/>
        <family val="1"/>
        <charset val="128"/>
      </rPr>
      <t>　及び</t>
    </r>
    <phoneticPr fontId="19"/>
  </si>
  <si>
    <r>
      <rPr>
        <sz val="11"/>
        <color indexed="8"/>
        <rFont val="ＭＳ 明朝"/>
        <family val="1"/>
        <charset val="128"/>
      </rPr>
      <t>　漁業雇われ就業者</t>
    </r>
    <phoneticPr fontId="19"/>
  </si>
  <si>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</si>
  <si>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</si>
  <si>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546</t>
    </r>
    <r>
      <rPr>
        <sz val="11"/>
        <rFont val="ＭＳ 明朝"/>
        <family val="1"/>
        <charset val="128"/>
      </rPr>
      <t>隻で前年より</t>
    </r>
    <r>
      <rPr>
        <sz val="11"/>
        <rFont val="Century"/>
        <family val="1"/>
      </rPr>
      <t>29</t>
    </r>
    <r>
      <rPr>
        <sz val="11"/>
        <rFont val="ＭＳ 明朝"/>
        <family val="1"/>
        <charset val="128"/>
      </rPr>
      <t>隻減少した｡船質別にみると､鋼船が</t>
    </r>
    <r>
      <rPr>
        <sz val="11"/>
        <rFont val="Century"/>
        <family val="1"/>
      </rPr>
      <t>2</t>
    </r>
    <r>
      <rPr>
        <sz val="11"/>
        <rFont val="ＭＳ 明朝"/>
        <family val="1"/>
        <charset val="128"/>
      </rPr>
      <t>隻、</t>
    </r>
    <r>
      <rPr>
        <sz val="11"/>
        <rFont val="Century"/>
        <family val="1"/>
      </rPr>
      <t>FRP</t>
    </r>
    <r>
      <rPr>
        <sz val="11"/>
        <rFont val="ＭＳ 明朝"/>
        <family val="1"/>
        <charset val="128"/>
      </rPr>
      <t>船が</t>
    </r>
    <r>
      <rPr>
        <sz val="11"/>
        <rFont val="Century"/>
        <family val="1"/>
      </rPr>
      <t>27</t>
    </r>
    <r>
      <rPr>
        <sz val="11"/>
        <rFont val="ＭＳ 明朝"/>
        <family val="1"/>
        <charset val="128"/>
      </rPr>
      <t>隻減少し、木船に増減はなかった。ﾄﾝ数階層別にみると､</t>
    </r>
    <r>
      <rPr>
        <sz val="11"/>
        <rFont val="Century"/>
        <family val="1"/>
      </rPr>
      <t/>
    </r>
    <rPh sb="32" eb="34">
      <t>コウセン</t>
    </rPh>
    <rPh sb="50" eb="51">
      <t>キ</t>
    </rPh>
    <rPh sb="53" eb="55">
      <t>ゾウゲン</t>
    </rPh>
    <phoneticPr fontId="19"/>
  </si>
  <si>
    <r>
      <t>5</t>
    </r>
    <r>
      <rPr>
        <sz val="11"/>
        <rFont val="ＭＳ 明朝"/>
        <family val="1"/>
        <charset val="128"/>
      </rPr>
      <t>ﾄﾝ未満船が</t>
    </r>
    <r>
      <rPr>
        <sz val="11"/>
        <rFont val="Century"/>
        <family val="1"/>
      </rPr>
      <t>26</t>
    </r>
    <r>
      <rPr>
        <sz val="11"/>
        <rFont val="ＭＳ 明朝"/>
        <family val="1"/>
        <charset val="128"/>
      </rPr>
      <t>隻、</t>
    </r>
    <r>
      <rPr>
        <sz val="11"/>
        <rFont val="Century"/>
        <family val="1"/>
      </rPr>
      <t>5</t>
    </r>
    <r>
      <rPr>
        <sz val="11"/>
        <rFont val="ＭＳ 明朝"/>
        <family val="1"/>
        <charset val="128"/>
      </rPr>
      <t>ﾄﾝ以上船が</t>
    </r>
    <r>
      <rPr>
        <sz val="11"/>
        <rFont val="Century"/>
        <family val="1"/>
      </rPr>
      <t>3</t>
    </r>
    <r>
      <rPr>
        <sz val="11"/>
        <rFont val="ＭＳ 明朝"/>
        <family val="1"/>
        <charset val="128"/>
      </rPr>
      <t>隻減少した｡内水面漁船では動力船が</t>
    </r>
    <r>
      <rPr>
        <sz val="11"/>
        <rFont val="Century"/>
        <family val="1"/>
      </rPr>
      <t>1</t>
    </r>
    <r>
      <rPr>
        <sz val="11"/>
        <rFont val="ＭＳ 明朝"/>
        <family val="1"/>
        <charset val="128"/>
      </rPr>
      <t>隻減少し、無動力船は</t>
    </r>
    <r>
      <rPr>
        <sz val="11"/>
        <rFont val="Century"/>
        <family val="1"/>
      </rPr>
      <t>3</t>
    </r>
    <r>
      <rPr>
        <sz val="11"/>
        <rFont val="ＭＳ 明朝"/>
        <family val="1"/>
        <charset val="128"/>
      </rPr>
      <t>隻減少した。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phoneticPr fontId="19"/>
  </si>
  <si>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</si>
  <si>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3.16</t>
    </r>
    <r>
      <rPr>
        <sz val="11"/>
        <rFont val="ＭＳ 明朝"/>
        <family val="1"/>
        <charset val="128"/>
      </rPr>
      <t>ﾄﾝ､平均馬力数は</t>
    </r>
    <r>
      <rPr>
        <sz val="11"/>
        <rFont val="Century"/>
        <family val="1"/>
      </rPr>
      <t>104</t>
    </r>
    <r>
      <rPr>
        <sz val="11"/>
        <rFont val="ＭＳ 明朝"/>
        <family val="1"/>
        <charset val="128"/>
      </rPr>
      <t>馬力であった｡</t>
    </r>
    <rPh sb="32" eb="33">
      <t>スウ</t>
    </rPh>
    <rPh sb="37" eb="39">
      <t>バリキ</t>
    </rPh>
    <phoneticPr fontId="19"/>
  </si>
  <si>
    <r>
      <rPr>
        <sz val="11"/>
        <rFont val="ＭＳ 明朝"/>
        <family val="1"/>
        <charset val="128"/>
      </rPr>
      <t>令和</t>
    </r>
    <r>
      <rPr>
        <sz val="11"/>
        <rFont val="Century"/>
        <family val="1"/>
      </rPr>
      <t>5</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phoneticPr fontId="19"/>
  </si>
  <si>
    <r>
      <rPr>
        <sz val="11"/>
        <rFont val="ＭＳ 明朝"/>
        <family val="1"/>
        <charset val="128"/>
      </rPr>
      <t>船質</t>
    </r>
    <phoneticPr fontId="19"/>
  </si>
  <si>
    <r>
      <rPr>
        <sz val="11"/>
        <rFont val="ＭＳ 明朝"/>
        <family val="1"/>
        <charset val="128"/>
      </rPr>
      <t>区</t>
    </r>
    <r>
      <rPr>
        <sz val="11"/>
        <rFont val="Century"/>
        <family val="1"/>
      </rPr>
      <t xml:space="preserve">  </t>
    </r>
    <r>
      <rPr>
        <sz val="11"/>
        <rFont val="ＭＳ 明朝"/>
        <family val="1"/>
        <charset val="128"/>
      </rPr>
      <t>分</t>
    </r>
    <phoneticPr fontId="19"/>
  </si>
  <si>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</si>
  <si>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</si>
  <si>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</si>
  <si>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9"/>
  </si>
  <si>
    <t>1~2.9</t>
  </si>
  <si>
    <t>3~4.9</t>
  </si>
  <si>
    <r>
      <t>5</t>
    </r>
    <r>
      <rPr>
        <sz val="11"/>
        <rFont val="ＭＳ 明朝"/>
        <family val="1"/>
        <charset val="128"/>
      </rPr>
      <t>トン　未満計</t>
    </r>
    <phoneticPr fontId="19"/>
  </si>
  <si>
    <t>5~9</t>
  </si>
  <si>
    <t>10~19</t>
  </si>
  <si>
    <t>20~29</t>
  </si>
  <si>
    <t>30~49</t>
  </si>
  <si>
    <t>50~99</t>
  </si>
  <si>
    <t>100~199</t>
  </si>
  <si>
    <r>
      <t>200</t>
    </r>
    <r>
      <rPr>
        <sz val="11"/>
        <rFont val="ＭＳ 明朝"/>
        <family val="1"/>
        <charset val="128"/>
      </rPr>
      <t>ﾄﾝ　以上</t>
    </r>
    <phoneticPr fontId="19"/>
  </si>
  <si>
    <r>
      <t>5</t>
    </r>
    <r>
      <rPr>
        <sz val="11"/>
        <rFont val="ＭＳ 明朝"/>
        <family val="1"/>
        <charset val="128"/>
      </rPr>
      <t>トン　以上計</t>
    </r>
    <phoneticPr fontId="19"/>
  </si>
  <si>
    <r>
      <rPr>
        <sz val="11"/>
        <rFont val="ＭＳ 明朝"/>
        <family val="1"/>
        <charset val="128"/>
      </rPr>
      <t>動力</t>
    </r>
  </si>
  <si>
    <r>
      <rPr>
        <sz val="11"/>
        <rFont val="ＭＳ 明朝"/>
        <family val="1"/>
        <charset val="128"/>
      </rPr>
      <t>木</t>
    </r>
    <phoneticPr fontId="19"/>
  </si>
  <si>
    <r>
      <rPr>
        <sz val="11"/>
        <rFont val="ＭＳ 明朝"/>
        <family val="1"/>
        <charset val="128"/>
      </rPr>
      <t>隻　数</t>
    </r>
    <phoneticPr fontId="19"/>
  </si>
  <si>
    <r>
      <rPr>
        <sz val="11"/>
        <rFont val="ＭＳ 明朝"/>
        <family val="1"/>
        <charset val="128"/>
      </rPr>
      <t>トン数</t>
    </r>
    <phoneticPr fontId="19"/>
  </si>
  <si>
    <r>
      <rPr>
        <sz val="11"/>
        <rFont val="ＭＳ 明朝"/>
        <family val="1"/>
        <charset val="128"/>
      </rPr>
      <t>馬力数</t>
    </r>
  </si>
  <si>
    <r>
      <rPr>
        <sz val="11"/>
        <rFont val="ＭＳ 明朝"/>
        <family val="1"/>
        <charset val="128"/>
      </rPr>
      <t>鋼</t>
    </r>
    <phoneticPr fontId="19"/>
  </si>
  <si>
    <t>FRP</t>
    <phoneticPr fontId="19"/>
  </si>
  <si>
    <r>
      <rPr>
        <sz val="11"/>
        <rFont val="ＭＳ 明朝"/>
        <family val="1"/>
        <charset val="128"/>
      </rPr>
      <t>計</t>
    </r>
    <phoneticPr fontId="19"/>
  </si>
  <si>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9"/>
  </si>
  <si>
    <r>
      <rPr>
        <sz val="12"/>
        <rFont val="ＭＳ 明朝"/>
        <family val="1"/>
        <charset val="128"/>
      </rPr>
      <t>　９　　生産高</t>
    </r>
    <rPh sb="4" eb="7">
      <t>セイサンダカ</t>
    </rPh>
    <phoneticPr fontId="19"/>
  </si>
  <si>
    <r>
      <rPr>
        <sz val="12"/>
        <rFont val="ＭＳ 明朝"/>
        <family val="1"/>
        <charset val="128"/>
      </rPr>
      <t>　　　　ア　魚種別漁獲量</t>
    </r>
    <rPh sb="6" eb="7">
      <t>ギョ</t>
    </rPh>
    <rPh sb="7" eb="9">
      <t>シュベツ</t>
    </rPh>
    <rPh sb="9" eb="11">
      <t>ギョカク</t>
    </rPh>
    <rPh sb="11" eb="12">
      <t>リョウ</t>
    </rPh>
    <phoneticPr fontId="19"/>
  </si>
  <si>
    <t>　県内の漁獲量は全体で前年より９２４トン減の２，８４２トン、前年比７５％となった。</t>
    <rPh sb="1" eb="3">
      <t>ケンナイ</t>
    </rPh>
    <rPh sb="4" eb="6">
      <t>ギョカク</t>
    </rPh>
    <rPh sb="6" eb="7">
      <t>リョウ</t>
    </rPh>
    <rPh sb="8" eb="10">
      <t>ゼンタイ</t>
    </rPh>
    <rPh sb="11" eb="13">
      <t>ゼンネン</t>
    </rPh>
    <rPh sb="20" eb="21">
      <t>ゲン</t>
    </rPh>
    <rPh sb="30" eb="33">
      <t>ゼンネンヒ</t>
    </rPh>
    <phoneticPr fontId="19"/>
  </si>
  <si>
    <r>
      <rPr>
        <sz val="11"/>
        <rFont val="ＭＳ 明朝"/>
        <family val="1"/>
        <charset val="128"/>
      </rPr>
      <t>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9"/>
  </si>
  <si>
    <t>魚種             月</t>
    <phoneticPr fontId="19"/>
  </si>
  <si>
    <r>
      <t xml:space="preserve">1  </t>
    </r>
    <r>
      <rPr>
        <sz val="11"/>
        <rFont val="ＭＳ 明朝"/>
        <family val="1"/>
        <charset val="128"/>
      </rPr>
      <t>月</t>
    </r>
    <phoneticPr fontId="19"/>
  </si>
  <si>
    <r>
      <t xml:space="preserve">2  </t>
    </r>
    <r>
      <rPr>
        <sz val="11"/>
        <rFont val="ＭＳ 明朝"/>
        <family val="1"/>
        <charset val="128"/>
      </rPr>
      <t>月</t>
    </r>
    <phoneticPr fontId="19"/>
  </si>
  <si>
    <r>
      <t xml:space="preserve">3  </t>
    </r>
    <r>
      <rPr>
        <sz val="11"/>
        <rFont val="ＭＳ 明朝"/>
        <family val="1"/>
        <charset val="128"/>
      </rPr>
      <t>月</t>
    </r>
    <phoneticPr fontId="19"/>
  </si>
  <si>
    <r>
      <t xml:space="preserve">4  </t>
    </r>
    <r>
      <rPr>
        <sz val="11"/>
        <rFont val="ＭＳ 明朝"/>
        <family val="1"/>
        <charset val="128"/>
      </rPr>
      <t>月</t>
    </r>
    <phoneticPr fontId="19"/>
  </si>
  <si>
    <r>
      <t xml:space="preserve">5  </t>
    </r>
    <r>
      <rPr>
        <sz val="11"/>
        <rFont val="ＭＳ 明朝"/>
        <family val="1"/>
        <charset val="128"/>
      </rPr>
      <t>月</t>
    </r>
    <phoneticPr fontId="19"/>
  </si>
  <si>
    <r>
      <t xml:space="preserve">6  </t>
    </r>
    <r>
      <rPr>
        <sz val="11"/>
        <rFont val="ＭＳ 明朝"/>
        <family val="1"/>
        <charset val="128"/>
      </rPr>
      <t>月</t>
    </r>
    <phoneticPr fontId="19"/>
  </si>
  <si>
    <r>
      <t xml:space="preserve">7  </t>
    </r>
    <r>
      <rPr>
        <sz val="11"/>
        <rFont val="ＭＳ 明朝"/>
        <family val="1"/>
        <charset val="128"/>
      </rPr>
      <t>月</t>
    </r>
    <phoneticPr fontId="19"/>
  </si>
  <si>
    <r>
      <t xml:space="preserve">8  </t>
    </r>
    <r>
      <rPr>
        <sz val="11"/>
        <rFont val="ＭＳ 明朝"/>
        <family val="1"/>
        <charset val="128"/>
      </rPr>
      <t>月</t>
    </r>
    <phoneticPr fontId="19"/>
  </si>
  <si>
    <r>
      <t xml:space="preserve">9  </t>
    </r>
    <r>
      <rPr>
        <sz val="11"/>
        <rFont val="ＭＳ 明朝"/>
        <family val="1"/>
        <charset val="128"/>
      </rPr>
      <t>月</t>
    </r>
    <phoneticPr fontId="19"/>
  </si>
  <si>
    <r>
      <t xml:space="preserve">10  </t>
    </r>
    <r>
      <rPr>
        <sz val="11"/>
        <rFont val="ＭＳ 明朝"/>
        <family val="1"/>
        <charset val="128"/>
      </rPr>
      <t>月</t>
    </r>
    <phoneticPr fontId="19"/>
  </si>
  <si>
    <r>
      <t xml:space="preserve">11  </t>
    </r>
    <r>
      <rPr>
        <sz val="11"/>
        <rFont val="ＭＳ 明朝"/>
        <family val="1"/>
        <charset val="128"/>
      </rPr>
      <t>月</t>
    </r>
    <phoneticPr fontId="19"/>
  </si>
  <si>
    <r>
      <t xml:space="preserve">12  </t>
    </r>
    <r>
      <rPr>
        <sz val="11"/>
        <rFont val="ＭＳ 明朝"/>
        <family val="1"/>
        <charset val="128"/>
      </rPr>
      <t>月</t>
    </r>
    <phoneticPr fontId="19"/>
  </si>
  <si>
    <r>
      <rPr>
        <sz val="11"/>
        <rFont val="ＭＳ 明朝"/>
        <family val="1"/>
        <charset val="128"/>
      </rPr>
      <t>合</t>
    </r>
    <r>
      <rPr>
        <sz val="11"/>
        <rFont val="Century"/>
        <family val="1"/>
      </rPr>
      <t xml:space="preserve">  </t>
    </r>
    <r>
      <rPr>
        <sz val="11"/>
        <rFont val="ＭＳ 明朝"/>
        <family val="1"/>
        <charset val="128"/>
      </rPr>
      <t>計</t>
    </r>
  </si>
  <si>
    <r>
      <t>4</t>
    </r>
    <r>
      <rPr>
        <sz val="11"/>
        <rFont val="Yu Gothic"/>
        <family val="1"/>
        <charset val="128"/>
      </rPr>
      <t>　</t>
    </r>
    <r>
      <rPr>
        <sz val="11"/>
        <rFont val="ＭＳ 明朝"/>
        <family val="1"/>
        <charset val="128"/>
      </rPr>
      <t>年</t>
    </r>
    <phoneticPr fontId="19"/>
  </si>
  <si>
    <r>
      <rPr>
        <sz val="11"/>
        <rFont val="ＭＳ 明朝"/>
        <family val="1"/>
        <charset val="128"/>
      </rPr>
      <t>前年比</t>
    </r>
  </si>
  <si>
    <t>1</t>
  </si>
  <si>
    <t>2</t>
  </si>
  <si>
    <t>3</t>
  </si>
  <si>
    <r>
      <rPr>
        <sz val="11"/>
        <rFont val="ＭＳ 明朝"/>
        <family val="1"/>
        <charset val="128"/>
      </rPr>
      <t>たい類</t>
    </r>
    <rPh sb="2" eb="3">
      <t>ルイ</t>
    </rPh>
    <phoneticPr fontId="26"/>
  </si>
  <si>
    <t>4</t>
  </si>
  <si>
    <r>
      <rPr>
        <sz val="11"/>
        <rFont val="ＭＳ 明朝"/>
        <family val="1"/>
        <charset val="128"/>
      </rPr>
      <t>まがれい</t>
    </r>
  </si>
  <si>
    <t>5</t>
  </si>
  <si>
    <r>
      <rPr>
        <sz val="11"/>
        <rFont val="ＭＳ 明朝"/>
        <family val="1"/>
        <charset val="128"/>
      </rPr>
      <t>その他のかれい類</t>
    </r>
    <rPh sb="2" eb="3">
      <t>ホカ</t>
    </rPh>
    <rPh sb="7" eb="8">
      <t>ルイ</t>
    </rPh>
    <phoneticPr fontId="26"/>
  </si>
  <si>
    <t>6</t>
  </si>
  <si>
    <r>
      <rPr>
        <sz val="11"/>
        <rFont val="ＭＳ 明朝"/>
        <family val="1"/>
        <charset val="128"/>
      </rPr>
      <t>ひらめ</t>
    </r>
  </si>
  <si>
    <t>7</t>
  </si>
  <si>
    <r>
      <rPr>
        <sz val="11"/>
        <rFont val="ＭＳ 明朝"/>
        <family val="1"/>
        <charset val="128"/>
      </rPr>
      <t>にぎす</t>
    </r>
  </si>
  <si>
    <t>8</t>
  </si>
  <si>
    <r>
      <rPr>
        <sz val="11"/>
        <rFont val="ＭＳ 明朝"/>
        <family val="1"/>
        <charset val="128"/>
      </rPr>
      <t>たら</t>
    </r>
  </si>
  <si>
    <t>9</t>
  </si>
  <si>
    <t>10</t>
  </si>
  <si>
    <t>11</t>
  </si>
  <si>
    <r>
      <rPr>
        <sz val="11"/>
        <rFont val="ＭＳ 明朝"/>
        <family val="1"/>
        <charset val="128"/>
      </rPr>
      <t>さめ</t>
    </r>
  </si>
  <si>
    <t>12</t>
  </si>
  <si>
    <t>13</t>
  </si>
  <si>
    <t>14</t>
  </si>
  <si>
    <r>
      <rPr>
        <sz val="11"/>
        <rFont val="ＭＳ 明朝"/>
        <family val="1"/>
        <charset val="128"/>
      </rPr>
      <t>いわし</t>
    </r>
  </si>
  <si>
    <t>15</t>
  </si>
  <si>
    <r>
      <rPr>
        <sz val="11"/>
        <rFont val="ＭＳ 明朝"/>
        <family val="1"/>
        <charset val="128"/>
      </rPr>
      <t>ぶり・いなだ</t>
    </r>
  </si>
  <si>
    <t>16</t>
  </si>
  <si>
    <r>
      <rPr>
        <sz val="11"/>
        <rFont val="ＭＳ 明朝"/>
        <family val="1"/>
        <charset val="128"/>
      </rPr>
      <t>めばる類</t>
    </r>
    <rPh sb="3" eb="4">
      <t>ルイ</t>
    </rPh>
    <phoneticPr fontId="26"/>
  </si>
  <si>
    <t>17</t>
  </si>
  <si>
    <t>18</t>
    <phoneticPr fontId="19"/>
  </si>
  <si>
    <r>
      <rPr>
        <sz val="11"/>
        <rFont val="ＭＳ 明朝"/>
        <family val="1"/>
        <charset val="128"/>
      </rPr>
      <t>かながしら</t>
    </r>
  </si>
  <si>
    <t>19</t>
  </si>
  <si>
    <r>
      <rPr>
        <sz val="11"/>
        <rFont val="ＭＳ 明朝"/>
        <family val="1"/>
        <charset val="128"/>
      </rPr>
      <t>あじ</t>
    </r>
  </si>
  <si>
    <t>20</t>
  </si>
  <si>
    <r>
      <rPr>
        <sz val="11"/>
        <rFont val="ＭＳ 明朝"/>
        <family val="1"/>
        <charset val="128"/>
      </rPr>
      <t>まぐろ類</t>
    </r>
    <rPh sb="3" eb="4">
      <t>ルイ</t>
    </rPh>
    <phoneticPr fontId="26"/>
  </si>
  <si>
    <t>21</t>
  </si>
  <si>
    <t>22</t>
  </si>
  <si>
    <r>
      <rPr>
        <sz val="11"/>
        <rFont val="ＭＳ 明朝"/>
        <family val="1"/>
        <charset val="128"/>
      </rPr>
      <t>その他の魚類</t>
    </r>
    <rPh sb="2" eb="3">
      <t>タ</t>
    </rPh>
    <rPh sb="4" eb="6">
      <t>ギョルイ</t>
    </rPh>
    <phoneticPr fontId="26"/>
  </si>
  <si>
    <t>23</t>
  </si>
  <si>
    <t>24</t>
  </si>
  <si>
    <t>25</t>
  </si>
  <si>
    <r>
      <rPr>
        <sz val="11"/>
        <rFont val="ＭＳ 明朝"/>
        <family val="1"/>
        <charset val="128"/>
      </rPr>
      <t>その他のいか類</t>
    </r>
    <rPh sb="2" eb="3">
      <t>タ</t>
    </rPh>
    <rPh sb="6" eb="7">
      <t>ルイ</t>
    </rPh>
    <phoneticPr fontId="26"/>
  </si>
  <si>
    <t>26</t>
  </si>
  <si>
    <t>27</t>
  </si>
  <si>
    <r>
      <rPr>
        <sz val="11"/>
        <rFont val="ＭＳ 明朝"/>
        <family val="1"/>
        <charset val="128"/>
      </rPr>
      <t>ほっこくあかえび</t>
    </r>
  </si>
  <si>
    <t>28</t>
  </si>
  <si>
    <r>
      <rPr>
        <sz val="11"/>
        <rFont val="ＭＳ 明朝"/>
        <family val="1"/>
        <charset val="128"/>
      </rPr>
      <t>その他のえび</t>
    </r>
    <rPh sb="2" eb="3">
      <t>タ</t>
    </rPh>
    <phoneticPr fontId="26"/>
  </si>
  <si>
    <t>29</t>
  </si>
  <si>
    <t>30</t>
  </si>
  <si>
    <t>31</t>
  </si>
  <si>
    <t>32</t>
  </si>
  <si>
    <r>
      <rPr>
        <sz val="11"/>
        <rFont val="ＭＳ 明朝"/>
        <family val="1"/>
        <charset val="128"/>
      </rPr>
      <t>その他の水産動物</t>
    </r>
    <rPh sb="2" eb="3">
      <t>タ</t>
    </rPh>
    <rPh sb="4" eb="6">
      <t>スイサン</t>
    </rPh>
    <rPh sb="6" eb="8">
      <t>ドウブツ</t>
    </rPh>
    <phoneticPr fontId="26"/>
  </si>
  <si>
    <t>33</t>
  </si>
  <si>
    <r>
      <rPr>
        <sz val="11"/>
        <rFont val="ＭＳ 明朝"/>
        <family val="1"/>
        <charset val="128"/>
      </rPr>
      <t>あわび</t>
    </r>
  </si>
  <si>
    <t>34</t>
  </si>
  <si>
    <r>
      <rPr>
        <sz val="11"/>
        <rFont val="ＭＳ 明朝"/>
        <family val="1"/>
        <charset val="128"/>
      </rPr>
      <t>さざえ</t>
    </r>
  </si>
  <si>
    <t>35</t>
  </si>
  <si>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</si>
  <si>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</si>
  <si>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</si>
  <si>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26"/>
  </si>
  <si>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</si>
  <si>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</si>
  <si>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</si>
  <si>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</si>
  <si>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</si>
  <si>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26"/>
  </si>
  <si>
    <t>合　　　計</t>
    <rPh sb="0" eb="1">
      <t>ゴウ</t>
    </rPh>
    <rPh sb="4" eb="5">
      <t>ケイ</t>
    </rPh>
    <phoneticPr fontId="26"/>
  </si>
  <si>
    <r>
      <t xml:space="preserve">4 </t>
    </r>
    <r>
      <rPr>
        <sz val="11"/>
        <rFont val="ＭＳ 明朝"/>
        <family val="1"/>
        <charset val="128"/>
      </rPr>
      <t>　　　年</t>
    </r>
    <phoneticPr fontId="19"/>
  </si>
  <si>
    <t>前　年　比</t>
    <rPh sb="0" eb="1">
      <t>マエ</t>
    </rPh>
    <rPh sb="2" eb="3">
      <t>トシ</t>
    </rPh>
    <rPh sb="4" eb="5">
      <t>ヒ</t>
    </rPh>
    <phoneticPr fontId="26"/>
  </si>
  <si>
    <r>
      <rPr>
        <sz val="12"/>
        <rFont val="ＭＳ 明朝"/>
        <family val="1"/>
        <charset val="128"/>
      </rPr>
      <t>イ　魚種別生産額</t>
    </r>
  </si>
  <si>
    <t>　県内の生産額は全体で前年より３億２４百万円減の２０億３９百万円、前年比８６％となった。</t>
    <rPh sb="1" eb="3">
      <t>ケンナイ</t>
    </rPh>
    <rPh sb="4" eb="7">
      <t>セイサンガク</t>
    </rPh>
    <rPh sb="8" eb="10">
      <t>ゼンタイ</t>
    </rPh>
    <rPh sb="11" eb="13">
      <t>ゼンネン</t>
    </rPh>
    <rPh sb="16" eb="17">
      <t>オク</t>
    </rPh>
    <rPh sb="19" eb="20">
      <t>ヒャク</t>
    </rPh>
    <rPh sb="20" eb="22">
      <t>マンエン</t>
    </rPh>
    <rPh sb="22" eb="23">
      <t>ゲン</t>
    </rPh>
    <rPh sb="26" eb="27">
      <t>オク</t>
    </rPh>
    <rPh sb="29" eb="31">
      <t>ヒャクマン</t>
    </rPh>
    <rPh sb="31" eb="32">
      <t>エン</t>
    </rPh>
    <rPh sb="33" eb="36">
      <t>ゼンネンヒ</t>
    </rPh>
    <phoneticPr fontId="19"/>
  </si>
  <si>
    <r>
      <rPr>
        <sz val="11"/>
        <rFont val="ＭＳ 明朝"/>
        <family val="1"/>
        <charset val="128"/>
      </rPr>
      <t>　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単位：千円</t>
    </r>
    <rPh sb="1" eb="3">
      <t>レイワ</t>
    </rPh>
    <rPh sb="6" eb="8">
      <t>タンイ</t>
    </rPh>
    <rPh sb="9" eb="11">
      <t>センエン</t>
    </rPh>
    <phoneticPr fontId="19"/>
  </si>
  <si>
    <r>
      <rPr>
        <sz val="11"/>
        <rFont val="ＭＳ 明朝"/>
        <family val="1"/>
        <charset val="128"/>
      </rPr>
      <t>合　　　計</t>
    </r>
    <rPh sb="0" eb="1">
      <t>ゴウ</t>
    </rPh>
    <rPh sb="4" eb="5">
      <t>ケイ</t>
    </rPh>
    <phoneticPr fontId="26"/>
  </si>
  <si>
    <r>
      <rPr>
        <sz val="11"/>
        <rFont val="ＭＳ 明朝"/>
        <family val="1"/>
        <charset val="128"/>
      </rPr>
      <t>前　年　比</t>
    </r>
    <rPh sb="0" eb="1">
      <t>マエ</t>
    </rPh>
    <rPh sb="2" eb="3">
      <t>トシ</t>
    </rPh>
    <rPh sb="4" eb="5">
      <t>ヒ</t>
    </rPh>
    <phoneticPr fontId="26"/>
  </si>
  <si>
    <r>
      <rPr>
        <sz val="12"/>
        <rFont val="ＭＳ 明朝"/>
        <family val="1"/>
        <charset val="128"/>
      </rPr>
      <t>ウ　漁業種類別漁獲量</t>
    </r>
    <rPh sb="2" eb="4">
      <t>ギョギョウ</t>
    </rPh>
    <rPh sb="4" eb="6">
      <t>シュルイ</t>
    </rPh>
    <rPh sb="6" eb="7">
      <t>ベツ</t>
    </rPh>
    <rPh sb="7" eb="9">
      <t>ギョカク</t>
    </rPh>
    <rPh sb="9" eb="10">
      <t>リョウ</t>
    </rPh>
    <phoneticPr fontId="19"/>
  </si>
  <si>
    <r>
      <rPr>
        <sz val="11"/>
        <rFont val="ＭＳ 明朝"/>
        <family val="1"/>
        <charset val="128"/>
      </rPr>
      <t>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</si>
  <si>
    <t>漁業種別　　　　　　　月</t>
    <rPh sb="0" eb="2">
      <t>ギョギョウ</t>
    </rPh>
    <rPh sb="2" eb="4">
      <t>シュベツ</t>
    </rPh>
    <rPh sb="11" eb="12">
      <t>ツキ</t>
    </rPh>
    <phoneticPr fontId="19"/>
  </si>
  <si>
    <r>
      <rPr>
        <sz val="11"/>
        <rFont val="ＭＳ 明朝"/>
        <family val="1"/>
        <charset val="128"/>
      </rPr>
      <t>１月</t>
    </r>
    <rPh sb="1" eb="2">
      <t>ガツ</t>
    </rPh>
    <phoneticPr fontId="19"/>
  </si>
  <si>
    <r>
      <rPr>
        <sz val="11"/>
        <rFont val="ＭＳ 明朝"/>
        <family val="1"/>
        <charset val="128"/>
      </rPr>
      <t>２月</t>
    </r>
    <rPh sb="1" eb="2">
      <t>ガツ</t>
    </rPh>
    <phoneticPr fontId="19"/>
  </si>
  <si>
    <r>
      <rPr>
        <sz val="11"/>
        <rFont val="ＭＳ 明朝"/>
        <family val="1"/>
        <charset val="128"/>
      </rPr>
      <t>３月</t>
    </r>
    <rPh sb="1" eb="2">
      <t>ガツ</t>
    </rPh>
    <phoneticPr fontId="19"/>
  </si>
  <si>
    <r>
      <rPr>
        <sz val="11"/>
        <rFont val="ＭＳ 明朝"/>
        <family val="1"/>
        <charset val="128"/>
      </rPr>
      <t>４月</t>
    </r>
    <rPh sb="1" eb="2">
      <t>ガツ</t>
    </rPh>
    <phoneticPr fontId="19"/>
  </si>
  <si>
    <r>
      <rPr>
        <sz val="11"/>
        <rFont val="ＭＳ 明朝"/>
        <family val="1"/>
        <charset val="128"/>
      </rPr>
      <t>５月</t>
    </r>
    <rPh sb="1" eb="2">
      <t>ガツ</t>
    </rPh>
    <phoneticPr fontId="19"/>
  </si>
  <si>
    <r>
      <rPr>
        <sz val="11"/>
        <rFont val="ＭＳ 明朝"/>
        <family val="1"/>
        <charset val="128"/>
      </rPr>
      <t>６月</t>
    </r>
    <rPh sb="1" eb="2">
      <t>ガツ</t>
    </rPh>
    <phoneticPr fontId="19"/>
  </si>
  <si>
    <r>
      <rPr>
        <sz val="11"/>
        <rFont val="ＭＳ 明朝"/>
        <family val="1"/>
        <charset val="128"/>
      </rPr>
      <t>７月</t>
    </r>
    <rPh sb="1" eb="2">
      <t>ガツ</t>
    </rPh>
    <phoneticPr fontId="19"/>
  </si>
  <si>
    <r>
      <rPr>
        <sz val="11"/>
        <rFont val="ＭＳ 明朝"/>
        <family val="1"/>
        <charset val="128"/>
      </rPr>
      <t>８月</t>
    </r>
    <rPh sb="1" eb="2">
      <t>ガツ</t>
    </rPh>
    <phoneticPr fontId="19"/>
  </si>
  <si>
    <r>
      <rPr>
        <sz val="11"/>
        <rFont val="ＭＳ 明朝"/>
        <family val="1"/>
        <charset val="128"/>
      </rPr>
      <t>９月</t>
    </r>
    <rPh sb="1" eb="2">
      <t>ガツ</t>
    </rPh>
    <phoneticPr fontId="19"/>
  </si>
  <si>
    <r>
      <rPr>
        <sz val="11"/>
        <rFont val="ＭＳ 明朝"/>
        <family val="1"/>
        <charset val="128"/>
      </rPr>
      <t>１０月</t>
    </r>
    <rPh sb="2" eb="3">
      <t>ガツ</t>
    </rPh>
    <phoneticPr fontId="19"/>
  </si>
  <si>
    <r>
      <rPr>
        <sz val="11"/>
        <rFont val="ＭＳ 明朝"/>
        <family val="1"/>
        <charset val="128"/>
      </rPr>
      <t>１１月</t>
    </r>
    <rPh sb="2" eb="3">
      <t>ガツ</t>
    </rPh>
    <phoneticPr fontId="19"/>
  </si>
  <si>
    <r>
      <rPr>
        <sz val="11"/>
        <rFont val="ＭＳ 明朝"/>
        <family val="1"/>
        <charset val="128"/>
      </rPr>
      <t>１２月</t>
    </r>
    <rPh sb="2" eb="3">
      <t>ガツ</t>
    </rPh>
    <phoneticPr fontId="19"/>
  </si>
  <si>
    <r>
      <rPr>
        <sz val="11"/>
        <rFont val="ＭＳ 明朝"/>
        <family val="1"/>
        <charset val="128"/>
      </rPr>
      <t>合計</t>
    </r>
    <rPh sb="0" eb="1">
      <t>ゴウ</t>
    </rPh>
    <rPh sb="1" eb="2">
      <t>ケイ</t>
    </rPh>
    <phoneticPr fontId="19"/>
  </si>
  <si>
    <r>
      <rPr>
        <sz val="11"/>
        <rFont val="ＭＳ 明朝"/>
        <family val="1"/>
        <charset val="128"/>
      </rPr>
      <t>前年比</t>
    </r>
    <rPh sb="0" eb="3">
      <t>ゼンネンヒ</t>
    </rPh>
    <phoneticPr fontId="19"/>
  </si>
  <si>
    <r>
      <rPr>
        <sz val="11"/>
        <rFont val="ＭＳ 明朝"/>
        <family val="1"/>
        <charset val="128"/>
      </rPr>
      <t>１</t>
    </r>
    <phoneticPr fontId="19"/>
  </si>
  <si>
    <r>
      <rPr>
        <sz val="11"/>
        <rFont val="ＭＳ 明朝"/>
        <family val="1"/>
        <charset val="128"/>
      </rPr>
      <t>底びき網漁業</t>
    </r>
    <rPh sb="0" eb="1">
      <t>ソコ</t>
    </rPh>
    <rPh sb="3" eb="4">
      <t>アミ</t>
    </rPh>
    <rPh sb="4" eb="6">
      <t>ギョギョウ</t>
    </rPh>
    <phoneticPr fontId="19"/>
  </si>
  <si>
    <r>
      <rPr>
        <sz val="11"/>
        <rFont val="ＭＳ 明朝"/>
        <family val="1"/>
        <charset val="128"/>
      </rPr>
      <t>２</t>
    </r>
    <r>
      <rPr>
        <sz val="11"/>
        <color theme="1"/>
        <rFont val="游ゴシック"/>
        <family val="2"/>
        <scheme val="minor"/>
      </rPr>
      <t/>
    </r>
  </si>
  <si>
    <r>
      <rPr>
        <sz val="11"/>
        <rFont val="ＭＳ 明朝"/>
        <family val="1"/>
        <charset val="128"/>
      </rPr>
      <t>ごち網漁業</t>
    </r>
    <rPh sb="2" eb="3">
      <t>アミ</t>
    </rPh>
    <rPh sb="3" eb="5">
      <t>ギョギョウ</t>
    </rPh>
    <phoneticPr fontId="19"/>
  </si>
  <si>
    <r>
      <rPr>
        <sz val="11"/>
        <rFont val="ＭＳ 明朝"/>
        <family val="1"/>
        <charset val="128"/>
      </rPr>
      <t>３</t>
    </r>
    <r>
      <rPr>
        <sz val="11"/>
        <color theme="1"/>
        <rFont val="游ゴシック"/>
        <family val="2"/>
        <scheme val="minor"/>
      </rPr>
      <t/>
    </r>
  </si>
  <si>
    <r>
      <rPr>
        <sz val="11"/>
        <rFont val="ＭＳ 明朝"/>
        <family val="1"/>
        <charset val="128"/>
      </rPr>
      <t>さし網漁業</t>
    </r>
    <rPh sb="2" eb="3">
      <t>アミ</t>
    </rPh>
    <rPh sb="3" eb="5">
      <t>ギョギョウ</t>
    </rPh>
    <phoneticPr fontId="19"/>
  </si>
  <si>
    <r>
      <rPr>
        <sz val="11"/>
        <rFont val="ＭＳ 明朝"/>
        <family val="1"/>
        <charset val="128"/>
      </rPr>
      <t>４</t>
    </r>
    <r>
      <rPr>
        <sz val="11"/>
        <color theme="1"/>
        <rFont val="游ゴシック"/>
        <family val="2"/>
        <scheme val="minor"/>
      </rPr>
      <t/>
    </r>
  </si>
  <si>
    <r>
      <rPr>
        <sz val="11"/>
        <rFont val="ＭＳ 明朝"/>
        <family val="1"/>
        <charset val="128"/>
      </rPr>
      <t>はえなわ漁業</t>
    </r>
    <rPh sb="4" eb="6">
      <t>ギョギョウ</t>
    </rPh>
    <phoneticPr fontId="19"/>
  </si>
  <si>
    <r>
      <rPr>
        <sz val="11"/>
        <rFont val="ＭＳ 明朝"/>
        <family val="1"/>
        <charset val="128"/>
      </rPr>
      <t>５</t>
    </r>
    <r>
      <rPr>
        <sz val="11"/>
        <color theme="1"/>
        <rFont val="游ゴシック"/>
        <family val="2"/>
        <scheme val="minor"/>
      </rPr>
      <t/>
    </r>
  </si>
  <si>
    <r>
      <rPr>
        <sz val="11"/>
        <rFont val="ＭＳ 明朝"/>
        <family val="1"/>
        <charset val="128"/>
      </rPr>
      <t>いか一本釣漁業</t>
    </r>
    <rPh sb="2" eb="4">
      <t>イッポン</t>
    </rPh>
    <rPh sb="4" eb="5">
      <t>ツリ</t>
    </rPh>
    <rPh sb="5" eb="7">
      <t>ギョギョウ</t>
    </rPh>
    <phoneticPr fontId="19"/>
  </si>
  <si>
    <r>
      <rPr>
        <sz val="11"/>
        <rFont val="ＭＳ 明朝"/>
        <family val="1"/>
        <charset val="128"/>
      </rPr>
      <t>６</t>
    </r>
    <r>
      <rPr>
        <sz val="11"/>
        <color theme="1"/>
        <rFont val="游ゴシック"/>
        <family val="2"/>
        <scheme val="minor"/>
      </rPr>
      <t/>
    </r>
  </si>
  <si>
    <r>
      <rPr>
        <sz val="11"/>
        <rFont val="ＭＳ 明朝"/>
        <family val="1"/>
        <charset val="128"/>
      </rPr>
      <t>その他の一本釣漁業</t>
    </r>
    <rPh sb="2" eb="3">
      <t>ホカ</t>
    </rPh>
    <rPh sb="4" eb="6">
      <t>イッポン</t>
    </rPh>
    <rPh sb="6" eb="7">
      <t>ツリ</t>
    </rPh>
    <rPh sb="7" eb="9">
      <t>ギョギョウ</t>
    </rPh>
    <phoneticPr fontId="19"/>
  </si>
  <si>
    <r>
      <rPr>
        <sz val="11"/>
        <rFont val="ＭＳ 明朝"/>
        <family val="1"/>
        <charset val="128"/>
      </rPr>
      <t>７</t>
    </r>
    <r>
      <rPr>
        <sz val="11"/>
        <color theme="1"/>
        <rFont val="游ゴシック"/>
        <family val="2"/>
        <scheme val="minor"/>
      </rPr>
      <t/>
    </r>
  </si>
  <si>
    <r>
      <rPr>
        <sz val="11"/>
        <rFont val="ＭＳ 明朝"/>
        <family val="1"/>
        <charset val="128"/>
      </rPr>
      <t>かご漁業</t>
    </r>
    <rPh sb="2" eb="4">
      <t>ギョギョウ</t>
    </rPh>
    <phoneticPr fontId="19"/>
  </si>
  <si>
    <r>
      <rPr>
        <sz val="11"/>
        <rFont val="ＭＳ 明朝"/>
        <family val="1"/>
        <charset val="128"/>
      </rPr>
      <t>８</t>
    </r>
    <r>
      <rPr>
        <sz val="11"/>
        <color theme="1"/>
        <rFont val="游ゴシック"/>
        <family val="2"/>
        <scheme val="minor"/>
      </rPr>
      <t/>
    </r>
  </si>
  <si>
    <r>
      <rPr>
        <sz val="11"/>
        <rFont val="ＭＳ 明朝"/>
        <family val="1"/>
        <charset val="128"/>
      </rPr>
      <t>さけます定置網漁業</t>
    </r>
    <rPh sb="4" eb="6">
      <t>テイチ</t>
    </rPh>
    <rPh sb="6" eb="7">
      <t>アミ</t>
    </rPh>
    <rPh sb="7" eb="9">
      <t>ギョギョウ</t>
    </rPh>
    <phoneticPr fontId="19"/>
  </si>
  <si>
    <r>
      <rPr>
        <sz val="11"/>
        <rFont val="ＭＳ 明朝"/>
        <family val="1"/>
        <charset val="128"/>
      </rPr>
      <t>９</t>
    </r>
    <r>
      <rPr>
        <sz val="11"/>
        <color theme="1"/>
        <rFont val="游ゴシック"/>
        <family val="2"/>
        <scheme val="minor"/>
      </rPr>
      <t/>
    </r>
  </si>
  <si>
    <r>
      <rPr>
        <sz val="11"/>
        <rFont val="ＭＳ 明朝"/>
        <family val="1"/>
        <charset val="128"/>
      </rPr>
      <t>その他の定置網漁業</t>
    </r>
    <rPh sb="2" eb="3">
      <t>ホカ</t>
    </rPh>
    <rPh sb="4" eb="6">
      <t>テイチ</t>
    </rPh>
    <rPh sb="6" eb="7">
      <t>アミ</t>
    </rPh>
    <rPh sb="7" eb="9">
      <t>ギョギョウ</t>
    </rPh>
    <phoneticPr fontId="19"/>
  </si>
  <si>
    <r>
      <rPr>
        <sz val="11"/>
        <rFont val="ＭＳ 明朝"/>
        <family val="1"/>
        <charset val="128"/>
      </rPr>
      <t>１０</t>
    </r>
    <r>
      <rPr>
        <sz val="11"/>
        <color theme="1"/>
        <rFont val="游ゴシック"/>
        <family val="2"/>
        <scheme val="minor"/>
      </rPr>
      <t/>
    </r>
  </si>
  <si>
    <r>
      <rPr>
        <sz val="11"/>
        <rFont val="ＭＳ 明朝"/>
        <family val="1"/>
        <charset val="128"/>
      </rPr>
      <t>採貝藻漁業</t>
    </r>
    <rPh sb="0" eb="1">
      <t>サイ</t>
    </rPh>
    <rPh sb="1" eb="2">
      <t>カイ</t>
    </rPh>
    <rPh sb="2" eb="3">
      <t>ソウ</t>
    </rPh>
    <rPh sb="3" eb="5">
      <t>ギョギョウ</t>
    </rPh>
    <phoneticPr fontId="19"/>
  </si>
  <si>
    <r>
      <rPr>
        <sz val="11"/>
        <rFont val="ＭＳ 明朝"/>
        <family val="1"/>
        <charset val="128"/>
      </rPr>
      <t>１１</t>
    </r>
    <r>
      <rPr>
        <sz val="11"/>
        <color theme="1"/>
        <rFont val="游ゴシック"/>
        <family val="2"/>
        <scheme val="minor"/>
      </rPr>
      <t/>
    </r>
  </si>
  <si>
    <r>
      <rPr>
        <sz val="11"/>
        <rFont val="ＭＳ 明朝"/>
        <family val="1"/>
        <charset val="128"/>
      </rPr>
      <t>その他の漁業</t>
    </r>
    <rPh sb="2" eb="3">
      <t>ホカ</t>
    </rPh>
    <rPh sb="4" eb="6">
      <t>ギョギョウ</t>
    </rPh>
    <phoneticPr fontId="19"/>
  </si>
  <si>
    <r>
      <t xml:space="preserve">4 </t>
    </r>
    <r>
      <rPr>
        <sz val="11"/>
        <rFont val="ＭＳ 明朝"/>
        <family val="1"/>
        <charset val="128"/>
      </rPr>
      <t>　　　年</t>
    </r>
  </si>
  <si>
    <r>
      <rPr>
        <sz val="12"/>
        <rFont val="ＭＳ 明朝"/>
        <family val="1"/>
        <charset val="128"/>
      </rPr>
      <t>エ　漁業種類別漁獲額</t>
    </r>
    <rPh sb="2" eb="4">
      <t>ギョギョウ</t>
    </rPh>
    <rPh sb="4" eb="6">
      <t>シュルイ</t>
    </rPh>
    <rPh sb="6" eb="7">
      <t>ベツ</t>
    </rPh>
    <rPh sb="7" eb="9">
      <t>ギョカク</t>
    </rPh>
    <rPh sb="9" eb="10">
      <t>ガク</t>
    </rPh>
    <phoneticPr fontId="19"/>
  </si>
  <si>
    <r>
      <rPr>
        <sz val="11"/>
        <rFont val="ＭＳ 明朝"/>
        <family val="1"/>
        <charset val="128"/>
      </rPr>
      <t>　令和</t>
    </r>
    <r>
      <rPr>
        <sz val="11"/>
        <rFont val="Century"/>
        <family val="1"/>
      </rPr>
      <t>5</t>
    </r>
    <r>
      <rPr>
        <sz val="11"/>
        <rFont val="ＭＳ 明朝"/>
        <family val="1"/>
        <charset val="128"/>
      </rPr>
      <t>年</t>
    </r>
    <r>
      <rPr>
        <sz val="11"/>
        <rFont val="Century"/>
        <family val="1"/>
      </rPr>
      <t xml:space="preserve"> </t>
    </r>
    <r>
      <rPr>
        <sz val="11"/>
        <rFont val="ＭＳ 明朝"/>
        <family val="1"/>
        <charset val="128"/>
      </rPr>
      <t>単位：千円</t>
    </r>
  </si>
  <si>
    <r>
      <rPr>
        <sz val="11"/>
        <rFont val="ＭＳ 明朝"/>
        <family val="1"/>
        <charset val="128"/>
      </rPr>
      <t>オ　地区別漁獲量</t>
    </r>
    <rPh sb="2" eb="4">
      <t>チク</t>
    </rPh>
    <rPh sb="4" eb="5">
      <t>ベツ</t>
    </rPh>
    <rPh sb="5" eb="7">
      <t>ギョカク</t>
    </rPh>
    <rPh sb="7" eb="8">
      <t>リョウ</t>
    </rPh>
    <phoneticPr fontId="19"/>
  </si>
  <si>
    <t>月　  　地区</t>
    <rPh sb="0" eb="1">
      <t>ツキ</t>
    </rPh>
    <rPh sb="5" eb="7">
      <t>チク</t>
    </rPh>
    <phoneticPr fontId="19"/>
  </si>
  <si>
    <r>
      <rPr>
        <sz val="11"/>
        <rFont val="ＭＳ 明朝"/>
        <family val="1"/>
        <charset val="128"/>
      </rPr>
      <t>酒　　田</t>
    </r>
    <rPh sb="0" eb="1">
      <t>サケ</t>
    </rPh>
    <rPh sb="3" eb="4">
      <t>タ</t>
    </rPh>
    <phoneticPr fontId="19"/>
  </si>
  <si>
    <r>
      <rPr>
        <sz val="11"/>
        <rFont val="ＭＳ 明朝"/>
        <family val="1"/>
        <charset val="128"/>
      </rPr>
      <t>飛　　島</t>
    </r>
    <rPh sb="0" eb="1">
      <t>トビ</t>
    </rPh>
    <rPh sb="3" eb="4">
      <t>シマ</t>
    </rPh>
    <phoneticPr fontId="19"/>
  </si>
  <si>
    <r>
      <rPr>
        <sz val="11"/>
        <rFont val="ＭＳ 明朝"/>
        <family val="1"/>
        <charset val="128"/>
      </rPr>
      <t>吹　　浦</t>
    </r>
    <rPh sb="0" eb="1">
      <t>スイ</t>
    </rPh>
    <rPh sb="3" eb="4">
      <t>ウラ</t>
    </rPh>
    <phoneticPr fontId="19"/>
  </si>
  <si>
    <r>
      <rPr>
        <sz val="11"/>
        <rFont val="ＭＳ 明朝"/>
        <family val="1"/>
        <charset val="128"/>
      </rPr>
      <t>加　　茂</t>
    </r>
    <rPh sb="0" eb="1">
      <t>カ</t>
    </rPh>
    <rPh sb="3" eb="4">
      <t>シゲル</t>
    </rPh>
    <phoneticPr fontId="19"/>
  </si>
  <si>
    <r>
      <rPr>
        <sz val="11"/>
        <rFont val="ＭＳ 明朝"/>
        <family val="1"/>
        <charset val="128"/>
      </rPr>
      <t>由　　良</t>
    </r>
    <rPh sb="0" eb="1">
      <t>ヨシ</t>
    </rPh>
    <rPh sb="3" eb="4">
      <t>リョウ</t>
    </rPh>
    <phoneticPr fontId="19"/>
  </si>
  <si>
    <r>
      <rPr>
        <sz val="11"/>
        <rFont val="ＭＳ 明朝"/>
        <family val="1"/>
        <charset val="128"/>
      </rPr>
      <t>豊　　浦</t>
    </r>
    <rPh sb="0" eb="1">
      <t>ユタカ</t>
    </rPh>
    <rPh sb="3" eb="4">
      <t>ウラ</t>
    </rPh>
    <phoneticPr fontId="19"/>
  </si>
  <si>
    <r>
      <rPr>
        <sz val="11"/>
        <rFont val="ＭＳ 明朝"/>
        <family val="1"/>
        <charset val="128"/>
      </rPr>
      <t>温　　海</t>
    </r>
    <rPh sb="0" eb="1">
      <t>アツシ</t>
    </rPh>
    <rPh sb="3" eb="4">
      <t>ウミ</t>
    </rPh>
    <phoneticPr fontId="19"/>
  </si>
  <si>
    <r>
      <rPr>
        <sz val="11"/>
        <rFont val="ＭＳ 明朝"/>
        <family val="1"/>
        <charset val="128"/>
      </rPr>
      <t>念珠関</t>
    </r>
    <rPh sb="0" eb="1">
      <t>ネン</t>
    </rPh>
    <rPh sb="1" eb="2">
      <t>タマ</t>
    </rPh>
    <rPh sb="2" eb="3">
      <t>セキ</t>
    </rPh>
    <phoneticPr fontId="19"/>
  </si>
  <si>
    <r>
      <rPr>
        <sz val="11"/>
        <rFont val="ＭＳ 明朝"/>
        <family val="1"/>
        <charset val="128"/>
      </rPr>
      <t>合　計</t>
    </r>
    <rPh sb="0" eb="1">
      <t>ゴウ</t>
    </rPh>
    <rPh sb="2" eb="3">
      <t>ケイ</t>
    </rPh>
    <phoneticPr fontId="19"/>
  </si>
  <si>
    <r>
      <rPr>
        <sz val="11"/>
        <rFont val="ＭＳ 明朝"/>
        <family val="1"/>
        <charset val="128"/>
      </rPr>
      <t>２</t>
    </r>
    <phoneticPr fontId="19"/>
  </si>
  <si>
    <r>
      <rPr>
        <sz val="11"/>
        <rFont val="ＭＳ 明朝"/>
        <family val="1"/>
        <charset val="128"/>
      </rPr>
      <t>３</t>
    </r>
    <phoneticPr fontId="19"/>
  </si>
  <si>
    <r>
      <rPr>
        <sz val="11"/>
        <rFont val="ＭＳ 明朝"/>
        <family val="1"/>
        <charset val="128"/>
      </rPr>
      <t>４</t>
    </r>
    <phoneticPr fontId="19"/>
  </si>
  <si>
    <r>
      <rPr>
        <sz val="11"/>
        <rFont val="ＭＳ 明朝"/>
        <family val="1"/>
        <charset val="128"/>
      </rPr>
      <t>５</t>
    </r>
    <phoneticPr fontId="19"/>
  </si>
  <si>
    <r>
      <rPr>
        <sz val="11"/>
        <rFont val="ＭＳ 明朝"/>
        <family val="1"/>
        <charset val="128"/>
      </rPr>
      <t>６</t>
    </r>
    <phoneticPr fontId="19"/>
  </si>
  <si>
    <r>
      <rPr>
        <sz val="11"/>
        <rFont val="ＭＳ 明朝"/>
        <family val="1"/>
        <charset val="128"/>
      </rPr>
      <t>７</t>
    </r>
    <phoneticPr fontId="19"/>
  </si>
  <si>
    <r>
      <rPr>
        <sz val="11"/>
        <rFont val="ＭＳ 明朝"/>
        <family val="1"/>
        <charset val="128"/>
      </rPr>
      <t>８</t>
    </r>
    <phoneticPr fontId="19"/>
  </si>
  <si>
    <r>
      <rPr>
        <sz val="11"/>
        <rFont val="ＭＳ 明朝"/>
        <family val="1"/>
        <charset val="128"/>
      </rPr>
      <t>９</t>
    </r>
    <phoneticPr fontId="19"/>
  </si>
  <si>
    <r>
      <rPr>
        <sz val="11"/>
        <rFont val="ＭＳ 明朝"/>
        <family val="1"/>
        <charset val="128"/>
      </rPr>
      <t>１０</t>
    </r>
    <phoneticPr fontId="19"/>
  </si>
  <si>
    <r>
      <rPr>
        <sz val="11"/>
        <rFont val="ＭＳ 明朝"/>
        <family val="1"/>
        <charset val="128"/>
      </rPr>
      <t>１１</t>
    </r>
    <phoneticPr fontId="19"/>
  </si>
  <si>
    <r>
      <rPr>
        <sz val="11"/>
        <rFont val="ＭＳ 明朝"/>
        <family val="1"/>
        <charset val="128"/>
      </rPr>
      <t>１２</t>
    </r>
    <phoneticPr fontId="19"/>
  </si>
  <si>
    <r>
      <rPr>
        <sz val="11"/>
        <rFont val="ＭＳ 明朝"/>
        <family val="1"/>
        <charset val="128"/>
      </rPr>
      <t>前年比</t>
    </r>
    <rPh sb="0" eb="1">
      <t>マエ</t>
    </rPh>
    <rPh sb="1" eb="2">
      <t>ネン</t>
    </rPh>
    <rPh sb="2" eb="3">
      <t>ヒ</t>
    </rPh>
    <phoneticPr fontId="19"/>
  </si>
  <si>
    <r>
      <rPr>
        <sz val="11"/>
        <rFont val="ＭＳ 明朝"/>
        <family val="1"/>
        <charset val="128"/>
      </rPr>
      <t>カ　　地区別漁獲額</t>
    </r>
    <rPh sb="3" eb="5">
      <t>チク</t>
    </rPh>
    <rPh sb="5" eb="6">
      <t>ベツ</t>
    </rPh>
    <rPh sb="6" eb="8">
      <t>ギョカク</t>
    </rPh>
    <rPh sb="8" eb="9">
      <t>ガク</t>
    </rPh>
    <phoneticPr fontId="19"/>
  </si>
  <si>
    <r>
      <rPr>
        <sz val="11"/>
        <rFont val="ＭＳ 明朝"/>
        <family val="1"/>
        <charset val="128"/>
      </rPr>
      <t>合　　計</t>
    </r>
    <rPh sb="0" eb="1">
      <t>ゴウ</t>
    </rPh>
    <rPh sb="3" eb="4">
      <t>ケイ</t>
    </rPh>
    <phoneticPr fontId="19"/>
  </si>
  <si>
    <r>
      <rPr>
        <sz val="11"/>
        <rFont val="ＭＳ 明朝"/>
        <family val="1"/>
        <charset val="128"/>
      </rPr>
      <t>　ア　漁業協同組合別、河川別漁獲量</t>
    </r>
    <phoneticPr fontId="19"/>
  </si>
  <si>
    <r>
      <rPr>
        <sz val="11"/>
        <rFont val="ＭＳ 明朝"/>
        <family val="1"/>
        <charset val="128"/>
      </rPr>
      <t>令和５年　単位：</t>
    </r>
    <r>
      <rPr>
        <sz val="11"/>
        <rFont val="Century"/>
        <family val="1"/>
      </rPr>
      <t>kg</t>
    </r>
    <rPh sb="0" eb="2">
      <t>レイワ</t>
    </rPh>
    <rPh sb="3" eb="4">
      <t>ネン</t>
    </rPh>
    <phoneticPr fontId="19"/>
  </si>
  <si>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</si>
  <si>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t>
    </r>
    <r>
      <rPr>
        <sz val="11"/>
        <rFont val="Century"/>
        <family val="1"/>
      </rPr>
      <t xml:space="preserve">                  </t>
    </r>
    <r>
      <rPr>
        <sz val="11"/>
        <rFont val="ＭＳ 明朝"/>
        <family val="1"/>
        <charset val="128"/>
      </rPr>
      <t>魚種</t>
    </r>
    <r>
      <rPr>
        <sz val="11"/>
        <rFont val="Century"/>
        <family val="1"/>
      </rPr>
      <t xml:space="preserve">                                 </t>
    </r>
    <r>
      <rPr>
        <sz val="11"/>
        <rFont val="ＭＳ 明朝"/>
        <family val="1"/>
        <charset val="128"/>
      </rPr>
      <t>河川名</t>
    </r>
    <phoneticPr fontId="19"/>
  </si>
  <si>
    <r>
      <rPr>
        <sz val="11"/>
        <rFont val="ＭＳ 明朝"/>
        <family val="1"/>
        <charset val="128"/>
      </rPr>
      <t>さくらます</t>
    </r>
  </si>
  <si>
    <t>にじ ます</t>
    <phoneticPr fontId="19"/>
  </si>
  <si>
    <r>
      <rPr>
        <sz val="11"/>
        <rFont val="ＭＳ 明朝"/>
        <family val="1"/>
        <charset val="128"/>
      </rPr>
      <t>いわな</t>
    </r>
  </si>
  <si>
    <r>
      <rPr>
        <sz val="11"/>
        <rFont val="ＭＳ 明朝"/>
        <family val="1"/>
        <charset val="128"/>
      </rPr>
      <t>やまめ</t>
    </r>
  </si>
  <si>
    <t>ひめ　ます</t>
    <phoneticPr fontId="19"/>
  </si>
  <si>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</si>
  <si>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</si>
  <si>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</si>
  <si>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</si>
  <si>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</si>
  <si>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</si>
  <si>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</si>
  <si>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t>どじ ょう</t>
    <phoneticPr fontId="19"/>
  </si>
  <si>
    <t>わか さぎ</t>
    <phoneticPr fontId="19"/>
  </si>
  <si>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</si>
  <si>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</si>
  <si>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</si>
  <si>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</si>
  <si>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</si>
  <si>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</si>
  <si>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</si>
  <si>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</si>
  <si>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</si>
  <si>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</si>
  <si>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</si>
  <si>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</si>
  <si>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</si>
  <si>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</si>
  <si>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</si>
  <si>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</si>
  <si>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</si>
  <si>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</si>
  <si>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</si>
  <si>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</si>
  <si>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</si>
  <si>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</si>
  <si>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t>
    </r>
    <phoneticPr fontId="19"/>
  </si>
  <si>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</si>
  <si>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</si>
  <si>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</si>
  <si>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</si>
  <si>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</si>
  <si>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</si>
  <si>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</si>
  <si>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</si>
  <si>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</si>
  <si>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</si>
  <si>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赤川・京田川・大鳥池</t>
    </r>
    <rPh sb="3" eb="6">
      <t>キョウデンガワ</t>
    </rPh>
    <rPh sb="7" eb="9">
      <t>オオトリ</t>
    </rPh>
    <rPh sb="9" eb="10">
      <t>イケ</t>
    </rPh>
    <phoneticPr fontId="19"/>
  </si>
  <si>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</si>
  <si>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</si>
  <si>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</si>
  <si>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</si>
  <si>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</si>
  <si>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</si>
  <si>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</si>
  <si>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phoneticPr fontId="19"/>
  </si>
  <si>
    <r>
      <rPr>
        <sz val="11"/>
        <rFont val="ＭＳ 明朝"/>
        <family val="1"/>
        <charset val="128"/>
      </rPr>
      <t>月光川養</t>
    </r>
  </si>
  <si>
    <r>
      <rPr>
        <sz val="11"/>
        <rFont val="ＭＳ 明朝"/>
        <family val="1"/>
        <charset val="128"/>
      </rPr>
      <t>月光川</t>
    </r>
    <phoneticPr fontId="19"/>
  </si>
  <si>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</si>
  <si>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</si>
  <si>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</si>
  <si>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</si>
  <si>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</si>
  <si>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</si>
  <si>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</si>
  <si>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</si>
  <si>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t>令和５年　単位：千円</t>
    <rPh sb="0" eb="2">
      <t>レイワ</t>
    </rPh>
    <phoneticPr fontId="19"/>
  </si>
  <si>
    <r>
      <rPr>
        <sz val="11"/>
        <rFont val="ＭＳ 明朝"/>
        <family val="1"/>
        <charset val="128"/>
      </rPr>
      <t>漁協名</t>
    </r>
  </si>
  <si>
    <t>にじ　ます</t>
    <phoneticPr fontId="19"/>
  </si>
  <si>
    <t>どじ　ょう</t>
    <phoneticPr fontId="19"/>
  </si>
  <si>
    <t>わか　さぎ</t>
    <phoneticPr fontId="19"/>
  </si>
  <si>
    <t>.</t>
    <phoneticPr fontId="19"/>
  </si>
  <si>
    <r>
      <rPr>
        <sz val="11"/>
        <rFont val="ＭＳ 明朝"/>
        <family val="1"/>
        <charset val="128"/>
      </rPr>
      <t>赤川・京田川・大鳥池</t>
    </r>
    <rPh sb="3" eb="6">
      <t>キョウデンカワ</t>
    </rPh>
    <rPh sb="7" eb="9">
      <t>オオトリ</t>
    </rPh>
    <rPh sb="9" eb="10">
      <t>イケ</t>
    </rPh>
    <phoneticPr fontId="19"/>
  </si>
  <si>
    <r>
      <rPr>
        <sz val="11"/>
        <rFont val="ＭＳ 明朝"/>
        <family val="1"/>
        <charset val="128"/>
      </rPr>
      <t>鼠ヶ関川</t>
    </r>
  </si>
  <si>
    <r>
      <rPr>
        <sz val="11"/>
        <rFont val="ＭＳ 明朝"/>
        <family val="1"/>
        <charset val="128"/>
      </rPr>
      <t>月光川</t>
    </r>
  </si>
  <si>
    <r>
      <rPr>
        <sz val="12"/>
        <rFont val="ＭＳ 明朝"/>
        <family val="1"/>
        <charset val="128"/>
      </rPr>
      <t>１０　免許・許可漁業</t>
    </r>
  </si>
  <si>
    <r>
      <rPr>
        <sz val="10"/>
        <rFont val="ＭＳ 明朝"/>
        <family val="1"/>
        <charset val="128"/>
      </rPr>
      <t>　知事許可漁業の県内船への許可件数は、漁業種類別で若干の増減があり、全体としては昨年度から</t>
    </r>
    <r>
      <rPr>
        <sz val="10"/>
        <rFont val="Century"/>
        <family val="1"/>
      </rPr>
      <t>10</t>
    </r>
    <r>
      <rPr>
        <sz val="10"/>
        <rFont val="ＭＳ 明朝"/>
        <family val="1"/>
        <charset val="128"/>
      </rPr>
      <t>件減少し</t>
    </r>
    <r>
      <rPr>
        <sz val="10"/>
        <rFont val="Century"/>
        <family val="1"/>
      </rPr>
      <t>192</t>
    </r>
    <r>
      <rPr>
        <sz val="10"/>
        <rFont val="ＭＳ 明朝"/>
        <family val="1"/>
        <charset val="128"/>
      </rPr>
      <t>件であった。また、県外船への許可件数は、</t>
    </r>
    <rPh sb="8" eb="10">
      <t>ケンナイ</t>
    </rPh>
    <rPh sb="10" eb="11">
      <t>セン</t>
    </rPh>
    <rPh sb="13" eb="15">
      <t>キョカ</t>
    </rPh>
    <rPh sb="15" eb="17">
      <t>ケンスウ</t>
    </rPh>
    <rPh sb="25" eb="27">
      <t>ジャッカン</t>
    </rPh>
    <rPh sb="28" eb="30">
      <t>ゾウゲン</t>
    </rPh>
    <rPh sb="34" eb="36">
      <t>ゼンタイ</t>
    </rPh>
    <rPh sb="40" eb="42">
      <t>サクネン</t>
    </rPh>
    <rPh sb="42" eb="43">
      <t>ド</t>
    </rPh>
    <rPh sb="47" eb="48">
      <t>ケン</t>
    </rPh>
    <rPh sb="48" eb="50">
      <t>ゲンショウ</t>
    </rPh>
    <rPh sb="54" eb="55">
      <t>ケン</t>
    </rPh>
    <rPh sb="63" eb="65">
      <t>ケンガイ</t>
    </rPh>
    <rPh sb="65" eb="66">
      <t>セン</t>
    </rPh>
    <rPh sb="68" eb="70">
      <t>キョカ</t>
    </rPh>
    <rPh sb="70" eb="72">
      <t>ケンスウ</t>
    </rPh>
    <phoneticPr fontId="2"/>
  </si>
  <si>
    <r>
      <rPr>
        <sz val="10"/>
        <rFont val="ＭＳ 明朝"/>
        <family val="1"/>
        <charset val="128"/>
      </rPr>
      <t>入会許可漁業は、手繰第一種漁業で山形県が新潟県から許可を受ける隻数が</t>
    </r>
    <r>
      <rPr>
        <sz val="10"/>
        <rFont val="Century"/>
        <family val="1"/>
      </rPr>
      <t>2</t>
    </r>
    <r>
      <rPr>
        <sz val="10"/>
        <rFont val="ＭＳ 明朝"/>
        <family val="1"/>
        <charset val="128"/>
      </rPr>
      <t>件減少して</t>
    </r>
    <r>
      <rPr>
        <sz val="10"/>
        <rFont val="Century"/>
        <family val="1"/>
      </rPr>
      <t>20</t>
    </r>
    <r>
      <rPr>
        <sz val="10"/>
        <rFont val="ＭＳ 明朝"/>
        <family val="1"/>
        <charset val="128"/>
      </rPr>
      <t>件となり、小型いか釣り漁業は、</t>
    </r>
    <r>
      <rPr>
        <sz val="10"/>
        <rFont val="Century"/>
        <family val="1"/>
      </rPr>
      <t>10</t>
    </r>
    <r>
      <rPr>
        <sz val="10"/>
        <rFont val="ＭＳ 明朝"/>
        <family val="1"/>
        <charset val="128"/>
      </rPr>
      <t>件減少し、</t>
    </r>
    <r>
      <rPr>
        <sz val="10"/>
        <rFont val="Century"/>
        <family val="1"/>
      </rPr>
      <t>233</t>
    </r>
    <r>
      <rPr>
        <sz val="10"/>
        <rFont val="ＭＳ 明朝"/>
        <family val="1"/>
        <charset val="128"/>
      </rPr>
      <t>件となった。</t>
    </r>
  </si>
  <si>
    <r>
      <rPr>
        <sz val="10"/>
        <rFont val="ＭＳ 明朝"/>
        <family val="1"/>
        <charset val="128"/>
      </rPr>
      <t>令和</t>
    </r>
    <r>
      <rPr>
        <sz val="10"/>
        <rFont val="Century"/>
        <family val="1"/>
      </rPr>
      <t>6</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レイワ</t>
    </rPh>
    <rPh sb="3" eb="4">
      <t>ネン</t>
    </rPh>
    <phoneticPr fontId="2"/>
  </si>
  <si>
    <r>
      <rPr>
        <sz val="10"/>
        <rFont val="ＭＳ 明朝"/>
        <family val="1"/>
        <charset val="128"/>
      </rPr>
      <t>区</t>
    </r>
    <r>
      <rPr>
        <sz val="10"/>
        <rFont val="Century"/>
        <family val="1"/>
      </rPr>
      <t xml:space="preserve">   </t>
    </r>
    <r>
      <rPr>
        <sz val="10"/>
        <rFont val="Yu Gothic"/>
        <family val="1"/>
        <charset val="128"/>
      </rPr>
      <t xml:space="preserve">　　　　　 </t>
    </r>
    <r>
      <rPr>
        <sz val="10"/>
        <rFont val="Century"/>
        <family val="1"/>
      </rPr>
      <t xml:space="preserve">   </t>
    </r>
    <r>
      <rPr>
        <sz val="10"/>
        <rFont val="ＭＳ 明朝"/>
        <family val="1"/>
        <charset val="128"/>
      </rPr>
      <t>分</t>
    </r>
    <phoneticPr fontId="2"/>
  </si>
  <si>
    <r>
      <rPr>
        <sz val="10"/>
        <rFont val="ＭＳ 明朝"/>
        <family val="1"/>
        <charset val="128"/>
      </rPr>
      <t>海</t>
    </r>
    <r>
      <rPr>
        <sz val="10"/>
        <rFont val="Century"/>
        <family val="1"/>
      </rPr>
      <t xml:space="preserve">             </t>
    </r>
    <r>
      <rPr>
        <sz val="10"/>
        <rFont val="Yu Gothic"/>
        <family val="1"/>
        <charset val="128"/>
      </rPr>
      <t>　　</t>
    </r>
    <r>
      <rPr>
        <sz val="10"/>
        <rFont val="Century"/>
        <family val="1"/>
      </rPr>
      <t xml:space="preserve">     </t>
    </r>
    <r>
      <rPr>
        <sz val="10"/>
        <rFont val="ＭＳ 明朝"/>
        <family val="1"/>
        <charset val="128"/>
      </rPr>
      <t>面</t>
    </r>
    <phoneticPr fontId="2"/>
  </si>
  <si>
    <r>
      <rPr>
        <sz val="10"/>
        <rFont val="ＭＳ 明朝"/>
        <family val="1"/>
        <charset val="128"/>
      </rPr>
      <t>内</t>
    </r>
    <r>
      <rPr>
        <sz val="10"/>
        <rFont val="Century"/>
        <family val="1"/>
      </rPr>
      <t xml:space="preserve"> </t>
    </r>
    <r>
      <rPr>
        <sz val="10"/>
        <rFont val="Yu Gothic"/>
        <family val="1"/>
        <charset val="128"/>
      </rPr>
      <t>　　</t>
    </r>
    <r>
      <rPr>
        <sz val="10"/>
        <rFont val="Century"/>
        <family val="1"/>
      </rPr>
      <t xml:space="preserve">   </t>
    </r>
    <r>
      <rPr>
        <sz val="10"/>
        <rFont val="ＭＳ 明朝"/>
        <family val="1"/>
        <charset val="128"/>
      </rPr>
      <t>水</t>
    </r>
    <r>
      <rPr>
        <sz val="10"/>
        <rFont val="Century"/>
        <family val="1"/>
      </rPr>
      <t xml:space="preserve"> </t>
    </r>
    <r>
      <rPr>
        <sz val="10"/>
        <rFont val="Yu Gothic"/>
        <family val="1"/>
        <charset val="128"/>
      </rPr>
      <t>　　</t>
    </r>
    <r>
      <rPr>
        <sz val="10"/>
        <rFont val="Century"/>
        <family val="1"/>
      </rPr>
      <t xml:space="preserve">   </t>
    </r>
    <r>
      <rPr>
        <sz val="10"/>
        <rFont val="ＭＳ 明朝"/>
        <family val="1"/>
        <charset val="128"/>
      </rPr>
      <t>面</t>
    </r>
    <phoneticPr fontId="2"/>
  </si>
  <si>
    <t>免　許　の　種　類</t>
    <phoneticPr fontId="2"/>
  </si>
  <si>
    <r>
      <rPr>
        <sz val="10"/>
        <rFont val="ＭＳ 明朝"/>
        <family val="1"/>
        <charset val="128"/>
      </rPr>
      <t>共　同　漁　業　権</t>
    </r>
    <phoneticPr fontId="2"/>
  </si>
  <si>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</si>
  <si>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</si>
  <si>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</si>
  <si>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</si>
  <si>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2"/>
  </si>
  <si>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</si>
  <si>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</si>
  <si>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</si>
  <si>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t>対　 象 　魚 　種</t>
    <phoneticPr fontId="2"/>
  </si>
  <si>
    <t>―</t>
    <phoneticPr fontId="2"/>
  </si>
  <si>
    <t>―</t>
  </si>
  <si>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</si>
  <si>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</si>
  <si>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じゅんさい</t>
    </r>
  </si>
  <si>
    <t>件　　 　　　　数</t>
    <phoneticPr fontId="2"/>
  </si>
  <si>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</si>
  <si>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</si>
  <si>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2"/>
  </si>
  <si>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</si>
  <si>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</si>
  <si>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</si>
  <si>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</si>
  <si>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</si>
  <si>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</si>
  <si>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</si>
  <si>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</si>
  <si>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</si>
  <si>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</si>
  <si>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</si>
  <si>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</si>
  <si>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R3.</t>
    <phoneticPr fontId="2"/>
  </si>
  <si>
    <t>7.</t>
    <phoneticPr fontId="2"/>
  </si>
  <si>
    <t>1</t>
    <phoneticPr fontId="2"/>
  </si>
  <si>
    <r>
      <rPr>
        <sz val="10"/>
        <rFont val="ＭＳ 明朝"/>
        <family val="1"/>
        <charset val="128"/>
      </rPr>
      <t>～</t>
    </r>
  </si>
  <si>
    <t>R6.</t>
    <phoneticPr fontId="2"/>
  </si>
  <si>
    <t>6.</t>
    <phoneticPr fontId="2"/>
  </si>
  <si>
    <t>30</t>
    <phoneticPr fontId="2"/>
  </si>
  <si>
    <t>9.</t>
    <phoneticPr fontId="2"/>
  </si>
  <si>
    <r>
      <rPr>
        <sz val="10"/>
        <rFont val="ＭＳ 明朝"/>
        <family val="1"/>
        <charset val="128"/>
      </rPr>
      <t>翌年</t>
    </r>
    <rPh sb="0" eb="2">
      <t>ヨクネン</t>
    </rPh>
    <phoneticPr fontId="2"/>
  </si>
  <si>
    <r>
      <rPr>
        <sz val="10"/>
        <rFont val="ＭＳ 明朝"/>
        <family val="1"/>
        <charset val="128"/>
      </rPr>
      <t>手繰第三種</t>
    </r>
  </si>
  <si>
    <t>R5.</t>
    <phoneticPr fontId="2"/>
  </si>
  <si>
    <t>4.</t>
    <phoneticPr fontId="2"/>
  </si>
  <si>
    <t>R8.</t>
    <phoneticPr fontId="2"/>
  </si>
  <si>
    <t>3.</t>
    <phoneticPr fontId="2"/>
  </si>
  <si>
    <t>31</t>
    <phoneticPr fontId="2"/>
  </si>
  <si>
    <t>12.</t>
    <phoneticPr fontId="2"/>
  </si>
  <si>
    <r>
      <rPr>
        <sz val="10"/>
        <rFont val="ＭＳ 明朝"/>
        <family val="1"/>
        <charset val="128"/>
      </rPr>
      <t>貝けた</t>
    </r>
  </si>
  <si>
    <r>
      <rPr>
        <sz val="10"/>
        <rFont val="ＭＳ 明朝"/>
        <family val="1"/>
        <charset val="128"/>
      </rPr>
      <t>その他の小型機船底びき網</t>
    </r>
  </si>
  <si>
    <t>2.</t>
    <phoneticPr fontId="2"/>
  </si>
  <si>
    <t>15</t>
    <phoneticPr fontId="2"/>
  </si>
  <si>
    <r>
      <rPr>
        <sz val="10"/>
        <rFont val="ＭＳ 明朝"/>
        <family val="1"/>
        <charset val="128"/>
      </rPr>
      <t>こあみ､くろえび</t>
    </r>
  </si>
  <si>
    <r>
      <rPr>
        <sz val="10"/>
        <rFont val="ＭＳ 明朝"/>
        <family val="1"/>
        <charset val="128"/>
      </rPr>
      <t>〃</t>
    </r>
  </si>
  <si>
    <t>5.</t>
    <phoneticPr fontId="2"/>
  </si>
  <si>
    <r>
      <rPr>
        <sz val="10"/>
        <rFont val="ＭＳ 明朝"/>
        <family val="1"/>
        <charset val="128"/>
      </rPr>
      <t>末</t>
    </r>
    <rPh sb="0" eb="1">
      <t>マツ</t>
    </rPh>
    <phoneticPr fontId="2"/>
  </si>
  <si>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</si>
  <si>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</si>
  <si>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t>14</t>
    <phoneticPr fontId="2"/>
  </si>
  <si>
    <t>11.</t>
    <phoneticPr fontId="2"/>
  </si>
  <si>
    <r>
      <rPr>
        <sz val="10"/>
        <rFont val="ＭＳ 明朝"/>
        <family val="1"/>
        <charset val="128"/>
      </rPr>
      <t>きす刺し網</t>
    </r>
    <rPh sb="2" eb="3">
      <t>サ</t>
    </rPh>
    <phoneticPr fontId="2"/>
  </si>
  <si>
    <t>8.</t>
    <phoneticPr fontId="2"/>
  </si>
  <si>
    <r>
      <rPr>
        <sz val="10"/>
        <rFont val="ＭＳ 明朝"/>
        <family val="1"/>
        <charset val="128"/>
      </rPr>
      <t>あまだい刺し網</t>
    </r>
    <rPh sb="4" eb="5">
      <t>サ</t>
    </rPh>
    <phoneticPr fontId="2"/>
  </si>
  <si>
    <t>R4.</t>
    <phoneticPr fontId="2"/>
  </si>
  <si>
    <t>R7.</t>
    <phoneticPr fontId="2"/>
  </si>
  <si>
    <t>10.</t>
    <phoneticPr fontId="2"/>
  </si>
  <si>
    <r>
      <rPr>
        <sz val="10"/>
        <rFont val="ＭＳ 明朝"/>
        <family val="1"/>
        <charset val="128"/>
      </rPr>
      <t>いわし流し網</t>
    </r>
  </si>
  <si>
    <r>
      <rPr>
        <sz val="10"/>
        <rFont val="ＭＳ 明朝"/>
        <family val="1"/>
        <charset val="128"/>
      </rPr>
      <t>たらはえ縄</t>
    </r>
    <rPh sb="4" eb="5">
      <t>ナワ</t>
    </rPh>
    <phoneticPr fontId="2"/>
  </si>
  <si>
    <r>
      <rPr>
        <sz val="10"/>
        <rFont val="ＭＳ 明朝"/>
        <family val="1"/>
        <charset val="128"/>
      </rPr>
      <t>ばいかご</t>
    </r>
  </si>
  <si>
    <r>
      <rPr>
        <sz val="10"/>
        <rFont val="ＭＳ 明朝"/>
        <family val="1"/>
        <charset val="128"/>
      </rPr>
      <t>べにずわいがにかご</t>
    </r>
  </si>
  <si>
    <t>1.</t>
    <phoneticPr fontId="2"/>
  </si>
  <si>
    <r>
      <rPr>
        <sz val="10"/>
        <rFont val="ＭＳ 明朝"/>
        <family val="1"/>
        <charset val="128"/>
      </rPr>
      <t>かれい刺し網</t>
    </r>
    <rPh sb="3" eb="4">
      <t>サ</t>
    </rPh>
    <phoneticPr fontId="2"/>
  </si>
  <si>
    <r>
      <rPr>
        <sz val="10"/>
        <rFont val="ＭＳ 明朝"/>
        <family val="1"/>
        <charset val="128"/>
      </rPr>
      <t>たら刺し網</t>
    </r>
    <rPh sb="2" eb="3">
      <t>サ</t>
    </rPh>
    <phoneticPr fontId="2"/>
  </si>
  <si>
    <t>20</t>
    <phoneticPr fontId="2"/>
  </si>
  <si>
    <r>
      <rPr>
        <sz val="10"/>
        <rFont val="ＭＳ 明朝"/>
        <family val="1"/>
        <charset val="128"/>
      </rPr>
      <t>さめ刺し網</t>
    </r>
    <rPh sb="2" eb="3">
      <t>サ</t>
    </rPh>
    <phoneticPr fontId="2"/>
  </si>
  <si>
    <t>19</t>
    <phoneticPr fontId="2"/>
  </si>
  <si>
    <r>
      <rPr>
        <sz val="10"/>
        <rFont val="ＭＳ 明朝"/>
        <family val="1"/>
        <charset val="128"/>
      </rPr>
      <t>めばる刺し網</t>
    </r>
    <rPh sb="3" eb="4">
      <t>サ</t>
    </rPh>
    <phoneticPr fontId="2"/>
  </si>
  <si>
    <t>16</t>
    <phoneticPr fontId="2"/>
  </si>
  <si>
    <r>
      <rPr>
        <sz val="10"/>
        <rFont val="ＭＳ 明朝"/>
        <family val="1"/>
        <charset val="128"/>
      </rPr>
      <t>雑魚刺し網</t>
    </r>
    <rPh sb="0" eb="1">
      <t>ザツ</t>
    </rPh>
    <rPh sb="1" eb="2">
      <t>ギョ</t>
    </rPh>
    <rPh sb="2" eb="3">
      <t>サ</t>
    </rPh>
    <rPh sb="4" eb="5">
      <t>アミ</t>
    </rPh>
    <phoneticPr fontId="2"/>
  </si>
  <si>
    <r>
      <rPr>
        <sz val="10"/>
        <rFont val="ＭＳ 明朝"/>
        <family val="1"/>
        <charset val="128"/>
      </rPr>
      <t>～</t>
    </r>
    <phoneticPr fontId="2"/>
  </si>
  <si>
    <r>
      <t>R4.2</t>
    </r>
    <r>
      <rPr>
        <sz val="10"/>
        <rFont val="ＭＳ 明朝"/>
        <family val="1"/>
        <charset val="128"/>
      </rPr>
      <t>新設</t>
    </r>
    <rPh sb="4" eb="6">
      <t>シンセツ</t>
    </rPh>
    <phoneticPr fontId="2"/>
  </si>
  <si>
    <r>
      <rPr>
        <sz val="10"/>
        <rFont val="ＭＳ 明朝"/>
        <family val="1"/>
        <charset val="128"/>
      </rPr>
      <t>小型いか釣り</t>
    </r>
    <rPh sb="4" eb="5">
      <t>ツ</t>
    </rPh>
    <phoneticPr fontId="2"/>
  </si>
  <si>
    <r>
      <rPr>
        <sz val="10"/>
        <rFont val="ＭＳ 明朝"/>
        <family val="1"/>
        <charset val="128"/>
      </rPr>
      <t>張網</t>
    </r>
  </si>
  <si>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rPh sb="3" eb="4">
      <t>ネン</t>
    </rPh>
    <rPh sb="5" eb="6">
      <t>ガツ</t>
    </rPh>
    <rPh sb="8" eb="9">
      <t>ニチ</t>
    </rPh>
    <rPh sb="9" eb="11">
      <t>ゲンザイ</t>
    </rPh>
    <phoneticPr fontId="2"/>
  </si>
  <si>
    <r>
      <rPr>
        <sz val="11"/>
        <rFont val="ＭＳ 明朝"/>
        <family val="1"/>
        <charset val="128"/>
      </rPr>
      <t>業種類</t>
    </r>
    <phoneticPr fontId="2"/>
  </si>
  <si>
    <r>
      <rPr>
        <sz val="11"/>
        <rFont val="ＭＳ 明朝"/>
        <family val="1"/>
        <charset val="128"/>
      </rPr>
      <t>許可の有効期間</t>
    </r>
    <phoneticPr fontId="2"/>
  </si>
  <si>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phoneticPr fontId="2"/>
  </si>
  <si>
    <r>
      <rPr>
        <sz val="11"/>
        <rFont val="ＭＳ 明朝"/>
        <family val="1"/>
        <charset val="128"/>
      </rPr>
      <t>入　会　内　容</t>
    </r>
    <phoneticPr fontId="2"/>
  </si>
  <si>
    <r>
      <rPr>
        <sz val="11"/>
        <rFont val="ＭＳ 明朝"/>
        <family val="1"/>
        <charset val="128"/>
      </rPr>
      <t>許　可　隻　数</t>
    </r>
    <phoneticPr fontId="2"/>
  </si>
  <si>
    <r>
      <rPr>
        <sz val="11"/>
        <rFont val="ＭＳ 明朝"/>
        <family val="1"/>
        <charset val="128"/>
      </rPr>
      <t>手繰第一種</t>
    </r>
  </si>
  <si>
    <t>R5.9.1</t>
    <phoneticPr fontId="2"/>
  </si>
  <si>
    <r>
      <rPr>
        <sz val="11"/>
        <rFont val="ＭＳ 明朝"/>
        <family val="1"/>
        <charset val="128"/>
      </rPr>
      <t>～</t>
    </r>
  </si>
  <si>
    <t>R6.8.31</t>
    <phoneticPr fontId="2"/>
  </si>
  <si>
    <t>9. 1</t>
    <phoneticPr fontId="2"/>
  </si>
  <si>
    <r>
      <rPr>
        <sz val="11"/>
        <rFont val="ＭＳ 明朝"/>
        <family val="1"/>
        <charset val="128"/>
      </rPr>
      <t>翌年</t>
    </r>
    <r>
      <rPr>
        <sz val="11"/>
        <rFont val="Century"/>
        <family val="1"/>
      </rPr>
      <t>6.30</t>
    </r>
    <phoneticPr fontId="2"/>
  </si>
  <si>
    <r>
      <rPr>
        <sz val="11"/>
        <rFont val="ＭＳ 明朝"/>
        <family val="1"/>
        <charset val="128"/>
      </rPr>
      <t>新潟県との知事協定</t>
    </r>
    <phoneticPr fontId="2"/>
  </si>
  <si>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</si>
  <si>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t>9</t>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</si>
  <si>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2"/>
  </si>
  <si>
    <t>10</t>
    <phoneticPr fontId="2"/>
  </si>
  <si>
    <r>
      <rPr>
        <sz val="11"/>
        <rFont val="ＭＳ 明朝"/>
        <family val="1"/>
        <charset val="128"/>
      </rPr>
      <t>〃</t>
    </r>
    <phoneticPr fontId="2"/>
  </si>
  <si>
    <t xml:space="preserve">  1</t>
    <phoneticPr fontId="2"/>
  </si>
  <si>
    <t xml:space="preserve">  0</t>
    <phoneticPr fontId="2"/>
  </si>
  <si>
    <r>
      <rPr>
        <sz val="11"/>
        <rFont val="ＭＳ 明朝"/>
        <family val="1"/>
        <charset val="128"/>
      </rPr>
      <t>ごち網</t>
    </r>
    <phoneticPr fontId="2"/>
  </si>
  <si>
    <r>
      <rPr>
        <sz val="11"/>
        <rFont val="ＭＳ 明朝"/>
        <family val="1"/>
        <charset val="128"/>
      </rPr>
      <t>～</t>
    </r>
    <phoneticPr fontId="2"/>
  </si>
  <si>
    <t>6.1</t>
    <phoneticPr fontId="2"/>
  </si>
  <si>
    <t>10.31</t>
  </si>
  <si>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</si>
  <si>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</si>
  <si>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秋田</t>
    </r>
    <rPh sb="5" eb="7">
      <t>アキタ</t>
    </rPh>
    <phoneticPr fontId="2"/>
  </si>
  <si>
    <r>
      <rPr>
        <sz val="11"/>
        <rFont val="ＭＳ 明朝"/>
        <family val="1"/>
        <charset val="128"/>
      </rPr>
      <t>県</t>
    </r>
    <r>
      <rPr>
        <sz val="11"/>
        <rFont val="Century"/>
        <family val="1"/>
      </rPr>
      <t xml:space="preserve">  </t>
    </r>
    <r>
      <rPr>
        <sz val="11"/>
        <rFont val="ＭＳ 明朝"/>
        <family val="1"/>
        <charset val="128"/>
      </rPr>
      <t>名</t>
    </r>
  </si>
  <si>
    <r>
      <rPr>
        <sz val="11"/>
        <rFont val="ＭＳ 明朝"/>
        <family val="1"/>
        <charset val="128"/>
      </rPr>
      <t>北海道</t>
    </r>
  </si>
  <si>
    <r>
      <rPr>
        <sz val="11"/>
        <rFont val="ＭＳ 明朝"/>
        <family val="1"/>
        <charset val="128"/>
      </rPr>
      <t>青森県</t>
    </r>
  </si>
  <si>
    <r>
      <rPr>
        <sz val="11"/>
        <rFont val="ＭＳ 明朝"/>
        <family val="1"/>
        <charset val="128"/>
      </rPr>
      <t>秋田県</t>
    </r>
  </si>
  <si>
    <r>
      <rPr>
        <sz val="11"/>
        <rFont val="ＭＳ 明朝"/>
        <family val="1"/>
        <charset val="128"/>
      </rPr>
      <t>岩手県</t>
    </r>
  </si>
  <si>
    <r>
      <rPr>
        <sz val="11"/>
        <rFont val="ＭＳ 明朝"/>
        <family val="1"/>
        <charset val="128"/>
      </rPr>
      <t>宮城県</t>
    </r>
  </si>
  <si>
    <r>
      <rPr>
        <sz val="11"/>
        <rFont val="ＭＳ 明朝"/>
        <family val="1"/>
        <charset val="128"/>
      </rPr>
      <t>新潟県</t>
    </r>
  </si>
  <si>
    <r>
      <rPr>
        <sz val="11"/>
        <rFont val="ＭＳ 明朝"/>
        <family val="1"/>
        <charset val="128"/>
      </rPr>
      <t>富山県</t>
    </r>
  </si>
  <si>
    <r>
      <rPr>
        <sz val="11"/>
        <rFont val="ＭＳ 明朝"/>
        <family val="1"/>
        <charset val="128"/>
      </rPr>
      <t>石川県</t>
    </r>
  </si>
  <si>
    <r>
      <rPr>
        <sz val="11"/>
        <rFont val="ＭＳ 明朝"/>
        <family val="1"/>
        <charset val="128"/>
      </rPr>
      <t>福井県</t>
    </r>
  </si>
  <si>
    <r>
      <rPr>
        <sz val="11"/>
        <rFont val="ＭＳ 明朝"/>
        <family val="1"/>
        <charset val="128"/>
      </rPr>
      <t>兵庫県</t>
    </r>
  </si>
  <si>
    <r>
      <rPr>
        <sz val="11"/>
        <rFont val="ＭＳ 明朝"/>
        <family val="1"/>
        <charset val="128"/>
      </rPr>
      <t>鳥取県</t>
    </r>
  </si>
  <si>
    <r>
      <rPr>
        <sz val="11"/>
        <rFont val="ＭＳ 明朝"/>
        <family val="1"/>
        <charset val="128"/>
      </rPr>
      <t>佐賀県</t>
    </r>
    <rPh sb="0" eb="1">
      <t>タスク</t>
    </rPh>
    <rPh sb="1" eb="2">
      <t>ガ</t>
    </rPh>
    <phoneticPr fontId="2"/>
  </si>
  <si>
    <r>
      <rPr>
        <sz val="11"/>
        <rFont val="ＭＳ 明朝"/>
        <family val="1"/>
        <charset val="128"/>
      </rPr>
      <t>長崎県</t>
    </r>
  </si>
  <si>
    <r>
      <rPr>
        <sz val="11"/>
        <rFont val="ＭＳ 明朝"/>
        <family val="1"/>
        <charset val="128"/>
      </rPr>
      <t>合計</t>
    </r>
  </si>
  <si>
    <r>
      <t>5</t>
    </r>
    <r>
      <rPr>
        <sz val="11"/>
        <rFont val="ＭＳ 明朝"/>
        <family val="1"/>
        <charset val="128"/>
      </rPr>
      <t>ﾄﾝ以上</t>
    </r>
    <r>
      <rPr>
        <sz val="11"/>
        <rFont val="Century"/>
        <family val="1"/>
      </rPr>
      <t>10</t>
    </r>
    <r>
      <rPr>
        <sz val="11"/>
        <rFont val="ＭＳ 明朝"/>
        <family val="1"/>
        <charset val="128"/>
      </rPr>
      <t>ﾄﾝ未満</t>
    </r>
  </si>
  <si>
    <t>28</t>
    <phoneticPr fontId="2"/>
  </si>
  <si>
    <t>42</t>
    <phoneticPr fontId="2"/>
  </si>
  <si>
    <t>5</t>
    <phoneticPr fontId="2"/>
  </si>
  <si>
    <r>
      <t>10</t>
    </r>
    <r>
      <rPr>
        <sz val="11"/>
        <rFont val="ＭＳ 明朝"/>
        <family val="1"/>
        <charset val="128"/>
      </rPr>
      <t>ﾄﾝ以上</t>
    </r>
    <r>
      <rPr>
        <sz val="11"/>
        <rFont val="Century"/>
        <family val="1"/>
      </rPr>
      <t>15</t>
    </r>
    <r>
      <rPr>
        <sz val="11"/>
        <rFont val="ＭＳ 明朝"/>
        <family val="1"/>
        <charset val="128"/>
      </rPr>
      <t>ﾄﾝ未満</t>
    </r>
  </si>
  <si>
    <t>11</t>
    <phoneticPr fontId="2"/>
  </si>
  <si>
    <t>24</t>
    <phoneticPr fontId="2"/>
  </si>
  <si>
    <r>
      <t>15</t>
    </r>
    <r>
      <rPr>
        <sz val="11"/>
        <rFont val="ＭＳ 明朝"/>
        <family val="1"/>
        <charset val="128"/>
      </rPr>
      <t>ﾄﾝ以上</t>
    </r>
    <r>
      <rPr>
        <sz val="11"/>
        <rFont val="Century"/>
        <family val="1"/>
      </rPr>
      <t>20</t>
    </r>
    <r>
      <rPr>
        <sz val="11"/>
        <rFont val="ＭＳ 明朝"/>
        <family val="1"/>
        <charset val="128"/>
      </rPr>
      <t>ﾄﾝ未満</t>
    </r>
  </si>
  <si>
    <t>40</t>
    <phoneticPr fontId="2"/>
  </si>
  <si>
    <t>45</t>
    <phoneticPr fontId="2"/>
  </si>
  <si>
    <t>4</t>
    <phoneticPr fontId="2"/>
  </si>
  <si>
    <t>2</t>
    <phoneticPr fontId="2"/>
  </si>
  <si>
    <t>6</t>
    <phoneticPr fontId="2"/>
  </si>
  <si>
    <t>3</t>
    <phoneticPr fontId="2"/>
  </si>
  <si>
    <r>
      <t>20</t>
    </r>
    <r>
      <rPr>
        <sz val="11"/>
        <rFont val="ＭＳ 明朝"/>
        <family val="1"/>
        <charset val="128"/>
      </rPr>
      <t>ﾄﾝ以上</t>
    </r>
    <r>
      <rPr>
        <sz val="11"/>
        <rFont val="Century"/>
        <family val="1"/>
      </rPr>
      <t>30</t>
    </r>
    <r>
      <rPr>
        <sz val="11"/>
        <rFont val="ＭＳ 明朝"/>
        <family val="1"/>
        <charset val="128"/>
      </rPr>
      <t>ﾄﾝ未満</t>
    </r>
  </si>
  <si>
    <r>
      <rPr>
        <sz val="11"/>
        <rFont val="ＭＳ 明朝"/>
        <family val="1"/>
        <charset val="128"/>
      </rPr>
      <t>合</t>
    </r>
    <r>
      <rPr>
        <sz val="11"/>
        <rFont val="Century"/>
        <family val="1"/>
      </rPr>
      <t xml:space="preserve"> </t>
    </r>
    <r>
      <rPr>
        <sz val="11"/>
        <rFont val="ＭＳ 明朝"/>
        <family val="1"/>
        <charset val="128"/>
      </rPr>
      <t>　　計</t>
    </r>
    <rPh sb="0" eb="1">
      <t>ア</t>
    </rPh>
    <rPh sb="4" eb="5">
      <t>ケイ</t>
    </rPh>
    <phoneticPr fontId="2"/>
  </si>
  <si>
    <t>79</t>
    <phoneticPr fontId="2"/>
  </si>
  <si>
    <t>111</t>
    <phoneticPr fontId="2"/>
  </si>
  <si>
    <t>7</t>
    <phoneticPr fontId="2"/>
  </si>
  <si>
    <r>
      <t xml:space="preserve"> </t>
    </r>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1" eb="3">
      <t>レイワ</t>
    </rPh>
    <rPh sb="4" eb="5">
      <t>ネン</t>
    </rPh>
    <phoneticPr fontId="2"/>
  </si>
  <si>
    <r>
      <rPr>
        <sz val="11"/>
        <rFont val="ＭＳ 明朝"/>
        <family val="1"/>
        <charset val="128"/>
      </rPr>
      <t>漁　　業　　種　　類</t>
    </r>
    <rPh sb="0" eb="1">
      <t>リョウ</t>
    </rPh>
    <rPh sb="3" eb="4">
      <t>ギョウ</t>
    </rPh>
    <rPh sb="6" eb="7">
      <t>シュ</t>
    </rPh>
    <rPh sb="9" eb="10">
      <t>ルイ</t>
    </rPh>
    <phoneticPr fontId="2"/>
  </si>
  <si>
    <r>
      <rPr>
        <sz val="11"/>
        <rFont val="ＭＳ 明朝"/>
        <family val="1"/>
        <charset val="128"/>
      </rPr>
      <t>隻数</t>
    </r>
    <rPh sb="0" eb="1">
      <t>セキ</t>
    </rPh>
    <rPh sb="1" eb="2">
      <t>スウ</t>
    </rPh>
    <phoneticPr fontId="2"/>
  </si>
  <si>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時</t>
    </r>
    <r>
      <rPr>
        <sz val="11"/>
        <rFont val="Century"/>
        <family val="1"/>
      </rPr>
      <t xml:space="preserve"> </t>
    </r>
    <r>
      <rPr>
        <sz val="11"/>
        <rFont val="ＭＳ 明朝"/>
        <family val="1"/>
        <charset val="128"/>
      </rPr>
      <t>期</t>
    </r>
    <rPh sb="0" eb="1">
      <t>リョウ</t>
    </rPh>
    <rPh sb="2" eb="3">
      <t>ギョウ</t>
    </rPh>
    <rPh sb="4" eb="5">
      <t>トキ</t>
    </rPh>
    <rPh sb="6" eb="7">
      <t>キ</t>
    </rPh>
    <phoneticPr fontId="2"/>
  </si>
  <si>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　域</t>
    </r>
    <phoneticPr fontId="2"/>
  </si>
  <si>
    <r>
      <rPr>
        <sz val="11"/>
        <rFont val="ＭＳ 明朝"/>
        <family val="1"/>
        <charset val="128"/>
      </rPr>
      <t>大臣許可漁業</t>
    </r>
    <rPh sb="0" eb="2">
      <t>ダイジン</t>
    </rPh>
    <rPh sb="2" eb="4">
      <t>キョカ</t>
    </rPh>
    <rPh sb="4" eb="5">
      <t>リョウ</t>
    </rPh>
    <rPh sb="5" eb="6">
      <t>ギョウ</t>
    </rPh>
    <phoneticPr fontId="2"/>
  </si>
  <si>
    <r>
      <rPr>
        <sz val="11"/>
        <rFont val="ＭＳ 明朝"/>
        <family val="1"/>
        <charset val="128"/>
      </rPr>
      <t>沖合底びき網</t>
    </r>
  </si>
  <si>
    <r>
      <rPr>
        <sz val="11"/>
        <rFont val="ＭＳ 明朝"/>
        <family val="1"/>
        <charset val="128"/>
      </rPr>
      <t>周年</t>
    </r>
    <rPh sb="0" eb="2">
      <t>シュウネン</t>
    </rPh>
    <phoneticPr fontId="2"/>
  </si>
  <si>
    <r>
      <rPr>
        <sz val="11"/>
        <rFont val="ＭＳ 明朝"/>
        <family val="1"/>
        <charset val="128"/>
      </rPr>
      <t>青森県から新潟県までの沖合</t>
    </r>
  </si>
  <si>
    <r>
      <rPr>
        <sz val="11"/>
        <rFont val="ＭＳ 明朝"/>
        <family val="1"/>
        <charset val="128"/>
      </rPr>
      <t>　　　　　　　区　分　　　　　漁業の方法</t>
    </r>
    <phoneticPr fontId="2"/>
  </si>
  <si>
    <r>
      <rPr>
        <sz val="11"/>
        <rFont val="ＭＳ 明朝"/>
        <family val="1"/>
        <charset val="128"/>
      </rPr>
      <t>地　　　　　　　　　　区</t>
    </r>
    <phoneticPr fontId="2"/>
  </si>
  <si>
    <r>
      <rPr>
        <sz val="11"/>
        <rFont val="ＭＳ 明朝"/>
        <family val="1"/>
        <charset val="128"/>
      </rPr>
      <t>飛　島</t>
    </r>
    <phoneticPr fontId="2"/>
  </si>
  <si>
    <r>
      <rPr>
        <sz val="11"/>
        <rFont val="ＭＳ 明朝"/>
        <family val="1"/>
        <charset val="128"/>
      </rPr>
      <t>吹　浦</t>
    </r>
    <rPh sb="0" eb="1">
      <t>スイ</t>
    </rPh>
    <rPh sb="2" eb="3">
      <t>ウラ</t>
    </rPh>
    <phoneticPr fontId="2"/>
  </si>
  <si>
    <r>
      <rPr>
        <sz val="11"/>
        <rFont val="ＭＳ 明朝"/>
        <family val="1"/>
        <charset val="128"/>
      </rPr>
      <t>酒　田</t>
    </r>
    <rPh sb="0" eb="1">
      <t>サケ</t>
    </rPh>
    <rPh sb="2" eb="3">
      <t>タ</t>
    </rPh>
    <phoneticPr fontId="2"/>
  </si>
  <si>
    <r>
      <rPr>
        <sz val="11"/>
        <rFont val="ＭＳ 明朝"/>
        <family val="1"/>
        <charset val="128"/>
      </rPr>
      <t>加　茂</t>
    </r>
    <rPh sb="0" eb="1">
      <t>カ</t>
    </rPh>
    <rPh sb="2" eb="3">
      <t>シゲル</t>
    </rPh>
    <phoneticPr fontId="2"/>
  </si>
  <si>
    <r>
      <rPr>
        <sz val="11"/>
        <rFont val="ＭＳ 明朝"/>
        <family val="1"/>
        <charset val="128"/>
      </rPr>
      <t>由　良</t>
    </r>
    <rPh sb="0" eb="1">
      <t>ヨシ</t>
    </rPh>
    <rPh sb="2" eb="3">
      <t>リョウ</t>
    </rPh>
    <phoneticPr fontId="2"/>
  </si>
  <si>
    <r>
      <rPr>
        <sz val="11"/>
        <rFont val="ＭＳ 明朝"/>
        <family val="1"/>
        <charset val="128"/>
      </rPr>
      <t>豊　浦</t>
    </r>
    <rPh sb="0" eb="1">
      <t>ホウ</t>
    </rPh>
    <rPh sb="2" eb="3">
      <t>ウラ</t>
    </rPh>
    <phoneticPr fontId="2"/>
  </si>
  <si>
    <r>
      <rPr>
        <sz val="11"/>
        <rFont val="ＭＳ 明朝"/>
        <family val="1"/>
        <charset val="128"/>
      </rPr>
      <t>温　海</t>
    </r>
    <rPh sb="0" eb="1">
      <t>オン</t>
    </rPh>
    <rPh sb="2" eb="3">
      <t>ウミ</t>
    </rPh>
    <phoneticPr fontId="2"/>
  </si>
  <si>
    <r>
      <rPr>
        <sz val="11"/>
        <rFont val="ＭＳ 明朝"/>
        <family val="1"/>
        <charset val="128"/>
      </rPr>
      <t>念珠関</t>
    </r>
    <rPh sb="0" eb="1">
      <t>ネン</t>
    </rPh>
    <rPh sb="1" eb="2">
      <t>タマ</t>
    </rPh>
    <rPh sb="2" eb="3">
      <t>セキ</t>
    </rPh>
    <phoneticPr fontId="2"/>
  </si>
  <si>
    <r>
      <rPr>
        <sz val="11"/>
        <rFont val="ＭＳ 明朝"/>
        <family val="1"/>
        <charset val="128"/>
      </rPr>
      <t>合　計</t>
    </r>
    <rPh sb="0" eb="1">
      <t>アイ</t>
    </rPh>
    <rPh sb="2" eb="3">
      <t>ケイ</t>
    </rPh>
    <phoneticPr fontId="2"/>
  </si>
  <si>
    <r>
      <rPr>
        <sz val="11"/>
        <rFont val="ＭＳ 明朝"/>
        <family val="1"/>
        <charset val="128"/>
      </rPr>
      <t>は　え　な　わ</t>
    </r>
    <phoneticPr fontId="2"/>
  </si>
  <si>
    <r>
      <rPr>
        <sz val="11"/>
        <rFont val="ＭＳ 明朝"/>
        <family val="1"/>
        <charset val="128"/>
      </rPr>
      <t>釣　　　　　り</t>
    </r>
    <rPh sb="0" eb="1">
      <t>ツ</t>
    </rPh>
    <phoneticPr fontId="2"/>
  </si>
  <si>
    <r>
      <rPr>
        <sz val="11"/>
        <rFont val="ＭＳ 明朝"/>
        <family val="1"/>
        <charset val="128"/>
      </rPr>
      <t>はえなわ・釣り</t>
    </r>
    <rPh sb="5" eb="6">
      <t>ツ</t>
    </rPh>
    <phoneticPr fontId="2"/>
  </si>
  <si>
    <r>
      <rPr>
        <sz val="11"/>
        <rFont val="ＭＳ 明朝"/>
        <family val="1"/>
        <charset val="128"/>
      </rPr>
      <t>合　　　　　計</t>
    </r>
    <rPh sb="0" eb="1">
      <t>アイ</t>
    </rPh>
    <rPh sb="6" eb="7">
      <t>ケイ</t>
    </rPh>
    <phoneticPr fontId="2"/>
  </si>
  <si>
    <r>
      <rPr>
        <sz val="11"/>
        <rFont val="ＭＳ 明朝"/>
        <family val="1"/>
        <charset val="128"/>
      </rPr>
      <t>　　　　　　　区　分　　　　　　　　件　数</t>
    </r>
    <rPh sb="18" eb="19">
      <t>ケン</t>
    </rPh>
    <rPh sb="20" eb="21">
      <t>スウ</t>
    </rPh>
    <phoneticPr fontId="2"/>
  </si>
  <si>
    <r>
      <rPr>
        <sz val="11"/>
        <rFont val="ＭＳ 明朝"/>
        <family val="1"/>
        <charset val="128"/>
      </rPr>
      <t>漁</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船</t>
    </r>
    <phoneticPr fontId="2"/>
  </si>
  <si>
    <r>
      <rPr>
        <sz val="11"/>
        <rFont val="ＭＳ 明朝"/>
        <family val="1"/>
        <charset val="128"/>
      </rPr>
      <t>一　般</t>
    </r>
    <rPh sb="0" eb="1">
      <t>イッ</t>
    </rPh>
    <rPh sb="2" eb="3">
      <t>ハン</t>
    </rPh>
    <phoneticPr fontId="2"/>
  </si>
  <si>
    <r>
      <rPr>
        <sz val="11"/>
        <rFont val="ＭＳ 明朝"/>
        <family val="1"/>
        <charset val="128"/>
      </rPr>
      <t>計</t>
    </r>
    <rPh sb="0" eb="1">
      <t>ケイ</t>
    </rPh>
    <phoneticPr fontId="2"/>
  </si>
  <si>
    <r>
      <rPr>
        <sz val="11"/>
        <rFont val="ＭＳ 明朝"/>
        <family val="1"/>
        <charset val="128"/>
      </rPr>
      <t>業　者　数</t>
    </r>
    <phoneticPr fontId="2"/>
  </si>
  <si>
    <r>
      <rPr>
        <sz val="11"/>
        <rFont val="ＭＳ 明朝"/>
        <family val="1"/>
        <charset val="128"/>
      </rPr>
      <t>隻　　　数</t>
    </r>
    <phoneticPr fontId="2"/>
  </si>
  <si>
    <r>
      <rPr>
        <sz val="14"/>
        <rFont val="ＭＳ 明朝"/>
        <family val="1"/>
        <charset val="128"/>
      </rPr>
      <t>１１　漁業取締・調査</t>
    </r>
    <rPh sb="3" eb="5">
      <t>ギョギョウ</t>
    </rPh>
    <rPh sb="5" eb="7">
      <t>トリシマリ</t>
    </rPh>
    <rPh sb="8" eb="10">
      <t>チョウサ</t>
    </rPh>
    <phoneticPr fontId="19"/>
  </si>
  <si>
    <r>
      <rPr>
        <sz val="11"/>
        <rFont val="ＭＳ 明朝"/>
        <family val="1"/>
        <charset val="128"/>
      </rPr>
      <t>　漁業違反件数は</t>
    </r>
    <r>
      <rPr>
        <sz val="11"/>
        <rFont val="Century"/>
        <family val="1"/>
      </rPr>
      <t>5</t>
    </r>
    <r>
      <rPr>
        <sz val="11"/>
        <rFont val="ＭＳ 明朝"/>
        <family val="1"/>
        <charset val="128"/>
      </rPr>
      <t>件で前年度より</t>
    </r>
    <r>
      <rPr>
        <sz val="11"/>
        <rFont val="Century"/>
        <family val="1"/>
      </rPr>
      <t>2</t>
    </r>
    <r>
      <rPr>
        <sz val="11"/>
        <rFont val="ＭＳ 明朝"/>
        <family val="1"/>
        <charset val="128"/>
      </rPr>
      <t>件増加となった。</t>
    </r>
    <rPh sb="1" eb="3">
      <t>ギョギョウ</t>
    </rPh>
    <rPh sb="3" eb="5">
      <t>イハン</t>
    </rPh>
    <rPh sb="5" eb="7">
      <t>ケンスウ</t>
    </rPh>
    <rPh sb="9" eb="10">
      <t>ケン</t>
    </rPh>
    <rPh sb="11" eb="14">
      <t>ゼンネンド</t>
    </rPh>
    <rPh sb="17" eb="18">
      <t>ケン</t>
    </rPh>
    <rPh sb="18" eb="20">
      <t>ゾウカ</t>
    </rPh>
    <phoneticPr fontId="19"/>
  </si>
  <si>
    <r>
      <rPr>
        <sz val="11"/>
        <rFont val="ＭＳ 明朝"/>
        <family val="1"/>
        <charset val="128"/>
      </rPr>
      <t>　調整規則違反が</t>
    </r>
    <r>
      <rPr>
        <sz val="11"/>
        <rFont val="Century"/>
        <family val="1"/>
      </rPr>
      <t>0</t>
    </r>
    <r>
      <rPr>
        <sz val="11"/>
        <rFont val="ＭＳ 明朝"/>
        <family val="1"/>
        <charset val="128"/>
      </rPr>
      <t>件、海区指示違反が</t>
    </r>
    <r>
      <rPr>
        <sz val="11"/>
        <rFont val="Century"/>
        <family val="1"/>
      </rPr>
      <t>3</t>
    </r>
    <r>
      <rPr>
        <sz val="11"/>
        <rFont val="ＭＳ 明朝"/>
        <family val="1"/>
        <charset val="128"/>
      </rPr>
      <t>件と前年度と同数となった。</t>
    </r>
    <rPh sb="1" eb="3">
      <t>チョウセイ</t>
    </rPh>
    <rPh sb="3" eb="5">
      <t>キソク</t>
    </rPh>
    <rPh sb="5" eb="7">
      <t>イハン</t>
    </rPh>
    <rPh sb="9" eb="10">
      <t>ケン</t>
    </rPh>
    <rPh sb="11" eb="12">
      <t>ウミ</t>
    </rPh>
    <rPh sb="12" eb="13">
      <t>ク</t>
    </rPh>
    <rPh sb="13" eb="15">
      <t>シジ</t>
    </rPh>
    <rPh sb="15" eb="17">
      <t>イハン</t>
    </rPh>
    <rPh sb="19" eb="20">
      <t>ケン</t>
    </rPh>
    <rPh sb="21" eb="24">
      <t>ゼンネンド</t>
    </rPh>
    <rPh sb="25" eb="27">
      <t>ドウスウ</t>
    </rPh>
    <phoneticPr fontId="19"/>
  </si>
  <si>
    <r>
      <rPr>
        <sz val="11"/>
        <rFont val="ＭＳ 明朝"/>
        <family val="1"/>
        <charset val="128"/>
      </rPr>
      <t>　海面の陸上取締では、漁業法違反が</t>
    </r>
    <r>
      <rPr>
        <sz val="11"/>
        <rFont val="Century"/>
        <family val="1"/>
      </rPr>
      <t>2</t>
    </r>
    <r>
      <rPr>
        <sz val="11"/>
        <rFont val="ＭＳ 明朝"/>
        <family val="1"/>
        <charset val="128"/>
      </rPr>
      <t>件で前年度より</t>
    </r>
    <r>
      <rPr>
        <sz val="11"/>
        <rFont val="Century"/>
        <family val="1"/>
      </rPr>
      <t>2</t>
    </r>
    <r>
      <rPr>
        <sz val="11"/>
        <rFont val="ＭＳ 明朝"/>
        <family val="1"/>
        <charset val="128"/>
      </rPr>
      <t>件増加した。</t>
    </r>
    <rPh sb="1" eb="3">
      <t>カイメン</t>
    </rPh>
    <rPh sb="4" eb="6">
      <t>リクジョウ</t>
    </rPh>
    <rPh sb="6" eb="8">
      <t>トリシマ</t>
    </rPh>
    <rPh sb="11" eb="13">
      <t>ギョギョウ</t>
    </rPh>
    <rPh sb="13" eb="14">
      <t>ホウ</t>
    </rPh>
    <rPh sb="14" eb="16">
      <t>イハン</t>
    </rPh>
    <rPh sb="20" eb="23">
      <t>ゼンネンド</t>
    </rPh>
    <rPh sb="26" eb="27">
      <t>ケン</t>
    </rPh>
    <rPh sb="27" eb="29">
      <t>ゾウカ</t>
    </rPh>
    <phoneticPr fontId="19"/>
  </si>
  <si>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9"/>
  </si>
  <si>
    <r>
      <rPr>
        <sz val="11"/>
        <rFont val="ＭＳ 明朝"/>
        <family val="1"/>
        <charset val="128"/>
      </rPr>
      <t>海　面</t>
    </r>
    <rPh sb="0" eb="1">
      <t>ウミ</t>
    </rPh>
    <rPh sb="2" eb="3">
      <t>メン</t>
    </rPh>
    <phoneticPr fontId="19"/>
  </si>
  <si>
    <r>
      <rPr>
        <sz val="11"/>
        <rFont val="ＭＳ 明朝"/>
        <family val="1"/>
        <charset val="128"/>
      </rPr>
      <t>海上取締</t>
    </r>
    <rPh sb="0" eb="2">
      <t>カイジョウ</t>
    </rPh>
    <rPh sb="2" eb="4">
      <t>トリシマ</t>
    </rPh>
    <phoneticPr fontId="19"/>
  </si>
  <si>
    <r>
      <t>3</t>
    </r>
    <r>
      <rPr>
        <sz val="11"/>
        <rFont val="ＭＳ 明朝"/>
        <family val="1"/>
        <charset val="128"/>
      </rPr>
      <t>件</t>
    </r>
    <rPh sb="1" eb="2">
      <t>ケン</t>
    </rPh>
    <phoneticPr fontId="19"/>
  </si>
  <si>
    <t>(±0件)</t>
  </si>
  <si>
    <r>
      <rPr>
        <sz val="11"/>
        <rFont val="ＭＳ 明朝"/>
        <family val="1"/>
        <charset val="128"/>
      </rPr>
      <t>県　内　漁　船</t>
    </r>
    <rPh sb="0" eb="1">
      <t>ケン</t>
    </rPh>
    <rPh sb="2" eb="3">
      <t>ナイ</t>
    </rPh>
    <rPh sb="4" eb="5">
      <t>リョウ</t>
    </rPh>
    <rPh sb="6" eb="7">
      <t>セン</t>
    </rPh>
    <phoneticPr fontId="19"/>
  </si>
  <si>
    <r>
      <rPr>
        <sz val="11"/>
        <rFont val="ＭＳ 明朝"/>
        <family val="1"/>
        <charset val="128"/>
      </rPr>
      <t>そ　の　他</t>
    </r>
    <rPh sb="4" eb="5">
      <t>タ</t>
    </rPh>
    <phoneticPr fontId="19"/>
  </si>
  <si>
    <r>
      <rPr>
        <sz val="11"/>
        <rFont val="ＭＳ 明朝"/>
        <family val="1"/>
        <charset val="128"/>
      </rPr>
      <t>県　外　漁　船</t>
    </r>
    <phoneticPr fontId="19"/>
  </si>
  <si>
    <r>
      <t>0</t>
    </r>
    <r>
      <rPr>
        <sz val="11"/>
        <rFont val="ＭＳ 明朝"/>
        <family val="1"/>
        <charset val="128"/>
      </rPr>
      <t>件</t>
    </r>
    <phoneticPr fontId="19"/>
  </si>
  <si>
    <t>遊　漁</t>
    <phoneticPr fontId="19"/>
  </si>
  <si>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9"/>
  </si>
  <si>
    <r>
      <t>0</t>
    </r>
    <r>
      <rPr>
        <sz val="11"/>
        <rFont val="ＭＳ 明朝"/>
        <family val="1"/>
        <charset val="128"/>
      </rPr>
      <t>件</t>
    </r>
    <rPh sb="1" eb="2">
      <t>ケン</t>
    </rPh>
    <phoneticPr fontId="19"/>
  </si>
  <si>
    <r>
      <rPr>
        <sz val="11"/>
        <rFont val="ＭＳ 明朝"/>
        <family val="1"/>
        <charset val="128"/>
      </rPr>
      <t>　</t>
    </r>
    <phoneticPr fontId="19"/>
  </si>
  <si>
    <r>
      <rPr>
        <sz val="11"/>
        <rFont val="ＭＳ 明朝"/>
        <family val="1"/>
        <charset val="128"/>
      </rPr>
      <t>陸上取締</t>
    </r>
    <rPh sb="0" eb="2">
      <t>リクジョウ</t>
    </rPh>
    <rPh sb="2" eb="4">
      <t>トリシマ</t>
    </rPh>
    <phoneticPr fontId="19"/>
  </si>
  <si>
    <r>
      <t>2</t>
    </r>
    <r>
      <rPr>
        <sz val="11"/>
        <rFont val="ＭＳ 明朝"/>
        <family val="1"/>
        <charset val="128"/>
      </rPr>
      <t>件</t>
    </r>
    <phoneticPr fontId="19"/>
  </si>
  <si>
    <t>(+2件)</t>
  </si>
  <si>
    <r>
      <rPr>
        <sz val="11"/>
        <rFont val="ＭＳ 明朝"/>
        <family val="1"/>
        <charset val="128"/>
      </rPr>
      <t>内水面</t>
    </r>
    <rPh sb="0" eb="1">
      <t>ウチ</t>
    </rPh>
    <rPh sb="1" eb="2">
      <t>ミズ</t>
    </rPh>
    <rPh sb="2" eb="3">
      <t>メン</t>
    </rPh>
    <phoneticPr fontId="19"/>
  </si>
  <si>
    <r>
      <t>5</t>
    </r>
    <r>
      <rPr>
        <sz val="11"/>
        <rFont val="ＭＳ 明朝"/>
        <family val="1"/>
        <charset val="128"/>
      </rPr>
      <t>件</t>
    </r>
    <phoneticPr fontId="19"/>
  </si>
  <si>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9"/>
  </si>
  <si>
    <r>
      <rPr>
        <sz val="11"/>
        <rFont val="ＭＳ 明朝"/>
        <family val="1"/>
        <charset val="128"/>
      </rPr>
      <t>　　　調査業務実績</t>
    </r>
    <rPh sb="3" eb="5">
      <t>チョウサ</t>
    </rPh>
    <rPh sb="5" eb="7">
      <t>ギョウム</t>
    </rPh>
    <rPh sb="7" eb="9">
      <t>ジッセキ</t>
    </rPh>
    <phoneticPr fontId="19"/>
  </si>
  <si>
    <r>
      <rPr>
        <sz val="11"/>
        <rFont val="ＭＳ 明朝"/>
        <family val="1"/>
        <charset val="128"/>
      </rPr>
      <t>　　　沿岸海洋観測　</t>
    </r>
    <r>
      <rPr>
        <sz val="11"/>
        <rFont val="Century"/>
        <family val="1"/>
      </rPr>
      <t>6</t>
    </r>
    <r>
      <rPr>
        <sz val="11"/>
        <rFont val="ＭＳ 明朝"/>
        <family val="1"/>
        <charset val="128"/>
      </rPr>
      <t>日　　　　　　　大型クラゲ調査　</t>
    </r>
    <r>
      <rPr>
        <sz val="11"/>
        <rFont val="Century"/>
        <family val="1"/>
      </rPr>
      <t>4</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6</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9"/>
  </si>
  <si>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16</t>
    </r>
    <r>
      <rPr>
        <sz val="11"/>
        <rFont val="ＭＳ 明朝"/>
        <family val="1"/>
        <charset val="128"/>
      </rPr>
      <t>日　</t>
    </r>
    <rPh sb="0" eb="1">
      <t>ゴウ</t>
    </rPh>
    <rPh sb="3" eb="4">
      <t>ケイ</t>
    </rPh>
    <rPh sb="7" eb="8">
      <t>ニチ</t>
    </rPh>
    <phoneticPr fontId="19"/>
  </si>
  <si>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</si>
  <si>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9"/>
  </si>
  <si>
    <r>
      <rPr>
        <sz val="11"/>
        <rFont val="ＭＳ 明朝"/>
        <family val="1"/>
        <charset val="128"/>
      </rPr>
      <t xml:space="preserve">　ディープ </t>
    </r>
    <r>
      <rPr>
        <sz val="11"/>
        <rFont val="Century"/>
        <family val="1"/>
      </rPr>
      <t>V</t>
    </r>
    <r>
      <rPr>
        <sz val="11"/>
        <rFont val="ＭＳ 明朝"/>
        <family val="1"/>
        <charset val="128"/>
      </rPr>
      <t>型性</t>
    </r>
    <phoneticPr fontId="19"/>
  </si>
  <si>
    <r>
      <rPr>
        <sz val="11"/>
        <rFont val="ＭＳ 明朝"/>
        <family val="1"/>
        <charset val="128"/>
      </rPr>
      <t>性能</t>
    </r>
    <rPh sb="0" eb="2">
      <t>セイノウ</t>
    </rPh>
    <phoneticPr fontId="19"/>
  </si>
  <si>
    <r>
      <rPr>
        <sz val="11"/>
        <rFont val="ＭＳ 明朝"/>
        <family val="1"/>
        <charset val="128"/>
      </rPr>
      <t>　航海速力　</t>
    </r>
    <r>
      <rPr>
        <sz val="11"/>
        <rFont val="Century"/>
        <family val="1"/>
      </rPr>
      <t xml:space="preserve">   35</t>
    </r>
    <r>
      <rPr>
        <sz val="11"/>
        <rFont val="ＭＳ 明朝"/>
        <family val="1"/>
        <charset val="128"/>
      </rPr>
      <t>ノット</t>
    </r>
    <phoneticPr fontId="19"/>
  </si>
  <si>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9"/>
  </si>
  <si>
    <r>
      <rPr>
        <sz val="11"/>
        <rFont val="ＭＳ 明朝"/>
        <family val="1"/>
        <charset val="128"/>
      </rPr>
      <t>船質</t>
    </r>
    <rPh sb="0" eb="1">
      <t>フネ</t>
    </rPh>
    <rPh sb="1" eb="2">
      <t>シツ</t>
    </rPh>
    <phoneticPr fontId="19"/>
  </si>
  <si>
    <r>
      <rPr>
        <sz val="11"/>
        <rFont val="ＭＳ 明朝"/>
        <family val="1"/>
        <charset val="128"/>
      </rPr>
      <t>　軽合金製</t>
    </r>
    <phoneticPr fontId="19"/>
  </si>
  <si>
    <r>
      <rPr>
        <sz val="11"/>
        <rFont val="ＭＳ 明朝"/>
        <family val="1"/>
        <charset val="128"/>
      </rPr>
      <t>　航続距離　</t>
    </r>
    <r>
      <rPr>
        <sz val="11"/>
        <rFont val="Century"/>
        <family val="1"/>
      </rPr>
      <t xml:space="preserve"> 350</t>
    </r>
    <r>
      <rPr>
        <sz val="11"/>
        <rFont val="ＭＳ 明朝"/>
        <family val="1"/>
        <charset val="128"/>
      </rPr>
      <t>浬</t>
    </r>
    <phoneticPr fontId="19"/>
  </si>
  <si>
    <r>
      <rPr>
        <sz val="11"/>
        <rFont val="ＭＳ 明朝"/>
        <family val="1"/>
        <charset val="128"/>
      </rPr>
      <t>　潮流観測装置</t>
    </r>
    <phoneticPr fontId="19"/>
  </si>
  <si>
    <r>
      <rPr>
        <sz val="11"/>
        <rFont val="ＭＳ 明朝"/>
        <family val="1"/>
        <charset val="128"/>
      </rPr>
      <t>主要寸法</t>
    </r>
    <rPh sb="0" eb="2">
      <t>シュヨウ</t>
    </rPh>
    <rPh sb="2" eb="4">
      <t>スンポウ</t>
    </rPh>
    <phoneticPr fontId="19"/>
  </si>
  <si>
    <t>　長さ(全長) 25.90メートル</t>
  </si>
  <si>
    <r>
      <rPr>
        <sz val="11"/>
        <rFont val="ＭＳ 明朝"/>
        <family val="1"/>
        <charset val="128"/>
      </rPr>
      <t>設備</t>
    </r>
    <rPh sb="0" eb="2">
      <t>セツビ</t>
    </rPh>
    <phoneticPr fontId="19"/>
  </si>
  <si>
    <r>
      <rPr>
        <sz val="11"/>
        <rFont val="ＭＳ 明朝"/>
        <family val="1"/>
        <charset val="128"/>
      </rPr>
      <t>　</t>
    </r>
    <r>
      <rPr>
        <sz val="11"/>
        <rFont val="Century"/>
        <family val="1"/>
      </rPr>
      <t>GPS</t>
    </r>
    <r>
      <rPr>
        <sz val="11"/>
        <rFont val="ＭＳ 明朝"/>
        <family val="1"/>
        <charset val="128"/>
      </rPr>
      <t>航法装置</t>
    </r>
    <phoneticPr fontId="19"/>
  </si>
  <si>
    <t>　無線電話 (SSB 10W、DSB 1W、</t>
  </si>
  <si>
    <t xml:space="preserve"> 　〃 (登録)   25.45メートル</t>
  </si>
  <si>
    <r>
      <rPr>
        <sz val="11"/>
        <rFont val="ＭＳ 明朝"/>
        <family val="1"/>
        <charset val="128"/>
      </rPr>
      <t>　航海用電子海図表示装置</t>
    </r>
    <phoneticPr fontId="19"/>
  </si>
  <si>
    <t xml:space="preserve">    </t>
  </si>
  <si>
    <t xml:space="preserve"> ｱﾏﾁｭｱ無線受信機)</t>
  </si>
  <si>
    <r>
      <rPr>
        <sz val="11"/>
        <rFont val="ＭＳ 明朝"/>
        <family val="1"/>
        <charset val="128"/>
      </rPr>
      <t>　幅</t>
    </r>
    <r>
      <rPr>
        <sz val="11"/>
        <rFont val="Century"/>
        <family val="1"/>
      </rPr>
      <t xml:space="preserve">                 5.50</t>
    </r>
    <r>
      <rPr>
        <sz val="11"/>
        <rFont val="ＭＳ 明朝"/>
        <family val="1"/>
        <charset val="128"/>
      </rPr>
      <t>メートル</t>
    </r>
    <phoneticPr fontId="19"/>
  </si>
  <si>
    <t>　レーダー(ARPA付)</t>
  </si>
  <si>
    <r>
      <rPr>
        <sz val="11"/>
        <rFont val="ＭＳ 明朝"/>
        <family val="1"/>
        <charset val="128"/>
      </rPr>
      <t>定員</t>
    </r>
  </si>
  <si>
    <r>
      <rPr>
        <sz val="11"/>
        <rFont val="ＭＳ 明朝"/>
        <family val="1"/>
        <charset val="128"/>
      </rPr>
      <t>　乗組員</t>
    </r>
    <r>
      <rPr>
        <sz val="11"/>
        <rFont val="Century"/>
        <family val="1"/>
      </rPr>
      <t xml:space="preserve"> 5</t>
    </r>
    <r>
      <rPr>
        <sz val="11"/>
        <rFont val="ＭＳ 明朝"/>
        <family val="1"/>
        <charset val="128"/>
      </rPr>
      <t>名</t>
    </r>
    <phoneticPr fontId="19"/>
  </si>
  <si>
    <r>
      <rPr>
        <sz val="11"/>
        <rFont val="ＭＳ 明朝"/>
        <family val="1"/>
        <charset val="128"/>
      </rPr>
      <t>　深さ</t>
    </r>
    <r>
      <rPr>
        <sz val="11"/>
        <rFont val="Century"/>
        <family val="1"/>
      </rPr>
      <t xml:space="preserve">             2.73</t>
    </r>
    <r>
      <rPr>
        <sz val="11"/>
        <rFont val="ＭＳ 明朝"/>
        <family val="1"/>
        <charset val="128"/>
      </rPr>
      <t>メートル</t>
    </r>
    <phoneticPr fontId="19"/>
  </si>
  <si>
    <r>
      <rPr>
        <sz val="11"/>
        <rFont val="ＭＳ 明朝"/>
        <family val="1"/>
        <charset val="128"/>
      </rPr>
      <t>　減揺装置</t>
    </r>
    <phoneticPr fontId="19"/>
  </si>
  <si>
    <r>
      <rPr>
        <sz val="11"/>
        <rFont val="ＭＳ 明朝"/>
        <family val="1"/>
        <charset val="128"/>
      </rPr>
      <t>　その他</t>
    </r>
    <r>
      <rPr>
        <sz val="11"/>
        <rFont val="Century"/>
        <family val="1"/>
      </rPr>
      <t xml:space="preserve"> 6</t>
    </r>
    <r>
      <rPr>
        <sz val="11"/>
        <rFont val="ＭＳ 明朝"/>
        <family val="1"/>
        <charset val="128"/>
      </rPr>
      <t>名</t>
    </r>
    <phoneticPr fontId="19"/>
  </si>
  <si>
    <r>
      <rPr>
        <sz val="11"/>
        <rFont val="ＭＳ 明朝"/>
        <family val="1"/>
        <charset val="128"/>
      </rPr>
      <t>総トン数</t>
    </r>
    <rPh sb="0" eb="1">
      <t>ソウ</t>
    </rPh>
    <rPh sb="3" eb="4">
      <t>スウ</t>
    </rPh>
    <phoneticPr fontId="19"/>
  </si>
  <si>
    <r>
      <rPr>
        <sz val="11"/>
        <rFont val="ＭＳ 明朝"/>
        <family val="1"/>
        <charset val="128"/>
      </rPr>
      <t>　</t>
    </r>
    <r>
      <rPr>
        <sz val="11"/>
        <rFont val="Century"/>
        <family val="1"/>
      </rPr>
      <t>52</t>
    </r>
    <r>
      <rPr>
        <sz val="11"/>
        <rFont val="ＭＳ 明朝"/>
        <family val="1"/>
        <charset val="128"/>
      </rPr>
      <t>トン</t>
    </r>
    <phoneticPr fontId="19"/>
  </si>
  <si>
    <r>
      <rPr>
        <sz val="11"/>
        <rFont val="ＭＳ 明朝"/>
        <family val="1"/>
        <charset val="128"/>
      </rPr>
      <t>　カラー魚群探知機</t>
    </r>
    <phoneticPr fontId="19"/>
  </si>
  <si>
    <r>
      <rPr>
        <sz val="11"/>
        <rFont val="ＭＳ 明朝"/>
        <family val="1"/>
        <charset val="128"/>
      </rPr>
      <t>進水年月日</t>
    </r>
    <phoneticPr fontId="19"/>
  </si>
  <si>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9"/>
  </si>
  <si>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</si>
  <si>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9"/>
  </si>
  <si>
    <r>
      <rPr>
        <sz val="11"/>
        <rFont val="ＭＳ 明朝"/>
        <family val="1"/>
        <charset val="128"/>
      </rPr>
      <t>　記録式魚群探知機</t>
    </r>
    <phoneticPr fontId="19"/>
  </si>
  <si>
    <r>
      <rPr>
        <sz val="11"/>
        <rFont val="ＭＳ 明朝"/>
        <family val="1"/>
        <charset val="128"/>
      </rPr>
      <t>補機関</t>
    </r>
  </si>
  <si>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9"/>
  </si>
  <si>
    <r>
      <rPr>
        <sz val="11"/>
        <rFont val="ＭＳ 明朝"/>
        <family val="1"/>
        <charset val="128"/>
      </rPr>
      <t>　電動測深機</t>
    </r>
    <phoneticPr fontId="19"/>
  </si>
  <si>
    <r>
      <rPr>
        <sz val="14"/>
        <color rgb="FF000000"/>
        <rFont val="ＭＳ 明朝"/>
        <family val="1"/>
        <charset val="128"/>
      </rPr>
      <t>１２　漁業無線</t>
    </r>
    <phoneticPr fontId="2"/>
  </si>
  <si>
    <t>(1)　山形県酒田漁業無線局</t>
  </si>
  <si>
    <r>
      <rPr>
        <sz val="12"/>
        <color rgb="FF000000"/>
        <rFont val="ＭＳ 明朝"/>
        <family val="1"/>
        <charset val="128"/>
      </rPr>
      <t>開局年月日</t>
    </r>
    <phoneticPr fontId="2"/>
  </si>
  <si>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</si>
  <si>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rPr>
        <sz val="12"/>
        <color rgb="FF000000"/>
        <rFont val="ＭＳ 明朝"/>
        <family val="1"/>
        <charset val="128"/>
      </rPr>
      <t>呼出名称</t>
    </r>
    <phoneticPr fontId="2"/>
  </si>
  <si>
    <r>
      <t xml:space="preserve"> </t>
    </r>
    <r>
      <rPr>
        <sz val="12"/>
        <color rgb="FF000000"/>
        <rFont val="ＭＳ 明朝"/>
        <family val="1"/>
        <charset val="128"/>
      </rPr>
      <t>「さかたぎょぎょう」</t>
    </r>
  </si>
  <si>
    <r>
      <rPr>
        <sz val="12"/>
        <color rgb="FF000000"/>
        <rFont val="ＭＳ 明朝"/>
        <family val="1"/>
        <charset val="128"/>
      </rPr>
      <t>電波の型式</t>
    </r>
    <phoneticPr fontId="2"/>
  </si>
  <si>
    <r>
      <rPr>
        <sz val="12"/>
        <color rgb="FF000000"/>
        <rFont val="ＭＳ 明朝"/>
        <family val="1"/>
        <charset val="128"/>
      </rPr>
      <t>　周波数、空中線電力</t>
    </r>
  </si>
  <si>
    <r>
      <rPr>
        <sz val="12"/>
        <color rgb="FF000000"/>
        <rFont val="ＭＳ 明朝"/>
        <family val="1"/>
        <charset val="128"/>
      </rPr>
      <t>電波型式</t>
    </r>
  </si>
  <si>
    <t>周波数(kHz)</t>
  </si>
  <si>
    <r>
      <rPr>
        <sz val="12"/>
        <color rgb="FF000000"/>
        <rFont val="ＭＳ 明朝"/>
        <family val="1"/>
        <charset val="128"/>
      </rPr>
      <t>空中線電力</t>
    </r>
  </si>
  <si>
    <t>J3E</t>
    <phoneticPr fontId="2"/>
  </si>
  <si>
    <t>1738.5</t>
    <phoneticPr fontId="2"/>
  </si>
  <si>
    <t>2394.5</t>
    <phoneticPr fontId="2"/>
  </si>
  <si>
    <t>50W</t>
    <phoneticPr fontId="2"/>
  </si>
  <si>
    <r>
      <rPr>
        <sz val="12"/>
        <color rgb="FF000000"/>
        <rFont val="ＭＳ 明朝"/>
        <family val="1"/>
        <charset val="128"/>
      </rPr>
      <t>無線機器</t>
    </r>
    <phoneticPr fontId="2"/>
  </si>
  <si>
    <r>
      <rPr>
        <sz val="12"/>
        <color rgb="FF000000"/>
        <rFont val="ＭＳ 明朝"/>
        <family val="1"/>
        <charset val="128"/>
      </rPr>
      <t>送信機</t>
    </r>
  </si>
  <si>
    <t>　主送信機(J3E 50W)1台</t>
  </si>
  <si>
    <t>　送受信機(J3E 50W)  1台</t>
  </si>
  <si>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</si>
  <si>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2"/>
  </si>
  <si>
    <t>　セルコール受信機(個別番号0030) 1台</t>
  </si>
  <si>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</si>
  <si>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2"/>
  </si>
  <si>
    <r>
      <rPr>
        <sz val="12"/>
        <color theme="1"/>
        <rFont val="ＭＳ 明朝"/>
        <family val="1"/>
        <charset val="128"/>
      </rPr>
      <t>所属船舶数</t>
    </r>
    <r>
      <rPr>
        <sz val="12"/>
        <color theme="1"/>
        <rFont val="Century"/>
        <family val="1"/>
      </rPr>
      <t>7</t>
    </r>
    <r>
      <rPr>
        <sz val="12"/>
        <color theme="1"/>
        <rFont val="ＭＳ 明朝"/>
        <family val="1"/>
        <charset val="128"/>
      </rPr>
      <t>隻</t>
    </r>
    <phoneticPr fontId="2"/>
  </si>
  <si>
    <r>
      <rPr>
        <sz val="12"/>
        <color theme="1"/>
        <rFont val="ＭＳ 明朝"/>
        <family val="1"/>
        <charset val="128"/>
      </rPr>
      <t>令和</t>
    </r>
    <r>
      <rPr>
        <sz val="12"/>
        <color theme="1"/>
        <rFont val="Century"/>
        <family val="1"/>
      </rPr>
      <t>5</t>
    </r>
    <r>
      <rPr>
        <sz val="12"/>
        <color theme="1"/>
        <rFont val="ＭＳ 明朝"/>
        <family val="1"/>
        <charset val="128"/>
      </rPr>
      <t>年度無線通信実績</t>
    </r>
    <rPh sb="0" eb="2">
      <t>レイワ</t>
    </rPh>
    <phoneticPr fontId="2"/>
  </si>
  <si>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</si>
  <si>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</si>
  <si>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</si>
  <si>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t>漁業指導監督通信</t>
    <phoneticPr fontId="2"/>
  </si>
  <si>
    <r>
      <rPr>
        <sz val="12"/>
        <color theme="1"/>
        <rFont val="ＭＳ 明朝"/>
        <family val="1"/>
        <charset val="128"/>
      </rPr>
      <t>漁業指導監督通信</t>
    </r>
  </si>
  <si>
    <r>
      <t xml:space="preserve">  14</t>
    </r>
    <r>
      <rPr>
        <sz val="12"/>
        <color theme="1"/>
        <rFont val="ＭＳ 明朝"/>
        <family val="1"/>
        <charset val="128"/>
      </rPr>
      <t>時間</t>
    </r>
    <r>
      <rPr>
        <sz val="12"/>
        <color theme="1"/>
        <rFont val="Century"/>
        <family val="1"/>
      </rPr>
      <t>44</t>
    </r>
    <r>
      <rPr>
        <sz val="12"/>
        <color theme="1"/>
        <rFont val="ＭＳ 明朝"/>
        <family val="1"/>
        <charset val="128"/>
      </rPr>
      <t>分</t>
    </r>
    <phoneticPr fontId="2"/>
  </si>
  <si>
    <r>
      <rPr>
        <sz val="12"/>
        <color theme="1"/>
        <rFont val="ＭＳ 明朝"/>
        <family val="1"/>
        <charset val="128"/>
      </rPr>
      <t>定時連絡通信</t>
    </r>
  </si>
  <si>
    <r>
      <t>115</t>
    </r>
    <r>
      <rPr>
        <sz val="12"/>
        <color theme="1"/>
        <rFont val="ＭＳ 明朝"/>
        <family val="1"/>
        <charset val="128"/>
      </rPr>
      <t>時間</t>
    </r>
    <r>
      <rPr>
        <sz val="12"/>
        <color theme="1"/>
        <rFont val="Century"/>
        <family val="1"/>
      </rPr>
      <t>19</t>
    </r>
    <r>
      <rPr>
        <sz val="12"/>
        <color theme="1"/>
        <rFont val="ＭＳ 明朝"/>
        <family val="1"/>
        <charset val="128"/>
      </rPr>
      <t>分</t>
    </r>
    <phoneticPr fontId="2"/>
  </si>
  <si>
    <r>
      <rPr>
        <sz val="12"/>
        <color theme="1"/>
        <rFont val="ＭＳ 明朝"/>
        <family val="1"/>
        <charset val="128"/>
      </rPr>
      <t>海上安全情報</t>
    </r>
  </si>
  <si>
    <r>
      <t xml:space="preserve">  37</t>
    </r>
    <r>
      <rPr>
        <sz val="12"/>
        <color theme="1"/>
        <rFont val="ＭＳ 明朝"/>
        <family val="1"/>
        <charset val="128"/>
      </rPr>
      <t>時間</t>
    </r>
    <r>
      <rPr>
        <sz val="12"/>
        <color theme="1"/>
        <rFont val="Century"/>
        <family val="1"/>
      </rPr>
      <t xml:space="preserve">  9</t>
    </r>
    <r>
      <rPr>
        <sz val="12"/>
        <color theme="1"/>
        <rFont val="ＭＳ 明朝"/>
        <family val="1"/>
        <charset val="128"/>
      </rPr>
      <t>分</t>
    </r>
    <phoneticPr fontId="2"/>
  </si>
  <si>
    <r>
      <rPr>
        <sz val="12"/>
        <color theme="1"/>
        <rFont val="ＭＳ 明朝"/>
        <family val="1"/>
        <charset val="128"/>
      </rPr>
      <t>海上気象周知通信</t>
    </r>
  </si>
  <si>
    <r>
      <t>114</t>
    </r>
    <r>
      <rPr>
        <sz val="12"/>
        <color theme="1"/>
        <rFont val="ＭＳ 明朝"/>
        <family val="1"/>
        <charset val="128"/>
      </rPr>
      <t>時間</t>
    </r>
    <r>
      <rPr>
        <sz val="12"/>
        <color theme="1"/>
        <rFont val="Century"/>
        <family val="1"/>
      </rPr>
      <t>20</t>
    </r>
    <r>
      <rPr>
        <sz val="12"/>
        <color theme="1"/>
        <rFont val="ＭＳ 明朝"/>
        <family val="1"/>
        <charset val="128"/>
      </rPr>
      <t>分</t>
    </r>
    <phoneticPr fontId="2"/>
  </si>
  <si>
    <r>
      <rPr>
        <sz val="12"/>
        <color theme="1"/>
        <rFont val="ＭＳ 明朝"/>
        <family val="1"/>
        <charset val="128"/>
      </rPr>
      <t>その他</t>
    </r>
  </si>
  <si>
    <r>
      <t>12</t>
    </r>
    <r>
      <rPr>
        <sz val="12"/>
        <color theme="1"/>
        <rFont val="ＭＳ 明朝"/>
        <family val="1"/>
        <charset val="128"/>
      </rPr>
      <t>分</t>
    </r>
    <phoneticPr fontId="2"/>
  </si>
  <si>
    <r>
      <rPr>
        <sz val="12"/>
        <color theme="1"/>
        <rFont val="ＭＳ 明朝"/>
        <family val="1"/>
        <charset val="128"/>
      </rPr>
      <t>計</t>
    </r>
  </si>
  <si>
    <r>
      <t>281</t>
    </r>
    <r>
      <rPr>
        <sz val="12"/>
        <color theme="1"/>
        <rFont val="ＭＳ 明朝"/>
        <family val="1"/>
        <charset val="128"/>
      </rPr>
      <t>時間</t>
    </r>
    <r>
      <rPr>
        <sz val="12"/>
        <color theme="1"/>
        <rFont val="Century"/>
        <family val="1"/>
      </rPr>
      <t>44</t>
    </r>
    <r>
      <rPr>
        <sz val="12"/>
        <color theme="1"/>
        <rFont val="ＭＳ 明朝"/>
        <family val="1"/>
        <charset val="128"/>
      </rPr>
      <t>分</t>
    </r>
    <phoneticPr fontId="2"/>
  </si>
  <si>
    <r>
      <rPr>
        <sz val="12"/>
        <color theme="1"/>
        <rFont val="ＭＳ 明朝"/>
        <family val="1"/>
        <charset val="128"/>
      </rPr>
      <t>漁　業　通　信</t>
    </r>
    <phoneticPr fontId="2"/>
  </si>
  <si>
    <r>
      <t>425</t>
    </r>
    <r>
      <rPr>
        <sz val="12"/>
        <color theme="1"/>
        <rFont val="ＭＳ 明朝"/>
        <family val="1"/>
        <charset val="128"/>
      </rPr>
      <t>時間</t>
    </r>
    <r>
      <rPr>
        <sz val="12"/>
        <color theme="1"/>
        <rFont val="Century"/>
        <family val="1"/>
      </rPr>
      <t>52</t>
    </r>
    <r>
      <rPr>
        <sz val="12"/>
        <color theme="1"/>
        <rFont val="ＭＳ 明朝"/>
        <family val="1"/>
        <charset val="128"/>
      </rPr>
      <t>分</t>
    </r>
    <phoneticPr fontId="2"/>
  </si>
  <si>
    <r>
      <rPr>
        <sz val="12"/>
        <color theme="1"/>
        <rFont val="ＭＳ 明朝"/>
        <family val="1"/>
        <charset val="128"/>
      </rPr>
      <t>総　　　　　計</t>
    </r>
    <phoneticPr fontId="2"/>
  </si>
  <si>
    <r>
      <t>707</t>
    </r>
    <r>
      <rPr>
        <sz val="12"/>
        <color theme="1"/>
        <rFont val="ＭＳ 明朝"/>
        <family val="1"/>
        <charset val="128"/>
      </rPr>
      <t>時間</t>
    </r>
    <r>
      <rPr>
        <sz val="12"/>
        <color theme="1"/>
        <rFont val="Century"/>
        <family val="1"/>
      </rPr>
      <t>36</t>
    </r>
    <r>
      <rPr>
        <sz val="12"/>
        <color theme="1"/>
        <rFont val="ＭＳ 明朝"/>
        <family val="1"/>
        <charset val="128"/>
      </rPr>
      <t>分</t>
    </r>
    <phoneticPr fontId="2"/>
  </si>
  <si>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2"/>
  </si>
  <si>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</si>
  <si>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</si>
  <si>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</si>
  <si>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</si>
  <si>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</si>
  <si>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2"/>
  </si>
  <si>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2"/>
  </si>
  <si>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</si>
  <si>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</si>
  <si>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</si>
  <si>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</si>
  <si>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</si>
  <si>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2"/>
  </si>
  <si>
    <t>A3E</t>
  </si>
  <si>
    <t>27524  27892</t>
  </si>
  <si>
    <t>27524  27740</t>
  </si>
  <si>
    <t>27524  27932</t>
  </si>
  <si>
    <t>27524  27836</t>
  </si>
  <si>
    <r>
      <rPr>
        <sz val="11"/>
        <color theme="1"/>
        <rFont val="ＭＳ 明朝"/>
        <family val="1"/>
        <charset val="128"/>
      </rPr>
      <t>空中線電力</t>
    </r>
    <phoneticPr fontId="2"/>
  </si>
  <si>
    <t>1W</t>
  </si>
  <si>
    <r>
      <rPr>
        <sz val="11"/>
        <color theme="1"/>
        <rFont val="ＭＳ 明朝"/>
        <family val="1"/>
        <charset val="128"/>
      </rPr>
      <t>所属船舶数</t>
    </r>
    <phoneticPr fontId="2"/>
  </si>
  <si>
    <r>
      <rPr>
        <sz val="11"/>
        <color theme="1"/>
        <rFont val="ＭＳ 明朝"/>
        <family val="1"/>
        <charset val="128"/>
      </rPr>
      <t>所在地</t>
    </r>
    <phoneticPr fontId="2"/>
  </si>
  <si>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2"/>
  </si>
  <si>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2"/>
  </si>
  <si>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</si>
  <si>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</si>
  <si>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2"/>
  </si>
  <si>
    <r>
      <rPr>
        <sz val="11"/>
        <color theme="1"/>
        <rFont val="ＭＳ 明朝"/>
        <family val="1"/>
        <charset val="128"/>
      </rPr>
      <t>令和</t>
    </r>
    <r>
      <rPr>
        <sz val="11"/>
        <color theme="1"/>
        <rFont val="Century"/>
        <family val="1"/>
      </rPr>
      <t>5</t>
    </r>
    <r>
      <rPr>
        <sz val="11"/>
        <color theme="1"/>
        <rFont val="ＭＳ 明朝"/>
        <family val="1"/>
        <charset val="128"/>
      </rPr>
      <t>年度無線通信実績</t>
    </r>
    <rPh sb="0" eb="2">
      <t>レイワ</t>
    </rPh>
    <phoneticPr fontId="2"/>
  </si>
  <si>
    <r>
      <rPr>
        <sz val="11"/>
        <color theme="1"/>
        <rFont val="ＭＳ 明朝"/>
        <family val="1"/>
        <charset val="128"/>
      </rPr>
      <t>通信の種類</t>
    </r>
    <phoneticPr fontId="2"/>
  </si>
  <si>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</si>
  <si>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</si>
  <si>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2"/>
  </si>
  <si>
    <r>
      <t xml:space="preserve"> </t>
    </r>
    <r>
      <rPr>
        <sz val="11"/>
        <color theme="1"/>
        <rFont val="ＭＳ 明朝"/>
        <family val="1"/>
        <charset val="128"/>
      </rPr>
      <t>時間</t>
    </r>
    <phoneticPr fontId="2"/>
  </si>
  <si>
    <r>
      <rPr>
        <sz val="11"/>
        <color theme="1"/>
        <rFont val="ＭＳ 明朝"/>
        <family val="1"/>
        <charset val="128"/>
      </rPr>
      <t>漁　業　通　信</t>
    </r>
    <phoneticPr fontId="2"/>
  </si>
  <si>
    <r>
      <rPr>
        <sz val="11"/>
        <color theme="1"/>
        <rFont val="ＭＳ 明朝"/>
        <family val="1"/>
        <charset val="128"/>
      </rPr>
      <t>計</t>
    </r>
    <phoneticPr fontId="2"/>
  </si>
  <si>
    <r>
      <rPr>
        <sz val="14"/>
        <rFont val="ＭＳ 明朝"/>
        <family val="1"/>
        <charset val="128"/>
      </rPr>
      <t>１３　水産基盤整備事業</t>
    </r>
  </si>
  <si>
    <r>
      <t xml:space="preserve"> </t>
    </r>
    <r>
      <rPr>
        <sz val="12"/>
        <rFont val="ＭＳ 明朝"/>
        <family val="1"/>
        <charset val="128"/>
      </rPr>
      <t>　山形県が事業主体となり、漁港内の静穏度と安全な航路確保の他、耐震化・耐津波化を進めるため、飛島漁港、由良漁港を整備する。
　機能保全事業として、飛島漁港、吹浦漁港、由良漁港、堅苔沢漁港において施設の長寿命化を図る。
　機能増進事業として、吹浦漁港、由良漁港・小波渡漁港・堅苔沢漁港・米子漁港において安全対策施設の整備を行う。
　さらに、水産環境整備事業として、暮坪・堅苔沢沿岸において増殖礁設置等の漁場整備を行う。</t>
    </r>
    <rPh sb="30" eb="31">
      <t>ホカ</t>
    </rPh>
    <rPh sb="32" eb="35">
      <t>タイシンカ</t>
    </rPh>
    <rPh sb="36" eb="40">
      <t>タイツナミカ</t>
    </rPh>
    <rPh sb="41" eb="42">
      <t>スス</t>
    </rPh>
    <rPh sb="52" eb="54">
      <t>ユラ</t>
    </rPh>
    <rPh sb="54" eb="56">
      <t>ギョコウ</t>
    </rPh>
    <rPh sb="64" eb="70">
      <t>キノウホゼンジギョウ</t>
    </rPh>
    <rPh sb="74" eb="75">
      <t>ト</t>
    </rPh>
    <rPh sb="75" eb="78">
      <t>シマギョコウ</t>
    </rPh>
    <rPh sb="79" eb="81">
      <t>フクウラ</t>
    </rPh>
    <rPh sb="81" eb="83">
      <t>ギョコウ</t>
    </rPh>
    <rPh sb="84" eb="88">
      <t>ユラギョコウ</t>
    </rPh>
    <rPh sb="89" eb="92">
      <t>カタノリザワ</t>
    </rPh>
    <rPh sb="92" eb="94">
      <t>ギョコウ</t>
    </rPh>
    <rPh sb="98" eb="100">
      <t>シセツ</t>
    </rPh>
    <rPh sb="101" eb="103">
      <t>チョウジュ</t>
    </rPh>
    <rPh sb="103" eb="104">
      <t>イノチ</t>
    </rPh>
    <rPh sb="104" eb="105">
      <t>カ</t>
    </rPh>
    <rPh sb="106" eb="107">
      <t>ハカ</t>
    </rPh>
    <rPh sb="111" eb="115">
      <t>キノウゾウシン</t>
    </rPh>
    <rPh sb="115" eb="117">
      <t>ジギョウ</t>
    </rPh>
    <rPh sb="126" eb="130">
      <t>ユラギョコウ</t>
    </rPh>
    <rPh sb="131" eb="134">
      <t>コバト</t>
    </rPh>
    <rPh sb="134" eb="136">
      <t>ギョコウ</t>
    </rPh>
    <rPh sb="137" eb="140">
      <t>カタノリザワ</t>
    </rPh>
    <rPh sb="140" eb="142">
      <t>ギョコウ</t>
    </rPh>
    <rPh sb="143" eb="145">
      <t>ヨナゴ</t>
    </rPh>
    <rPh sb="145" eb="147">
      <t>ギョコウ</t>
    </rPh>
    <rPh sb="151" eb="157">
      <t>アンゼンタイサクシセツ</t>
    </rPh>
    <rPh sb="158" eb="160">
      <t>セイビ</t>
    </rPh>
    <rPh sb="161" eb="162">
      <t>オコナ</t>
    </rPh>
    <rPh sb="182" eb="184">
      <t>クレツボ</t>
    </rPh>
    <rPh sb="185" eb="190">
      <t>カタノリザワエンガン</t>
    </rPh>
    <rPh sb="194" eb="197">
      <t>ゾウショクショウ</t>
    </rPh>
    <rPh sb="197" eb="199">
      <t>セッチ</t>
    </rPh>
    <rPh sb="199" eb="200">
      <t>トウ</t>
    </rPh>
    <phoneticPr fontId="19"/>
  </si>
  <si>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</si>
  <si>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phoneticPr fontId="19"/>
  </si>
  <si>
    <r>
      <rPr>
        <sz val="11"/>
        <rFont val="ＭＳ 明朝"/>
        <family val="1"/>
        <charset val="128"/>
      </rPr>
      <t>実施場所</t>
    </r>
    <phoneticPr fontId="19"/>
  </si>
  <si>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</si>
  <si>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</si>
  <si>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</si>
  <si>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</si>
  <si>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</si>
  <si>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phoneticPr fontId="19"/>
  </si>
  <si>
    <r>
      <rPr>
        <sz val="11"/>
        <rFont val="ＭＳ 明朝"/>
        <family val="1"/>
        <charset val="128"/>
      </rPr>
      <t>飛島漁港</t>
    </r>
    <phoneticPr fontId="19"/>
  </si>
  <si>
    <r>
      <rPr>
        <sz val="11"/>
        <rFont val="ＭＳ 明朝"/>
        <family val="1"/>
        <charset val="128"/>
      </rPr>
      <t>機能強化事業</t>
    </r>
    <rPh sb="0" eb="4">
      <t>キノウキョウカ</t>
    </rPh>
    <rPh sb="4" eb="6">
      <t>ジギョウ</t>
    </rPh>
    <phoneticPr fontId="19"/>
  </si>
  <si>
    <r>
      <rPr>
        <sz val="11"/>
        <rFont val="ＭＳ 明朝"/>
        <family val="1"/>
        <charset val="128"/>
      </rPr>
      <t>勝浦地区</t>
    </r>
    <phoneticPr fontId="19"/>
  </si>
  <si>
    <t>L=120m</t>
    <phoneticPr fontId="19"/>
  </si>
  <si>
    <r>
      <rPr>
        <sz val="11"/>
        <rFont val="ＭＳ 明朝"/>
        <family val="1"/>
        <charset val="128"/>
      </rPr>
      <t>うち国補正　</t>
    </r>
    <r>
      <rPr>
        <sz val="11"/>
        <rFont val="Century"/>
        <family val="1"/>
      </rPr>
      <t>72,000</t>
    </r>
    <rPh sb="2" eb="3">
      <t>クニ</t>
    </rPh>
    <phoneticPr fontId="19"/>
  </si>
  <si>
    <r>
      <rPr>
        <sz val="11"/>
        <rFont val="ＭＳ 明朝"/>
        <family val="1"/>
        <charset val="128"/>
      </rPr>
      <t>耐震補強</t>
    </r>
    <r>
      <rPr>
        <sz val="11"/>
        <rFont val="Century"/>
        <family val="1"/>
      </rPr>
      <t xml:space="preserve"> </t>
    </r>
    <r>
      <rPr>
        <sz val="11"/>
        <rFont val="ＭＳ 明朝"/>
        <family val="1"/>
        <charset val="128"/>
      </rPr>
      <t>　</t>
    </r>
    <r>
      <rPr>
        <sz val="11"/>
        <rFont val="Century"/>
        <family val="1"/>
      </rPr>
      <t>-4.0m</t>
    </r>
    <r>
      <rPr>
        <sz val="11"/>
        <rFont val="ＭＳ 明朝"/>
        <family val="1"/>
        <charset val="128"/>
      </rPr>
      <t>岸壁</t>
    </r>
    <r>
      <rPr>
        <sz val="11"/>
        <rFont val="Century"/>
        <family val="1"/>
      </rPr>
      <t xml:space="preserve"> </t>
    </r>
    <r>
      <rPr>
        <sz val="11"/>
        <rFont val="ＭＳ 明朝"/>
        <family val="1"/>
        <charset val="128"/>
      </rPr>
      <t>改良</t>
    </r>
    <rPh sb="11" eb="13">
      <t>ガンペキ</t>
    </rPh>
    <rPh sb="14" eb="16">
      <t>カイリョウ</t>
    </rPh>
    <phoneticPr fontId="19"/>
  </si>
  <si>
    <t>L=80m</t>
    <phoneticPr fontId="19"/>
  </si>
  <si>
    <r>
      <rPr>
        <sz val="11"/>
        <rFont val="ＭＳ 明朝"/>
        <family val="1"/>
        <charset val="128"/>
      </rPr>
      <t>海岸メンテナンス事業</t>
    </r>
    <rPh sb="0" eb="2">
      <t>カイガン</t>
    </rPh>
    <rPh sb="8" eb="10">
      <t>ジギョウ</t>
    </rPh>
    <phoneticPr fontId="19"/>
  </si>
  <si>
    <r>
      <rPr>
        <sz val="11"/>
        <rFont val="ＭＳ 明朝"/>
        <family val="1"/>
        <charset val="128"/>
      </rPr>
      <t>長寿命化対策</t>
    </r>
    <rPh sb="0" eb="6">
      <t>チョウジュミョウカタイサク</t>
    </rPh>
    <phoneticPr fontId="19"/>
  </si>
  <si>
    <r>
      <t>1</t>
    </r>
    <r>
      <rPr>
        <sz val="11"/>
        <rFont val="ＭＳ 明朝"/>
        <family val="1"/>
        <charset val="128"/>
      </rPr>
      <t>式</t>
    </r>
    <rPh sb="1" eb="2">
      <t>シキ</t>
    </rPh>
    <phoneticPr fontId="19"/>
  </si>
  <si>
    <r>
      <rPr>
        <sz val="11"/>
        <rFont val="ＭＳ 明朝"/>
        <family val="1"/>
        <charset val="128"/>
      </rPr>
      <t>吹浦漁港</t>
    </r>
    <rPh sb="0" eb="2">
      <t>フクラ</t>
    </rPh>
    <phoneticPr fontId="19"/>
  </si>
  <si>
    <r>
      <rPr>
        <sz val="11"/>
        <rFont val="ＭＳ 明朝"/>
        <family val="1"/>
        <charset val="128"/>
      </rPr>
      <t>機能保全事業</t>
    </r>
    <rPh sb="0" eb="4">
      <t>キノウホゼン</t>
    </rPh>
    <rPh sb="4" eb="6">
      <t>ジギョウ</t>
    </rPh>
    <phoneticPr fontId="19"/>
  </si>
  <si>
    <r>
      <rPr>
        <sz val="11"/>
        <rFont val="ＭＳ 明朝"/>
        <family val="1"/>
        <charset val="128"/>
      </rPr>
      <t>うち国補正　</t>
    </r>
    <r>
      <rPr>
        <sz val="11"/>
        <rFont val="Century"/>
        <family val="1"/>
      </rPr>
      <t>327,000</t>
    </r>
    <rPh sb="2" eb="3">
      <t>クニ</t>
    </rPh>
    <rPh sb="3" eb="5">
      <t>ホセイ</t>
    </rPh>
    <phoneticPr fontId="19"/>
  </si>
  <si>
    <r>
      <rPr>
        <sz val="11"/>
        <rFont val="ＭＳ 明朝"/>
        <family val="1"/>
        <charset val="128"/>
      </rPr>
      <t>航路浚渫・サンドポケット</t>
    </r>
    <rPh sb="0" eb="2">
      <t>コウロ</t>
    </rPh>
    <phoneticPr fontId="19"/>
  </si>
  <si>
    <r>
      <rPr>
        <sz val="11"/>
        <rFont val="ＭＳ 明朝"/>
        <family val="1"/>
        <charset val="128"/>
      </rPr>
      <t>機能増進事業</t>
    </r>
    <rPh sb="0" eb="4">
      <t>キノウゾウシン</t>
    </rPh>
    <rPh sb="4" eb="6">
      <t>ジギョウ</t>
    </rPh>
    <phoneticPr fontId="19"/>
  </si>
  <si>
    <r>
      <rPr>
        <sz val="11"/>
        <rFont val="ＭＳ 明朝"/>
        <family val="1"/>
        <charset val="128"/>
      </rPr>
      <t>うち国補正　</t>
    </r>
    <r>
      <rPr>
        <sz val="11"/>
        <rFont val="Century"/>
        <family val="1"/>
      </rPr>
      <t>20,000</t>
    </r>
    <rPh sb="2" eb="3">
      <t>クニ</t>
    </rPh>
    <phoneticPr fontId="19"/>
  </si>
  <si>
    <r>
      <rPr>
        <sz val="11"/>
        <rFont val="ＭＳ 明朝"/>
        <family val="1"/>
        <charset val="128"/>
      </rPr>
      <t>安全対策施設整備　外４港</t>
    </r>
    <rPh sb="0" eb="6">
      <t>アンゼンタイサクシセツ</t>
    </rPh>
    <rPh sb="6" eb="8">
      <t>セイビ</t>
    </rPh>
    <rPh sb="9" eb="10">
      <t>ホカ</t>
    </rPh>
    <rPh sb="11" eb="12">
      <t>ミナト</t>
    </rPh>
    <phoneticPr fontId="19"/>
  </si>
  <si>
    <r>
      <rPr>
        <sz val="11"/>
        <rFont val="ＭＳ 明朝"/>
        <family val="1"/>
        <charset val="128"/>
      </rPr>
      <t>由良漁港</t>
    </r>
    <phoneticPr fontId="19"/>
  </si>
  <si>
    <r>
      <rPr>
        <sz val="11"/>
        <rFont val="ＭＳ 明朝"/>
        <family val="1"/>
        <charset val="128"/>
      </rPr>
      <t>耐震補強</t>
    </r>
    <r>
      <rPr>
        <sz val="11"/>
        <rFont val="Century"/>
        <family val="1"/>
      </rPr>
      <t xml:space="preserve">   </t>
    </r>
    <phoneticPr fontId="19"/>
  </si>
  <si>
    <r>
      <rPr>
        <sz val="11"/>
        <rFont val="ＭＳ 明朝"/>
        <family val="1"/>
        <charset val="128"/>
      </rPr>
      <t>機能増進事業</t>
    </r>
    <rPh sb="0" eb="2">
      <t>キノウ</t>
    </rPh>
    <rPh sb="2" eb="4">
      <t>ゾウシン</t>
    </rPh>
    <rPh sb="4" eb="6">
      <t>ジギョウ</t>
    </rPh>
    <phoneticPr fontId="19"/>
  </si>
  <si>
    <r>
      <rPr>
        <sz val="11"/>
        <rFont val="ＭＳ 明朝"/>
        <family val="1"/>
        <charset val="128"/>
      </rPr>
      <t>うち国補正　</t>
    </r>
    <r>
      <rPr>
        <sz val="11"/>
        <rFont val="Century"/>
        <family val="1"/>
      </rPr>
      <t>14,000</t>
    </r>
    <rPh sb="2" eb="3">
      <t>クニ</t>
    </rPh>
    <rPh sb="3" eb="5">
      <t>ホセイ</t>
    </rPh>
    <phoneticPr fontId="19"/>
  </si>
  <si>
    <r>
      <rPr>
        <sz val="11"/>
        <rFont val="ＭＳ 明朝"/>
        <family val="1"/>
        <charset val="128"/>
      </rPr>
      <t>係船施設付属設備整備</t>
    </r>
    <rPh sb="0" eb="4">
      <t>ケイセンシセツ</t>
    </rPh>
    <rPh sb="4" eb="6">
      <t>フゾク</t>
    </rPh>
    <rPh sb="6" eb="10">
      <t>セツビセイビ</t>
    </rPh>
    <phoneticPr fontId="19"/>
  </si>
  <si>
    <r>
      <rPr>
        <sz val="11"/>
        <rFont val="ＭＳ 明朝"/>
        <family val="1"/>
        <charset val="128"/>
      </rPr>
      <t>機能保全対策工詳細設計</t>
    </r>
    <rPh sb="0" eb="2">
      <t>キノウ</t>
    </rPh>
    <rPh sb="2" eb="4">
      <t>ホゼン</t>
    </rPh>
    <rPh sb="4" eb="6">
      <t>タイサク</t>
    </rPh>
    <rPh sb="6" eb="7">
      <t>コウ</t>
    </rPh>
    <rPh sb="7" eb="9">
      <t>ショウサイ</t>
    </rPh>
    <rPh sb="9" eb="11">
      <t>セッケイ</t>
    </rPh>
    <phoneticPr fontId="19"/>
  </si>
  <si>
    <r>
      <rPr>
        <sz val="11"/>
        <rFont val="ＭＳ 明朝"/>
        <family val="1"/>
        <charset val="128"/>
      </rPr>
      <t>堅苔沢漁港</t>
    </r>
    <rPh sb="0" eb="3">
      <t>カタノリザワ</t>
    </rPh>
    <rPh sb="3" eb="5">
      <t>ギョコウ</t>
    </rPh>
    <phoneticPr fontId="19"/>
  </si>
  <si>
    <r>
      <rPr>
        <sz val="11"/>
        <rFont val="ＭＳ 明朝"/>
        <family val="1"/>
        <charset val="128"/>
      </rPr>
      <t>うち国補正　</t>
    </r>
    <r>
      <rPr>
        <sz val="11"/>
        <rFont val="Century"/>
        <family val="1"/>
      </rPr>
      <t>60,000</t>
    </r>
    <rPh sb="2" eb="3">
      <t>クニ</t>
    </rPh>
    <rPh sb="3" eb="5">
      <t>ホセイ</t>
    </rPh>
    <phoneticPr fontId="19"/>
  </si>
  <si>
    <r>
      <rPr>
        <sz val="11"/>
        <rFont val="ＭＳ 明朝"/>
        <family val="1"/>
        <charset val="128"/>
      </rPr>
      <t>航路・泊地浚渫</t>
    </r>
    <rPh sb="0" eb="2">
      <t>コウロ</t>
    </rPh>
    <rPh sb="3" eb="5">
      <t>ハクチ</t>
    </rPh>
    <rPh sb="5" eb="7">
      <t>シュンセツ</t>
    </rPh>
    <phoneticPr fontId="19"/>
  </si>
  <si>
    <r>
      <rPr>
        <sz val="11"/>
        <rFont val="ＭＳ 明朝"/>
        <family val="1"/>
        <charset val="128"/>
      </rPr>
      <t>山形県沿岸</t>
    </r>
    <rPh sb="0" eb="3">
      <t>ヤマガタケン</t>
    </rPh>
    <rPh sb="3" eb="5">
      <t>エンガン</t>
    </rPh>
    <phoneticPr fontId="19"/>
  </si>
  <si>
    <r>
      <rPr>
        <sz val="11"/>
        <rFont val="ＭＳ 明朝"/>
        <family val="1"/>
        <charset val="128"/>
      </rPr>
      <t>水産環境整備事業</t>
    </r>
    <rPh sb="0" eb="4">
      <t>スイサンカンキョウ</t>
    </rPh>
    <rPh sb="4" eb="8">
      <t>セイビジギョウ</t>
    </rPh>
    <phoneticPr fontId="19"/>
  </si>
  <si>
    <r>
      <rPr>
        <sz val="11"/>
        <rFont val="ＭＳ 明朝"/>
        <family val="1"/>
        <charset val="128"/>
      </rPr>
      <t>増殖礁ブロック据付・製作</t>
    </r>
    <rPh sb="0" eb="2">
      <t>ゾウショク</t>
    </rPh>
    <rPh sb="7" eb="9">
      <t>スエツケ</t>
    </rPh>
    <rPh sb="10" eb="12">
      <t>セイサク</t>
    </rPh>
    <phoneticPr fontId="19"/>
  </si>
  <si>
    <r>
      <rPr>
        <sz val="16"/>
        <rFont val="ＭＳ 明朝"/>
        <family val="1"/>
        <charset val="128"/>
      </rPr>
      <t>１４　増　養　殖　事　業</t>
    </r>
  </si>
  <si>
    <t>(1)さけ人工ふ化放流事業</t>
  </si>
  <si>
    <t>　 沿岸漁獲数は13,343尾(前年比35％)、河川捕獲数は47,765尾(前年比56％)であった。沿岸漁獲の前期群は平年の22％、後期群は平年の28％、一方、河川捕獲は前期群は平年の29％、</t>
    <rPh sb="50" eb="52">
      <t>エンガン</t>
    </rPh>
    <rPh sb="52" eb="54">
      <t>ギョカク</t>
    </rPh>
    <rPh sb="55" eb="57">
      <t>ゼンキ</t>
    </rPh>
    <rPh sb="57" eb="58">
      <t>グン</t>
    </rPh>
    <rPh sb="59" eb="61">
      <t>ヘイネン</t>
    </rPh>
    <rPh sb="66" eb="68">
      <t>コウキ</t>
    </rPh>
    <rPh sb="68" eb="69">
      <t>グン</t>
    </rPh>
    <rPh sb="70" eb="72">
      <t>ヘイネン</t>
    </rPh>
    <rPh sb="77" eb="79">
      <t>イッポウ</t>
    </rPh>
    <rPh sb="80" eb="82">
      <t>カセン</t>
    </rPh>
    <rPh sb="82" eb="84">
      <t>ホカク</t>
    </rPh>
    <rPh sb="85" eb="87">
      <t>ゼンキ</t>
    </rPh>
    <rPh sb="87" eb="88">
      <t>グン</t>
    </rPh>
    <rPh sb="89" eb="91">
      <t>ヘイネン</t>
    </rPh>
    <phoneticPr fontId="19"/>
  </si>
  <si>
    <r>
      <rPr>
        <sz val="13"/>
        <color theme="1"/>
        <rFont val="ＭＳ 明朝"/>
        <family val="1"/>
        <charset val="128"/>
      </rPr>
      <t>後期群は平年の</t>
    </r>
    <r>
      <rPr>
        <sz val="13"/>
        <color theme="1"/>
        <rFont val="Century"/>
        <family val="1"/>
      </rPr>
      <t>64</t>
    </r>
    <r>
      <rPr>
        <sz val="13"/>
        <color theme="1"/>
        <rFont val="ＭＳ 明朝"/>
        <family val="1"/>
        <charset val="128"/>
      </rPr>
      <t>％。沿岸来遊の合計は</t>
    </r>
    <r>
      <rPr>
        <sz val="13"/>
        <color theme="1"/>
        <rFont val="Century"/>
        <family val="1"/>
      </rPr>
      <t>61,108</t>
    </r>
    <r>
      <rPr>
        <sz val="13"/>
        <color theme="1"/>
        <rFont val="ＭＳ 明朝"/>
        <family val="1"/>
        <charset val="128"/>
      </rPr>
      <t>尾、平年の</t>
    </r>
    <r>
      <rPr>
        <sz val="13"/>
        <color theme="1"/>
        <rFont val="Century"/>
        <family val="1"/>
      </rPr>
      <t>42</t>
    </r>
    <r>
      <rPr>
        <sz val="13"/>
        <color theme="1"/>
        <rFont val="ＭＳ 明朝"/>
        <family val="1"/>
        <charset val="128"/>
      </rPr>
      <t>％となった。</t>
    </r>
    <r>
      <rPr>
        <sz val="13"/>
        <rFont val="ＭＳ 明朝"/>
        <family val="1"/>
        <charset val="128"/>
      </rPr>
      <t>採卵数は前年比</t>
    </r>
    <r>
      <rPr>
        <sz val="13"/>
        <rFont val="Century"/>
        <family val="1"/>
      </rPr>
      <t>81</t>
    </r>
    <r>
      <rPr>
        <sz val="13"/>
        <rFont val="ＭＳ 明朝"/>
        <family val="1"/>
        <charset val="128"/>
      </rPr>
      <t>％にあたる</t>
    </r>
    <r>
      <rPr>
        <sz val="13"/>
        <rFont val="Century"/>
        <family val="1"/>
      </rPr>
      <t>30,254</t>
    </r>
    <r>
      <rPr>
        <sz val="13"/>
        <rFont val="ＭＳ 明朝"/>
        <family val="1"/>
        <charset val="128"/>
      </rPr>
      <t>千粒を確保した。稚魚は前年比</t>
    </r>
    <r>
      <rPr>
        <sz val="13"/>
        <rFont val="Century"/>
        <family val="1"/>
      </rPr>
      <t>89</t>
    </r>
    <r>
      <rPr>
        <sz val="13"/>
        <rFont val="ＭＳ 明朝"/>
        <family val="1"/>
        <charset val="128"/>
      </rPr>
      <t>％にあたる</t>
    </r>
    <r>
      <rPr>
        <sz val="13"/>
        <rFont val="Century"/>
        <family val="1"/>
      </rPr>
      <t>26,911</t>
    </r>
    <r>
      <rPr>
        <sz val="13"/>
        <rFont val="ＭＳ 明朝"/>
        <family val="1"/>
        <charset val="128"/>
      </rPr>
      <t>千尾を各河川に放流した。　</t>
    </r>
    <phoneticPr fontId="19"/>
  </si>
  <si>
    <r>
      <rPr>
        <sz val="11"/>
        <color theme="1"/>
        <rFont val="ＭＳ 明朝"/>
        <family val="1"/>
        <charset val="128"/>
      </rPr>
      <t>水系</t>
    </r>
  </si>
  <si>
    <r>
      <rPr>
        <sz val="11"/>
        <color theme="1"/>
        <rFont val="ＭＳ 明朝"/>
        <family val="1"/>
        <charset val="128"/>
      </rPr>
      <t>事業主体</t>
    </r>
  </si>
  <si>
    <t>捕獲尾数(尾)</t>
  </si>
  <si>
    <t xml:space="preserve"> 採卵数   (千粒)</t>
  </si>
  <si>
    <t>移殖卵数(千粒)</t>
  </si>
  <si>
    <r>
      <rPr>
        <sz val="11"/>
        <color theme="1"/>
        <rFont val="ＭＳ 明朝"/>
        <family val="1"/>
        <charset val="128"/>
      </rPr>
      <t>ふ化場名</t>
    </r>
  </si>
  <si>
    <t>移殖稚魚数(千尾)</t>
    <rPh sb="2" eb="4">
      <t>チギョ</t>
    </rPh>
    <rPh sb="7" eb="8">
      <t>ビ</t>
    </rPh>
    <phoneticPr fontId="19"/>
  </si>
  <si>
    <r>
      <rPr>
        <sz val="11"/>
        <color theme="1"/>
        <rFont val="ＭＳ 明朝"/>
        <family val="1"/>
        <charset val="128"/>
      </rPr>
      <t>備考</t>
    </r>
  </si>
  <si>
    <r>
      <rPr>
        <sz val="11"/>
        <color theme="1"/>
        <rFont val="ＭＳ 明朝"/>
        <family val="1"/>
        <charset val="128"/>
      </rPr>
      <t>本流</t>
    </r>
  </si>
  <si>
    <r>
      <rPr>
        <sz val="11"/>
        <color theme="1"/>
        <rFont val="ＭＳ 明朝"/>
        <family val="1"/>
        <charset val="128"/>
      </rPr>
      <t>支流</t>
    </r>
  </si>
  <si>
    <r>
      <rPr>
        <sz val="11"/>
        <color theme="1"/>
        <rFont val="ＭＳ 明朝"/>
        <family val="1"/>
        <charset val="128"/>
      </rPr>
      <t>雌</t>
    </r>
  </si>
  <si>
    <r>
      <rPr>
        <sz val="11"/>
        <color theme="1"/>
        <rFont val="ＭＳ 明朝"/>
        <family val="1"/>
        <charset val="128"/>
      </rPr>
      <t>雄</t>
    </r>
  </si>
  <si>
    <r>
      <rPr>
        <sz val="11"/>
        <color theme="1"/>
        <rFont val="ＭＳ 明朝"/>
        <family val="1"/>
        <charset val="128"/>
      </rPr>
      <t>計</t>
    </r>
  </si>
  <si>
    <r>
      <rPr>
        <sz val="11"/>
        <color theme="1"/>
        <rFont val="ＭＳ 明朝"/>
        <family val="1"/>
        <charset val="128"/>
      </rPr>
      <t>供給</t>
    </r>
  </si>
  <si>
    <r>
      <rPr>
        <sz val="11"/>
        <color theme="1"/>
        <rFont val="ＭＳ 明朝"/>
        <family val="1"/>
        <charset val="128"/>
      </rPr>
      <t>受給</t>
    </r>
  </si>
  <si>
    <r>
      <rPr>
        <sz val="11"/>
        <color theme="1"/>
        <rFont val="ＭＳ 明朝"/>
        <family val="1"/>
        <charset val="128"/>
      </rPr>
      <t>月
光
川</t>
    </r>
    <rPh sb="3" eb="5">
      <t>センツブ</t>
    </rPh>
    <rPh sb="6" eb="7">
      <t>ガワ</t>
    </rPh>
    <phoneticPr fontId="19"/>
  </si>
  <si>
    <r>
      <rPr>
        <sz val="11"/>
        <color theme="1"/>
        <rFont val="ＭＳ 明朝"/>
        <family val="1"/>
        <charset val="128"/>
      </rPr>
      <t>牛渡川</t>
    </r>
  </si>
  <si>
    <r>
      <rPr>
        <sz val="11"/>
        <color theme="1"/>
        <rFont val="ＭＳ 明朝"/>
        <family val="1"/>
        <charset val="128"/>
      </rPr>
      <t>箕輪鮭漁業生産組合</t>
    </r>
  </si>
  <si>
    <r>
      <rPr>
        <sz val="11"/>
        <color theme="1"/>
        <rFont val="ＭＳ 明朝"/>
        <family val="1"/>
        <charset val="128"/>
      </rPr>
      <t>箕輪</t>
    </r>
  </si>
  <si>
    <r>
      <t>300</t>
    </r>
    <r>
      <rPr>
        <sz val="11"/>
        <color theme="1"/>
        <rFont val="ＭＳ 明朝"/>
        <family val="1"/>
        <charset val="128"/>
      </rPr>
      <t>千粒の発眼卵を県内へ、</t>
    </r>
    <r>
      <rPr>
        <sz val="11"/>
        <color theme="1"/>
        <rFont val="Century"/>
        <family val="1"/>
      </rPr>
      <t>2,002</t>
    </r>
    <r>
      <rPr>
        <sz val="11"/>
        <color theme="1"/>
        <rFont val="ＭＳ 明朝"/>
        <family val="1"/>
        <charset val="128"/>
      </rPr>
      <t>千粒の受精卵を県内外へ供給。不漁対策事業で稚魚</t>
    </r>
    <r>
      <rPr>
        <sz val="11"/>
        <color theme="1"/>
        <rFont val="Century"/>
        <family val="1"/>
      </rPr>
      <t>313</t>
    </r>
    <r>
      <rPr>
        <sz val="11"/>
        <color theme="1"/>
        <rFont val="ＭＳ 明朝"/>
        <family val="1"/>
        <charset val="128"/>
      </rPr>
      <t>千尾を赤川ふ化場へ供給。放流体制緊急転換事業で稚魚</t>
    </r>
    <r>
      <rPr>
        <sz val="11"/>
        <color theme="1"/>
        <rFont val="Century"/>
        <family val="1"/>
      </rPr>
      <t>2,185</t>
    </r>
    <r>
      <rPr>
        <sz val="11"/>
        <color theme="1"/>
        <rFont val="ＭＳ 明朝"/>
        <family val="1"/>
        <charset val="128"/>
      </rPr>
      <t>千尾を放流。不漁対策事業で受精卵</t>
    </r>
    <r>
      <rPr>
        <sz val="11"/>
        <color theme="1"/>
        <rFont val="Century"/>
        <family val="1"/>
      </rPr>
      <t>329</t>
    </r>
    <r>
      <rPr>
        <sz val="11"/>
        <color theme="1"/>
        <rFont val="ＭＳ 明朝"/>
        <family val="1"/>
        <charset val="128"/>
      </rPr>
      <t>千粒を高瀬川鮭漁業生産組合へ供給。</t>
    </r>
    <rPh sb="3" eb="5">
      <t>センリュウ</t>
    </rPh>
    <rPh sb="6" eb="7">
      <t>ハツ</t>
    </rPh>
    <rPh sb="7" eb="8">
      <t>ガン</t>
    </rPh>
    <rPh sb="8" eb="9">
      <t>ラン</t>
    </rPh>
    <rPh sb="10" eb="12">
      <t>ケンナイ</t>
    </rPh>
    <rPh sb="19" eb="21">
      <t>センリュウ</t>
    </rPh>
    <rPh sb="22" eb="25">
      <t>ジュセイラン</t>
    </rPh>
    <rPh sb="26" eb="28">
      <t>ケンナイ</t>
    </rPh>
    <rPh sb="28" eb="29">
      <t>ガイ</t>
    </rPh>
    <rPh sb="30" eb="32">
      <t>キョウキュウ</t>
    </rPh>
    <rPh sb="33" eb="35">
      <t>フリョウ</t>
    </rPh>
    <rPh sb="35" eb="37">
      <t>タイサク</t>
    </rPh>
    <rPh sb="37" eb="39">
      <t>ジギョウ</t>
    </rPh>
    <rPh sb="40" eb="42">
      <t>チギョ</t>
    </rPh>
    <rPh sb="48" eb="50">
      <t>アカガワ</t>
    </rPh>
    <rPh sb="51" eb="53">
      <t>カジョウ</t>
    </rPh>
    <rPh sb="54" eb="56">
      <t>キョウキュウ</t>
    </rPh>
    <rPh sb="57" eb="67">
      <t>ホウリュウタイセイキンキュウテンカンジギョウ</t>
    </rPh>
    <rPh sb="68" eb="70">
      <t>チギョ</t>
    </rPh>
    <rPh sb="75" eb="77">
      <t>センビ</t>
    </rPh>
    <rPh sb="78" eb="80">
      <t>ホウリュウ</t>
    </rPh>
    <rPh sb="81" eb="83">
      <t>フリョウ</t>
    </rPh>
    <rPh sb="83" eb="85">
      <t>タイサク</t>
    </rPh>
    <rPh sb="85" eb="87">
      <t>ジギョウ</t>
    </rPh>
    <rPh sb="88" eb="91">
      <t>ジュセイラン</t>
    </rPh>
    <rPh sb="94" eb="95">
      <t>セン</t>
    </rPh>
    <rPh sb="95" eb="96">
      <t>ツブ</t>
    </rPh>
    <rPh sb="97" eb="100">
      <t>タカセガワ</t>
    </rPh>
    <rPh sb="100" eb="101">
      <t>サケ</t>
    </rPh>
    <rPh sb="101" eb="107">
      <t>ギョギョウセイサンクミアイ</t>
    </rPh>
    <rPh sb="108" eb="110">
      <t>キョウキュウ</t>
    </rPh>
    <phoneticPr fontId="19"/>
  </si>
  <si>
    <r>
      <rPr>
        <sz val="11"/>
        <color theme="1"/>
        <rFont val="ＭＳ 明朝"/>
        <family val="1"/>
        <charset val="128"/>
      </rPr>
      <t>滝渕川</t>
    </r>
  </si>
  <si>
    <r>
      <rPr>
        <sz val="11"/>
        <color theme="1"/>
        <rFont val="ＭＳ 明朝"/>
        <family val="1"/>
        <charset val="128"/>
      </rPr>
      <t>枡川鮭漁業生産組合</t>
    </r>
    <rPh sb="0" eb="1">
      <t>マス</t>
    </rPh>
    <phoneticPr fontId="19"/>
  </si>
  <si>
    <r>
      <rPr>
        <sz val="11"/>
        <color theme="1"/>
        <rFont val="ＭＳ 明朝"/>
        <family val="1"/>
        <charset val="128"/>
      </rPr>
      <t>枡川</t>
    </r>
    <rPh sb="0" eb="1">
      <t>マス</t>
    </rPh>
    <phoneticPr fontId="19"/>
  </si>
  <si>
    <r>
      <t>352</t>
    </r>
    <r>
      <rPr>
        <sz val="11"/>
        <color theme="1"/>
        <rFont val="ＭＳ 明朝"/>
        <family val="1"/>
        <charset val="128"/>
      </rPr>
      <t>千粒の発眼卵を徳志別ふ化場、</t>
    </r>
    <r>
      <rPr>
        <sz val="11"/>
        <color theme="1"/>
        <rFont val="Century"/>
        <family val="1"/>
      </rPr>
      <t>516</t>
    </r>
    <r>
      <rPr>
        <sz val="11"/>
        <color theme="1"/>
        <rFont val="ＭＳ 明朝"/>
        <family val="1"/>
        <charset val="128"/>
      </rPr>
      <t>千粒の発眼卵を千歳事業所より受給。</t>
    </r>
    <r>
      <rPr>
        <sz val="11"/>
        <color theme="1"/>
        <rFont val="Century"/>
        <family val="1"/>
      </rPr>
      <t>2,794</t>
    </r>
    <r>
      <rPr>
        <sz val="11"/>
        <color theme="1"/>
        <rFont val="ＭＳ 明朝"/>
        <family val="1"/>
        <charset val="128"/>
      </rPr>
      <t>千粒の受精卵を県内外へ供給。放流体制緊急転換事業で稚魚</t>
    </r>
    <r>
      <rPr>
        <sz val="11"/>
        <color theme="1"/>
        <rFont val="Century"/>
        <family val="1"/>
      </rPr>
      <t>2,219</t>
    </r>
    <r>
      <rPr>
        <sz val="11"/>
        <color theme="1"/>
        <rFont val="ＭＳ 明朝"/>
        <family val="1"/>
        <charset val="128"/>
      </rPr>
      <t>千尾を放流。不漁対策事業で発眼卵</t>
    </r>
    <r>
      <rPr>
        <sz val="11"/>
        <color theme="1"/>
        <rFont val="Century"/>
        <family val="1"/>
      </rPr>
      <t>321</t>
    </r>
    <r>
      <rPr>
        <sz val="11"/>
        <color theme="1"/>
        <rFont val="ＭＳ 明朝"/>
        <family val="1"/>
        <charset val="128"/>
      </rPr>
      <t>千粒を高瀬川鮭漁業生産組合より受給、施標後に赤川鮭漁業生産組合へ供給。</t>
    </r>
    <rPh sb="3" eb="5">
      <t>センリュウ</t>
    </rPh>
    <rPh sb="10" eb="13">
      <t>トクシベツ</t>
    </rPh>
    <rPh sb="14" eb="16">
      <t>カジョウ</t>
    </rPh>
    <rPh sb="20" eb="22">
      <t>センツブ</t>
    </rPh>
    <rPh sb="23" eb="26">
      <t>ハツガンラン</t>
    </rPh>
    <rPh sb="27" eb="29">
      <t>チトセ</t>
    </rPh>
    <rPh sb="29" eb="32">
      <t>ジギョウショ</t>
    </rPh>
    <rPh sb="42" eb="44">
      <t>センリュウ</t>
    </rPh>
    <rPh sb="50" eb="51">
      <t>ウチ</t>
    </rPh>
    <rPh sb="53" eb="55">
      <t>キョウキュウ</t>
    </rPh>
    <rPh sb="56" eb="58">
      <t>ホウリュウ</t>
    </rPh>
    <rPh sb="67" eb="69">
      <t>チギョ</t>
    </rPh>
    <rPh sb="80" eb="82">
      <t>フリョウ</t>
    </rPh>
    <rPh sb="82" eb="86">
      <t>タイサクジギョウ</t>
    </rPh>
    <rPh sb="87" eb="90">
      <t>ハツガンラン</t>
    </rPh>
    <rPh sb="93" eb="95">
      <t>センツブ</t>
    </rPh>
    <rPh sb="96" eb="99">
      <t>タカセガワ</t>
    </rPh>
    <rPh sb="99" eb="100">
      <t>サケ</t>
    </rPh>
    <rPh sb="100" eb="106">
      <t>ギョギョウセイサンクミアイ</t>
    </rPh>
    <rPh sb="108" eb="110">
      <t>ジュキュウ</t>
    </rPh>
    <rPh sb="111" eb="113">
      <t>セヒョウ</t>
    </rPh>
    <rPh sb="113" eb="114">
      <t>アト</t>
    </rPh>
    <rPh sb="115" eb="117">
      <t>アカガワ</t>
    </rPh>
    <rPh sb="117" eb="118">
      <t>サケ</t>
    </rPh>
    <rPh sb="118" eb="120">
      <t>ギョギョウ</t>
    </rPh>
    <rPh sb="120" eb="124">
      <t>セイサンクミアイ</t>
    </rPh>
    <rPh sb="125" eb="127">
      <t>キョウキュウ</t>
    </rPh>
    <phoneticPr fontId="19"/>
  </si>
  <si>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</si>
  <si>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</si>
  <si>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</si>
  <si>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稚魚</t>
    </r>
    <r>
      <rPr>
        <sz val="11"/>
        <rFont val="Century"/>
        <family val="1"/>
      </rPr>
      <t>220</t>
    </r>
    <r>
      <rPr>
        <sz val="11"/>
        <rFont val="ＭＳ 明朝"/>
        <family val="1"/>
        <charset val="128"/>
      </rPr>
      <t>千尾を赤川へ供給。</t>
    </r>
    <rPh sb="0" eb="2">
      <t>チギョ</t>
    </rPh>
    <rPh sb="5" eb="6">
      <t>チ</t>
    </rPh>
    <rPh sb="6" eb="7">
      <t>ビ</t>
    </rPh>
    <rPh sb="8" eb="10">
      <t>アカガワ</t>
    </rPh>
    <rPh sb="11" eb="13">
      <t>キョウキュウ</t>
    </rPh>
    <phoneticPr fontId="19"/>
  </si>
  <si>
    <r>
      <rPr>
        <sz val="11"/>
        <color theme="1"/>
        <rFont val="ＭＳ 明朝"/>
        <family val="1"/>
        <charset val="128"/>
      </rPr>
      <t>高瀬川</t>
    </r>
  </si>
  <si>
    <r>
      <rPr>
        <sz val="11"/>
        <color theme="1"/>
        <rFont val="ＭＳ 明朝"/>
        <family val="1"/>
        <charset val="128"/>
      </rPr>
      <t>高瀬川鮭漁業生産組合</t>
    </r>
  </si>
  <si>
    <r>
      <t>252</t>
    </r>
    <r>
      <rPr>
        <sz val="11"/>
        <color theme="1"/>
        <rFont val="ＭＳ 明朝"/>
        <family val="1"/>
        <charset val="128"/>
      </rPr>
      <t>千粒の発眼卵を徳志別ふ化場より受給。不漁対策事業で受精卵</t>
    </r>
    <r>
      <rPr>
        <sz val="11"/>
        <color theme="1"/>
        <rFont val="Century"/>
        <family val="1"/>
      </rPr>
      <t>329</t>
    </r>
    <r>
      <rPr>
        <sz val="11"/>
        <color theme="1"/>
        <rFont val="ＭＳ 明朝"/>
        <family val="1"/>
        <charset val="128"/>
      </rPr>
      <t>千粒を箕輪鮭漁業生産組合より受給、発眼卵</t>
    </r>
    <r>
      <rPr>
        <sz val="11"/>
        <color theme="1"/>
        <rFont val="Century"/>
        <family val="1"/>
      </rPr>
      <t>312</t>
    </r>
    <r>
      <rPr>
        <sz val="11"/>
        <color theme="1"/>
        <rFont val="ＭＳ 明朝"/>
        <family val="1"/>
        <charset val="128"/>
      </rPr>
      <t>千粒を枡川鮭漁業生産組合へ供給。</t>
    </r>
    <rPh sb="3" eb="4">
      <t>セン</t>
    </rPh>
    <rPh sb="4" eb="5">
      <t>ツブ</t>
    </rPh>
    <rPh sb="6" eb="9">
      <t>ハツガンラン</t>
    </rPh>
    <rPh sb="10" eb="13">
      <t>トクシベツ</t>
    </rPh>
    <rPh sb="14" eb="16">
      <t>カジョウ</t>
    </rPh>
    <rPh sb="18" eb="20">
      <t>ジュキュウ</t>
    </rPh>
    <rPh sb="21" eb="23">
      <t>フリョウ</t>
    </rPh>
    <rPh sb="23" eb="25">
      <t>タイサク</t>
    </rPh>
    <rPh sb="25" eb="27">
      <t>ジギョウ</t>
    </rPh>
    <rPh sb="28" eb="31">
      <t>ジュセイラン</t>
    </rPh>
    <rPh sb="34" eb="36">
      <t>センツブ</t>
    </rPh>
    <rPh sb="37" eb="39">
      <t>ミノワ</t>
    </rPh>
    <rPh sb="39" eb="40">
      <t>サケ</t>
    </rPh>
    <rPh sb="40" eb="46">
      <t>ギョギョウセイサンクミアイ</t>
    </rPh>
    <rPh sb="48" eb="50">
      <t>ジュキュウ</t>
    </rPh>
    <rPh sb="51" eb="54">
      <t>ハツガンラン</t>
    </rPh>
    <rPh sb="57" eb="59">
      <t>センツブ</t>
    </rPh>
    <rPh sb="60" eb="62">
      <t>マスカワ</t>
    </rPh>
    <rPh sb="62" eb="63">
      <t>サケ</t>
    </rPh>
    <rPh sb="63" eb="67">
      <t>ギョギョウセイサン</t>
    </rPh>
    <rPh sb="67" eb="69">
      <t>クミアイ</t>
    </rPh>
    <rPh sb="70" eb="72">
      <t>キョウキュウ</t>
    </rPh>
    <phoneticPr fontId="19"/>
  </si>
  <si>
    <r>
      <rPr>
        <sz val="11"/>
        <color theme="1"/>
        <rFont val="ＭＳ 明朝"/>
        <family val="1"/>
        <charset val="128"/>
      </rPr>
      <t>小計</t>
    </r>
  </si>
  <si>
    <r>
      <rPr>
        <sz val="11"/>
        <color theme="1"/>
        <rFont val="ＭＳ 明朝"/>
        <family val="1"/>
        <charset val="128"/>
      </rPr>
      <t>日向川</t>
    </r>
  </si>
  <si>
    <r>
      <rPr>
        <sz val="11"/>
        <color theme="1"/>
        <rFont val="ＭＳ 明朝"/>
        <family val="1"/>
        <charset val="128"/>
      </rPr>
      <t>日向川鮭漁業生産組合</t>
    </r>
  </si>
  <si>
    <r>
      <t>252</t>
    </r>
    <r>
      <rPr>
        <sz val="11"/>
        <rFont val="ＭＳ 明朝"/>
        <family val="1"/>
        <charset val="128"/>
      </rPr>
      <t>千粒の発眼卵を徳志別ふ化場より受給。</t>
    </r>
    <r>
      <rPr>
        <sz val="11"/>
        <rFont val="Century"/>
        <family val="1"/>
      </rPr>
      <t>484</t>
    </r>
    <r>
      <rPr>
        <sz val="11"/>
        <rFont val="ＭＳ 明朝"/>
        <family val="1"/>
        <charset val="128"/>
      </rPr>
      <t>千粒の受精卵を県内より受給。</t>
    </r>
    <rPh sb="3" eb="5">
      <t>センツブ</t>
    </rPh>
    <rPh sb="6" eb="8">
      <t>ハツガン</t>
    </rPh>
    <rPh sb="8" eb="9">
      <t>ラン</t>
    </rPh>
    <rPh sb="10" eb="13">
      <t>トクシベツ</t>
    </rPh>
    <rPh sb="14" eb="16">
      <t>カジョウ</t>
    </rPh>
    <rPh sb="18" eb="20">
      <t>ジュキュウ</t>
    </rPh>
    <rPh sb="24" eb="26">
      <t>センツブ</t>
    </rPh>
    <rPh sb="27" eb="30">
      <t>ジュセイラン</t>
    </rPh>
    <rPh sb="31" eb="33">
      <t>ケンナイ</t>
    </rPh>
    <rPh sb="35" eb="37">
      <t>ジュキュウ</t>
    </rPh>
    <phoneticPr fontId="19"/>
  </si>
  <si>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</si>
  <si>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</si>
  <si>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</si>
  <si>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t>300</t>
    </r>
    <r>
      <rPr>
        <sz val="11"/>
        <rFont val="ＭＳ 明朝"/>
        <family val="1"/>
        <charset val="128"/>
      </rPr>
      <t>千粒の発眼卵を箕輪より受給。</t>
    </r>
    <rPh sb="10" eb="12">
      <t>ミノワ</t>
    </rPh>
    <rPh sb="14" eb="16">
      <t>ジュキュウ</t>
    </rPh>
    <phoneticPr fontId="19"/>
  </si>
  <si>
    <r>
      <rPr>
        <sz val="11"/>
        <rFont val="ＭＳ 明朝"/>
        <family val="1"/>
        <charset val="128"/>
      </rPr>
      <t>角川流域鮭人工ふ化組合</t>
    </r>
  </si>
  <si>
    <r>
      <rPr>
        <sz val="11"/>
        <rFont val="ＭＳ 明朝"/>
        <family val="1"/>
        <charset val="128"/>
      </rPr>
      <t>角川</t>
    </r>
    <rPh sb="0" eb="2">
      <t>ツノカワ</t>
    </rPh>
    <phoneticPr fontId="19"/>
  </si>
  <si>
    <r>
      <t>90</t>
    </r>
    <r>
      <rPr>
        <sz val="11"/>
        <rFont val="ＭＳ 明朝"/>
        <family val="1"/>
        <charset val="128"/>
      </rPr>
      <t>千粒の発眼卵を最上より受給。</t>
    </r>
    <rPh sb="2" eb="4">
      <t>センツブ</t>
    </rPh>
    <rPh sb="5" eb="8">
      <t>ハツガンラン</t>
    </rPh>
    <rPh sb="9" eb="11">
      <t>モガミ</t>
    </rPh>
    <rPh sb="13" eb="15">
      <t>ジュキュウ</t>
    </rPh>
    <phoneticPr fontId="19"/>
  </si>
  <si>
    <r>
      <rPr>
        <sz val="11"/>
        <rFont val="ＭＳ 明朝"/>
        <family val="1"/>
        <charset val="128"/>
      </rPr>
      <t>最上漁業協同組合</t>
    </r>
  </si>
  <si>
    <r>
      <t>90</t>
    </r>
    <r>
      <rPr>
        <sz val="11"/>
        <rFont val="ＭＳ 明朝"/>
        <family val="1"/>
        <charset val="128"/>
      </rPr>
      <t>千粒の発眼卵を角川へ供給。</t>
    </r>
    <rPh sb="2" eb="4">
      <t>センツブ</t>
    </rPh>
    <rPh sb="5" eb="6">
      <t>ハツ</t>
    </rPh>
    <rPh sb="6" eb="7">
      <t>ガン</t>
    </rPh>
    <rPh sb="7" eb="8">
      <t>ラン</t>
    </rPh>
    <rPh sb="9" eb="11">
      <t>ツノカワ</t>
    </rPh>
    <rPh sb="12" eb="14">
      <t>キョウキュウ</t>
    </rPh>
    <phoneticPr fontId="19"/>
  </si>
  <si>
    <r>
      <rPr>
        <sz val="11"/>
        <rFont val="ＭＳ 明朝"/>
        <family val="1"/>
        <charset val="128"/>
      </rPr>
      <t>小国川漁業協同組合</t>
    </r>
  </si>
  <si>
    <r>
      <rPr>
        <sz val="11"/>
        <rFont val="ＭＳ 明朝"/>
        <family val="1"/>
        <charset val="128"/>
      </rPr>
      <t>舟形</t>
    </r>
    <rPh sb="0" eb="2">
      <t>フナガタ</t>
    </rPh>
    <phoneticPr fontId="19"/>
  </si>
  <si>
    <r>
      <rPr>
        <sz val="11"/>
        <rFont val="ＭＳ 明朝"/>
        <family val="1"/>
        <charset val="128"/>
      </rPr>
      <t>丹生川漁業協同組合</t>
    </r>
    <rPh sb="0" eb="3">
      <t>ニュウガワ</t>
    </rPh>
    <phoneticPr fontId="19"/>
  </si>
  <si>
    <r>
      <t>402</t>
    </r>
    <r>
      <rPr>
        <sz val="11"/>
        <rFont val="ＭＳ 明朝"/>
        <family val="1"/>
        <charset val="128"/>
      </rPr>
      <t>千粒の発眼卵を北海道より受給。</t>
    </r>
    <rPh sb="3" eb="5">
      <t>センツブ</t>
    </rPh>
    <rPh sb="6" eb="9">
      <t>ハツガンラン</t>
    </rPh>
    <rPh sb="10" eb="13">
      <t>ホッカイドウ</t>
    </rPh>
    <rPh sb="15" eb="17">
      <t>ジュキュウ</t>
    </rPh>
    <phoneticPr fontId="19"/>
  </si>
  <si>
    <r>
      <rPr>
        <sz val="11"/>
        <rFont val="ＭＳ 明朝"/>
        <family val="1"/>
        <charset val="128"/>
      </rPr>
      <t>富並川</t>
    </r>
  </si>
  <si>
    <r>
      <rPr>
        <sz val="11"/>
        <rFont val="ＭＳ 明朝"/>
        <family val="1"/>
        <charset val="128"/>
      </rPr>
      <t>村山市富並川鮭鱒増殖組合</t>
    </r>
  </si>
  <si>
    <r>
      <t>105</t>
    </r>
    <r>
      <rPr>
        <sz val="11"/>
        <rFont val="ＭＳ 明朝"/>
        <family val="1"/>
        <charset val="128"/>
      </rPr>
      <t>千粒の発眼卵を北海道より受給。</t>
    </r>
    <rPh sb="3" eb="5">
      <t>センツブ</t>
    </rPh>
    <rPh sb="6" eb="9">
      <t>ハツガンラン</t>
    </rPh>
    <rPh sb="10" eb="13">
      <t>ホッカイドウ</t>
    </rPh>
    <rPh sb="15" eb="17">
      <t>ジュキュウ</t>
    </rPh>
    <phoneticPr fontId="19"/>
  </si>
  <si>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</si>
  <si>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</si>
  <si>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</si>
  <si>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小計</t>
    </r>
  </si>
  <si>
    <r>
      <rPr>
        <sz val="11"/>
        <color theme="1"/>
        <rFont val="ＭＳ 明朝"/>
        <family val="1"/>
        <charset val="128"/>
      </rPr>
      <t>赤川</t>
    </r>
  </si>
  <si>
    <r>
      <rPr>
        <sz val="11"/>
        <color theme="1"/>
        <rFont val="ＭＳ 明朝"/>
        <family val="1"/>
        <charset val="128"/>
      </rPr>
      <t>赤川鮭漁業生産組合</t>
    </r>
  </si>
  <si>
    <r>
      <rPr>
        <sz val="11"/>
        <color theme="1"/>
        <rFont val="ＭＳ 明朝"/>
        <family val="1"/>
        <charset val="128"/>
      </rPr>
      <t>不漁対策事業で</t>
    </r>
    <r>
      <rPr>
        <sz val="11"/>
        <color theme="1"/>
        <rFont val="Century"/>
        <family val="1"/>
      </rPr>
      <t>312</t>
    </r>
    <r>
      <rPr>
        <sz val="11"/>
        <color theme="1"/>
        <rFont val="ＭＳ 明朝"/>
        <family val="1"/>
        <charset val="128"/>
      </rPr>
      <t>千粒の発眼卵を高瀬川ふ化場より受給、箕輪より稚魚</t>
    </r>
    <r>
      <rPr>
        <sz val="11"/>
        <color theme="1"/>
        <rFont val="Century"/>
        <family val="1"/>
      </rPr>
      <t>307</t>
    </r>
    <r>
      <rPr>
        <sz val="11"/>
        <color theme="1"/>
        <rFont val="ＭＳ 明朝"/>
        <family val="1"/>
        <charset val="128"/>
      </rPr>
      <t>千尾を受給。飼育後、</t>
    </r>
    <r>
      <rPr>
        <sz val="11"/>
        <color theme="1"/>
        <rFont val="Century"/>
        <family val="1"/>
      </rPr>
      <t>615</t>
    </r>
    <r>
      <rPr>
        <sz val="11"/>
        <color theme="1"/>
        <rFont val="ＭＳ 明朝"/>
        <family val="1"/>
        <charset val="128"/>
      </rPr>
      <t>千尾を赤川に放流。</t>
    </r>
    <rPh sb="0" eb="4">
      <t>フリョウタイサク</t>
    </rPh>
    <rPh sb="4" eb="6">
      <t>ジギョウ</t>
    </rPh>
    <rPh sb="10" eb="12">
      <t>センツブ</t>
    </rPh>
    <rPh sb="13" eb="16">
      <t>ハツガンラン</t>
    </rPh>
    <rPh sb="17" eb="20">
      <t>タカセガワ</t>
    </rPh>
    <rPh sb="21" eb="22">
      <t>カ</t>
    </rPh>
    <rPh sb="22" eb="23">
      <t>ジョウ</t>
    </rPh>
    <rPh sb="25" eb="27">
      <t>ジュキュウ</t>
    </rPh>
    <rPh sb="28" eb="30">
      <t>ミノワ</t>
    </rPh>
    <rPh sb="32" eb="34">
      <t>チギョ</t>
    </rPh>
    <rPh sb="37" eb="39">
      <t>センビ</t>
    </rPh>
    <rPh sb="40" eb="42">
      <t>ジュキュウ</t>
    </rPh>
    <rPh sb="43" eb="46">
      <t>シイクゴ</t>
    </rPh>
    <rPh sb="50" eb="52">
      <t>センビ</t>
    </rPh>
    <rPh sb="53" eb="55">
      <t>アカガワ</t>
    </rPh>
    <rPh sb="56" eb="58">
      <t>ホウリュウ</t>
    </rPh>
    <phoneticPr fontId="19"/>
  </si>
  <si>
    <r>
      <rPr>
        <sz val="11"/>
        <color theme="1"/>
        <rFont val="ＭＳ 明朝"/>
        <family val="1"/>
        <charset val="128"/>
      </rPr>
      <t>五十川</t>
    </r>
  </si>
  <si>
    <r>
      <rPr>
        <sz val="11"/>
        <color theme="1"/>
        <rFont val="ＭＳ 明朝"/>
        <family val="1"/>
        <charset val="128"/>
      </rPr>
      <t>山戸漁業協同組合</t>
    </r>
  </si>
  <si>
    <r>
      <rPr>
        <sz val="11"/>
        <color theme="1"/>
        <rFont val="ＭＳ 明朝"/>
        <family val="1"/>
        <charset val="128"/>
      </rPr>
      <t>山戸</t>
    </r>
  </si>
  <si>
    <r>
      <t>301</t>
    </r>
    <r>
      <rPr>
        <sz val="11"/>
        <color theme="1"/>
        <rFont val="ＭＳ 明朝"/>
        <family val="1"/>
        <charset val="128"/>
      </rPr>
      <t>千粒の発眼卵を徳志別ふ化場より受給。</t>
    </r>
    <rPh sb="3" eb="5">
      <t>センツブ</t>
    </rPh>
    <rPh sb="6" eb="9">
      <t>ハツガンラン</t>
    </rPh>
    <rPh sb="10" eb="11">
      <t>ムネノリ</t>
    </rPh>
    <rPh sb="11" eb="12">
      <t>シ</t>
    </rPh>
    <rPh sb="12" eb="13">
      <t>ベツ</t>
    </rPh>
    <rPh sb="14" eb="15">
      <t>カ</t>
    </rPh>
    <rPh sb="15" eb="16">
      <t>ジョウ</t>
    </rPh>
    <rPh sb="18" eb="20">
      <t>ジュキュウ</t>
    </rPh>
    <phoneticPr fontId="19"/>
  </si>
  <si>
    <r>
      <rPr>
        <sz val="11"/>
        <color theme="1"/>
        <rFont val="ＭＳ 明朝"/>
        <family val="1"/>
        <charset val="128"/>
      </rPr>
      <t>温海川</t>
    </r>
  </si>
  <si>
    <r>
      <rPr>
        <sz val="11"/>
        <color theme="1"/>
        <rFont val="ＭＳ 明朝"/>
        <family val="1"/>
        <charset val="128"/>
      </rPr>
      <t>庄内小国川漁業生産組合</t>
    </r>
  </si>
  <si>
    <r>
      <rPr>
        <sz val="11"/>
        <color theme="1"/>
        <rFont val="ＭＳ 明朝"/>
        <family val="1"/>
        <charset val="128"/>
      </rPr>
      <t>庄内小国</t>
    </r>
    <phoneticPr fontId="19"/>
  </si>
  <si>
    <r>
      <t>100</t>
    </r>
    <r>
      <rPr>
        <sz val="11"/>
        <color theme="1"/>
        <rFont val="ＭＳ 明朝"/>
        <family val="1"/>
        <charset val="128"/>
      </rPr>
      <t>千粒の発眼卵を徳志別ふ化場より受給。</t>
    </r>
    <rPh sb="3" eb="5">
      <t>センツブ</t>
    </rPh>
    <rPh sb="6" eb="9">
      <t>ハツガンラン</t>
    </rPh>
    <phoneticPr fontId="19"/>
  </si>
  <si>
    <r>
      <rPr>
        <sz val="11"/>
        <color theme="1"/>
        <rFont val="ＭＳ 明朝"/>
        <family val="1"/>
        <charset val="128"/>
      </rPr>
      <t>庄内小国川</t>
    </r>
  </si>
  <si>
    <r>
      <rPr>
        <sz val="11"/>
        <color theme="1"/>
        <rFont val="ＭＳ 明朝"/>
        <family val="1"/>
        <charset val="128"/>
      </rPr>
      <t>〃</t>
    </r>
  </si>
  <si>
    <r>
      <rPr>
        <sz val="11"/>
        <color theme="1"/>
        <rFont val="ＭＳ 明朝"/>
        <family val="1"/>
        <charset val="128"/>
      </rPr>
      <t>合計</t>
    </r>
  </si>
  <si>
    <t>あわび放流事業</t>
  </si>
  <si>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</si>
  <si>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</si>
  <si>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</si>
  <si>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</si>
  <si>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</si>
  <si>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</si>
  <si>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備　　　　　　　　　　考</t>
    </r>
  </si>
  <si>
    <r>
      <rPr>
        <sz val="11"/>
        <rFont val="ＭＳ 明朝"/>
        <family val="1"/>
        <charset val="128"/>
      </rPr>
      <t>年度</t>
    </r>
  </si>
  <si>
    <r>
      <rPr>
        <sz val="11"/>
        <rFont val="ＭＳ 明朝"/>
        <family val="1"/>
        <charset val="128"/>
      </rPr>
      <t>加　茂</t>
    </r>
    <phoneticPr fontId="19"/>
  </si>
  <si>
    <r>
      <rPr>
        <sz val="11"/>
        <rFont val="ＭＳ 明朝"/>
        <family val="1"/>
        <charset val="128"/>
      </rPr>
      <t>由　良</t>
    </r>
    <phoneticPr fontId="19"/>
  </si>
  <si>
    <r>
      <rPr>
        <sz val="11"/>
        <rFont val="ＭＳ 明朝"/>
        <family val="1"/>
        <charset val="128"/>
      </rPr>
      <t>豊　浦</t>
    </r>
    <phoneticPr fontId="19"/>
  </si>
  <si>
    <r>
      <rPr>
        <sz val="11"/>
        <rFont val="ＭＳ 明朝"/>
        <family val="1"/>
        <charset val="128"/>
      </rPr>
      <t>温　海</t>
    </r>
    <phoneticPr fontId="19"/>
  </si>
  <si>
    <r>
      <rPr>
        <sz val="11"/>
        <rFont val="ＭＳ 明朝"/>
        <family val="1"/>
        <charset val="128"/>
      </rPr>
      <t>念珠関</t>
    </r>
    <phoneticPr fontId="19"/>
  </si>
  <si>
    <r>
      <t xml:space="preserve">  </t>
    </r>
    <r>
      <rPr>
        <sz val="12"/>
        <rFont val="ＭＳ Ｐ明朝"/>
        <family val="1"/>
        <charset val="128"/>
      </rPr>
      <t>ひらめ放流事業</t>
    </r>
  </si>
  <si>
    <r>
      <rPr>
        <sz val="12"/>
        <rFont val="ＭＳ 明朝"/>
        <family val="1"/>
        <charset val="128"/>
      </rPr>
      <t>単位：千尾　</t>
    </r>
  </si>
  <si>
    <r>
      <rPr>
        <sz val="10"/>
        <rFont val="ＭＳ 明朝"/>
        <family val="1"/>
        <charset val="128"/>
      </rPr>
      <t>市町名</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</si>
  <si>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</si>
  <si>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</si>
  <si>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</si>
  <si>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</si>
  <si>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備　　　　考</t>
    </r>
    <phoneticPr fontId="19"/>
  </si>
  <si>
    <r>
      <rPr>
        <sz val="10"/>
        <rFont val="ＭＳ 明朝"/>
        <family val="1"/>
        <charset val="128"/>
      </rPr>
      <t>年度</t>
    </r>
    <phoneticPr fontId="19"/>
  </si>
  <si>
    <r>
      <rPr>
        <sz val="11"/>
        <rFont val="ＭＳ 明朝"/>
        <family val="1"/>
        <charset val="128"/>
      </rPr>
      <t>　全長</t>
    </r>
    <r>
      <rPr>
        <sz val="11"/>
        <rFont val="Century"/>
        <family val="1"/>
      </rPr>
      <t xml:space="preserve"> 60</t>
    </r>
    <r>
      <rPr>
        <sz val="11"/>
        <rFont val="ＭＳ 明朝"/>
        <family val="1"/>
        <charset val="128"/>
      </rPr>
      <t>、</t>
    </r>
    <r>
      <rPr>
        <sz val="11"/>
        <rFont val="Century"/>
        <family val="1"/>
      </rPr>
      <t>80</t>
    </r>
    <r>
      <rPr>
        <sz val="11"/>
        <rFont val="ＭＳ 明朝"/>
        <family val="1"/>
        <charset val="128"/>
      </rPr>
      <t>㎜</t>
    </r>
    <phoneticPr fontId="19"/>
  </si>
  <si>
    <r>
      <t xml:space="preserve">  </t>
    </r>
    <r>
      <rPr>
        <sz val="12"/>
        <rFont val="ＭＳ Ｐ明朝"/>
        <family val="1"/>
        <charset val="128"/>
      </rPr>
      <t>とらふぐ放流事業</t>
    </r>
  </si>
  <si>
    <r>
      <rPr>
        <sz val="11"/>
        <rFont val="ＭＳ 明朝"/>
        <family val="1"/>
        <charset val="128"/>
      </rPr>
      <t>遊佐町</t>
    </r>
    <phoneticPr fontId="19"/>
  </si>
  <si>
    <r>
      <rPr>
        <sz val="11"/>
        <rFont val="ＭＳ 明朝"/>
        <family val="1"/>
        <charset val="128"/>
      </rPr>
      <t>　平均体長</t>
    </r>
    <r>
      <rPr>
        <sz val="11"/>
        <rFont val="Century"/>
        <family val="1"/>
      </rPr>
      <t xml:space="preserve"> 40.0</t>
    </r>
    <r>
      <rPr>
        <sz val="11"/>
        <rFont val="ＭＳ 明朝"/>
        <family val="1"/>
        <charset val="128"/>
      </rPr>
      <t>㎜</t>
    </r>
    <rPh sb="3" eb="5">
      <t>タイチョウ</t>
    </rPh>
    <phoneticPr fontId="19"/>
  </si>
  <si>
    <r>
      <rPr>
        <sz val="12"/>
        <rFont val="ＭＳ 明朝"/>
        <family val="1"/>
        <charset val="128"/>
      </rPr>
      <t>１５　漁　業　後　継　者　育　成</t>
    </r>
    <phoneticPr fontId="19"/>
  </si>
  <si>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</si>
  <si>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phoneticPr fontId="19"/>
  </si>
  <si>
    <r>
      <rPr>
        <sz val="11"/>
        <rFont val="ＭＳ 明朝"/>
        <family val="1"/>
        <charset val="128"/>
      </rPr>
      <t>底びき網</t>
    </r>
    <phoneticPr fontId="19"/>
  </si>
  <si>
    <r>
      <rPr>
        <sz val="11"/>
        <rFont val="ＭＳ 明朝"/>
        <family val="1"/>
        <charset val="128"/>
      </rPr>
      <t>定置</t>
    </r>
    <phoneticPr fontId="19"/>
  </si>
  <si>
    <r>
      <rPr>
        <sz val="11"/>
        <rFont val="ＭＳ 明朝"/>
        <family val="1"/>
        <charset val="128"/>
      </rPr>
      <t>いか釣</t>
    </r>
  </si>
  <si>
    <r>
      <rPr>
        <sz val="11"/>
        <rFont val="ＭＳ 明朝"/>
        <family val="1"/>
        <charset val="128"/>
      </rPr>
      <t>かに篭</t>
    </r>
  </si>
  <si>
    <r>
      <rPr>
        <sz val="11"/>
        <rFont val="ＭＳ 明朝"/>
        <family val="1"/>
        <charset val="128"/>
      </rPr>
      <t>一本釣</t>
    </r>
  </si>
  <si>
    <r>
      <rPr>
        <sz val="11"/>
        <rFont val="ＭＳ 明朝"/>
        <family val="1"/>
        <charset val="128"/>
      </rPr>
      <t>刺網</t>
    </r>
    <phoneticPr fontId="19"/>
  </si>
  <si>
    <r>
      <rPr>
        <sz val="11"/>
        <rFont val="ＭＳ 明朝"/>
        <family val="1"/>
        <charset val="128"/>
      </rPr>
      <t>磯見</t>
    </r>
    <phoneticPr fontId="19"/>
  </si>
  <si>
    <r>
      <rPr>
        <sz val="11"/>
        <rFont val="ＭＳ 明朝"/>
        <family val="1"/>
        <charset val="128"/>
      </rPr>
      <t>素潜り</t>
    </r>
    <phoneticPr fontId="19"/>
  </si>
  <si>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phoneticPr fontId="19"/>
  </si>
  <si>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</si>
  <si>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9"/>
  </si>
  <si>
    <r>
      <rPr>
        <sz val="11"/>
        <rFont val="ＭＳ 明朝"/>
        <family val="1"/>
        <charset val="128"/>
      </rPr>
      <t>　受講者なし</t>
    </r>
    <rPh sb="1" eb="4">
      <t>ジュコウシャ</t>
    </rPh>
    <phoneticPr fontId="19"/>
  </si>
  <si>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</si>
  <si>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</si>
  <si>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</si>
  <si>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</si>
  <si>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1</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9"/>
  </si>
  <si>
    <r>
      <rPr>
        <sz val="11"/>
        <rFont val="ＭＳ 明朝"/>
        <family val="1"/>
        <charset val="128"/>
      </rPr>
      <t>酒田地区</t>
    </r>
    <rPh sb="0" eb="2">
      <t>サカタ</t>
    </rPh>
    <rPh sb="2" eb="4">
      <t>チク</t>
    </rPh>
    <phoneticPr fontId="19"/>
  </si>
  <si>
    <r>
      <rPr>
        <sz val="11"/>
        <rFont val="ＭＳ 明朝"/>
        <family val="1"/>
        <charset val="128"/>
      </rPr>
      <t>底びき網</t>
    </r>
    <r>
      <rPr>
        <sz val="11"/>
        <rFont val="Century"/>
        <family val="1"/>
      </rPr>
      <t>/</t>
    </r>
    <r>
      <rPr>
        <sz val="11"/>
        <rFont val="ＭＳ 明朝"/>
        <family val="1"/>
        <charset val="128"/>
      </rPr>
      <t>ごち網漁船</t>
    </r>
    <rPh sb="7" eb="8">
      <t>アミ</t>
    </rPh>
    <rPh sb="8" eb="10">
      <t>ギョセン</t>
    </rPh>
    <phoneticPr fontId="19"/>
  </si>
  <si>
    <r>
      <t>6</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phoneticPr fontId="19"/>
  </si>
  <si>
    <r>
      <rPr>
        <sz val="11"/>
        <rFont val="ＭＳ 明朝"/>
        <family val="1"/>
        <charset val="128"/>
      </rPr>
      <t>吹浦地区</t>
    </r>
    <rPh sb="0" eb="2">
      <t>フクラ</t>
    </rPh>
    <rPh sb="2" eb="4">
      <t>チク</t>
    </rPh>
    <phoneticPr fontId="19"/>
  </si>
  <si>
    <r>
      <rPr>
        <sz val="11"/>
        <rFont val="ＭＳ 明朝"/>
        <family val="1"/>
        <charset val="128"/>
      </rPr>
      <t>はえ縄漁船</t>
    </r>
    <rPh sb="2" eb="3">
      <t>ナワ</t>
    </rPh>
    <rPh sb="3" eb="5">
      <t>ギョセン</t>
    </rPh>
    <phoneticPr fontId="19"/>
  </si>
  <si>
    <r>
      <rPr>
        <sz val="11"/>
        <rFont val="ＭＳ 明朝"/>
        <family val="1"/>
        <charset val="128"/>
      </rPr>
      <t>出身地</t>
    </r>
    <rPh sb="0" eb="3">
      <t>シュッシンチ</t>
    </rPh>
    <phoneticPr fontId="19"/>
  </si>
  <si>
    <r>
      <rPr>
        <sz val="11"/>
        <rFont val="ＭＳ 明朝"/>
        <family val="1"/>
        <charset val="128"/>
      </rPr>
      <t>受入先</t>
    </r>
    <rPh sb="0" eb="1">
      <t>ウ</t>
    </rPh>
    <rPh sb="1" eb="2">
      <t>イ</t>
    </rPh>
    <rPh sb="2" eb="3">
      <t>サキ</t>
    </rPh>
    <phoneticPr fontId="19"/>
  </si>
  <si>
    <r>
      <rPr>
        <sz val="11"/>
        <rFont val="ＭＳ 明朝"/>
        <family val="1"/>
        <charset val="128"/>
      </rPr>
      <t>実施主体</t>
    </r>
    <rPh sb="0" eb="2">
      <t>ジッシ</t>
    </rPh>
    <rPh sb="2" eb="4">
      <t>シュタイ</t>
    </rPh>
    <phoneticPr fontId="19"/>
  </si>
  <si>
    <r>
      <rPr>
        <sz val="11"/>
        <rFont val="ＭＳ 明朝"/>
        <family val="1"/>
        <charset val="128"/>
      </rPr>
      <t>備　考</t>
    </r>
    <rPh sb="0" eb="1">
      <t>ソノウ</t>
    </rPh>
    <rPh sb="2" eb="3">
      <t>コウ</t>
    </rPh>
    <phoneticPr fontId="19"/>
  </si>
  <si>
    <r>
      <t>4</t>
    </r>
    <r>
      <rPr>
        <sz val="11"/>
        <rFont val="ＭＳ 明朝"/>
        <family val="1"/>
        <charset val="128"/>
      </rPr>
      <t>月</t>
    </r>
    <r>
      <rPr>
        <sz val="11"/>
        <rFont val="Century"/>
        <family val="1"/>
      </rPr>
      <t>1</t>
    </r>
    <r>
      <rPr>
        <sz val="11"/>
        <rFont val="ＭＳ 明朝"/>
        <family val="1"/>
        <charset val="128"/>
      </rPr>
      <t>日～</t>
    </r>
    <r>
      <rPr>
        <sz val="11"/>
        <rFont val="Century"/>
        <family val="1"/>
      </rPr>
      <t>7</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9"/>
  </si>
  <si>
    <r>
      <rPr>
        <sz val="11"/>
        <rFont val="ＭＳ 明朝"/>
        <family val="1"/>
        <charset val="128"/>
      </rPr>
      <t>酒田市</t>
    </r>
    <rPh sb="0" eb="3">
      <t>サカタシ</t>
    </rPh>
    <phoneticPr fontId="19"/>
  </si>
  <si>
    <r>
      <rPr>
        <sz val="9"/>
        <rFont val="ＭＳ 明朝"/>
        <family val="1"/>
        <charset val="128"/>
      </rPr>
      <t>底びき網漁船</t>
    </r>
    <rPh sb="0" eb="1">
      <t>ソコ</t>
    </rPh>
    <rPh sb="3" eb="4">
      <t>アミ</t>
    </rPh>
    <rPh sb="4" eb="6">
      <t>ギョセン</t>
    </rPh>
    <phoneticPr fontId="19"/>
  </si>
  <si>
    <r>
      <rPr>
        <sz val="11"/>
        <rFont val="ＭＳ 明朝"/>
        <family val="1"/>
        <charset val="128"/>
      </rPr>
      <t>山形県漁業協同組合</t>
    </r>
    <rPh sb="0" eb="3">
      <t>ヤマガタケン</t>
    </rPh>
    <rPh sb="3" eb="5">
      <t>ギョギョウ</t>
    </rPh>
    <rPh sb="5" eb="7">
      <t>キョウドウ</t>
    </rPh>
    <rPh sb="7" eb="9">
      <t>クミアイ</t>
    </rPh>
    <phoneticPr fontId="19"/>
  </si>
  <si>
    <r>
      <rPr>
        <sz val="11"/>
        <rFont val="ＭＳ 明朝"/>
        <family val="1"/>
        <charset val="128"/>
      </rPr>
      <t>雇用型研修</t>
    </r>
    <phoneticPr fontId="19"/>
  </si>
  <si>
    <r>
      <rPr>
        <sz val="11"/>
        <rFont val="ＭＳ 明朝"/>
        <family val="1"/>
        <charset val="128"/>
      </rPr>
      <t>１６　魚　食　普　及　・　流　通　対　策</t>
    </r>
    <phoneticPr fontId="19"/>
  </si>
  <si>
    <r>
      <rPr>
        <sz val="11"/>
        <rFont val="ＭＳ 明朝"/>
        <family val="1"/>
        <charset val="128"/>
      </rPr>
      <t>回数</t>
    </r>
    <phoneticPr fontId="19"/>
  </si>
  <si>
    <r>
      <rPr>
        <sz val="11"/>
        <rFont val="ＭＳ 明朝"/>
        <family val="1"/>
        <charset val="128"/>
      </rPr>
      <t>月　日</t>
    </r>
  </si>
  <si>
    <r>
      <rPr>
        <sz val="11"/>
        <rFont val="ＭＳ 明朝"/>
        <family val="1"/>
        <charset val="128"/>
      </rPr>
      <t>団体名等</t>
    </r>
    <rPh sb="0" eb="2">
      <t>ダンタイ</t>
    </rPh>
    <rPh sb="2" eb="3">
      <t>メイ</t>
    </rPh>
    <rPh sb="3" eb="4">
      <t>トウ</t>
    </rPh>
    <phoneticPr fontId="59"/>
  </si>
  <si>
    <r>
      <rPr>
        <sz val="11"/>
        <rFont val="ＭＳ 明朝"/>
        <family val="1"/>
        <charset val="128"/>
      </rPr>
      <t>参加者</t>
    </r>
    <phoneticPr fontId="19"/>
  </si>
  <si>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</si>
  <si>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</si>
  <si>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</si>
  <si>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羽黒高等学校</t>
    </r>
    <phoneticPr fontId="59"/>
  </si>
  <si>
    <r>
      <rPr>
        <sz val="11"/>
        <rFont val="ＭＳ 明朝"/>
        <family val="1"/>
        <charset val="128"/>
      </rPr>
      <t>高校生</t>
    </r>
    <rPh sb="0" eb="3">
      <t>コウコウセイ</t>
    </rPh>
    <phoneticPr fontId="59"/>
  </si>
  <si>
    <r>
      <rPr>
        <sz val="11"/>
        <rFont val="ＭＳ 明朝"/>
        <family val="1"/>
        <charset val="128"/>
      </rPr>
      <t>岡崎雅也、石博博明、　　　佐藤剛</t>
    </r>
    <rPh sb="1" eb="2">
      <t>ザキ</t>
    </rPh>
    <rPh sb="7" eb="8">
      <t>ヒロ</t>
    </rPh>
    <rPh sb="13" eb="15">
      <t>サトウ</t>
    </rPh>
    <rPh sb="15" eb="16">
      <t>ツヨシ</t>
    </rPh>
    <phoneticPr fontId="26"/>
  </si>
  <si>
    <r>
      <rPr>
        <sz val="11"/>
        <rFont val="ＭＳ 明朝"/>
        <family val="1"/>
        <charset val="128"/>
      </rPr>
      <t>鯵のなめろう</t>
    </r>
    <rPh sb="0" eb="1">
      <t>アジ</t>
    </rPh>
    <phoneticPr fontId="19"/>
  </si>
  <si>
    <r>
      <rPr>
        <sz val="11"/>
        <rFont val="ＭＳ 明朝"/>
        <family val="1"/>
        <charset val="128"/>
      </rPr>
      <t>山形市村木沢地区食生活改善推進協議会</t>
    </r>
    <rPh sb="8" eb="11">
      <t>ショクセイカツ</t>
    </rPh>
    <rPh sb="11" eb="13">
      <t>カイゼン</t>
    </rPh>
    <rPh sb="13" eb="15">
      <t>スイシン</t>
    </rPh>
    <rPh sb="15" eb="18">
      <t>キョウギカイ</t>
    </rPh>
    <phoneticPr fontId="19"/>
  </si>
  <si>
    <r>
      <rPr>
        <sz val="11"/>
        <rFont val="ＭＳ 明朝"/>
        <family val="1"/>
        <charset val="128"/>
      </rPr>
      <t>食改</t>
    </r>
    <rPh sb="0" eb="2">
      <t>ショッカイ</t>
    </rPh>
    <phoneticPr fontId="19"/>
  </si>
  <si>
    <r>
      <rPr>
        <sz val="11"/>
        <rFont val="ＭＳ 明朝"/>
        <family val="1"/>
        <charset val="128"/>
      </rPr>
      <t>阿部幸雄、佐藤剛</t>
    </r>
    <rPh sb="5" eb="7">
      <t>サトウ</t>
    </rPh>
    <rPh sb="7" eb="8">
      <t>ツヨシ</t>
    </rPh>
    <phoneticPr fontId="26"/>
  </si>
  <si>
    <r>
      <rPr>
        <sz val="11"/>
        <rFont val="ＭＳ 明朝"/>
        <family val="1"/>
        <charset val="128"/>
      </rPr>
      <t>イカの</t>
    </r>
    <r>
      <rPr>
        <sz val="11"/>
        <rFont val="Century"/>
        <family val="1"/>
      </rPr>
      <t>1</t>
    </r>
    <r>
      <rPr>
        <sz val="11"/>
        <rFont val="ＭＳ 明朝"/>
        <family val="1"/>
        <charset val="128"/>
      </rPr>
      <t>本まるごと料理：刺身、天ぷら、塩辛</t>
    </r>
    <rPh sb="12" eb="14">
      <t>サシミ</t>
    </rPh>
    <rPh sb="15" eb="16">
      <t>テン</t>
    </rPh>
    <rPh sb="19" eb="21">
      <t>シオカラ</t>
    </rPh>
    <phoneticPr fontId="19"/>
  </si>
  <si>
    <r>
      <rPr>
        <sz val="11"/>
        <rFont val="ＭＳ 明朝"/>
        <family val="1"/>
        <charset val="128"/>
      </rPr>
      <t>庄内町立余目中学校</t>
    </r>
    <rPh sb="0" eb="4">
      <t>ショウナイチョウリツ</t>
    </rPh>
    <rPh sb="4" eb="6">
      <t>アマルメ</t>
    </rPh>
    <rPh sb="6" eb="9">
      <t>チュウガッコウ</t>
    </rPh>
    <phoneticPr fontId="26"/>
  </si>
  <si>
    <r>
      <t>2</t>
    </r>
    <r>
      <rPr>
        <sz val="11"/>
        <rFont val="ＭＳ 明朝"/>
        <family val="1"/>
        <charset val="128"/>
      </rPr>
      <t>年生</t>
    </r>
    <rPh sb="1" eb="3">
      <t>ネンセイ</t>
    </rPh>
    <phoneticPr fontId="19"/>
  </si>
  <si>
    <r>
      <rPr>
        <sz val="11"/>
        <rFont val="ＭＳ 明朝"/>
        <family val="1"/>
        <charset val="128"/>
      </rPr>
      <t>阿部幸雄、五十嵐徹、　　　　　齋藤勝三、佐藤剛</t>
    </r>
    <rPh sb="0" eb="4">
      <t>アベユキオ</t>
    </rPh>
    <rPh sb="5" eb="9">
      <t>イガラシトオル</t>
    </rPh>
    <rPh sb="20" eb="22">
      <t>サトウ</t>
    </rPh>
    <rPh sb="22" eb="23">
      <t>ツヨシ</t>
    </rPh>
    <phoneticPr fontId="26"/>
  </si>
  <si>
    <r>
      <rPr>
        <sz val="11"/>
        <rFont val="ＭＳ 明朝"/>
        <family val="1"/>
        <charset val="128"/>
      </rPr>
      <t>カレイの煮つけ</t>
    </r>
    <rPh sb="4" eb="5">
      <t>ニ</t>
    </rPh>
    <phoneticPr fontId="19"/>
  </si>
  <si>
    <r>
      <rPr>
        <sz val="11"/>
        <rFont val="ＭＳ 明朝"/>
        <family val="1"/>
        <charset val="128"/>
      </rPr>
      <t>阿部幸雄、五十嵐徹、　　　　　齋藤勝三、佐藤剛</t>
    </r>
    <rPh sb="0" eb="4">
      <t>アベユキオ</t>
    </rPh>
    <rPh sb="5" eb="9">
      <t>イガラシトオル</t>
    </rPh>
    <rPh sb="15" eb="17">
      <t>サイトウ</t>
    </rPh>
    <rPh sb="17" eb="19">
      <t>カツゾウ</t>
    </rPh>
    <rPh sb="20" eb="22">
      <t>サトウ</t>
    </rPh>
    <rPh sb="22" eb="23">
      <t>ツヨシ</t>
    </rPh>
    <phoneticPr fontId="26"/>
  </si>
  <si>
    <r>
      <rPr>
        <sz val="11"/>
        <rFont val="ＭＳ 明朝"/>
        <family val="1"/>
        <charset val="128"/>
      </rPr>
      <t>阿部幸雄、五十嵐徹、　　　齋藤勝三、佐藤剛</t>
    </r>
    <rPh sb="0" eb="4">
      <t>アベユキオ</t>
    </rPh>
    <rPh sb="5" eb="9">
      <t>イガラシトオル</t>
    </rPh>
    <rPh sb="13" eb="15">
      <t>サイトウ</t>
    </rPh>
    <rPh sb="15" eb="17">
      <t>カツゾウ</t>
    </rPh>
    <rPh sb="18" eb="20">
      <t>サトウ</t>
    </rPh>
    <rPh sb="20" eb="21">
      <t>ツヨシ</t>
    </rPh>
    <phoneticPr fontId="26"/>
  </si>
  <si>
    <r>
      <rPr>
        <sz val="11"/>
        <rFont val="ＭＳ 明朝"/>
        <family val="1"/>
        <charset val="128"/>
      </rPr>
      <t>酒田南高等学校</t>
    </r>
  </si>
  <si>
    <r>
      <rPr>
        <sz val="11"/>
        <rFont val="ＭＳ 明朝"/>
        <family val="1"/>
        <charset val="128"/>
      </rPr>
      <t>食育調理コース</t>
    </r>
    <r>
      <rPr>
        <sz val="11"/>
        <rFont val="Century"/>
        <family val="1"/>
      </rPr>
      <t>2</t>
    </r>
    <r>
      <rPr>
        <sz val="11"/>
        <rFont val="ＭＳ 明朝"/>
        <family val="1"/>
        <charset val="128"/>
      </rPr>
      <t>年生</t>
    </r>
  </si>
  <si>
    <r>
      <rPr>
        <sz val="11"/>
        <rFont val="ＭＳ 明朝"/>
        <family val="1"/>
        <charset val="128"/>
      </rPr>
      <t>齋藤亮一、佐藤剛</t>
    </r>
    <rPh sb="5" eb="7">
      <t>サトウ</t>
    </rPh>
    <rPh sb="7" eb="8">
      <t>ツヨシ</t>
    </rPh>
    <phoneticPr fontId="26"/>
  </si>
  <si>
    <r>
      <rPr>
        <sz val="11"/>
        <rFont val="ＭＳ 明朝"/>
        <family val="1"/>
        <charset val="128"/>
      </rPr>
      <t>日本料理入門編：鯵のなめろう</t>
    </r>
    <rPh sb="8" eb="9">
      <t>アジ</t>
    </rPh>
    <phoneticPr fontId="19"/>
  </si>
  <si>
    <r>
      <rPr>
        <sz val="11"/>
        <rFont val="ＭＳ 明朝"/>
        <family val="1"/>
        <charset val="128"/>
      </rPr>
      <t>県立酒田東高等学校</t>
    </r>
    <rPh sb="0" eb="2">
      <t>ケンリツ</t>
    </rPh>
    <rPh sb="2" eb="4">
      <t>サカタ</t>
    </rPh>
    <rPh sb="4" eb="5">
      <t>ヒガシ</t>
    </rPh>
    <rPh sb="5" eb="9">
      <t>コウトウガッコウ</t>
    </rPh>
    <phoneticPr fontId="26"/>
  </si>
  <si>
    <r>
      <t>1</t>
    </r>
    <r>
      <rPr>
        <sz val="11"/>
        <rFont val="ＭＳ 明朝"/>
        <family val="1"/>
        <charset val="128"/>
      </rPr>
      <t>年生</t>
    </r>
    <rPh sb="1" eb="3">
      <t>ネンセイ</t>
    </rPh>
    <phoneticPr fontId="19"/>
  </si>
  <si>
    <r>
      <rPr>
        <sz val="11"/>
        <rFont val="ＭＳ 明朝"/>
        <family val="1"/>
        <charset val="128"/>
      </rPr>
      <t>五十嵐安治、佐藤久嘉、　　　渡辺匡志、佐藤剛</t>
    </r>
    <phoneticPr fontId="19"/>
  </si>
  <si>
    <r>
      <rPr>
        <sz val="11"/>
        <rFont val="ＭＳ 明朝"/>
        <family val="1"/>
        <charset val="128"/>
      </rPr>
      <t>フライパンで小鯛の塩ふり焼き</t>
    </r>
    <rPh sb="6" eb="8">
      <t>コダイ</t>
    </rPh>
    <rPh sb="9" eb="10">
      <t>シオ</t>
    </rPh>
    <rPh sb="12" eb="13">
      <t>ヤ</t>
    </rPh>
    <phoneticPr fontId="19"/>
  </si>
  <si>
    <r>
      <rPr>
        <sz val="11"/>
        <rFont val="ＭＳ 明朝"/>
        <family val="1"/>
        <charset val="128"/>
      </rPr>
      <t>佐藤久嘉、五十嵐安治、　　　渡辺匡志、佐藤剛</t>
    </r>
    <phoneticPr fontId="19"/>
  </si>
  <si>
    <r>
      <rPr>
        <sz val="11"/>
        <rFont val="ＭＳ 明朝"/>
        <family val="1"/>
        <charset val="128"/>
      </rPr>
      <t>寒河江市食生活改善推進協議会</t>
    </r>
  </si>
  <si>
    <r>
      <rPr>
        <sz val="11"/>
        <rFont val="ＭＳ 明朝"/>
        <family val="1"/>
        <charset val="128"/>
      </rPr>
      <t>板坂竜彦、髙橋美代子、　　佐藤剛</t>
    </r>
    <rPh sb="7" eb="10">
      <t>ミヨコ</t>
    </rPh>
    <rPh sb="13" eb="15">
      <t>サトウ</t>
    </rPh>
    <rPh sb="15" eb="16">
      <t>ツヨシ</t>
    </rPh>
    <phoneticPr fontId="26"/>
  </si>
  <si>
    <r>
      <rPr>
        <sz val="11"/>
        <rFont val="ＭＳ 明朝"/>
        <family val="1"/>
        <charset val="128"/>
      </rPr>
      <t>イナダを使って「刺身＆照り焼き」</t>
    </r>
    <phoneticPr fontId="19"/>
  </si>
  <si>
    <r>
      <rPr>
        <sz val="11"/>
        <rFont val="ＭＳ 明朝"/>
        <family val="1"/>
        <charset val="128"/>
      </rPr>
      <t>渡辺匡志、齊藤健一、　　　　佐藤剛</t>
    </r>
    <rPh sb="5" eb="6">
      <t>ヒトシク</t>
    </rPh>
    <rPh sb="6" eb="7">
      <t>フジ</t>
    </rPh>
    <rPh sb="7" eb="9">
      <t>ケンイチ</t>
    </rPh>
    <phoneticPr fontId="19"/>
  </si>
  <si>
    <r>
      <rPr>
        <sz val="10"/>
        <rFont val="ＭＳ 明朝"/>
        <family val="1"/>
        <charset val="128"/>
      </rPr>
      <t>上山市食生活改善推進協議会</t>
    </r>
  </si>
  <si>
    <r>
      <rPr>
        <sz val="11"/>
        <rFont val="ＭＳ 明朝"/>
        <family val="1"/>
        <charset val="128"/>
      </rPr>
      <t>齋藤亮一、髙橋美代子、　　　　佐藤剛</t>
    </r>
    <rPh sb="15" eb="17">
      <t>サトウ</t>
    </rPh>
    <rPh sb="17" eb="18">
      <t>ツヨシ</t>
    </rPh>
    <phoneticPr fontId="26"/>
  </si>
  <si>
    <r>
      <rPr>
        <sz val="11"/>
        <rFont val="ＭＳ 明朝"/>
        <family val="1"/>
        <charset val="128"/>
      </rPr>
      <t>秋鮭のきのこ和マリネとけんちん蒸し</t>
    </r>
    <phoneticPr fontId="19"/>
  </si>
  <si>
    <r>
      <rPr>
        <sz val="11"/>
        <rFont val="ＭＳ 明朝"/>
        <family val="1"/>
        <charset val="128"/>
      </rPr>
      <t>大石田町食生活改善推進員連絡協議会</t>
    </r>
  </si>
  <si>
    <r>
      <rPr>
        <sz val="11"/>
        <rFont val="ＭＳ 明朝"/>
        <family val="1"/>
        <charset val="128"/>
      </rPr>
      <t>齊藤健一、髙橋美代子、　　佐藤剛</t>
    </r>
    <rPh sb="2" eb="4">
      <t>ケンイチ</t>
    </rPh>
    <rPh sb="13" eb="15">
      <t>サトウ</t>
    </rPh>
    <rPh sb="15" eb="16">
      <t>ツヨシ</t>
    </rPh>
    <phoneticPr fontId="26"/>
  </si>
  <si>
    <r>
      <t xml:space="preserve"> </t>
    </r>
    <r>
      <rPr>
        <sz val="11"/>
        <rFont val="ＭＳ 明朝"/>
        <family val="1"/>
        <charset val="128"/>
      </rPr>
      <t>たらのバタームニエル、秋鮭のごま甘酢照り焼き</t>
    </r>
    <phoneticPr fontId="19"/>
  </si>
  <si>
    <r>
      <rPr>
        <sz val="11"/>
        <rFont val="ＭＳ 明朝"/>
        <family val="1"/>
        <charset val="128"/>
      </rPr>
      <t>山形大学農学部</t>
    </r>
  </si>
  <si>
    <r>
      <rPr>
        <sz val="11"/>
        <rFont val="ＭＳ 明朝"/>
        <family val="1"/>
        <charset val="128"/>
      </rPr>
      <t>留学生</t>
    </r>
    <rPh sb="0" eb="1">
      <t>リュウ</t>
    </rPh>
    <rPh sb="1" eb="3">
      <t>ガクセイ</t>
    </rPh>
    <phoneticPr fontId="19"/>
  </si>
  <si>
    <r>
      <rPr>
        <sz val="11"/>
        <rFont val="ＭＳ 明朝"/>
        <family val="1"/>
        <charset val="128"/>
      </rPr>
      <t>片倉忠直、佐藤剛</t>
    </r>
    <rPh sb="5" eb="7">
      <t>サトウ</t>
    </rPh>
    <rPh sb="7" eb="8">
      <t>ツヨシ</t>
    </rPh>
    <phoneticPr fontId="26"/>
  </si>
  <si>
    <r>
      <rPr>
        <sz val="11"/>
        <rFont val="ＭＳ 明朝"/>
        <family val="1"/>
        <charset val="128"/>
      </rPr>
      <t>サケ、温海カブときのこのちゃんちゃん焼き丼、　　　　ズワイガニ、小松菜とネギのロワイヤルスープ</t>
    </r>
    <phoneticPr fontId="19"/>
  </si>
  <si>
    <r>
      <rPr>
        <sz val="11"/>
        <rFont val="ＭＳ 明朝"/>
        <family val="1"/>
        <charset val="128"/>
      </rPr>
      <t>長井市食生活改善推進協議会</t>
    </r>
    <phoneticPr fontId="59"/>
  </si>
  <si>
    <r>
      <rPr>
        <sz val="11"/>
        <rFont val="ＭＳ 明朝"/>
        <family val="1"/>
        <charset val="128"/>
      </rPr>
      <t>岡崎雅也、髙橋美代子、　　佐藤剛</t>
    </r>
    <rPh sb="1" eb="2">
      <t>ザキ</t>
    </rPh>
    <rPh sb="13" eb="15">
      <t>サトウ</t>
    </rPh>
    <rPh sb="15" eb="16">
      <t>ツヨシ</t>
    </rPh>
    <phoneticPr fontId="26"/>
  </si>
  <si>
    <r>
      <rPr>
        <sz val="11"/>
        <rFont val="ＭＳ 明朝"/>
        <family val="1"/>
        <charset val="128"/>
      </rPr>
      <t>イナダのゴマだれ丼、南蛮漬け、刺身</t>
    </r>
    <phoneticPr fontId="59"/>
  </si>
  <si>
    <r>
      <rPr>
        <sz val="11"/>
        <rFont val="ＭＳ 明朝"/>
        <family val="1"/>
        <charset val="128"/>
      </rPr>
      <t>勧進代中部公民館</t>
    </r>
  </si>
  <si>
    <r>
      <rPr>
        <sz val="11"/>
        <rFont val="ＭＳ 明朝"/>
        <family val="1"/>
        <charset val="128"/>
      </rPr>
      <t>一般</t>
    </r>
    <rPh sb="0" eb="2">
      <t>イッパン</t>
    </rPh>
    <phoneticPr fontId="19"/>
  </si>
  <si>
    <r>
      <rPr>
        <sz val="11"/>
        <rFont val="ＭＳ 明朝"/>
        <family val="1"/>
        <charset val="128"/>
      </rPr>
      <t>齊藤高弘、佐藤剛</t>
    </r>
    <rPh sb="5" eb="7">
      <t>サトウ</t>
    </rPh>
    <rPh sb="7" eb="8">
      <t>ツヨシ</t>
    </rPh>
    <phoneticPr fontId="26"/>
  </si>
  <si>
    <r>
      <rPr>
        <sz val="11"/>
        <rFont val="ＭＳ 明朝"/>
        <family val="1"/>
        <charset val="128"/>
      </rPr>
      <t>サワラの炙り棒寿司、イナダの刺身＆照り焼き、たら汁</t>
    </r>
    <rPh sb="24" eb="25">
      <t>ジル</t>
    </rPh>
    <phoneticPr fontId="59"/>
  </si>
  <si>
    <r>
      <rPr>
        <sz val="11"/>
        <rFont val="ＭＳ 明朝"/>
        <family val="1"/>
        <charset val="128"/>
      </rPr>
      <t>酒田調理師専門学校</t>
    </r>
    <rPh sb="0" eb="2">
      <t>サカタ</t>
    </rPh>
    <rPh sb="2" eb="5">
      <t>チョウリシ</t>
    </rPh>
    <rPh sb="5" eb="7">
      <t>センモン</t>
    </rPh>
    <rPh sb="7" eb="9">
      <t>ガッコウ</t>
    </rPh>
    <phoneticPr fontId="26"/>
  </si>
  <si>
    <r>
      <rPr>
        <sz val="11"/>
        <rFont val="ＭＳ 明朝"/>
        <family val="1"/>
        <charset val="128"/>
      </rPr>
      <t>専門学校生</t>
    </r>
    <rPh sb="0" eb="2">
      <t>センモン</t>
    </rPh>
    <rPh sb="2" eb="4">
      <t>ガッコウ</t>
    </rPh>
    <rPh sb="4" eb="5">
      <t>セイ</t>
    </rPh>
    <phoneticPr fontId="19"/>
  </si>
  <si>
    <r>
      <rPr>
        <sz val="11"/>
        <rFont val="ＭＳ 明朝"/>
        <family val="1"/>
        <charset val="128"/>
      </rPr>
      <t>太田舟二、佐藤剛</t>
    </r>
    <rPh sb="5" eb="7">
      <t>サトウ</t>
    </rPh>
    <rPh sb="7" eb="8">
      <t>ツヨシ</t>
    </rPh>
    <phoneticPr fontId="26"/>
  </si>
  <si>
    <r>
      <rPr>
        <sz val="11"/>
        <rFont val="ＭＳ 明朝"/>
        <family val="1"/>
        <charset val="128"/>
      </rPr>
      <t>おばこサワラのロースト、春菊とズイキ芋のソース、たたきシャインマスカット、フィンガーライム香</t>
    </r>
    <rPh sb="45" eb="46">
      <t>コウ</t>
    </rPh>
    <phoneticPr fontId="19"/>
  </si>
  <si>
    <r>
      <rPr>
        <sz val="11"/>
        <rFont val="ＭＳ 明朝"/>
        <family val="1"/>
        <charset val="128"/>
      </rPr>
      <t>金山町食生活改善推進協議会</t>
    </r>
    <phoneticPr fontId="59"/>
  </si>
  <si>
    <r>
      <rPr>
        <sz val="11"/>
        <rFont val="ＭＳ 明朝"/>
        <family val="1"/>
        <charset val="128"/>
      </rPr>
      <t>岡崎雅也、佐藤剛</t>
    </r>
    <rPh sb="5" eb="7">
      <t>サトウ</t>
    </rPh>
    <rPh sb="7" eb="8">
      <t>ツヨシ</t>
    </rPh>
    <phoneticPr fontId="26"/>
  </si>
  <si>
    <r>
      <rPr>
        <sz val="11"/>
        <rFont val="ＭＳ 明朝"/>
        <family val="1"/>
        <charset val="128"/>
      </rPr>
      <t>サケの和風アクアパッツァ</t>
    </r>
    <phoneticPr fontId="19"/>
  </si>
  <si>
    <r>
      <t>JA</t>
    </r>
    <r>
      <rPr>
        <sz val="11"/>
        <rFont val="ＭＳ 明朝"/>
        <family val="1"/>
        <charset val="128"/>
      </rPr>
      <t>山形女性部ゆめたね支部</t>
    </r>
    <phoneticPr fontId="59"/>
  </si>
  <si>
    <r>
      <rPr>
        <sz val="11"/>
        <rFont val="ＭＳ 明朝"/>
        <family val="1"/>
        <charset val="128"/>
      </rPr>
      <t>ニジサクラでアクアパッツァ、小鯛の松皮造でカルパッチョ　セルクル仕立て、手まり寿司</t>
    </r>
    <phoneticPr fontId="59"/>
  </si>
  <si>
    <r>
      <rPr>
        <sz val="11"/>
        <rFont val="ＭＳ 明朝"/>
        <family val="1"/>
        <charset val="128"/>
      </rPr>
      <t>鶴岡市立朝暘第四小学校</t>
    </r>
    <rPh sb="0" eb="3">
      <t>ツルオカシ</t>
    </rPh>
    <rPh sb="3" eb="4">
      <t>リツ</t>
    </rPh>
    <rPh sb="4" eb="6">
      <t>チョウヨウ</t>
    </rPh>
    <rPh sb="6" eb="7">
      <t>ダイ</t>
    </rPh>
    <rPh sb="7" eb="8">
      <t>ヨン</t>
    </rPh>
    <rPh sb="8" eb="11">
      <t>ショウガッコウ</t>
    </rPh>
    <phoneticPr fontId="26"/>
  </si>
  <si>
    <r>
      <t>5</t>
    </r>
    <r>
      <rPr>
        <sz val="11"/>
        <rFont val="ＭＳ 明朝"/>
        <family val="1"/>
        <charset val="128"/>
      </rPr>
      <t>年生</t>
    </r>
    <rPh sb="1" eb="3">
      <t>ネンセイ</t>
    </rPh>
    <phoneticPr fontId="19"/>
  </si>
  <si>
    <r>
      <rPr>
        <sz val="11"/>
        <rFont val="ＭＳ 明朝"/>
        <family val="1"/>
        <charset val="128"/>
      </rPr>
      <t>五十嵐督敬、五十嵐徹、　　五十嵐美恵子、佐藤剛</t>
    </r>
    <rPh sb="0" eb="3">
      <t>イガラシ</t>
    </rPh>
    <rPh sb="3" eb="5">
      <t>トクケイ</t>
    </rPh>
    <rPh sb="13" eb="16">
      <t>イガラシ</t>
    </rPh>
    <rPh sb="16" eb="19">
      <t>ミエコ</t>
    </rPh>
    <rPh sb="20" eb="22">
      <t>サトウ</t>
    </rPh>
    <rPh sb="22" eb="23">
      <t>ツヨシ</t>
    </rPh>
    <phoneticPr fontId="26"/>
  </si>
  <si>
    <r>
      <rPr>
        <sz val="11"/>
        <rFont val="ＭＳ 明朝"/>
        <family val="1"/>
        <charset val="128"/>
      </rPr>
      <t>魚の解体実演、寒鱈のどんがら汁</t>
    </r>
    <rPh sb="0" eb="1">
      <t>サカナ</t>
    </rPh>
    <rPh sb="2" eb="4">
      <t>カイタイ</t>
    </rPh>
    <rPh sb="4" eb="6">
      <t>ジツエン</t>
    </rPh>
    <rPh sb="7" eb="8">
      <t>カン</t>
    </rPh>
    <rPh sb="8" eb="9">
      <t>タラ</t>
    </rPh>
    <rPh sb="14" eb="15">
      <t>ジル</t>
    </rPh>
    <phoneticPr fontId="19"/>
  </si>
  <si>
    <r>
      <rPr>
        <sz val="11"/>
        <rFont val="ＭＳ 明朝"/>
        <family val="1"/>
        <charset val="128"/>
      </rPr>
      <t>川西町食生活改善推進協議会大塚地区</t>
    </r>
    <phoneticPr fontId="59"/>
  </si>
  <si>
    <r>
      <rPr>
        <sz val="11"/>
        <rFont val="ＭＳ 明朝"/>
        <family val="1"/>
        <charset val="128"/>
      </rPr>
      <t>髙橋美代子、佐藤剛</t>
    </r>
    <rPh sb="6" eb="8">
      <t>サトウ</t>
    </rPh>
    <rPh sb="8" eb="9">
      <t>ツヨシ</t>
    </rPh>
    <phoneticPr fontId="26"/>
  </si>
  <si>
    <r>
      <rPr>
        <sz val="11"/>
        <rFont val="ＭＳ 明朝"/>
        <family val="1"/>
        <charset val="128"/>
      </rPr>
      <t>寒鱈のどんがら汁、イナダの照焼きと刺身</t>
    </r>
    <rPh sb="1" eb="2">
      <t>タラ</t>
    </rPh>
    <rPh sb="13" eb="15">
      <t>テリヤ</t>
    </rPh>
    <rPh sb="17" eb="19">
      <t>サシミ</t>
    </rPh>
    <phoneticPr fontId="19"/>
  </si>
  <si>
    <r>
      <rPr>
        <sz val="11"/>
        <rFont val="ＭＳ 明朝"/>
        <family val="1"/>
        <charset val="128"/>
      </rPr>
      <t>鶴岡市立豊浦小学校</t>
    </r>
    <rPh sb="0" eb="4">
      <t>ツルオカシリツ</t>
    </rPh>
    <rPh sb="4" eb="9">
      <t>トヨウラショウガッコウ</t>
    </rPh>
    <phoneticPr fontId="26"/>
  </si>
  <si>
    <r>
      <rPr>
        <sz val="11"/>
        <rFont val="ＭＳ 明朝"/>
        <family val="1"/>
        <charset val="128"/>
      </rPr>
      <t>佐藤剛、五十嵐徹、　　　　　　　五十嵐美恵子</t>
    </r>
    <phoneticPr fontId="59"/>
  </si>
  <si>
    <r>
      <rPr>
        <sz val="11"/>
        <rFont val="ＭＳ 明朝"/>
        <family val="1"/>
        <charset val="128"/>
      </rPr>
      <t>寒鱈のどんがら汁、煮付け</t>
    </r>
    <rPh sb="1" eb="2">
      <t>タラ</t>
    </rPh>
    <rPh sb="9" eb="11">
      <t>ニツ</t>
    </rPh>
    <phoneticPr fontId="19"/>
  </si>
  <si>
    <r>
      <rPr>
        <sz val="11"/>
        <rFont val="ＭＳ 明朝"/>
        <family val="1"/>
        <charset val="128"/>
      </rPr>
      <t>鶴岡市立櫛引中学校</t>
    </r>
    <phoneticPr fontId="59"/>
  </si>
  <si>
    <t>佐藤剛、石塚博明、　　　　　　　五十嵐徹、五十嵐美恵子</t>
    <rPh sb="4" eb="6">
      <t>イシヅカ</t>
    </rPh>
    <rPh sb="6" eb="8">
      <t>ヒロアキ</t>
    </rPh>
    <rPh sb="21" eb="24">
      <t>イガラシ</t>
    </rPh>
    <rPh sb="24" eb="27">
      <t>ミエコ</t>
    </rPh>
    <phoneticPr fontId="26"/>
  </si>
  <si>
    <r>
      <rPr>
        <sz val="11"/>
        <rFont val="ＭＳ 明朝"/>
        <family val="1"/>
        <charset val="128"/>
      </rPr>
      <t>寒鱈の甘酢あんかけ、どんがら汁</t>
    </r>
    <rPh sb="0" eb="2">
      <t>カンダラ</t>
    </rPh>
    <rPh sb="3" eb="5">
      <t>アマズ</t>
    </rPh>
    <rPh sb="14" eb="15">
      <t>ジル</t>
    </rPh>
    <phoneticPr fontId="19"/>
  </si>
  <si>
    <r>
      <rPr>
        <sz val="11"/>
        <rFont val="ＭＳ 明朝"/>
        <family val="1"/>
        <charset val="128"/>
      </rPr>
      <t>東沢コミュニティセンター</t>
    </r>
    <phoneticPr fontId="59"/>
  </si>
  <si>
    <r>
      <rPr>
        <sz val="11"/>
        <rFont val="ＭＳ 明朝"/>
        <family val="1"/>
        <charset val="128"/>
      </rPr>
      <t>板坂竜彦、髙橋美代子、　　　　　佐藤剛</t>
    </r>
    <rPh sb="0" eb="2">
      <t>イタサカ</t>
    </rPh>
    <rPh sb="2" eb="4">
      <t>タツヒコ</t>
    </rPh>
    <rPh sb="5" eb="10">
      <t>タカハシミヨコ</t>
    </rPh>
    <rPh sb="16" eb="18">
      <t>サトウ</t>
    </rPh>
    <rPh sb="18" eb="19">
      <t>ツヨシ</t>
    </rPh>
    <phoneticPr fontId="19"/>
  </si>
  <si>
    <r>
      <rPr>
        <sz val="11"/>
        <rFont val="ＭＳ 明朝"/>
        <family val="1"/>
        <charset val="128"/>
      </rPr>
      <t>寒鱈の甘酢あんかけ、どんがら汁、鯛めし</t>
    </r>
    <rPh sb="0" eb="2">
      <t>カンダラ</t>
    </rPh>
    <rPh sb="3" eb="5">
      <t>アマズ</t>
    </rPh>
    <rPh sb="14" eb="15">
      <t>ジル</t>
    </rPh>
    <rPh sb="16" eb="17">
      <t>タイ</t>
    </rPh>
    <phoneticPr fontId="19"/>
  </si>
  <si>
    <r>
      <rPr>
        <sz val="11"/>
        <rFont val="ＭＳ 明朝"/>
        <family val="1"/>
        <charset val="128"/>
      </rPr>
      <t>県立鶴岡中央高等学校</t>
    </r>
    <rPh sb="0" eb="2">
      <t>ケンリツ</t>
    </rPh>
    <rPh sb="2" eb="4">
      <t>ツルオカ</t>
    </rPh>
    <rPh sb="4" eb="6">
      <t>チュウオウ</t>
    </rPh>
    <rPh sb="6" eb="8">
      <t>コウトウ</t>
    </rPh>
    <rPh sb="8" eb="10">
      <t>ガッコウ</t>
    </rPh>
    <phoneticPr fontId="26"/>
  </si>
  <si>
    <r>
      <rPr>
        <sz val="11"/>
        <rFont val="ＭＳ 明朝"/>
        <family val="1"/>
        <charset val="128"/>
      </rPr>
      <t>滝川義朗</t>
    </r>
    <rPh sb="0" eb="2">
      <t>タキガワ</t>
    </rPh>
    <rPh sb="2" eb="3">
      <t>ヨシ</t>
    </rPh>
    <rPh sb="3" eb="4">
      <t>ロウ</t>
    </rPh>
    <phoneticPr fontId="26"/>
  </si>
  <si>
    <r>
      <rPr>
        <sz val="11"/>
        <rFont val="ＭＳ 明朝"/>
        <family val="1"/>
        <charset val="128"/>
      </rPr>
      <t>かまぼこ製作実習</t>
    </r>
    <rPh sb="4" eb="6">
      <t>セイサク</t>
    </rPh>
    <rPh sb="6" eb="8">
      <t>ジッシュウ</t>
    </rPh>
    <phoneticPr fontId="19"/>
  </si>
  <si>
    <t>(２)庄内浜の魚消費拡大事業</t>
    <rPh sb="5" eb="6">
      <t>ハマ</t>
    </rPh>
    <phoneticPr fontId="2"/>
  </si>
  <si>
    <r>
      <rPr>
        <sz val="11"/>
        <rFont val="ＭＳ 明朝"/>
        <family val="1"/>
        <charset val="128"/>
      </rPr>
      <t>○　県内陸部における庄内浜産水産物のプロモーション</t>
    </r>
  </si>
  <si>
    <r>
      <rPr>
        <sz val="11"/>
        <rFont val="ＭＳ 明朝"/>
        <family val="1"/>
        <charset val="128"/>
      </rPr>
      <t>日　　時</t>
    </r>
  </si>
  <si>
    <r>
      <rPr>
        <sz val="11"/>
        <rFont val="ＭＳ 明朝"/>
        <family val="1"/>
        <charset val="128"/>
      </rPr>
      <t>場　　所</t>
    </r>
  </si>
  <si>
    <r>
      <rPr>
        <sz val="11"/>
        <rFont val="ＭＳ 明朝"/>
        <family val="1"/>
        <charset val="128"/>
      </rPr>
      <t>概　　　要</t>
    </r>
  </si>
  <si>
    <r>
      <rPr>
        <sz val="11"/>
        <rFont val="ＭＳ 明朝"/>
        <family val="1"/>
        <charset val="128"/>
      </rPr>
      <t>おいしい山形</t>
    </r>
    <phoneticPr fontId="2"/>
  </si>
  <si>
    <r>
      <rPr>
        <sz val="11"/>
        <rFont val="ＭＳ 明朝"/>
        <family val="1"/>
        <charset val="128"/>
      </rPr>
      <t>令和</t>
    </r>
    <r>
      <rPr>
        <sz val="11"/>
        <rFont val="Century"/>
        <family val="1"/>
      </rPr>
      <t>5</t>
    </r>
    <r>
      <rPr>
        <sz val="11"/>
        <rFont val="ＭＳ 明朝"/>
        <family val="1"/>
        <charset val="128"/>
      </rPr>
      <t>年</t>
    </r>
    <rPh sb="3" eb="4">
      <t>ネン</t>
    </rPh>
    <phoneticPr fontId="19"/>
  </si>
  <si>
    <r>
      <t>5</t>
    </r>
    <r>
      <rPr>
        <sz val="11"/>
        <rFont val="ＭＳ 明朝"/>
        <family val="1"/>
        <charset val="128"/>
      </rPr>
      <t>月</t>
    </r>
    <phoneticPr fontId="2"/>
  </si>
  <si>
    <r>
      <t>15</t>
    </r>
    <r>
      <rPr>
        <sz val="11"/>
        <rFont val="ＭＳ 明朝"/>
        <family val="1"/>
        <charset val="128"/>
      </rPr>
      <t>日</t>
    </r>
  </si>
  <si>
    <r>
      <rPr>
        <sz val="11"/>
        <rFont val="ＭＳ 明朝"/>
        <family val="1"/>
        <charset val="128"/>
      </rPr>
      <t>内陸地区量販店</t>
    </r>
  </si>
  <si>
    <r>
      <rPr>
        <sz val="11"/>
        <rFont val="ＭＳ 明朝"/>
        <family val="1"/>
        <charset val="128"/>
      </rPr>
      <t>旬の水産物の販売による庄内浜産水産物の</t>
    </r>
    <r>
      <rPr>
        <sz val="11"/>
        <rFont val="Century"/>
        <family val="1"/>
      </rPr>
      <t>PR</t>
    </r>
    <r>
      <rPr>
        <sz val="11"/>
        <rFont val="ＭＳ 明朝"/>
        <family val="1"/>
        <charset val="128"/>
      </rPr>
      <t>、レシピ配布、抽選で水産加工品をプレゼント</t>
    </r>
    <rPh sb="25" eb="27">
      <t>ハイフ</t>
    </rPh>
    <rPh sb="28" eb="30">
      <t>チュウセン</t>
    </rPh>
    <rPh sb="31" eb="33">
      <t>スイサン</t>
    </rPh>
    <rPh sb="33" eb="36">
      <t>カコウヒン</t>
    </rPh>
    <phoneticPr fontId="2"/>
  </si>
  <si>
    <r>
      <rPr>
        <sz val="11"/>
        <rFont val="ＭＳ 明朝"/>
        <family val="1"/>
        <charset val="128"/>
      </rPr>
      <t>春の旬の魚キャンペーン</t>
    </r>
    <rPh sb="0" eb="1">
      <t>ハル</t>
    </rPh>
    <phoneticPr fontId="2"/>
  </si>
  <si>
    <r>
      <t>6</t>
    </r>
    <r>
      <rPr>
        <sz val="11"/>
        <rFont val="ＭＳ 明朝"/>
        <family val="1"/>
        <charset val="128"/>
      </rPr>
      <t>月</t>
    </r>
    <phoneticPr fontId="2"/>
  </si>
  <si>
    <r>
      <t>30</t>
    </r>
    <r>
      <rPr>
        <sz val="11"/>
        <rFont val="ＭＳ 明朝"/>
        <family val="1"/>
        <charset val="128"/>
      </rPr>
      <t>日</t>
    </r>
    <phoneticPr fontId="2"/>
  </si>
  <si>
    <t>(5企業)</t>
  </si>
  <si>
    <r>
      <t>10</t>
    </r>
    <r>
      <rPr>
        <sz val="11"/>
        <rFont val="ＭＳ 明朝"/>
        <family val="1"/>
        <charset val="128"/>
      </rPr>
      <t>月</t>
    </r>
    <rPh sb="2" eb="3">
      <t>ガツ</t>
    </rPh>
    <phoneticPr fontId="2"/>
  </si>
  <si>
    <r>
      <t>2</t>
    </r>
    <r>
      <rPr>
        <sz val="11"/>
        <rFont val="ＭＳ 明朝"/>
        <family val="1"/>
        <charset val="128"/>
      </rPr>
      <t>日</t>
    </r>
    <rPh sb="1" eb="2">
      <t>ニチ</t>
    </rPh>
    <phoneticPr fontId="2"/>
  </si>
  <si>
    <r>
      <rPr>
        <sz val="11"/>
        <rFont val="ＭＳ 明朝"/>
        <family val="1"/>
        <charset val="128"/>
      </rPr>
      <t>旬の水産物の販売による庄内浜産水産物の</t>
    </r>
    <r>
      <rPr>
        <sz val="11"/>
        <rFont val="Century"/>
        <family val="1"/>
      </rPr>
      <t>PR</t>
    </r>
    <r>
      <rPr>
        <sz val="11"/>
        <rFont val="ＭＳ 明朝"/>
        <family val="1"/>
        <charset val="128"/>
      </rPr>
      <t>、レシピ配布</t>
    </r>
    <rPh sb="25" eb="27">
      <t>ハイフ</t>
    </rPh>
    <phoneticPr fontId="2"/>
  </si>
  <si>
    <r>
      <t>11</t>
    </r>
    <r>
      <rPr>
        <sz val="11"/>
        <rFont val="ＭＳ 明朝"/>
        <family val="1"/>
        <charset val="128"/>
      </rPr>
      <t>月</t>
    </r>
    <rPh sb="2" eb="3">
      <t>ガツ</t>
    </rPh>
    <phoneticPr fontId="2"/>
  </si>
  <si>
    <r>
      <t>30</t>
    </r>
    <r>
      <rPr>
        <sz val="11"/>
        <rFont val="ＭＳ 明朝"/>
        <family val="1"/>
        <charset val="128"/>
      </rPr>
      <t>日</t>
    </r>
    <rPh sb="2" eb="3">
      <t>ニチ</t>
    </rPh>
    <phoneticPr fontId="2"/>
  </si>
  <si>
    <r>
      <rPr>
        <sz val="11"/>
        <rFont val="ＭＳ 明朝"/>
        <family val="1"/>
        <charset val="128"/>
      </rPr>
      <t>秋の旬の魚キャンペーン</t>
    </r>
    <phoneticPr fontId="2"/>
  </si>
  <si>
    <r>
      <rPr>
        <sz val="11"/>
        <rFont val="ＭＳ 明朝"/>
        <family val="1"/>
        <charset val="128"/>
      </rPr>
      <t>やまがた庄内浜の魚応援店</t>
    </r>
  </si>
  <si>
    <r>
      <rPr>
        <sz val="11"/>
        <rFont val="ＭＳ 明朝"/>
        <family val="1"/>
        <charset val="128"/>
      </rPr>
      <t>応援店によるテーマ食材の提供及びスタンプラリーによる利用促進</t>
    </r>
    <phoneticPr fontId="2"/>
  </si>
  <si>
    <t>(参加店舗：94店舗)</t>
    <rPh sb="1" eb="3">
      <t>サンカ</t>
    </rPh>
    <rPh sb="3" eb="5">
      <t>テンポ</t>
    </rPh>
    <phoneticPr fontId="2"/>
  </si>
  <si>
    <r>
      <rPr>
        <sz val="11"/>
        <rFont val="ＭＳ 明朝"/>
        <family val="1"/>
        <charset val="128"/>
      </rPr>
      <t>○「やまがた庄内浜の魚応援店」の加入件数　　　　　　　　　　　　　　　　　　　　　　　　　　　　　　　　　　　　　　</t>
    </r>
    <phoneticPr fontId="2"/>
  </si>
  <si>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</si>
  <si>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</si>
  <si>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</si>
  <si>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</si>
  <si>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</si>
  <si>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</si>
  <si>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ジャンル別</t>
    </r>
  </si>
  <si>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</si>
  <si>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</si>
  <si>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</si>
  <si>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2"/>
  </si>
  <si>
    <r>
      <rPr>
        <sz val="11"/>
        <rFont val="ＭＳ 明朝"/>
        <family val="1"/>
        <charset val="128"/>
      </rPr>
      <t>〇　情報発信</t>
    </r>
    <rPh sb="2" eb="4">
      <t>ジョウホウ</t>
    </rPh>
    <rPh sb="4" eb="6">
      <t>ハッシン</t>
    </rPh>
    <phoneticPr fontId="2"/>
  </si>
  <si>
    <r>
      <rPr>
        <sz val="11"/>
        <rFont val="ＭＳ 明朝"/>
        <family val="1"/>
        <charset val="128"/>
      </rPr>
      <t>・レシピサイトクックパッド　やまがたさかナビのキッチン</t>
    </r>
  </si>
  <si>
    <t>https://cookpad.com/kitchen/34067761</t>
  </si>
  <si>
    <r>
      <rPr>
        <sz val="11"/>
        <rFont val="ＭＳ 明朝"/>
        <family val="1"/>
        <charset val="128"/>
      </rPr>
      <t>・フェイスブック　やまがたさかナビ</t>
    </r>
  </si>
  <si>
    <t>https://www.facebook.com/yamagatasakanavi/</t>
  </si>
  <si>
    <r>
      <rPr>
        <sz val="11"/>
        <rFont val="ＭＳ 明朝"/>
        <family val="1"/>
        <charset val="128"/>
      </rPr>
      <t>・インスタグラム　やまがたさかナビ</t>
    </r>
  </si>
  <si>
    <t>https://www.instagram.com/yamagatasakanavi/</t>
  </si>
  <si>
    <t>(３)庄内浜ブランド創出協議会</t>
    <rPh sb="3" eb="6">
      <t>ショウナイハマ</t>
    </rPh>
    <rPh sb="10" eb="15">
      <t>ソウシュツキョウギカイ</t>
    </rPh>
    <phoneticPr fontId="2"/>
  </si>
  <si>
    <t>　庄内浜の魅力ある水産物を発掘し、魚種の特徴に合わせた様々な戦略を関係者が一体となって推進し、効果的にブランド化を進めていくことを目的として、平成29年5月12日に設立　傘下にサワラ、トラフグ、ブランド化検討、ズワイガニ(H30～)、イカ(R5～)の各部会を設置　事務局は庄内総合支庁水産振興課</t>
    <rPh sb="125" eb="126">
      <t>カク</t>
    </rPh>
    <rPh sb="126" eb="128">
      <t>ブカイ</t>
    </rPh>
    <phoneticPr fontId="2"/>
  </si>
  <si>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</si>
  <si>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</si>
  <si>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</si>
  <si>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</si>
  <si>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</si>
  <si>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</si>
  <si>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</si>
  <si>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1"/>
        <rFont val="ＭＳ 明朝"/>
        <family val="1"/>
        <charset val="128"/>
      </rPr>
      <t>「庄内おばこサワラキャンペーン」</t>
    </r>
    <phoneticPr fontId="2"/>
  </si>
  <si>
    <r>
      <rPr>
        <sz val="11"/>
        <rFont val="ＭＳ 明朝"/>
        <family val="1"/>
        <charset val="128"/>
      </rPr>
      <t>令和</t>
    </r>
    <r>
      <rPr>
        <sz val="11"/>
        <rFont val="Century"/>
        <family val="1"/>
      </rPr>
      <t>5</t>
    </r>
    <r>
      <rPr>
        <sz val="11"/>
        <rFont val="ＭＳ 明朝"/>
        <family val="1"/>
        <charset val="128"/>
      </rPr>
      <t>年</t>
    </r>
    <rPh sb="0" eb="2">
      <t>レイワ</t>
    </rPh>
    <phoneticPr fontId="2"/>
  </si>
  <si>
    <r>
      <t>10</t>
    </r>
    <r>
      <rPr>
        <sz val="11"/>
        <rFont val="ＭＳ 明朝"/>
        <family val="1"/>
        <charset val="128"/>
      </rPr>
      <t>日</t>
    </r>
  </si>
  <si>
    <r>
      <rPr>
        <sz val="11"/>
        <rFont val="ＭＳ 明朝"/>
        <family val="1"/>
        <charset val="128"/>
      </rPr>
      <t>庄内の飲食店</t>
    </r>
    <r>
      <rPr>
        <sz val="11"/>
        <rFont val="Century"/>
        <family val="1"/>
      </rPr>
      <t>18</t>
    </r>
    <r>
      <rPr>
        <sz val="11"/>
        <rFont val="ＭＳ 明朝"/>
        <family val="1"/>
        <charset val="128"/>
      </rPr>
      <t>店舗</t>
    </r>
    <phoneticPr fontId="2"/>
  </si>
  <si>
    <r>
      <rPr>
        <sz val="11"/>
        <rFont val="ＭＳ 明朝"/>
        <family val="1"/>
        <charset val="128"/>
      </rPr>
      <t>料理提供数</t>
    </r>
    <r>
      <rPr>
        <sz val="11"/>
        <rFont val="Century"/>
        <family val="1"/>
      </rPr>
      <t>1,417</t>
    </r>
    <r>
      <rPr>
        <sz val="11"/>
        <rFont val="ＭＳ 明朝"/>
        <family val="1"/>
        <charset val="128"/>
      </rPr>
      <t>食</t>
    </r>
    <rPh sb="0" eb="2">
      <t>リョウリ</t>
    </rPh>
    <rPh sb="2" eb="4">
      <t>テイキョウ</t>
    </rPh>
    <rPh sb="10" eb="11">
      <t>ショク</t>
    </rPh>
    <phoneticPr fontId="2"/>
  </si>
  <si>
    <r>
      <t>12</t>
    </r>
    <r>
      <rPr>
        <sz val="11"/>
        <rFont val="ＭＳ 明朝"/>
        <family val="1"/>
        <charset val="128"/>
      </rPr>
      <t>月</t>
    </r>
    <rPh sb="2" eb="3">
      <t>ガツ</t>
    </rPh>
    <phoneticPr fontId="2"/>
  </si>
  <si>
    <r>
      <t>8</t>
    </r>
    <r>
      <rPr>
        <sz val="11"/>
        <rFont val="ＭＳ 明朝"/>
        <family val="1"/>
        <charset val="128"/>
      </rPr>
      <t>日</t>
    </r>
    <rPh sb="1" eb="2">
      <t>ニチ</t>
    </rPh>
    <phoneticPr fontId="2"/>
  </si>
  <si>
    <r>
      <rPr>
        <sz val="11"/>
        <rFont val="ＭＳ 明朝"/>
        <family val="1"/>
        <charset val="128"/>
      </rPr>
      <t>庄内おばこサワラ講習会</t>
    </r>
    <rPh sb="0" eb="2">
      <t>ショウナイ</t>
    </rPh>
    <rPh sb="8" eb="11">
      <t>コウシュウカイ</t>
    </rPh>
    <phoneticPr fontId="2"/>
  </si>
  <si>
    <r>
      <t>20</t>
    </r>
    <r>
      <rPr>
        <sz val="11"/>
        <rFont val="ＭＳ 明朝"/>
        <family val="1"/>
        <charset val="128"/>
      </rPr>
      <t>日</t>
    </r>
    <rPh sb="2" eb="3">
      <t>ニチ</t>
    </rPh>
    <phoneticPr fontId="2"/>
  </si>
  <si>
    <r>
      <rPr>
        <sz val="11"/>
        <rFont val="ＭＳ 明朝"/>
        <family val="1"/>
        <charset val="128"/>
      </rPr>
      <t>酒田調理師専門学校</t>
    </r>
    <rPh sb="0" eb="9">
      <t>サカタチョウリシセンモンガッコウ</t>
    </rPh>
    <phoneticPr fontId="2"/>
  </si>
  <si>
    <r>
      <rPr>
        <sz val="11"/>
        <rFont val="ＭＳ 明朝"/>
        <family val="1"/>
        <charset val="128"/>
      </rPr>
      <t>学生</t>
    </r>
    <r>
      <rPr>
        <sz val="11"/>
        <rFont val="Century"/>
        <family val="1"/>
      </rPr>
      <t>27</t>
    </r>
    <r>
      <rPr>
        <sz val="11"/>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2"/>
  </si>
  <si>
    <r>
      <rPr>
        <sz val="11"/>
        <rFont val="ＭＳ 明朝"/>
        <family val="1"/>
        <charset val="128"/>
      </rPr>
      <t>第１回全国ブランドさわらサミット参加</t>
    </r>
    <rPh sb="0" eb="1">
      <t>ダイ</t>
    </rPh>
    <rPh sb="2" eb="3">
      <t>カイ</t>
    </rPh>
    <rPh sb="3" eb="5">
      <t>ゼンコク</t>
    </rPh>
    <rPh sb="16" eb="18">
      <t>サンカ</t>
    </rPh>
    <phoneticPr fontId="2"/>
  </si>
  <si>
    <r>
      <t>2</t>
    </r>
    <r>
      <rPr>
        <sz val="11"/>
        <rFont val="ＭＳ 明朝"/>
        <family val="1"/>
        <charset val="128"/>
      </rPr>
      <t>月</t>
    </r>
    <rPh sb="1" eb="2">
      <t>ガツ</t>
    </rPh>
    <phoneticPr fontId="2"/>
  </si>
  <si>
    <r>
      <t>6</t>
    </r>
    <r>
      <rPr>
        <sz val="11"/>
        <rFont val="ＭＳ 明朝"/>
        <family val="1"/>
        <charset val="128"/>
      </rPr>
      <t>日</t>
    </r>
    <rPh sb="1" eb="2">
      <t>ニチ</t>
    </rPh>
    <phoneticPr fontId="2"/>
  </si>
  <si>
    <r>
      <rPr>
        <sz val="11"/>
        <rFont val="ＭＳ 明朝"/>
        <family val="1"/>
        <charset val="128"/>
      </rPr>
      <t>三重県鳥羽市鳥羽商工会議所</t>
    </r>
    <rPh sb="0" eb="3">
      <t>ミエケン</t>
    </rPh>
    <rPh sb="3" eb="6">
      <t>トバシ</t>
    </rPh>
    <rPh sb="6" eb="8">
      <t>トバ</t>
    </rPh>
    <rPh sb="8" eb="10">
      <t>ショウコウ</t>
    </rPh>
    <rPh sb="10" eb="13">
      <t>カイギショ</t>
    </rPh>
    <phoneticPr fontId="2"/>
  </si>
  <si>
    <r>
      <rPr>
        <sz val="11"/>
        <rFont val="ＭＳ 明朝"/>
        <family val="1"/>
        <charset val="128"/>
      </rPr>
      <t>第</t>
    </r>
    <r>
      <rPr>
        <sz val="11"/>
        <rFont val="Century"/>
        <family val="1"/>
      </rPr>
      <t>1</t>
    </r>
    <r>
      <rPr>
        <sz val="11"/>
        <rFont val="ＭＳ 明朝"/>
        <family val="1"/>
        <charset val="128"/>
      </rPr>
      <t>回全国ブランドさわらサミットにおいてブランド化の取組を報告</t>
    </r>
    <rPh sb="24" eb="25">
      <t>カ</t>
    </rPh>
    <phoneticPr fontId="2"/>
  </si>
  <si>
    <r>
      <rPr>
        <sz val="11"/>
        <rFont val="ＭＳ 明朝"/>
        <family val="1"/>
        <charset val="128"/>
      </rPr>
      <t>トラフグ部会</t>
    </r>
  </si>
  <si>
    <t>調理技術講習会(第1回)</t>
    <rPh sb="2" eb="4">
      <t>ギジュツ</t>
    </rPh>
    <phoneticPr fontId="2"/>
  </si>
  <si>
    <r>
      <t>11</t>
    </r>
    <r>
      <rPr>
        <sz val="11"/>
        <rFont val="ＭＳ 明朝"/>
        <family val="1"/>
        <charset val="128"/>
      </rPr>
      <t>日</t>
    </r>
    <rPh sb="2" eb="3">
      <t>ニチ</t>
    </rPh>
    <phoneticPr fontId="2"/>
  </si>
  <si>
    <r>
      <rPr>
        <sz val="11"/>
        <rFont val="ＭＳ 明朝"/>
        <family val="1"/>
        <charset val="128"/>
      </rPr>
      <t>加茂水族館レストラン沖海月</t>
    </r>
    <rPh sb="0" eb="2">
      <t>カモ</t>
    </rPh>
    <rPh sb="2" eb="5">
      <t>スイゾクカン</t>
    </rPh>
    <rPh sb="10" eb="11">
      <t>オキ</t>
    </rPh>
    <rPh sb="11" eb="12">
      <t>ウミ</t>
    </rPh>
    <rPh sb="12" eb="13">
      <t>ツキ</t>
    </rPh>
    <phoneticPr fontId="2"/>
  </si>
  <si>
    <r>
      <rPr>
        <sz val="11"/>
        <rFont val="ＭＳ 明朝"/>
        <family val="1"/>
        <charset val="128"/>
      </rPr>
      <t>参加者</t>
    </r>
    <r>
      <rPr>
        <sz val="11"/>
        <rFont val="Century"/>
        <family val="1"/>
      </rPr>
      <t>5</t>
    </r>
    <r>
      <rPr>
        <sz val="11"/>
        <rFont val="ＭＳ 明朝"/>
        <family val="1"/>
        <charset val="128"/>
      </rPr>
      <t>名、ふぐの識別方法、ふぐの調理前の扱い方、身欠き処理の仕方、</t>
    </r>
    <rPh sb="0" eb="3">
      <t>サンカシャ</t>
    </rPh>
    <rPh sb="4" eb="5">
      <t>メイ</t>
    </rPh>
    <rPh sb="9" eb="13">
      <t>シキベツホウホウ</t>
    </rPh>
    <phoneticPr fontId="2"/>
  </si>
  <si>
    <r>
      <rPr>
        <sz val="11"/>
        <rFont val="ＭＳ 明朝"/>
        <family val="1"/>
        <charset val="128"/>
      </rPr>
      <t>てっさの引き方</t>
    </r>
    <phoneticPr fontId="2"/>
  </si>
  <si>
    <t>調理技術講習会(第2回)</t>
    <rPh sb="2" eb="4">
      <t>ギジュツ</t>
    </rPh>
    <rPh sb="8" eb="9">
      <t>ダイ</t>
    </rPh>
    <rPh sb="10" eb="11">
      <t>カイ</t>
    </rPh>
    <phoneticPr fontId="2"/>
  </si>
  <si>
    <r>
      <t>15</t>
    </r>
    <r>
      <rPr>
        <sz val="11"/>
        <rFont val="ＭＳ 明朝"/>
        <family val="1"/>
        <charset val="128"/>
      </rPr>
      <t>日</t>
    </r>
    <rPh sb="2" eb="3">
      <t>ニチ</t>
    </rPh>
    <phoneticPr fontId="2"/>
  </si>
  <si>
    <r>
      <rPr>
        <sz val="11"/>
        <rFont val="ＭＳ 明朝"/>
        <family val="1"/>
        <charset val="128"/>
      </rPr>
      <t>参加者</t>
    </r>
    <r>
      <rPr>
        <sz val="11"/>
        <rFont val="Century"/>
        <family val="1"/>
      </rPr>
      <t>6</t>
    </r>
    <r>
      <rPr>
        <sz val="11"/>
        <rFont val="ＭＳ 明朝"/>
        <family val="1"/>
        <charset val="128"/>
      </rPr>
      <t>名、ふぐの調理前の扱い方、身欠き処理の仕方、てっさの引き方</t>
    </r>
    <rPh sb="9" eb="11">
      <t>チョウリ</t>
    </rPh>
    <rPh sb="11" eb="12">
      <t>マエ</t>
    </rPh>
    <rPh sb="13" eb="14">
      <t>アツカ</t>
    </rPh>
    <rPh sb="15" eb="16">
      <t>カタ</t>
    </rPh>
    <rPh sb="17" eb="19">
      <t>ミガ</t>
    </rPh>
    <rPh sb="20" eb="22">
      <t>ショリ</t>
    </rPh>
    <rPh sb="23" eb="25">
      <t>シカタ</t>
    </rPh>
    <phoneticPr fontId="2"/>
  </si>
  <si>
    <t>調理技術講習会(第3回)</t>
    <rPh sb="2" eb="4">
      <t>ギジュツ</t>
    </rPh>
    <rPh sb="8" eb="9">
      <t>ダイ</t>
    </rPh>
    <rPh sb="10" eb="11">
      <t>カイ</t>
    </rPh>
    <phoneticPr fontId="2"/>
  </si>
  <si>
    <r>
      <rPr>
        <sz val="11"/>
        <rFont val="ＭＳ 明朝"/>
        <family val="1"/>
        <charset val="128"/>
      </rPr>
      <t>令和</t>
    </r>
    <r>
      <rPr>
        <sz val="11"/>
        <rFont val="Century"/>
        <family val="1"/>
      </rPr>
      <t>6</t>
    </r>
    <r>
      <rPr>
        <sz val="11"/>
        <rFont val="ＭＳ 明朝"/>
        <family val="1"/>
        <charset val="128"/>
      </rPr>
      <t>年</t>
    </r>
    <rPh sb="0" eb="2">
      <t>レイワ</t>
    </rPh>
    <phoneticPr fontId="2"/>
  </si>
  <si>
    <r>
      <t>1</t>
    </r>
    <r>
      <rPr>
        <sz val="11"/>
        <rFont val="ＭＳ 明朝"/>
        <family val="1"/>
        <charset val="128"/>
      </rPr>
      <t>月</t>
    </r>
    <rPh sb="1" eb="2">
      <t>ガツ</t>
    </rPh>
    <phoneticPr fontId="2"/>
  </si>
  <si>
    <r>
      <t>24</t>
    </r>
    <r>
      <rPr>
        <sz val="11"/>
        <rFont val="ＭＳ 明朝"/>
        <family val="1"/>
        <charset val="128"/>
      </rPr>
      <t>日</t>
    </r>
    <rPh sb="2" eb="3">
      <t>ニチ</t>
    </rPh>
    <phoneticPr fontId="2"/>
  </si>
  <si>
    <r>
      <rPr>
        <sz val="11"/>
        <rFont val="ＭＳ 明朝"/>
        <family val="1"/>
        <charset val="128"/>
      </rPr>
      <t>「食の都庄内天然とらふぐキャンペーン」</t>
    </r>
    <phoneticPr fontId="2"/>
  </si>
  <si>
    <r>
      <rPr>
        <sz val="11"/>
        <rFont val="ＭＳ 明朝"/>
        <family val="1"/>
        <charset val="128"/>
      </rPr>
      <t>庄内の飲食店</t>
    </r>
    <r>
      <rPr>
        <sz val="11"/>
        <rFont val="Century"/>
        <family val="1"/>
      </rPr>
      <t>20</t>
    </r>
    <r>
      <rPr>
        <sz val="11"/>
        <rFont val="ＭＳ 明朝"/>
        <family val="1"/>
        <charset val="128"/>
      </rPr>
      <t>店舗</t>
    </r>
    <phoneticPr fontId="2"/>
  </si>
  <si>
    <t>料理提供数10,995食(トラフグ以外のフグ料理も含む)　</t>
    <rPh sb="0" eb="2">
      <t>リョウリ</t>
    </rPh>
    <rPh sb="2" eb="4">
      <t>テイキョウ</t>
    </rPh>
    <rPh sb="4" eb="5">
      <t>スウ</t>
    </rPh>
    <rPh sb="11" eb="12">
      <t>ショク</t>
    </rPh>
    <rPh sb="17" eb="19">
      <t>イガイ</t>
    </rPh>
    <rPh sb="22" eb="24">
      <t>リョウリ</t>
    </rPh>
    <rPh sb="25" eb="26">
      <t>フク</t>
    </rPh>
    <phoneticPr fontId="2"/>
  </si>
  <si>
    <r>
      <rPr>
        <sz val="11"/>
        <rFont val="ＭＳ 明朝"/>
        <family val="1"/>
        <charset val="128"/>
      </rPr>
      <t>～</t>
    </r>
    <r>
      <rPr>
        <sz val="11"/>
        <rFont val="Century"/>
        <family val="1"/>
      </rPr>
      <t>6</t>
    </r>
    <r>
      <rPr>
        <sz val="11"/>
        <rFont val="ＭＳ 明朝"/>
        <family val="1"/>
        <charset val="128"/>
      </rPr>
      <t>年</t>
    </r>
    <phoneticPr fontId="2"/>
  </si>
  <si>
    <r>
      <rPr>
        <sz val="11"/>
        <rFont val="ＭＳ 明朝"/>
        <family val="1"/>
        <charset val="128"/>
      </rPr>
      <t>ズワイガニ
部会</t>
    </r>
    <rPh sb="6" eb="8">
      <t>ブカイ</t>
    </rPh>
    <phoneticPr fontId="2"/>
  </si>
  <si>
    <r>
      <rPr>
        <sz val="11"/>
        <rFont val="ＭＳ 明朝"/>
        <family val="1"/>
        <charset val="128"/>
      </rPr>
      <t>「庄内北前ガニキャンペーン」</t>
    </r>
    <rPh sb="1" eb="3">
      <t>ショウナイ</t>
    </rPh>
    <rPh sb="3" eb="5">
      <t>キタマエ</t>
    </rPh>
    <phoneticPr fontId="2"/>
  </si>
  <si>
    <r>
      <rPr>
        <sz val="11"/>
        <rFont val="ＭＳ 明朝"/>
        <family val="1"/>
        <charset val="128"/>
      </rPr>
      <t>庄内の飲食店</t>
    </r>
    <r>
      <rPr>
        <sz val="11"/>
        <rFont val="Century"/>
        <family val="1"/>
      </rPr>
      <t>22</t>
    </r>
    <r>
      <rPr>
        <sz val="11"/>
        <rFont val="ＭＳ 明朝"/>
        <family val="1"/>
        <charset val="128"/>
      </rPr>
      <t>店舗</t>
    </r>
    <rPh sb="8" eb="10">
      <t>テンポ</t>
    </rPh>
    <phoneticPr fontId="2"/>
  </si>
  <si>
    <r>
      <rPr>
        <sz val="11"/>
        <rFont val="ＭＳ 明朝"/>
        <family val="1"/>
        <charset val="128"/>
      </rPr>
      <t>料理提供数</t>
    </r>
    <r>
      <rPr>
        <sz val="11"/>
        <rFont val="Century"/>
        <family val="1"/>
      </rPr>
      <t>3,375</t>
    </r>
    <r>
      <rPr>
        <sz val="11"/>
        <rFont val="ＭＳ 明朝"/>
        <family val="1"/>
        <charset val="128"/>
      </rPr>
      <t>食</t>
    </r>
    <phoneticPr fontId="2"/>
  </si>
  <si>
    <r>
      <t>9</t>
    </r>
    <r>
      <rPr>
        <sz val="11"/>
        <rFont val="ＭＳ 明朝"/>
        <family val="1"/>
        <charset val="128"/>
      </rPr>
      <t>日</t>
    </r>
    <rPh sb="1" eb="2">
      <t>ニチ</t>
    </rPh>
    <phoneticPr fontId="2"/>
  </si>
  <si>
    <r>
      <rPr>
        <sz val="11"/>
        <rFont val="ＭＳ 明朝"/>
        <family val="1"/>
        <charset val="128"/>
      </rPr>
      <t>目揃え会の開催</t>
    </r>
    <rPh sb="0" eb="2">
      <t>メゾロ</t>
    </rPh>
    <rPh sb="3" eb="4">
      <t>カイ</t>
    </rPh>
    <rPh sb="5" eb="7">
      <t>カイサイ</t>
    </rPh>
    <phoneticPr fontId="2"/>
  </si>
  <si>
    <r>
      <t>9</t>
    </r>
    <r>
      <rPr>
        <sz val="11"/>
        <rFont val="ＭＳ 明朝"/>
        <family val="1"/>
        <charset val="128"/>
      </rPr>
      <t>月</t>
    </r>
    <rPh sb="1" eb="2">
      <t>ガツ</t>
    </rPh>
    <phoneticPr fontId="2"/>
  </si>
  <si>
    <r>
      <t>22</t>
    </r>
    <r>
      <rPr>
        <sz val="11"/>
        <rFont val="ＭＳ 明朝"/>
        <family val="1"/>
        <charset val="128"/>
      </rPr>
      <t>日</t>
    </r>
    <rPh sb="2" eb="3">
      <t>ニチ</t>
    </rPh>
    <phoneticPr fontId="2"/>
  </si>
  <si>
    <r>
      <rPr>
        <sz val="11"/>
        <rFont val="ＭＳ 明朝"/>
        <family val="1"/>
        <charset val="128"/>
      </rPr>
      <t>県漁協念珠関総括支所</t>
    </r>
    <rPh sb="0" eb="1">
      <t>ケン</t>
    </rPh>
    <rPh sb="1" eb="3">
      <t>ギョキョウ</t>
    </rPh>
    <rPh sb="3" eb="6">
      <t>ネンジュガセキ</t>
    </rPh>
    <rPh sb="6" eb="8">
      <t>ソウカツ</t>
    </rPh>
    <rPh sb="8" eb="10">
      <t>シショ</t>
    </rPh>
    <phoneticPr fontId="2"/>
  </si>
  <si>
    <r>
      <rPr>
        <sz val="11"/>
        <rFont val="ＭＳ 明朝"/>
        <family val="1"/>
        <charset val="128"/>
      </rPr>
      <t>参加者</t>
    </r>
    <r>
      <rPr>
        <sz val="11"/>
        <rFont val="Century"/>
        <family val="1"/>
      </rPr>
      <t>50</t>
    </r>
    <r>
      <rPr>
        <sz val="11"/>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2"/>
  </si>
  <si>
    <r>
      <rPr>
        <sz val="11"/>
        <rFont val="ＭＳ 明朝"/>
        <family val="1"/>
        <charset val="128"/>
      </rPr>
      <t>イカ部会</t>
    </r>
  </si>
  <si>
    <r>
      <rPr>
        <sz val="11"/>
        <rFont val="ＭＳ 明朝"/>
        <family val="1"/>
        <charset val="128"/>
      </rPr>
      <t>応援店等における活イカ利用チャレンジ事業</t>
    </r>
    <rPh sb="0" eb="3">
      <t>オウエンテン</t>
    </rPh>
    <rPh sb="3" eb="4">
      <t>トウ</t>
    </rPh>
    <rPh sb="8" eb="9">
      <t>カツ</t>
    </rPh>
    <rPh sb="11" eb="13">
      <t>リヨウ</t>
    </rPh>
    <rPh sb="18" eb="20">
      <t>ジギョウ</t>
    </rPh>
    <phoneticPr fontId="2"/>
  </si>
  <si>
    <r>
      <t>26</t>
    </r>
    <r>
      <rPr>
        <sz val="11"/>
        <rFont val="ＭＳ 明朝"/>
        <family val="1"/>
        <charset val="128"/>
      </rPr>
      <t>日</t>
    </r>
    <rPh sb="2" eb="3">
      <t>ニチ</t>
    </rPh>
    <phoneticPr fontId="2"/>
  </si>
  <si>
    <r>
      <rPr>
        <sz val="11"/>
        <rFont val="ＭＳ 明朝"/>
        <family val="1"/>
        <charset val="128"/>
      </rPr>
      <t>県内の飲食店及び宿泊施設</t>
    </r>
    <rPh sb="0" eb="2">
      <t>ケンナイ</t>
    </rPh>
    <rPh sb="3" eb="5">
      <t>インショク</t>
    </rPh>
    <rPh sb="5" eb="6">
      <t>テン</t>
    </rPh>
    <rPh sb="6" eb="7">
      <t>オヨ</t>
    </rPh>
    <rPh sb="8" eb="10">
      <t>シュクハク</t>
    </rPh>
    <rPh sb="10" eb="12">
      <t>シセツ</t>
    </rPh>
    <phoneticPr fontId="2"/>
  </si>
  <si>
    <r>
      <rPr>
        <sz val="11"/>
        <rFont val="ＭＳ 明朝"/>
        <family val="1"/>
        <charset val="128"/>
      </rPr>
      <t>活イカや活魚を使った料理を提供する店舗に支援を行い</t>
    </r>
    <r>
      <rPr>
        <sz val="11"/>
        <rFont val="Century"/>
        <family val="1"/>
      </rPr>
      <t>11</t>
    </r>
    <r>
      <rPr>
        <sz val="11"/>
        <rFont val="ＭＳ 明朝"/>
        <family val="1"/>
        <charset val="128"/>
      </rPr>
      <t>店舗が参加</t>
    </r>
    <rPh sb="0" eb="1">
      <t>カツ</t>
    </rPh>
    <rPh sb="4" eb="6">
      <t>カツギョ</t>
    </rPh>
    <rPh sb="7" eb="8">
      <t>ツカ</t>
    </rPh>
    <rPh sb="10" eb="12">
      <t>リョウリ</t>
    </rPh>
    <rPh sb="13" eb="15">
      <t>テイキョウ</t>
    </rPh>
    <rPh sb="17" eb="19">
      <t>テンポ</t>
    </rPh>
    <rPh sb="20" eb="22">
      <t>シエン</t>
    </rPh>
    <rPh sb="23" eb="24">
      <t>オコナ</t>
    </rPh>
    <rPh sb="27" eb="29">
      <t>テンポ</t>
    </rPh>
    <rPh sb="30" eb="32">
      <t>サンカ</t>
    </rPh>
    <phoneticPr fontId="2"/>
  </si>
  <si>
    <r>
      <rPr>
        <sz val="11"/>
        <rFont val="ＭＳ 明朝"/>
        <family val="1"/>
        <charset val="128"/>
      </rPr>
      <t>先進地視察</t>
    </r>
    <rPh sb="0" eb="5">
      <t>センシンチシサツ</t>
    </rPh>
    <phoneticPr fontId="2"/>
  </si>
  <si>
    <r>
      <t>19</t>
    </r>
    <r>
      <rPr>
        <sz val="11"/>
        <rFont val="ＭＳ 明朝"/>
        <family val="1"/>
        <charset val="128"/>
      </rPr>
      <t>日</t>
    </r>
    <rPh sb="2" eb="3">
      <t>ニチ</t>
    </rPh>
    <phoneticPr fontId="2"/>
  </si>
  <si>
    <r>
      <rPr>
        <sz val="11"/>
        <rFont val="ＭＳ 明朝"/>
        <family val="1"/>
        <charset val="128"/>
      </rPr>
      <t>佐賀県玄海漁業協同組合呼子町総括支所及び福岡県宗像漁業協同組合</t>
    </r>
    <rPh sb="0" eb="3">
      <t>サガケン</t>
    </rPh>
    <rPh sb="3" eb="11">
      <t>ゲンカイギョギョウキョウドウクミアイ</t>
    </rPh>
    <rPh sb="11" eb="14">
      <t>ヨブコマチ</t>
    </rPh>
    <rPh sb="14" eb="16">
      <t>ソウカツ</t>
    </rPh>
    <rPh sb="16" eb="18">
      <t>シショ</t>
    </rPh>
    <rPh sb="18" eb="19">
      <t>オヨ</t>
    </rPh>
    <rPh sb="20" eb="23">
      <t>フクオカケン</t>
    </rPh>
    <rPh sb="23" eb="25">
      <t>ムナカタ</t>
    </rPh>
    <rPh sb="25" eb="31">
      <t>ギョギョウキョウドウクミアイ</t>
    </rPh>
    <phoneticPr fontId="2"/>
  </si>
  <si>
    <t>参加者8名(イカ部会から5名分の旅費支出)、活イカブランド化の先進地である呼子及び宗像の取組みを視察、庄内浜での活イカ流通の課題やブランド化の方策を検討した</t>
    <rPh sb="0" eb="3">
      <t>サンカシャ</t>
    </rPh>
    <rPh sb="4" eb="5">
      <t>メイ</t>
    </rPh>
    <rPh sb="8" eb="10">
      <t>ブカイ</t>
    </rPh>
    <rPh sb="13" eb="15">
      <t>メイブン</t>
    </rPh>
    <rPh sb="16" eb="18">
      <t>リョヒ</t>
    </rPh>
    <rPh sb="18" eb="20">
      <t>シシュツ</t>
    </rPh>
    <rPh sb="22" eb="23">
      <t>カツ</t>
    </rPh>
    <rPh sb="29" eb="30">
      <t>カ</t>
    </rPh>
    <rPh sb="31" eb="34">
      <t>センシンチ</t>
    </rPh>
    <rPh sb="37" eb="39">
      <t>ヨブコ</t>
    </rPh>
    <rPh sb="39" eb="40">
      <t>オヨ</t>
    </rPh>
    <rPh sb="41" eb="43">
      <t>ムナカタ</t>
    </rPh>
    <rPh sb="44" eb="46">
      <t>トリク</t>
    </rPh>
    <rPh sb="48" eb="50">
      <t>シサツ</t>
    </rPh>
    <rPh sb="51" eb="53">
      <t>ショウナイ</t>
    </rPh>
    <rPh sb="53" eb="54">
      <t>ハマ</t>
    </rPh>
    <rPh sb="56" eb="57">
      <t>カツ</t>
    </rPh>
    <rPh sb="59" eb="61">
      <t>リュウツウ</t>
    </rPh>
    <rPh sb="62" eb="64">
      <t>カダイ</t>
    </rPh>
    <rPh sb="69" eb="70">
      <t>カ</t>
    </rPh>
    <rPh sb="71" eb="73">
      <t>ホウサク</t>
    </rPh>
    <rPh sb="74" eb="76">
      <t>ケントウ</t>
    </rPh>
    <phoneticPr fontId="2"/>
  </si>
  <si>
    <r>
      <t>21</t>
    </r>
    <r>
      <rPr>
        <sz val="11"/>
        <rFont val="ＭＳ 明朝"/>
        <family val="1"/>
        <charset val="128"/>
      </rPr>
      <t>日</t>
    </r>
    <rPh sb="2" eb="3">
      <t>ニチ</t>
    </rPh>
    <phoneticPr fontId="2"/>
  </si>
  <si>
    <r>
      <rPr>
        <sz val="11"/>
        <rFont val="ＭＳ 明朝"/>
        <family val="1"/>
        <charset val="128"/>
      </rPr>
      <t>活魚水槽及び活魚シーラーの導入</t>
    </r>
    <rPh sb="0" eb="2">
      <t>カツギョ</t>
    </rPh>
    <rPh sb="2" eb="4">
      <t>スイソウ</t>
    </rPh>
    <rPh sb="4" eb="5">
      <t>オヨ</t>
    </rPh>
    <rPh sb="6" eb="8">
      <t>カツギョ</t>
    </rPh>
    <rPh sb="13" eb="15">
      <t>ドウニュウ</t>
    </rPh>
    <phoneticPr fontId="2"/>
  </si>
  <si>
    <r>
      <t>2</t>
    </r>
    <r>
      <rPr>
        <sz val="11"/>
        <rFont val="ＭＳ 明朝"/>
        <family val="1"/>
        <charset val="128"/>
      </rPr>
      <t>月～</t>
    </r>
    <r>
      <rPr>
        <sz val="11"/>
        <rFont val="Century"/>
        <family val="1"/>
      </rPr>
      <t>3</t>
    </r>
    <r>
      <rPr>
        <sz val="11"/>
        <rFont val="ＭＳ 明朝"/>
        <family val="1"/>
        <charset val="128"/>
      </rPr>
      <t>月</t>
    </r>
    <rPh sb="1" eb="2">
      <t>ガツ</t>
    </rPh>
    <rPh sb="4" eb="5">
      <t>ガツ</t>
    </rPh>
    <phoneticPr fontId="2"/>
  </si>
  <si>
    <r>
      <rPr>
        <sz val="11"/>
        <rFont val="ＭＳ 明朝"/>
        <family val="1"/>
        <charset val="128"/>
      </rPr>
      <t>さかた総合市場、由良総括支所、念珠関総括支所</t>
    </r>
    <rPh sb="3" eb="5">
      <t>ソウゴウ</t>
    </rPh>
    <rPh sb="5" eb="7">
      <t>シジョウ</t>
    </rPh>
    <rPh sb="8" eb="10">
      <t>ユラ</t>
    </rPh>
    <rPh sb="10" eb="14">
      <t>ソウカツシショ</t>
    </rPh>
    <rPh sb="15" eb="18">
      <t>ネンジュセキ</t>
    </rPh>
    <rPh sb="18" eb="22">
      <t>ソウカツシショ</t>
    </rPh>
    <phoneticPr fontId="2"/>
  </si>
  <si>
    <r>
      <rPr>
        <sz val="11"/>
        <rFont val="ＭＳ 明朝"/>
        <family val="1"/>
        <charset val="128"/>
      </rPr>
      <t>第</t>
    </r>
    <r>
      <rPr>
        <sz val="11"/>
        <rFont val="Century"/>
        <family val="1"/>
      </rPr>
      <t>29</t>
    </r>
    <r>
      <rPr>
        <sz val="11"/>
        <rFont val="ＭＳ 明朝"/>
        <family val="1"/>
        <charset val="128"/>
      </rPr>
      <t>回全国青年・女性漁業者交流大会参加</t>
    </r>
    <rPh sb="0" eb="1">
      <t>ダイ</t>
    </rPh>
    <rPh sb="3" eb="4">
      <t>カイ</t>
    </rPh>
    <rPh sb="4" eb="6">
      <t>ゼンコク</t>
    </rPh>
    <rPh sb="6" eb="8">
      <t>セイネン</t>
    </rPh>
    <rPh sb="9" eb="11">
      <t>ジョセイ</t>
    </rPh>
    <rPh sb="11" eb="14">
      <t>ギョギョウシャ</t>
    </rPh>
    <rPh sb="14" eb="16">
      <t>コウリュウ</t>
    </rPh>
    <rPh sb="16" eb="18">
      <t>タイカイ</t>
    </rPh>
    <rPh sb="18" eb="20">
      <t>サンカ</t>
    </rPh>
    <phoneticPr fontId="2"/>
  </si>
  <si>
    <r>
      <t>3</t>
    </r>
    <r>
      <rPr>
        <sz val="11"/>
        <rFont val="ＭＳ 明朝"/>
        <family val="1"/>
        <charset val="128"/>
      </rPr>
      <t>月</t>
    </r>
    <rPh sb="1" eb="2">
      <t>ガツ</t>
    </rPh>
    <phoneticPr fontId="2"/>
  </si>
  <si>
    <r>
      <rPr>
        <sz val="11"/>
        <rFont val="ＭＳ 明朝"/>
        <family val="1"/>
        <charset val="128"/>
      </rPr>
      <t>ホテルグランドアーク半蔵門</t>
    </r>
    <rPh sb="10" eb="13">
      <t>ハンゾウモン</t>
    </rPh>
    <phoneticPr fontId="2"/>
  </si>
  <si>
    <r>
      <rPr>
        <sz val="11"/>
        <rFont val="ＭＳ 明朝"/>
        <family val="1"/>
        <charset val="128"/>
      </rPr>
      <t>第</t>
    </r>
    <r>
      <rPr>
        <sz val="11"/>
        <rFont val="Century"/>
        <family val="1"/>
      </rPr>
      <t>29</t>
    </r>
    <r>
      <rPr>
        <sz val="11"/>
        <rFont val="ＭＳ 明朝"/>
        <family val="1"/>
        <charset val="128"/>
      </rPr>
      <t>回全国青年・女性漁業者交流大会において第</t>
    </r>
    <r>
      <rPr>
        <sz val="11"/>
        <rFont val="Century"/>
        <family val="1"/>
      </rPr>
      <t>21</t>
    </r>
    <r>
      <rPr>
        <sz val="11"/>
        <rFont val="ＭＳ 明朝"/>
        <family val="1"/>
        <charset val="128"/>
      </rPr>
      <t>清栄丸の活イカ出荷に向けた取組みを大場龍汰氏が発表し、水産庁長官賞を受賞した</t>
    </r>
    <rPh sb="0" eb="1">
      <t>ダイ</t>
    </rPh>
    <rPh sb="3" eb="4">
      <t>カイ</t>
    </rPh>
    <rPh sb="4" eb="6">
      <t>ゼンコク</t>
    </rPh>
    <rPh sb="6" eb="8">
      <t>セイネン</t>
    </rPh>
    <rPh sb="9" eb="11">
      <t>ジョセイ</t>
    </rPh>
    <rPh sb="11" eb="14">
      <t>ギョギョウシャ</t>
    </rPh>
    <rPh sb="14" eb="16">
      <t>コウリュウ</t>
    </rPh>
    <rPh sb="16" eb="18">
      <t>タイカイ</t>
    </rPh>
    <rPh sb="22" eb="23">
      <t>ダイ</t>
    </rPh>
    <rPh sb="25" eb="27">
      <t>セイエイ</t>
    </rPh>
    <rPh sb="27" eb="28">
      <t>マル</t>
    </rPh>
    <rPh sb="29" eb="30">
      <t>カツ</t>
    </rPh>
    <rPh sb="32" eb="34">
      <t>シュッカ</t>
    </rPh>
    <rPh sb="35" eb="36">
      <t>ム</t>
    </rPh>
    <rPh sb="38" eb="40">
      <t>トリク</t>
    </rPh>
    <rPh sb="42" eb="44">
      <t>オオバ</t>
    </rPh>
    <rPh sb="44" eb="45">
      <t>リュウ</t>
    </rPh>
    <rPh sb="45" eb="46">
      <t>タ</t>
    </rPh>
    <rPh sb="46" eb="47">
      <t>シ</t>
    </rPh>
    <rPh sb="48" eb="50">
      <t>ハッピョウ</t>
    </rPh>
    <rPh sb="52" eb="55">
      <t>スイサンチョウ</t>
    </rPh>
    <rPh sb="55" eb="57">
      <t>チョウカン</t>
    </rPh>
    <rPh sb="57" eb="58">
      <t>ショウ</t>
    </rPh>
    <rPh sb="59" eb="61">
      <t>ジュショウ</t>
    </rPh>
    <phoneticPr fontId="2"/>
  </si>
  <si>
    <r>
      <t>7</t>
    </r>
    <r>
      <rPr>
        <sz val="11"/>
        <rFont val="ＭＳ 明朝"/>
        <family val="1"/>
        <charset val="128"/>
      </rPr>
      <t>日</t>
    </r>
    <rPh sb="1" eb="2">
      <t>ニチ</t>
    </rPh>
    <phoneticPr fontId="2"/>
  </si>
  <si>
    <r>
      <rPr>
        <sz val="11"/>
        <rFont val="ＭＳ 明朝"/>
        <family val="1"/>
        <charset val="128"/>
      </rPr>
      <t>ブランド化
検討部会</t>
    </r>
  </si>
  <si>
    <r>
      <rPr>
        <sz val="11"/>
        <rFont val="ＭＳ 明朝"/>
        <family val="1"/>
        <charset val="128"/>
      </rPr>
      <t>ブランド化検討部会</t>
    </r>
    <rPh sb="4" eb="5">
      <t>カ</t>
    </rPh>
    <rPh sb="5" eb="7">
      <t>ケントウ</t>
    </rPh>
    <rPh sb="7" eb="9">
      <t>ブカイ</t>
    </rPh>
    <phoneticPr fontId="2"/>
  </si>
  <si>
    <r>
      <t>5</t>
    </r>
    <r>
      <rPr>
        <sz val="11"/>
        <rFont val="ＭＳ 明朝"/>
        <family val="1"/>
        <charset val="128"/>
      </rPr>
      <t>月</t>
    </r>
    <rPh sb="1" eb="2">
      <t>ガツ</t>
    </rPh>
    <phoneticPr fontId="2"/>
  </si>
  <si>
    <r>
      <t>12</t>
    </r>
    <r>
      <rPr>
        <sz val="11"/>
        <rFont val="ＭＳ 明朝"/>
        <family val="1"/>
        <charset val="128"/>
      </rPr>
      <t>日</t>
    </r>
    <rPh sb="2" eb="3">
      <t>ニチ</t>
    </rPh>
    <phoneticPr fontId="2"/>
  </si>
  <si>
    <r>
      <rPr>
        <sz val="11"/>
        <rFont val="ＭＳ 明朝"/>
        <family val="1"/>
        <charset val="128"/>
      </rPr>
      <t>山形県漁業協同組合講堂</t>
    </r>
    <rPh sb="0" eb="3">
      <t>ヤマガタケン</t>
    </rPh>
    <rPh sb="3" eb="9">
      <t>ギョギョウキョウドウクミアイ</t>
    </rPh>
    <rPh sb="9" eb="11">
      <t>コウドウ</t>
    </rPh>
    <phoneticPr fontId="2"/>
  </si>
  <si>
    <r>
      <rPr>
        <sz val="11"/>
        <rFont val="ＭＳ 明朝"/>
        <family val="1"/>
        <charset val="128"/>
      </rPr>
      <t>令和</t>
    </r>
    <r>
      <rPr>
        <sz val="11"/>
        <rFont val="Century"/>
        <family val="1"/>
      </rPr>
      <t>4</t>
    </r>
    <r>
      <rPr>
        <sz val="11"/>
        <rFont val="ＭＳ 明朝"/>
        <family val="1"/>
        <charset val="128"/>
      </rPr>
      <t>年度の活動報告と令和</t>
    </r>
    <r>
      <rPr>
        <sz val="11"/>
        <rFont val="Century"/>
        <family val="1"/>
      </rPr>
      <t>5</t>
    </r>
    <r>
      <rPr>
        <sz val="11"/>
        <rFont val="ＭＳ 明朝"/>
        <family val="1"/>
        <charset val="128"/>
      </rPr>
      <t>年度の活動計画、イカ部会の立上げについて決議</t>
    </r>
    <rPh sb="0" eb="2">
      <t>レイワ</t>
    </rPh>
    <rPh sb="3" eb="5">
      <t>ネンド</t>
    </rPh>
    <rPh sb="6" eb="8">
      <t>カツドウ</t>
    </rPh>
    <rPh sb="8" eb="10">
      <t>ホウコク</t>
    </rPh>
    <rPh sb="11" eb="13">
      <t>レイワ</t>
    </rPh>
    <rPh sb="14" eb="16">
      <t>ネンド</t>
    </rPh>
    <rPh sb="17" eb="19">
      <t>カツドウ</t>
    </rPh>
    <rPh sb="19" eb="21">
      <t>ケイカク</t>
    </rPh>
    <phoneticPr fontId="2"/>
  </si>
  <si>
    <r>
      <rPr>
        <sz val="11"/>
        <rFont val="ＭＳ 明朝"/>
        <family val="1"/>
        <charset val="128"/>
      </rPr>
      <t>活イカ出荷に向けて活魚水槽をさかた総合市場、由良総括支所に設置、また、酸素パックを作成するための活魚シーラーを</t>
    </r>
    <r>
      <rPr>
        <sz val="11"/>
        <rFont val="Century"/>
        <family val="1"/>
      </rPr>
      <t>3</t>
    </r>
    <r>
      <rPr>
        <sz val="11"/>
        <rFont val="ＭＳ 明朝"/>
        <family val="1"/>
        <charset val="128"/>
      </rPr>
      <t>カ所の市場及び総括支所に設置した</t>
    </r>
    <rPh sb="0" eb="1">
      <t>カツ</t>
    </rPh>
    <rPh sb="3" eb="5">
      <t>シュッカ</t>
    </rPh>
    <rPh sb="6" eb="7">
      <t>ム</t>
    </rPh>
    <rPh sb="9" eb="13">
      <t>カツギョスイソウ</t>
    </rPh>
    <rPh sb="29" eb="31">
      <t>セッチ</t>
    </rPh>
    <rPh sb="35" eb="37">
      <t>サンソ</t>
    </rPh>
    <rPh sb="41" eb="43">
      <t>サクセイ</t>
    </rPh>
    <rPh sb="48" eb="50">
      <t>カツギョ</t>
    </rPh>
    <rPh sb="57" eb="58">
      <t>ショ</t>
    </rPh>
    <rPh sb="59" eb="61">
      <t>シジョウ</t>
    </rPh>
    <rPh sb="61" eb="62">
      <t>オヨ</t>
    </rPh>
    <rPh sb="63" eb="65">
      <t>ソウカツ</t>
    </rPh>
    <rPh sb="65" eb="67">
      <t>シショ</t>
    </rPh>
    <rPh sb="68" eb="70">
      <t>セッチ</t>
    </rPh>
    <phoneticPr fontId="2"/>
  </si>
  <si>
    <r>
      <t>17</t>
    </r>
    <r>
      <rPr>
        <sz val="11"/>
        <rFont val="ＭＳ 明朝"/>
        <family val="1"/>
        <charset val="128"/>
      </rPr>
      <t>日</t>
    </r>
    <rPh sb="2" eb="3">
      <t>ニチ</t>
    </rPh>
    <phoneticPr fontId="2"/>
  </si>
  <si>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9"/>
  </si>
  <si>
    <t xml:space="preserve"> (1) 山形県漁業協同組合</t>
  </si>
  <si>
    <r>
      <rPr>
        <sz val="11"/>
        <rFont val="ＭＳ 明朝"/>
        <family val="1"/>
        <charset val="128"/>
      </rPr>
      <t>令和</t>
    </r>
    <r>
      <rPr>
        <sz val="11"/>
        <rFont val="Century"/>
        <family val="1"/>
      </rPr>
      <t>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9"/>
  </si>
  <si>
    <t>組合名
(設立年月日)</t>
  </si>
  <si>
    <r>
      <rPr>
        <sz val="11"/>
        <rFont val="ＭＳ 明朝"/>
        <family val="1"/>
        <charset val="128"/>
      </rPr>
      <t>事務所所在地
及び代表者氏名</t>
    </r>
  </si>
  <si>
    <r>
      <rPr>
        <sz val="11"/>
        <rFont val="ＭＳ 明朝"/>
        <family val="1"/>
        <charset val="128"/>
      </rPr>
      <t>組合地区</t>
    </r>
  </si>
  <si>
    <t>組合員数(人)</t>
  </si>
  <si>
    <t>役職員(人)</t>
  </si>
  <si>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</si>
  <si>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</si>
  <si>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</si>
  <si>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</si>
  <si>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</si>
  <si>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</si>
  <si>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</si>
  <si>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rPh sb="0" eb="1">
      <t>ショク</t>
    </rPh>
    <rPh sb="1" eb="2">
      <t>イン</t>
    </rPh>
    <phoneticPr fontId="19"/>
  </si>
  <si>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</si>
  <si>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</si>
  <si>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</si>
  <si>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</si>
  <si>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</si>
  <si>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</si>
  <si>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</si>
  <si>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t>山形県漁業
協同組合
(昭40.7.1)</t>
  </si>
  <si>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9"/>
  </si>
  <si>
    <r>
      <rPr>
        <sz val="11"/>
        <rFont val="ＭＳ 明朝"/>
        <family val="1"/>
        <charset val="128"/>
      </rPr>
      <t>遊佐町　酒田市
鶴岡市</t>
    </r>
    <phoneticPr fontId="19"/>
  </si>
  <si>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</si>
  <si>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</si>
  <si>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嘱託職員
</t>
    </r>
    <r>
      <rPr>
        <sz val="9"/>
        <rFont val="Century"/>
        <family val="1"/>
      </rPr>
      <t>13</t>
    </r>
    <r>
      <rPr>
        <sz val="9"/>
        <rFont val="ＭＳ 明朝"/>
        <family val="1"/>
        <charset val="128"/>
      </rPr>
      <t>名</t>
    </r>
    <phoneticPr fontId="19"/>
  </si>
  <si>
    <r>
      <rPr>
        <sz val="11"/>
        <rFont val="ＭＳ 明朝"/>
        <family val="1"/>
        <charset val="128"/>
      </rPr>
      <t>買取販売</t>
    </r>
  </si>
  <si>
    <t>(県漁協)</t>
  </si>
  <si>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</si>
  <si>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9"/>
  </si>
  <si>
    <r>
      <rPr>
        <sz val="11"/>
        <rFont val="ＭＳ 明朝"/>
        <family val="1"/>
        <charset val="128"/>
      </rPr>
      <t>令和</t>
    </r>
    <r>
      <rPr>
        <sz val="11"/>
        <rFont val="Century"/>
        <family val="1"/>
      </rPr>
      <t>6</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9"/>
  </si>
  <si>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</si>
  <si>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9"/>
  </si>
  <si>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</si>
  <si>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</si>
  <si>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</si>
  <si>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9"/>
  </si>
  <si>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</si>
  <si>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</si>
  <si>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9"/>
  </si>
  <si>
    <t>酒田市(飛島を除く)</t>
  </si>
  <si>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</si>
  <si>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9"/>
  </si>
  <si>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</si>
  <si>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</si>
  <si>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9"/>
  </si>
  <si>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</si>
  <si>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</si>
  <si>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9"/>
  </si>
  <si>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</si>
  <si>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</si>
  <si>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9"/>
  </si>
  <si>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</si>
  <si>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</si>
  <si>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9"/>
  </si>
  <si>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</si>
  <si>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</si>
  <si>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9"/>
  </si>
  <si>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</si>
  <si>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</si>
  <si>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9"/>
  </si>
  <si>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</si>
  <si>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</si>
  <si>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t>(注)本所には､全漁連(出向職員1名)製氷工場(2名)水産加工場(7名)を含む｡</t>
  </si>
  <si>
    <t>　(2)　内水面漁業協同組合</t>
  </si>
  <si>
    <t>組　合　名
(設立年月日)</t>
  </si>
  <si>
    <r>
      <rPr>
        <sz val="11"/>
        <rFont val="ＭＳ 明朝"/>
        <family val="1"/>
        <charset val="128"/>
      </rPr>
      <t>事務所所在地及び代表者氏名</t>
    </r>
  </si>
  <si>
    <t>組合人数(人)</t>
  </si>
  <si>
    <t>役職員数(人)</t>
  </si>
  <si>
    <t>払込済
出資金
(千円)</t>
  </si>
  <si>
    <r>
      <rPr>
        <sz val="11"/>
        <rFont val="ＭＳ 明朝"/>
        <family val="1"/>
        <charset val="128"/>
      </rPr>
      <t>放　　　　流　　　　数　　　　量</t>
    </r>
  </si>
  <si>
    <r>
      <rPr>
        <sz val="11"/>
        <rFont val="ＭＳ 明朝"/>
        <family val="1"/>
        <charset val="128"/>
      </rPr>
      <t>職員</t>
    </r>
  </si>
  <si>
    <t>あゆ
(㎏)</t>
  </si>
  <si>
    <t>こい
(㎏)</t>
  </si>
  <si>
    <t>ふな
(㎏)</t>
  </si>
  <si>
    <r>
      <rPr>
        <sz val="11"/>
        <rFont val="ＭＳ 明朝"/>
        <family val="1"/>
        <charset val="128"/>
      </rPr>
      <t>にじます</t>
    </r>
  </si>
  <si>
    <t>うなぎ
(㎏)</t>
  </si>
  <si>
    <t>いわな
(kg,尾)</t>
  </si>
  <si>
    <t>もくず
が　に
(尾)</t>
  </si>
  <si>
    <t>その他
(㎏)</t>
  </si>
  <si>
    <r>
      <rPr>
        <sz val="11"/>
        <rFont val="ＭＳ 明朝"/>
        <family val="1"/>
        <charset val="128"/>
      </rPr>
      <t>ひめます</t>
    </r>
  </si>
  <si>
    <t>(サクラマス)</t>
  </si>
  <si>
    <t>(kg,尾)</t>
  </si>
  <si>
    <r>
      <rPr>
        <sz val="11"/>
        <rFont val="ＭＳ 明朝"/>
        <family val="1"/>
        <charset val="128"/>
      </rPr>
      <t>東村山郡山辺町大字畑谷</t>
    </r>
    <r>
      <rPr>
        <sz val="11"/>
        <rFont val="Century"/>
        <family val="1"/>
      </rPr>
      <t xml:space="preserve">1992-3
</t>
    </r>
    <r>
      <rPr>
        <sz val="11"/>
        <rFont val="ＭＳ 明朝"/>
        <family val="1"/>
        <charset val="128"/>
      </rPr>
      <t>　　吉　田　好三郎</t>
    </r>
    <rPh sb="24" eb="27">
      <t>コウサブロウ</t>
    </rPh>
    <phoneticPr fontId="19"/>
  </si>
  <si>
    <r>
      <rPr>
        <sz val="11"/>
        <rFont val="ＭＳ 明朝"/>
        <family val="1"/>
        <charset val="128"/>
      </rPr>
      <t>山辺町</t>
    </r>
  </si>
  <si>
    <t>(昭25. 2. 7)</t>
  </si>
  <si>
    <r>
      <rPr>
        <sz val="11"/>
        <rFont val="ＭＳ 明朝"/>
        <family val="1"/>
        <charset val="128"/>
      </rPr>
      <t>尾花沢市北町一丁目</t>
    </r>
    <r>
      <rPr>
        <sz val="11"/>
        <rFont val="Century"/>
        <family val="1"/>
      </rPr>
      <t xml:space="preserve">10-5
</t>
    </r>
    <r>
      <rPr>
        <sz val="11"/>
        <rFont val="ＭＳ 明朝"/>
        <family val="1"/>
        <charset val="128"/>
      </rPr>
      <t>　　尾　﨑　一　成</t>
    </r>
    <rPh sb="16" eb="17">
      <t>オ</t>
    </rPh>
    <rPh sb="18" eb="19">
      <t>サキ</t>
    </rPh>
    <rPh sb="20" eb="21">
      <t>イチ</t>
    </rPh>
    <rPh sb="22" eb="23">
      <t>シゲル</t>
    </rPh>
    <phoneticPr fontId="19"/>
  </si>
  <si>
    <r>
      <rPr>
        <sz val="11"/>
        <rFont val="ＭＳ 明朝"/>
        <family val="1"/>
        <charset val="128"/>
      </rPr>
      <t>尾花沢市・大石田町</t>
    </r>
  </si>
  <si>
    <t>(にじ・成魚)</t>
    <rPh sb="4" eb="6">
      <t>セイギョ</t>
    </rPh>
    <phoneticPr fontId="19"/>
  </si>
  <si>
    <t>(稚魚)</t>
    <rPh sb="1" eb="3">
      <t>チギョ</t>
    </rPh>
    <phoneticPr fontId="19"/>
  </si>
  <si>
    <t>(昭25.11. 4)</t>
  </si>
  <si>
    <t>10kg</t>
  </si>
  <si>
    <r>
      <t>12,000</t>
    </r>
    <r>
      <rPr>
        <sz val="12"/>
        <rFont val="ＭＳ 明朝"/>
        <family val="1"/>
        <charset val="128"/>
      </rPr>
      <t>尾</t>
    </r>
  </si>
  <si>
    <r>
      <t>5,000</t>
    </r>
    <r>
      <rPr>
        <sz val="12"/>
        <rFont val="ＭＳ 明朝"/>
        <family val="1"/>
        <charset val="128"/>
      </rPr>
      <t>尾</t>
    </r>
  </si>
  <si>
    <t>西村山郡朝日町大字宮宿1103-1
　　村　山　友　雄(朝日町商工会館内)</t>
    <rPh sb="20" eb="21">
      <t>ムラ</t>
    </rPh>
    <rPh sb="22" eb="23">
      <t>ヤマ</t>
    </rPh>
    <rPh sb="24" eb="25">
      <t>トモ</t>
    </rPh>
    <rPh sb="26" eb="27">
      <t>ユウ</t>
    </rPh>
    <phoneticPr fontId="19"/>
  </si>
  <si>
    <r>
      <rPr>
        <sz val="11"/>
        <rFont val="ＭＳ 明朝"/>
        <family val="1"/>
        <charset val="128"/>
      </rPr>
      <t>大江町の全部
朝日町・寒河江市の一部</t>
    </r>
  </si>
  <si>
    <t>(にじ・稚魚)</t>
    <rPh sb="4" eb="6">
      <t>チギョ</t>
    </rPh>
    <phoneticPr fontId="19"/>
  </si>
  <si>
    <t>(昭26. 6. 4)</t>
  </si>
  <si>
    <r>
      <t>1,500</t>
    </r>
    <r>
      <rPr>
        <sz val="12"/>
        <rFont val="ＭＳ 明朝"/>
        <family val="1"/>
        <charset val="128"/>
      </rPr>
      <t>尾</t>
    </r>
  </si>
  <si>
    <r>
      <t>24,161</t>
    </r>
    <r>
      <rPr>
        <sz val="12"/>
        <rFont val="ＭＳ 明朝"/>
        <family val="1"/>
        <charset val="128"/>
      </rPr>
      <t>尾</t>
    </r>
  </si>
  <si>
    <r>
      <t>29,000</t>
    </r>
    <r>
      <rPr>
        <sz val="12"/>
        <rFont val="ＭＳ 明朝"/>
        <family val="1"/>
        <charset val="128"/>
      </rPr>
      <t>尾</t>
    </r>
    <phoneticPr fontId="19"/>
  </si>
  <si>
    <r>
      <rPr>
        <sz val="11"/>
        <rFont val="ＭＳ 明朝"/>
        <family val="1"/>
        <charset val="128"/>
      </rPr>
      <t>西村山郡河北町谷地字山王</t>
    </r>
    <r>
      <rPr>
        <sz val="11"/>
        <rFont val="Century"/>
        <family val="1"/>
      </rPr>
      <t xml:space="preserve">23-1
</t>
    </r>
    <r>
      <rPr>
        <sz val="11"/>
        <rFont val="ＭＳ 明朝"/>
        <family val="1"/>
        <charset val="128"/>
      </rPr>
      <t>　　大　場　一　昭</t>
    </r>
    <rPh sb="19" eb="20">
      <t>ダイ</t>
    </rPh>
    <rPh sb="21" eb="22">
      <t>バ</t>
    </rPh>
    <rPh sb="23" eb="24">
      <t>イチ</t>
    </rPh>
    <rPh sb="25" eb="26">
      <t>アキラ</t>
    </rPh>
    <phoneticPr fontId="19"/>
  </si>
  <si>
    <r>
      <rPr>
        <sz val="11"/>
        <rFont val="ＭＳ 明朝"/>
        <family val="1"/>
        <charset val="128"/>
      </rPr>
      <t>河北町・西川町・天童市・東根市
中山町の全部・寒河江市・村山市の一部</t>
    </r>
    <phoneticPr fontId="19"/>
  </si>
  <si>
    <r>
      <t>8,000</t>
    </r>
    <r>
      <rPr>
        <sz val="12"/>
        <rFont val="ＭＳ 明朝"/>
        <family val="1"/>
        <charset val="128"/>
      </rPr>
      <t>尾</t>
    </r>
  </si>
  <si>
    <t>(昭27. 5.23)</t>
  </si>
  <si>
    <t>(にじ・成魚)</t>
  </si>
  <si>
    <r>
      <t>20,000</t>
    </r>
    <r>
      <rPr>
        <sz val="12"/>
        <rFont val="ＭＳ 明朝"/>
        <family val="1"/>
        <charset val="128"/>
      </rPr>
      <t>尾</t>
    </r>
    <phoneticPr fontId="19"/>
  </si>
  <si>
    <t>250kg</t>
  </si>
  <si>
    <t>550kg</t>
  </si>
  <si>
    <t>最上郡真室川町大字新町字天神460
    杉　原　義　美(真室川防災センター内)</t>
    <rPh sb="22" eb="23">
      <t>スギ</t>
    </rPh>
    <rPh sb="24" eb="25">
      <t>ハラ</t>
    </rPh>
    <rPh sb="26" eb="27">
      <t>ギ</t>
    </rPh>
    <rPh sb="28" eb="29">
      <t>ビ</t>
    </rPh>
    <phoneticPr fontId="19"/>
  </si>
  <si>
    <r>
      <rPr>
        <sz val="11"/>
        <rFont val="ＭＳ 明朝"/>
        <family val="1"/>
        <charset val="128"/>
      </rPr>
      <t>真室川町・金山町・鮭川村の全部
戸沢村の一部</t>
    </r>
  </si>
  <si>
    <t>(昭24. 9. 1)</t>
  </si>
  <si>
    <r>
      <t>50,000</t>
    </r>
    <r>
      <rPr>
        <sz val="12"/>
        <rFont val="ＭＳ Ｐ明朝"/>
        <family val="1"/>
        <charset val="128"/>
      </rPr>
      <t>尾</t>
    </r>
  </si>
  <si>
    <r>
      <t>20,460</t>
    </r>
    <r>
      <rPr>
        <sz val="12"/>
        <rFont val="ＭＳ Ｐ明朝"/>
        <family val="1"/>
        <charset val="128"/>
      </rPr>
      <t>尾</t>
    </r>
  </si>
  <si>
    <r>
      <rPr>
        <sz val="11"/>
        <rFont val="ＭＳ 明朝"/>
        <family val="1"/>
        <charset val="128"/>
      </rPr>
      <t>新庄市大手町</t>
    </r>
    <r>
      <rPr>
        <sz val="11"/>
        <rFont val="Century"/>
        <family val="1"/>
      </rPr>
      <t xml:space="preserve">2-66
</t>
    </r>
    <r>
      <rPr>
        <sz val="11"/>
        <rFont val="ＭＳ 明朝"/>
        <family val="1"/>
        <charset val="128"/>
      </rPr>
      <t>　　冨　樫　髙　広</t>
    </r>
    <rPh sb="3" eb="6">
      <t>オオテマチ</t>
    </rPh>
    <rPh sb="13" eb="14">
      <t>トミ</t>
    </rPh>
    <rPh sb="15" eb="16">
      <t>カシ</t>
    </rPh>
    <rPh sb="17" eb="18">
      <t>ダカイ</t>
    </rPh>
    <rPh sb="19" eb="20">
      <t>ヒロシ</t>
    </rPh>
    <phoneticPr fontId="19"/>
  </si>
  <si>
    <r>
      <rPr>
        <sz val="11"/>
        <rFont val="ＭＳ 明朝"/>
        <family val="1"/>
        <charset val="128"/>
      </rPr>
      <t>新庄市・大蔵村の全部
戸沢村の一部</t>
    </r>
  </si>
  <si>
    <t>(昭25. 9.13)</t>
  </si>
  <si>
    <r>
      <t>3,000</t>
    </r>
    <r>
      <rPr>
        <sz val="12"/>
        <rFont val="ＭＳ Ｐ明朝"/>
        <family val="1"/>
        <charset val="128"/>
      </rPr>
      <t>尾</t>
    </r>
  </si>
  <si>
    <r>
      <t>25,000</t>
    </r>
    <r>
      <rPr>
        <sz val="12"/>
        <rFont val="ＭＳ Ｐ明朝"/>
        <family val="1"/>
        <charset val="128"/>
      </rPr>
      <t>尾</t>
    </r>
  </si>
  <si>
    <r>
      <rPr>
        <sz val="11"/>
        <rFont val="ＭＳ 明朝"/>
        <family val="1"/>
        <charset val="128"/>
      </rPr>
      <t>最上郡舟形町舟形</t>
    </r>
    <r>
      <rPr>
        <sz val="11"/>
        <rFont val="Century"/>
        <family val="1"/>
      </rPr>
      <t xml:space="preserve">4723
</t>
    </r>
    <r>
      <rPr>
        <sz val="11"/>
        <rFont val="ＭＳ 明朝"/>
        <family val="1"/>
        <charset val="128"/>
      </rPr>
      <t>　　髙　橋　光　明</t>
    </r>
    <rPh sb="17" eb="18">
      <t>ハシ</t>
    </rPh>
    <rPh sb="19" eb="20">
      <t>ヒカリ</t>
    </rPh>
    <rPh sb="21" eb="22">
      <t>メイ</t>
    </rPh>
    <phoneticPr fontId="19"/>
  </si>
  <si>
    <r>
      <rPr>
        <sz val="11"/>
        <rFont val="ＭＳ 明朝"/>
        <family val="1"/>
        <charset val="128"/>
      </rPr>
      <t>最上町・舟形町</t>
    </r>
  </si>
  <si>
    <t>(昭29.12. 6)</t>
  </si>
  <si>
    <r>
      <t>500</t>
    </r>
    <r>
      <rPr>
        <sz val="12"/>
        <rFont val="ＭＳ Ｐ明朝"/>
        <family val="1"/>
        <charset val="128"/>
      </rPr>
      <t>尾</t>
    </r>
  </si>
  <si>
    <r>
      <t>50,000</t>
    </r>
    <r>
      <rPr>
        <sz val="11"/>
        <rFont val="ＭＳ Ｐ明朝"/>
        <family val="1"/>
        <charset val="128"/>
      </rPr>
      <t>尾</t>
    </r>
  </si>
  <si>
    <r>
      <t>20,000</t>
    </r>
    <r>
      <rPr>
        <sz val="11"/>
        <rFont val="ＭＳ Ｐ明朝"/>
        <family val="1"/>
        <charset val="128"/>
      </rPr>
      <t>尾</t>
    </r>
  </si>
  <si>
    <t>西置賜郡白鷹町大字荒砥乙555-１
    伊　藤　一　義(白鷹町産業センター内)</t>
    <rPh sb="22" eb="23">
      <t>イ</t>
    </rPh>
    <rPh sb="24" eb="25">
      <t>フジ</t>
    </rPh>
    <rPh sb="26" eb="27">
      <t>イチ</t>
    </rPh>
    <rPh sb="28" eb="29">
      <t>ヨシ</t>
    </rPh>
    <phoneticPr fontId="19"/>
  </si>
  <si>
    <r>
      <rPr>
        <sz val="11"/>
        <rFont val="ＭＳ 明朝"/>
        <family val="1"/>
        <charset val="128"/>
      </rPr>
      <t>長井市・白鷹町・飯豊町の全部</t>
    </r>
  </si>
  <si>
    <t>(にじ・稚魚)</t>
  </si>
  <si>
    <t>(稚魚)</t>
  </si>
  <si>
    <r>
      <t>15,000</t>
    </r>
    <r>
      <rPr>
        <sz val="12"/>
        <rFont val="ＭＳ Ｐ明朝"/>
        <family val="1"/>
        <charset val="128"/>
      </rPr>
      <t>尾</t>
    </r>
  </si>
  <si>
    <t>(昭25. 1. 7)</t>
  </si>
  <si>
    <r>
      <t>1,000</t>
    </r>
    <r>
      <rPr>
        <sz val="12"/>
        <rFont val="ＭＳ 明朝"/>
        <family val="1"/>
        <charset val="128"/>
      </rPr>
      <t>尾</t>
    </r>
    <rPh sb="5" eb="6">
      <t>ビ</t>
    </rPh>
    <phoneticPr fontId="19"/>
  </si>
  <si>
    <r>
      <t>13,500</t>
    </r>
    <r>
      <rPr>
        <sz val="12"/>
        <rFont val="ＭＳ 明朝"/>
        <family val="1"/>
        <charset val="128"/>
      </rPr>
      <t>尾</t>
    </r>
    <rPh sb="6" eb="7">
      <t>ビ</t>
    </rPh>
    <phoneticPr fontId="19"/>
  </si>
  <si>
    <t>(成魚)</t>
    <rPh sb="1" eb="3">
      <t>セイギョ</t>
    </rPh>
    <phoneticPr fontId="19"/>
  </si>
  <si>
    <t>120kg</t>
    <phoneticPr fontId="19"/>
  </si>
  <si>
    <r>
      <rPr>
        <sz val="11"/>
        <rFont val="ＭＳ 明朝"/>
        <family val="1"/>
        <charset val="128"/>
      </rPr>
      <t>西置賜郡小国町大字岩井沢</t>
    </r>
    <r>
      <rPr>
        <sz val="11"/>
        <rFont val="Century"/>
        <family val="1"/>
      </rPr>
      <t xml:space="preserve">836
</t>
    </r>
    <r>
      <rPr>
        <sz val="11"/>
        <rFont val="ＭＳ 明朝"/>
        <family val="1"/>
        <charset val="128"/>
      </rPr>
      <t>　　佐　藤　道　信</t>
    </r>
    <rPh sb="7" eb="9">
      <t>オオアザ</t>
    </rPh>
    <rPh sb="9" eb="11">
      <t>イワイ</t>
    </rPh>
    <rPh sb="11" eb="12">
      <t>サワ</t>
    </rPh>
    <rPh sb="18" eb="19">
      <t>タスク</t>
    </rPh>
    <rPh sb="20" eb="21">
      <t>フジ</t>
    </rPh>
    <rPh sb="22" eb="23">
      <t>ミチ</t>
    </rPh>
    <rPh sb="24" eb="25">
      <t>シン</t>
    </rPh>
    <phoneticPr fontId="19"/>
  </si>
  <si>
    <t>(昭28. 3.25)</t>
  </si>
  <si>
    <r>
      <t>15,000</t>
    </r>
    <r>
      <rPr>
        <sz val="11"/>
        <rFont val="ＭＳ Ｐ明朝"/>
        <family val="1"/>
        <charset val="128"/>
      </rPr>
      <t>尾</t>
    </r>
  </si>
  <si>
    <t>1,500kg</t>
  </si>
  <si>
    <r>
      <rPr>
        <sz val="11"/>
        <rFont val="ＭＳ 明朝"/>
        <family val="1"/>
        <charset val="128"/>
      </rPr>
      <t>米沢市舘山二丁目</t>
    </r>
    <r>
      <rPr>
        <sz val="11"/>
        <rFont val="Century"/>
        <family val="1"/>
      </rPr>
      <t xml:space="preserve">2-21
</t>
    </r>
    <r>
      <rPr>
        <sz val="11"/>
        <rFont val="ＭＳ 明朝"/>
        <family val="1"/>
        <charset val="128"/>
      </rPr>
      <t>　　渡　部　秀　一</t>
    </r>
    <rPh sb="3" eb="5">
      <t>タテヤマ</t>
    </rPh>
    <rPh sb="5" eb="8">
      <t>２チョウメ</t>
    </rPh>
    <rPh sb="15" eb="16">
      <t>ワタリ</t>
    </rPh>
    <rPh sb="17" eb="18">
      <t>ブ</t>
    </rPh>
    <rPh sb="19" eb="20">
      <t>ヒデ</t>
    </rPh>
    <rPh sb="21" eb="22">
      <t>イチ</t>
    </rPh>
    <phoneticPr fontId="19"/>
  </si>
  <si>
    <r>
      <rPr>
        <sz val="11"/>
        <rFont val="ＭＳ 明朝"/>
        <family val="1"/>
        <charset val="128"/>
      </rPr>
      <t>米沢市・南陽市・高畠町・川西町</t>
    </r>
  </si>
  <si>
    <r>
      <t>6,000</t>
    </r>
    <r>
      <rPr>
        <sz val="11"/>
        <rFont val="ＭＳ Ｐ明朝"/>
        <family val="1"/>
        <charset val="128"/>
      </rPr>
      <t>尾</t>
    </r>
  </si>
  <si>
    <r>
      <t>14,000</t>
    </r>
    <r>
      <rPr>
        <sz val="11"/>
        <rFont val="ＭＳ Ｐ明朝"/>
        <family val="1"/>
        <charset val="128"/>
      </rPr>
      <t>尾</t>
    </r>
  </si>
  <si>
    <t>(昭32.11. 1)</t>
  </si>
  <si>
    <t>300kg</t>
  </si>
  <si>
    <t>300kg</t>
    <phoneticPr fontId="19"/>
  </si>
  <si>
    <t>170kg</t>
    <phoneticPr fontId="19"/>
  </si>
  <si>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</si>
  <si>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鶴岡市・酒田市・三川町・庄内町の一部</t>
    </r>
    <phoneticPr fontId="19"/>
  </si>
  <si>
    <t>(昭24.10.24)</t>
  </si>
  <si>
    <r>
      <t>10,000</t>
    </r>
    <r>
      <rPr>
        <sz val="11"/>
        <rFont val="ＭＳ Ｐ明朝"/>
        <family val="1"/>
        <charset val="128"/>
      </rPr>
      <t>尾</t>
    </r>
  </si>
  <si>
    <r>
      <rPr>
        <sz val="11"/>
        <rFont val="ＭＳ 明朝"/>
        <family val="1"/>
        <charset val="128"/>
      </rPr>
      <t>鶴岡市山五十川甲</t>
    </r>
    <r>
      <rPr>
        <sz val="11"/>
        <rFont val="Century"/>
        <family val="1"/>
      </rPr>
      <t xml:space="preserve">406
</t>
    </r>
    <r>
      <rPr>
        <sz val="11"/>
        <rFont val="ＭＳ 明朝"/>
        <family val="1"/>
        <charset val="128"/>
      </rPr>
      <t>　　本　間　勇　一</t>
    </r>
    <rPh sb="18" eb="19">
      <t>ユウ</t>
    </rPh>
    <rPh sb="20" eb="21">
      <t>イッ</t>
    </rPh>
    <phoneticPr fontId="19"/>
  </si>
  <si>
    <r>
      <rPr>
        <sz val="11"/>
        <rFont val="ＭＳ 明朝"/>
        <family val="1"/>
        <charset val="128"/>
      </rPr>
      <t>鶴岡市の一部</t>
    </r>
  </si>
  <si>
    <t>(昭24.11.10)</t>
  </si>
  <si>
    <r>
      <t>5,200</t>
    </r>
    <r>
      <rPr>
        <sz val="11"/>
        <rFont val="ＭＳ Ｐ明朝"/>
        <family val="1"/>
        <charset val="128"/>
      </rPr>
      <t>尾</t>
    </r>
  </si>
  <si>
    <r>
      <rPr>
        <sz val="11"/>
        <rFont val="ＭＳ 明朝"/>
        <family val="1"/>
        <charset val="128"/>
      </rPr>
      <t>酒田市新堀字法流田</t>
    </r>
    <r>
      <rPr>
        <sz val="11"/>
        <rFont val="Century"/>
        <family val="1"/>
      </rPr>
      <t xml:space="preserve">5-8
</t>
    </r>
    <r>
      <rPr>
        <sz val="11"/>
        <rFont val="ＭＳ 明朝"/>
        <family val="1"/>
        <charset val="128"/>
      </rPr>
      <t>　　山　木　　　武</t>
    </r>
    <rPh sb="3" eb="5">
      <t>シンボリ</t>
    </rPh>
    <rPh sb="5" eb="6">
      <t>アザ</t>
    </rPh>
    <rPh sb="6" eb="7">
      <t>ホウ</t>
    </rPh>
    <rPh sb="7" eb="8">
      <t>ナガ</t>
    </rPh>
    <rPh sb="8" eb="9">
      <t>タ</t>
    </rPh>
    <rPh sb="15" eb="16">
      <t>ヤマ</t>
    </rPh>
    <rPh sb="17" eb="18">
      <t>キ</t>
    </rPh>
    <rPh sb="21" eb="22">
      <t>タケシ</t>
    </rPh>
    <phoneticPr fontId="19"/>
  </si>
  <si>
    <r>
      <rPr>
        <sz val="11"/>
        <rFont val="ＭＳ 明朝"/>
        <family val="1"/>
        <charset val="128"/>
      </rPr>
      <t>酒田市の一部</t>
    </r>
  </si>
  <si>
    <t>(昭24.11.21)</t>
  </si>
  <si>
    <r>
      <t>17,000</t>
    </r>
    <r>
      <rPr>
        <sz val="11"/>
        <rFont val="ＭＳ Ｐ明朝"/>
        <family val="1"/>
        <charset val="128"/>
      </rPr>
      <t>尾</t>
    </r>
  </si>
  <si>
    <t>酒田市市条字八森308
　　後　藤　孝之助(八森荘内)</t>
    <rPh sb="14" eb="15">
      <t>ゴ</t>
    </rPh>
    <rPh sb="16" eb="17">
      <t>フジ</t>
    </rPh>
    <rPh sb="18" eb="21">
      <t>コウノスケ</t>
    </rPh>
    <phoneticPr fontId="19"/>
  </si>
  <si>
    <r>
      <rPr>
        <sz val="11"/>
        <rFont val="ＭＳ 明朝"/>
        <family val="1"/>
        <charset val="128"/>
      </rPr>
      <t>遊佐町・酒田市の一部</t>
    </r>
  </si>
  <si>
    <t>(昭24.12.17)</t>
  </si>
  <si>
    <r>
      <t>5,000</t>
    </r>
    <r>
      <rPr>
        <sz val="11"/>
        <rFont val="ＭＳ Ｐ明朝"/>
        <family val="1"/>
        <charset val="128"/>
      </rPr>
      <t>尾</t>
    </r>
  </si>
  <si>
    <r>
      <rPr>
        <sz val="11"/>
        <rFont val="ＭＳ 明朝"/>
        <family val="1"/>
        <charset val="128"/>
      </rPr>
      <t>東田川郡庄内町肝煎字蟹沢</t>
    </r>
    <r>
      <rPr>
        <sz val="11"/>
        <rFont val="Century"/>
        <family val="1"/>
      </rPr>
      <t xml:space="preserve">49-4
</t>
    </r>
    <r>
      <rPr>
        <sz val="11"/>
        <rFont val="ＭＳ 明朝"/>
        <family val="1"/>
        <charset val="128"/>
      </rPr>
      <t>　　鈴　木　春　男</t>
    </r>
    <phoneticPr fontId="19"/>
  </si>
  <si>
    <r>
      <rPr>
        <sz val="11"/>
        <rFont val="ＭＳ 明朝"/>
        <family val="1"/>
        <charset val="128"/>
      </rPr>
      <t>酒田市・庄内町の一部</t>
    </r>
  </si>
  <si>
    <t>(昭25. 1.11)</t>
  </si>
  <si>
    <r>
      <t>18,000</t>
    </r>
    <r>
      <rPr>
        <sz val="11"/>
        <rFont val="ＭＳ Ｐ明朝"/>
        <family val="1"/>
        <charset val="128"/>
      </rPr>
      <t>尾</t>
    </r>
  </si>
  <si>
    <r>
      <t>8,000</t>
    </r>
    <r>
      <rPr>
        <sz val="11"/>
        <rFont val="ＭＳ Ｐ明朝"/>
        <family val="1"/>
        <charset val="128"/>
      </rPr>
      <t>尾</t>
    </r>
  </si>
  <si>
    <r>
      <rPr>
        <sz val="11"/>
        <rFont val="ＭＳ 明朝"/>
        <family val="1"/>
        <charset val="128"/>
      </rPr>
      <t>飽海郡遊佐町野沢字下ク子添</t>
    </r>
    <r>
      <rPr>
        <sz val="11"/>
        <rFont val="Century"/>
        <family val="1"/>
      </rPr>
      <t xml:space="preserve">113
</t>
    </r>
    <r>
      <rPr>
        <sz val="11"/>
        <rFont val="ＭＳ 明朝"/>
        <family val="1"/>
        <charset val="128"/>
      </rPr>
      <t>　　石　垣　善　作</t>
    </r>
    <rPh sb="3" eb="6">
      <t>ユザマチ</t>
    </rPh>
    <rPh sb="6" eb="8">
      <t>ノザワ</t>
    </rPh>
    <rPh sb="8" eb="9">
      <t>アザ</t>
    </rPh>
    <rPh sb="9" eb="10">
      <t>シタ</t>
    </rPh>
    <rPh sb="11" eb="13">
      <t>コゾ</t>
    </rPh>
    <rPh sb="19" eb="20">
      <t>イシ</t>
    </rPh>
    <rPh sb="21" eb="22">
      <t>カキ</t>
    </rPh>
    <rPh sb="23" eb="24">
      <t>ゼン</t>
    </rPh>
    <rPh sb="25" eb="26">
      <t>サク</t>
    </rPh>
    <phoneticPr fontId="19"/>
  </si>
  <si>
    <t>―</t>
    <phoneticPr fontId="19"/>
  </si>
  <si>
    <t>(昭46. 3. 1)</t>
  </si>
  <si>
    <t>60kg</t>
  </si>
  <si>
    <r>
      <rPr>
        <sz val="11"/>
        <rFont val="ＭＳ 明朝"/>
        <family val="1"/>
        <charset val="128"/>
      </rPr>
      <t>温海町内水面</t>
    </r>
  </si>
  <si>
    <r>
      <rPr>
        <sz val="11"/>
        <rFont val="ＭＳ 明朝"/>
        <family val="1"/>
        <charset val="128"/>
      </rPr>
      <t>鶴岡市小名部字千田</t>
    </r>
    <r>
      <rPr>
        <sz val="11"/>
        <rFont val="Century"/>
        <family val="1"/>
      </rPr>
      <t xml:space="preserve">98-1
</t>
    </r>
    <r>
      <rPr>
        <sz val="11"/>
        <rFont val="ＭＳ 明朝"/>
        <family val="1"/>
        <charset val="128"/>
      </rPr>
      <t>　　佐々木　篤　夫</t>
    </r>
    <rPh sb="16" eb="19">
      <t>ササキ</t>
    </rPh>
    <rPh sb="20" eb="21">
      <t>アツシ</t>
    </rPh>
    <rPh sb="22" eb="23">
      <t>オット</t>
    </rPh>
    <phoneticPr fontId="19"/>
  </si>
  <si>
    <t>(昭47.10. 2)</t>
  </si>
  <si>
    <t>(3)　業種別漁業協同組合</t>
  </si>
  <si>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9"/>
  </si>
  <si>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</si>
  <si>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</si>
  <si>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9"/>
  </si>
  <si>
    <r>
      <rPr>
        <sz val="11"/>
        <rFont val="ＭＳ 明朝"/>
        <family val="1"/>
        <charset val="128"/>
      </rPr>
      <t>県一円</t>
    </r>
  </si>
  <si>
    <r>
      <rPr>
        <sz val="11"/>
        <rFont val="ＭＳ 明朝"/>
        <family val="1"/>
        <charset val="128"/>
      </rPr>
      <t>－</t>
    </r>
  </si>
  <si>
    <t>(昭51.3.31)</t>
  </si>
  <si>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9"/>
  </si>
  <si>
    <t>(4)　漁業生産組合</t>
  </si>
  <si>
    <r>
      <rPr>
        <sz val="11"/>
        <rFont val="ＭＳ 明朝"/>
        <family val="1"/>
        <charset val="128"/>
      </rPr>
      <t>令和</t>
    </r>
    <r>
      <rPr>
        <sz val="11"/>
        <rFont val="Century"/>
        <family val="1"/>
      </rPr>
      <t>6</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9"/>
  </si>
  <si>
    <r>
      <rPr>
        <sz val="11"/>
        <rFont val="ＭＳ 明朝"/>
        <family val="1"/>
        <charset val="128"/>
      </rPr>
      <t>正</t>
    </r>
    <phoneticPr fontId="19"/>
  </si>
  <si>
    <r>
      <rPr>
        <sz val="11"/>
        <rFont val="ＭＳ 明朝"/>
        <family val="1"/>
        <charset val="128"/>
      </rPr>
      <t>さけ採捕</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</si>
  <si>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</si>
  <si>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</si>
  <si>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9"/>
  </si>
  <si>
    <t>(昭24.10.14)</t>
  </si>
  <si>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</si>
  <si>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9"/>
  </si>
  <si>
    <r>
      <rPr>
        <sz val="11"/>
        <rFont val="ＭＳ 明朝"/>
        <family val="1"/>
        <charset val="128"/>
      </rPr>
      <t>枡川鮭</t>
    </r>
    <rPh sb="0" eb="2">
      <t>マスカワ</t>
    </rPh>
    <phoneticPr fontId="19"/>
  </si>
  <si>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</si>
  <si>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</si>
  <si>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9"/>
  </si>
  <si>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</si>
  <si>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9"/>
  </si>
  <si>
    <t>(昭25. 3. 3)</t>
  </si>
  <si>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</si>
  <si>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</si>
  <si>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t>(昭26. 8.24)</t>
  </si>
  <si>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</si>
  <si>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9"/>
  </si>
  <si>
    <t>(昭51. 9. 2)</t>
  </si>
  <si>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9"/>
  </si>
  <si>
    <t>(昭53. 9.11)</t>
  </si>
  <si>
    <r>
      <rPr>
        <sz val="11"/>
        <rFont val="ＭＳ 明朝"/>
        <family val="1"/>
        <charset val="128"/>
      </rPr>
      <t>※　さけ採捕の単位は尾</t>
    </r>
  </si>
  <si>
    <t>(5)　漁業協同組合連合会</t>
  </si>
  <si>
    <r>
      <rPr>
        <sz val="11"/>
        <rFont val="ＭＳ 明朝"/>
        <family val="1"/>
        <charset val="128"/>
      </rPr>
      <t>組合名</t>
    </r>
    <phoneticPr fontId="19"/>
  </si>
  <si>
    <r>
      <rPr>
        <sz val="11"/>
        <rFont val="ＭＳ 明朝"/>
        <family val="1"/>
        <charset val="128"/>
      </rPr>
      <t>事務所所在地</t>
    </r>
  </si>
  <si>
    <t>会員数(人)</t>
  </si>
  <si>
    <r>
      <rPr>
        <sz val="11"/>
        <rFont val="ＭＳ 明朝"/>
        <family val="1"/>
        <charset val="128"/>
      </rPr>
      <t>払込済出資金</t>
    </r>
  </si>
  <si>
    <t>(設立年月日)</t>
  </si>
  <si>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</si>
  <si>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</si>
  <si>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</si>
  <si>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t>(昭25. 9.22)</t>
  </si>
  <si>
    <r>
      <rPr>
        <sz val="11"/>
        <rFont val="ＭＳ 明朝"/>
        <family val="1"/>
        <charset val="128"/>
      </rPr>
      <t>代表理事会長</t>
    </r>
    <r>
      <rPr>
        <sz val="11"/>
        <rFont val="Century"/>
        <family val="1"/>
      </rPr>
      <t xml:space="preserve">   </t>
    </r>
    <r>
      <rPr>
        <sz val="11"/>
        <rFont val="ＭＳ 明朝"/>
        <family val="1"/>
        <charset val="128"/>
      </rPr>
      <t>大場　一昭</t>
    </r>
    <rPh sb="9" eb="11">
      <t>オオバ</t>
    </rPh>
    <rPh sb="12" eb="14">
      <t>カズアキ</t>
    </rPh>
    <phoneticPr fontId="19"/>
  </si>
  <si>
    <t>(6)　日本漁船保険組合　山形県支所　</t>
    <rPh sb="4" eb="6">
      <t>ニホン</t>
    </rPh>
    <phoneticPr fontId="19"/>
  </si>
  <si>
    <r>
      <rPr>
        <sz val="11"/>
        <rFont val="ＭＳ 明朝"/>
        <family val="1"/>
        <charset val="128"/>
      </rPr>
      <t>設立年月日</t>
    </r>
    <phoneticPr fontId="19"/>
  </si>
  <si>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9"/>
  </si>
  <si>
    <r>
      <rPr>
        <sz val="11"/>
        <rFont val="ＭＳ 明朝"/>
        <family val="1"/>
        <charset val="128"/>
      </rPr>
      <t>支所長</t>
    </r>
    <rPh sb="0" eb="3">
      <t>シショチョウ</t>
    </rPh>
    <phoneticPr fontId="19"/>
  </si>
  <si>
    <r>
      <rPr>
        <sz val="11"/>
        <rFont val="ＭＳ 明朝"/>
        <family val="1"/>
        <charset val="128"/>
      </rPr>
      <t>齋藤　辰幸</t>
    </r>
    <rPh sb="0" eb="2">
      <t>サイトウ</t>
    </rPh>
    <rPh sb="3" eb="5">
      <t>タツユキ</t>
    </rPh>
    <phoneticPr fontId="19"/>
  </si>
  <si>
    <r>
      <rPr>
        <sz val="11"/>
        <rFont val="ＭＳ 明朝"/>
        <family val="1"/>
        <charset val="128"/>
      </rPr>
      <t>事業実績</t>
    </r>
  </si>
  <si>
    <r>
      <rPr>
        <sz val="11"/>
        <rFont val="ＭＳ 明朝"/>
        <family val="1"/>
        <charset val="128"/>
      </rPr>
      <t>区　　　分</t>
    </r>
    <phoneticPr fontId="19"/>
  </si>
  <si>
    <r>
      <rPr>
        <sz val="11"/>
        <rFont val="ＭＳ 明朝"/>
        <family val="1"/>
        <charset val="128"/>
      </rPr>
      <t>保　険　加　入　実　績</t>
    </r>
  </si>
  <si>
    <r>
      <rPr>
        <sz val="11"/>
        <rFont val="ＭＳ 明朝"/>
        <family val="1"/>
        <charset val="128"/>
      </rPr>
      <t>保　険　金　支　払　実　績</t>
    </r>
    <phoneticPr fontId="19"/>
  </si>
  <si>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</si>
  <si>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</si>
  <si>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</si>
  <si>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</si>
  <si>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</si>
  <si>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</si>
  <si>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</si>
  <si>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</si>
  <si>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</si>
  <si>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</si>
  <si>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0"/>
        <rFont val="ＭＳ 明朝"/>
        <family val="1"/>
        <charset val="128"/>
      </rPr>
      <t>漁船　　保険</t>
    </r>
    <rPh sb="0" eb="2">
      <t>ギョセン</t>
    </rPh>
    <rPh sb="4" eb="6">
      <t>ホケン</t>
    </rPh>
    <phoneticPr fontId="19"/>
  </si>
  <si>
    <r>
      <rPr>
        <sz val="11"/>
        <rFont val="ＭＳ 明朝"/>
        <family val="1"/>
        <charset val="128"/>
      </rPr>
      <t>普通損害保険</t>
    </r>
    <rPh sb="2" eb="4">
      <t>ソンガイ</t>
    </rPh>
    <rPh sb="4" eb="6">
      <t>ホケン</t>
    </rPh>
    <phoneticPr fontId="19"/>
  </si>
  <si>
    <r>
      <rPr>
        <sz val="11"/>
        <rFont val="ＭＳ 明朝"/>
        <family val="1"/>
        <charset val="128"/>
      </rPr>
      <t>隻</t>
    </r>
  </si>
  <si>
    <r>
      <rPr>
        <sz val="11"/>
        <rFont val="ＭＳ 明朝"/>
        <family val="1"/>
        <charset val="128"/>
      </rPr>
      <t>トン</t>
    </r>
  </si>
  <si>
    <r>
      <rPr>
        <sz val="11"/>
        <rFont val="ＭＳ 明朝"/>
        <family val="1"/>
        <charset val="128"/>
      </rPr>
      <t>満期保険</t>
    </r>
    <rPh sb="2" eb="4">
      <t>ホケン</t>
    </rPh>
    <phoneticPr fontId="19"/>
  </si>
  <si>
    <t xml:space="preserve"> </t>
    <phoneticPr fontId="19"/>
  </si>
  <si>
    <r>
      <rPr>
        <sz val="11"/>
        <rFont val="ＭＳ 明朝"/>
        <family val="1"/>
        <charset val="128"/>
      </rPr>
      <t>船主責任</t>
    </r>
  </si>
  <si>
    <r>
      <rPr>
        <sz val="11"/>
        <rFont val="ＭＳ 明朝"/>
        <family val="1"/>
        <charset val="128"/>
      </rPr>
      <t>基本損害</t>
    </r>
    <rPh sb="0" eb="2">
      <t>キホン</t>
    </rPh>
    <rPh sb="2" eb="4">
      <t>ソンガイ</t>
    </rPh>
    <phoneticPr fontId="19"/>
  </si>
  <si>
    <r>
      <rPr>
        <sz val="11"/>
        <rFont val="ＭＳ 明朝"/>
        <family val="1"/>
        <charset val="128"/>
      </rPr>
      <t>人命損害</t>
    </r>
    <rPh sb="0" eb="2">
      <t>ジンメイ</t>
    </rPh>
    <rPh sb="2" eb="4">
      <t>ソンガイ</t>
    </rPh>
    <phoneticPr fontId="19"/>
  </si>
  <si>
    <r>
      <rPr>
        <sz val="11"/>
        <rFont val="ＭＳ 明朝"/>
        <family val="1"/>
        <charset val="128"/>
      </rPr>
      <t>乗客損害</t>
    </r>
  </si>
  <si>
    <r>
      <rPr>
        <sz val="11"/>
        <rFont val="ＭＳ 明朝"/>
        <family val="1"/>
        <charset val="128"/>
      </rPr>
      <t>任意保険</t>
    </r>
    <rPh sb="0" eb="2">
      <t>ニンイ</t>
    </rPh>
    <rPh sb="2" eb="4">
      <t>ホケン</t>
    </rPh>
    <phoneticPr fontId="19"/>
  </si>
  <si>
    <r>
      <rPr>
        <sz val="11"/>
        <rFont val="ＭＳ 明朝"/>
        <family val="1"/>
        <charset val="128"/>
      </rPr>
      <t>漁船乗組船主保険</t>
    </r>
    <rPh sb="0" eb="2">
      <t>ギョセン</t>
    </rPh>
    <rPh sb="6" eb="8">
      <t>ホケン</t>
    </rPh>
    <phoneticPr fontId="19"/>
  </si>
  <si>
    <r>
      <rPr>
        <sz val="11"/>
        <rFont val="ＭＳ 明朝"/>
        <family val="1"/>
        <charset val="128"/>
      </rPr>
      <t>漁船積荷保険</t>
    </r>
    <rPh sb="0" eb="2">
      <t>ギョセン</t>
    </rPh>
    <rPh sb="2" eb="4">
      <t>ツミニ</t>
    </rPh>
    <rPh sb="4" eb="6">
      <t>ホケン</t>
    </rPh>
    <phoneticPr fontId="19"/>
  </si>
  <si>
    <r>
      <rPr>
        <sz val="9"/>
        <rFont val="ＭＳ 明朝"/>
        <family val="1"/>
        <charset val="128"/>
      </rPr>
      <t>海外操業漁船損害補償事業</t>
    </r>
    <rPh sb="0" eb="2">
      <t>カイガイ</t>
    </rPh>
    <rPh sb="2" eb="4">
      <t>ソウギョウ</t>
    </rPh>
    <rPh sb="4" eb="6">
      <t>ギョセン</t>
    </rPh>
    <rPh sb="6" eb="8">
      <t>ソンガイ</t>
    </rPh>
    <rPh sb="8" eb="10">
      <t>ホショウ</t>
    </rPh>
    <rPh sb="10" eb="12">
      <t>ジギョウ</t>
    </rPh>
    <phoneticPr fontId="19"/>
  </si>
  <si>
    <t xml:space="preserve"> (7)　全国漁業信用基金協会山形支所</t>
    <rPh sb="5" eb="7">
      <t>ゼンコク</t>
    </rPh>
    <rPh sb="7" eb="9">
      <t>ギョギョウ</t>
    </rPh>
    <rPh sb="15" eb="17">
      <t>ヤマガタ</t>
    </rPh>
    <rPh sb="17" eb="19">
      <t>シショ</t>
    </rPh>
    <phoneticPr fontId="19"/>
  </si>
  <si>
    <r>
      <rPr>
        <sz val="11"/>
        <rFont val="ＭＳ 明朝"/>
        <family val="1"/>
        <charset val="128"/>
      </rPr>
      <t>設立年月日</t>
    </r>
  </si>
  <si>
    <r>
      <rPr>
        <sz val="11"/>
        <rFont val="ＭＳ 明朝"/>
        <family val="1"/>
        <charset val="128"/>
      </rPr>
      <t>平成</t>
    </r>
    <r>
      <rPr>
        <sz val="11"/>
        <rFont val="Century"/>
        <family val="1"/>
      </rPr>
      <t>31</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0" eb="2">
      <t>ヘイセイ</t>
    </rPh>
    <rPh sb="4" eb="5">
      <t>ネン</t>
    </rPh>
    <rPh sb="6" eb="7">
      <t>ガツ</t>
    </rPh>
    <rPh sb="8" eb="9">
      <t>ニチ</t>
    </rPh>
    <phoneticPr fontId="19"/>
  </si>
  <si>
    <r>
      <rPr>
        <sz val="11"/>
        <rFont val="ＭＳ 明朝"/>
        <family val="1"/>
        <charset val="128"/>
      </rPr>
      <t>執行役員</t>
    </r>
    <rPh sb="0" eb="4">
      <t>シッコウヤクイン</t>
    </rPh>
    <phoneticPr fontId="19"/>
  </si>
  <si>
    <r>
      <rPr>
        <sz val="11"/>
        <rFont val="ＭＳ 明朝"/>
        <family val="1"/>
        <charset val="128"/>
      </rPr>
      <t>芝田　秀樹</t>
    </r>
    <rPh sb="0" eb="2">
      <t>シバタ</t>
    </rPh>
    <rPh sb="3" eb="5">
      <t>ヒデキ</t>
    </rPh>
    <phoneticPr fontId="19"/>
  </si>
  <si>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</si>
  <si>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</si>
  <si>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</si>
  <si>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</si>
  <si>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</si>
  <si>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</si>
  <si>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</si>
  <si>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</si>
  <si>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</si>
  <si>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本年度末保証残高</t>
    </r>
    <rPh sb="4" eb="6">
      <t>ホショウ</t>
    </rPh>
    <phoneticPr fontId="19"/>
  </si>
  <si>
    <r>
      <rPr>
        <sz val="11"/>
        <rFont val="ＭＳ 明朝"/>
        <family val="1"/>
        <charset val="128"/>
      </rPr>
      <t>山形県</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</si>
  <si>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</si>
  <si>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</si>
  <si>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</si>
  <si>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</si>
  <si>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沿岸漁業改善資金</t>
    </r>
    <rPh sb="0" eb="4">
      <t>エンガンギョギョウ</t>
    </rPh>
    <rPh sb="4" eb="8">
      <t>カイゼンシキン</t>
    </rPh>
    <phoneticPr fontId="19"/>
  </si>
  <si>
    <r>
      <rPr>
        <sz val="11"/>
        <rFont val="ＭＳ 明朝"/>
        <family val="1"/>
        <charset val="128"/>
      </rPr>
      <t>法人</t>
    </r>
  </si>
  <si>
    <r>
      <rPr>
        <sz val="11"/>
        <rFont val="ＭＳ 明朝"/>
        <family val="1"/>
        <charset val="128"/>
      </rPr>
      <t>一般資金</t>
    </r>
    <rPh sb="0" eb="2">
      <t>イッパン</t>
    </rPh>
    <rPh sb="2" eb="4">
      <t>シキン</t>
    </rPh>
    <phoneticPr fontId="19"/>
  </si>
  <si>
    <r>
      <rPr>
        <sz val="11"/>
        <rFont val="ＭＳ 明朝"/>
        <family val="1"/>
        <charset val="128"/>
      </rPr>
      <t>金融公庫資金</t>
    </r>
    <rPh sb="4" eb="6">
      <t>シキン</t>
    </rPh>
    <phoneticPr fontId="19"/>
  </si>
  <si>
    <r>
      <rPr>
        <sz val="11"/>
        <rFont val="ＭＳ 明朝"/>
        <family val="1"/>
        <charset val="128"/>
      </rPr>
      <t>個人</t>
    </r>
  </si>
  <si>
    <r>
      <rPr>
        <sz val="11"/>
        <rFont val="ＭＳ 明朝"/>
        <family val="1"/>
        <charset val="128"/>
      </rPr>
      <t>一般緊急融資資金</t>
    </r>
    <rPh sb="4" eb="8">
      <t>ユウシシキン</t>
    </rPh>
    <phoneticPr fontId="19"/>
  </si>
  <si>
    <r>
      <rPr>
        <sz val="11"/>
        <rFont val="ＭＳ 明朝"/>
        <family val="1"/>
        <charset val="128"/>
      </rPr>
      <t>水産振興公益法人</t>
    </r>
    <rPh sb="0" eb="2">
      <t>スイサン</t>
    </rPh>
    <rPh sb="2" eb="4">
      <t>シンコウ</t>
    </rPh>
    <rPh sb="4" eb="6">
      <t>コウエキ</t>
    </rPh>
    <rPh sb="6" eb="8">
      <t>ホウジン</t>
    </rPh>
    <phoneticPr fontId="19"/>
  </si>
  <si>
    <r>
      <rPr>
        <sz val="11"/>
        <rFont val="ＭＳ 明朝"/>
        <family val="1"/>
        <charset val="128"/>
      </rPr>
      <t>借替緊急融資資金</t>
    </r>
    <rPh sb="4" eb="6">
      <t>ユウシ</t>
    </rPh>
    <rPh sb="6" eb="8">
      <t>シキン</t>
    </rPh>
    <phoneticPr fontId="19"/>
  </si>
  <si>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</si>
  <si>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</si>
  <si>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</si>
  <si>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山形県事務所</t>
    </r>
  </si>
  <si>
    <r>
      <rPr>
        <sz val="10"/>
        <rFont val="ＭＳ 明朝"/>
        <family val="1"/>
        <charset val="128"/>
      </rPr>
      <t>事</t>
    </r>
    <r>
      <rPr>
        <sz val="10"/>
        <rFont val="Century"/>
        <family val="1"/>
      </rPr>
      <t xml:space="preserve"> </t>
    </r>
    <r>
      <rPr>
        <sz val="10"/>
        <rFont val="ＭＳ 明朝"/>
        <family val="1"/>
        <charset val="128"/>
      </rPr>
      <t>業</t>
    </r>
    <r>
      <rPr>
        <sz val="10"/>
        <rFont val="Century"/>
        <family val="1"/>
      </rPr>
      <t xml:space="preserve"> </t>
    </r>
    <r>
      <rPr>
        <sz val="10"/>
        <rFont val="ＭＳ 明朝"/>
        <family val="1"/>
        <charset val="128"/>
      </rPr>
      <t>実</t>
    </r>
    <r>
      <rPr>
        <sz val="10"/>
        <rFont val="Century"/>
        <family val="1"/>
      </rPr>
      <t xml:space="preserve"> </t>
    </r>
    <r>
      <rPr>
        <sz val="10"/>
        <rFont val="ＭＳ 明朝"/>
        <family val="1"/>
        <charset val="128"/>
      </rPr>
      <t>績</t>
    </r>
  </si>
  <si>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9"/>
  </si>
  <si>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</si>
  <si>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</si>
  <si>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</si>
  <si>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</si>
  <si>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</si>
  <si>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</si>
  <si>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phoneticPr fontId="19"/>
  </si>
  <si>
    <r>
      <rPr>
        <sz val="11"/>
        <rFont val="ＭＳ 明朝"/>
        <family val="1"/>
        <charset val="128"/>
      </rPr>
      <t>漁業施設</t>
    </r>
  </si>
  <si>
    <t>-</t>
  </si>
  <si>
    <r>
      <rPr>
        <sz val="11"/>
        <rFont val="ＭＳ 明朝"/>
        <family val="1"/>
        <charset val="128"/>
      </rPr>
      <t>休漁補償</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</si>
  <si>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9"/>
  </si>
  <si>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19"/>
  </si>
  <si>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9"/>
  </si>
  <si>
    <r>
      <rPr>
        <sz val="14"/>
        <rFont val="ＭＳ 明朝"/>
        <family val="1"/>
        <charset val="128"/>
      </rPr>
      <t>１８　水　産　金　融</t>
    </r>
    <phoneticPr fontId="19"/>
  </si>
  <si>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19"/>
  </si>
  <si>
    <r>
      <rPr>
        <sz val="10"/>
        <rFont val="ＭＳ 明朝"/>
        <family val="1"/>
        <charset val="128"/>
      </rPr>
      <t>資金
区分</t>
    </r>
  </si>
  <si>
    <r>
      <rPr>
        <sz val="10"/>
        <rFont val="ＭＳ 明朝"/>
        <family val="1"/>
        <charset val="128"/>
      </rPr>
      <t>資金種類　</t>
    </r>
    <r>
      <rPr>
        <sz val="10"/>
        <rFont val="Century"/>
        <family val="1"/>
      </rPr>
      <t xml:space="preserve">  </t>
    </r>
    <r>
      <rPr>
        <sz val="10"/>
        <rFont val="ＭＳ 明朝"/>
        <family val="1"/>
        <charset val="128"/>
      </rPr>
      <t>　</t>
    </r>
    <r>
      <rPr>
        <sz val="10"/>
        <rFont val="Century"/>
        <family val="1"/>
      </rPr>
      <t xml:space="preserve"> </t>
    </r>
    <phoneticPr fontId="19"/>
  </si>
  <si>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</si>
  <si>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</si>
  <si>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</si>
  <si>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t>日本公庫資金</t>
    <rPh sb="0" eb="2">
      <t>ニホン</t>
    </rPh>
    <phoneticPr fontId="19"/>
  </si>
  <si>
    <r>
      <rPr>
        <sz val="11"/>
        <rFont val="ＭＳ 明朝"/>
        <family val="1"/>
        <charset val="128"/>
      </rPr>
      <t>漁業近代化資金</t>
    </r>
  </si>
  <si>
    <r>
      <rPr>
        <sz val="11"/>
        <rFont val="ＭＳ 明朝"/>
        <family val="1"/>
        <charset val="128"/>
      </rPr>
      <t>合計</t>
    </r>
    <rPh sb="0" eb="2">
      <t>ゴウケイ</t>
    </rPh>
    <phoneticPr fontId="19"/>
  </si>
  <si>
    <r>
      <rPr>
        <sz val="10"/>
        <rFont val="ＭＳ 明朝"/>
        <family val="1"/>
        <charset val="128"/>
      </rPr>
      <t>漁業種類</t>
    </r>
    <phoneticPr fontId="19"/>
  </si>
  <si>
    <t>融資機関</t>
    <phoneticPr fontId="19"/>
  </si>
  <si>
    <r>
      <rPr>
        <sz val="11"/>
        <rFont val="ＭＳ 明朝"/>
        <family val="1"/>
        <charset val="128"/>
      </rPr>
      <t>漁協</t>
    </r>
    <phoneticPr fontId="19"/>
  </si>
  <si>
    <r>
      <rPr>
        <sz val="11"/>
        <rFont val="ＭＳ 明朝"/>
        <family val="1"/>
        <charset val="128"/>
      </rPr>
      <t>短
期
貸
付</t>
    </r>
  </si>
  <si>
    <r>
      <rPr>
        <sz val="11"/>
        <rFont val="ＭＳ 明朝"/>
        <family val="1"/>
        <charset val="128"/>
      </rPr>
      <t>沖合漁業</t>
    </r>
  </si>
  <si>
    <t>－</t>
  </si>
  <si>
    <t>－</t>
    <phoneticPr fontId="19"/>
  </si>
  <si>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</si>
  <si>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</si>
  <si>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</si>
  <si>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</si>
  <si>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2"/>
        <rFont val="ＭＳ 明朝"/>
        <family val="1"/>
        <charset val="128"/>
      </rPr>
      <t>ア　海　　面</t>
    </r>
    <phoneticPr fontId="19"/>
  </si>
  <si>
    <r>
      <rPr>
        <sz val="11"/>
        <rFont val="ＭＳ 明朝"/>
        <family val="1"/>
        <charset val="128"/>
      </rPr>
      <t>単位：千円</t>
    </r>
  </si>
  <si>
    <r>
      <t xml:space="preserve"> </t>
    </r>
    <r>
      <rPr>
        <sz val="11"/>
        <rFont val="ＭＳ 明朝"/>
        <family val="1"/>
        <charset val="128"/>
      </rPr>
      <t>　　区分</t>
    </r>
    <phoneticPr fontId="19"/>
  </si>
  <si>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</si>
  <si>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</si>
  <si>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</si>
  <si>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9"/>
  </si>
  <si>
    <r>
      <rPr>
        <sz val="11"/>
        <rFont val="ＭＳ 明朝"/>
        <family val="1"/>
        <charset val="128"/>
      </rPr>
      <t>漁具等</t>
    </r>
    <phoneticPr fontId="19"/>
  </si>
  <si>
    <r>
      <rPr>
        <sz val="11"/>
        <rFont val="ＭＳ 明朝"/>
        <family val="1"/>
        <charset val="128"/>
      </rPr>
      <t>水産動植物</t>
    </r>
    <r>
      <rPr>
        <sz val="11"/>
        <rFont val="Century"/>
        <family val="1"/>
      </rPr>
      <t xml:space="preserve">            </t>
    </r>
    <r>
      <rPr>
        <sz val="11"/>
        <rFont val="ＭＳ 明朝"/>
        <family val="1"/>
        <charset val="128"/>
      </rPr>
      <t>の種苗等</t>
    </r>
    <phoneticPr fontId="19"/>
  </si>
  <si>
    <r>
      <rPr>
        <sz val="11"/>
        <rFont val="ＭＳ 明朝"/>
        <family val="1"/>
        <charset val="128"/>
      </rPr>
      <t>住　宅</t>
    </r>
    <phoneticPr fontId="19"/>
  </si>
  <si>
    <r>
      <t>20</t>
    </r>
    <r>
      <rPr>
        <sz val="11"/>
        <rFont val="ＭＳ 明朝"/>
        <family val="1"/>
        <charset val="128"/>
      </rPr>
      <t>トン未満</t>
    </r>
    <phoneticPr fontId="19"/>
  </si>
  <si>
    <r>
      <t>20</t>
    </r>
    <r>
      <rPr>
        <sz val="11"/>
        <rFont val="ＭＳ 明朝"/>
        <family val="1"/>
        <charset val="128"/>
      </rPr>
      <t>トン以上</t>
    </r>
    <phoneticPr fontId="19"/>
  </si>
  <si>
    <r>
      <rPr>
        <sz val="11"/>
        <rFont val="ＭＳ 明朝"/>
        <family val="1"/>
        <charset val="128"/>
      </rPr>
      <t>件数</t>
    </r>
    <phoneticPr fontId="19"/>
  </si>
  <si>
    <r>
      <rPr>
        <sz val="11"/>
        <rFont val="ＭＳ 明朝"/>
        <family val="1"/>
        <charset val="128"/>
      </rPr>
      <t>金額</t>
    </r>
    <rPh sb="0" eb="2">
      <t>キンガク</t>
    </rPh>
    <phoneticPr fontId="19"/>
  </si>
  <si>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</si>
  <si>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　施設資金</t>
    </r>
    <phoneticPr fontId="19"/>
  </si>
  <si>
    <r>
      <rPr>
        <sz val="11"/>
        <rFont val="ＭＳ 明朝"/>
        <family val="1"/>
        <charset val="128"/>
      </rPr>
      <t>種苗購入等育成
必要資金</t>
    </r>
    <phoneticPr fontId="19"/>
  </si>
  <si>
    <r>
      <rPr>
        <sz val="11"/>
        <rFont val="ＭＳ 明朝"/>
        <family val="1"/>
        <charset val="128"/>
      </rPr>
      <t>養殖水産物
収穫用器具資金</t>
    </r>
    <phoneticPr fontId="19"/>
  </si>
  <si>
    <r>
      <rPr>
        <sz val="11"/>
        <rFont val="ＭＳ 明朝"/>
        <family val="1"/>
        <charset val="128"/>
      </rPr>
      <t>経営等改善資金</t>
    </r>
    <phoneticPr fontId="19"/>
  </si>
  <si>
    <r>
      <rPr>
        <sz val="11"/>
        <rFont val="ＭＳ 明朝"/>
        <family val="1"/>
        <charset val="128"/>
      </rPr>
      <t>生活改善資金</t>
    </r>
  </si>
  <si>
    <r>
      <rPr>
        <sz val="11"/>
        <rFont val="ＭＳ 明朝"/>
        <family val="1"/>
        <charset val="128"/>
      </rPr>
      <t>青年漁業者等
養成確保資金</t>
    </r>
  </si>
  <si>
    <r>
      <rPr>
        <sz val="12"/>
        <rFont val="ＭＳ 明朝"/>
        <family val="1"/>
        <charset val="128"/>
      </rPr>
      <t>１９　漁港、港湾</t>
    </r>
    <phoneticPr fontId="19"/>
  </si>
  <si>
    <r>
      <rPr>
        <sz val="12"/>
        <rFont val="ＭＳ 明朝"/>
        <family val="1"/>
        <charset val="128"/>
      </rPr>
      <t>令和</t>
    </r>
    <r>
      <rPr>
        <sz val="12"/>
        <rFont val="Century"/>
        <family val="1"/>
      </rPr>
      <t>6</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9"/>
  </si>
  <si>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</si>
  <si>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</si>
  <si>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</si>
  <si>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</si>
  <si>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</si>
  <si>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</si>
  <si>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</si>
  <si>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</si>
  <si>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</si>
  <si>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</si>
  <si>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</si>
  <si>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</si>
  <si>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</si>
  <si>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</si>
  <si>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</si>
  <si>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</si>
  <si>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</si>
  <si>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</si>
  <si>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　島</t>
    </r>
    <phoneticPr fontId="19"/>
  </si>
  <si>
    <t>m</t>
  </si>
  <si>
    <t>㎡</t>
    <phoneticPr fontId="2"/>
  </si>
  <si>
    <r>
      <rPr>
        <sz val="11"/>
        <rFont val="ＭＳ 明朝"/>
        <family val="1"/>
        <charset val="128"/>
      </rPr>
      <t>酒田市飛島
　　字勝浦</t>
    </r>
    <rPh sb="3" eb="5">
      <t>トビシマ</t>
    </rPh>
    <rPh sb="8" eb="9">
      <t>アザ</t>
    </rPh>
    <phoneticPr fontId="19"/>
  </si>
  <si>
    <r>
      <rPr>
        <sz val="11"/>
        <rFont val="ＭＳ 明朝"/>
        <family val="1"/>
        <charset val="128"/>
      </rPr>
      <t>酒田市飛島
　　字中村</t>
    </r>
    <rPh sb="3" eb="5">
      <t>トビシマ</t>
    </rPh>
    <rPh sb="8" eb="9">
      <t>アザ</t>
    </rPh>
    <phoneticPr fontId="19"/>
  </si>
  <si>
    <t xml:space="preserve"> (1,094.5)
    252.1</t>
  </si>
  <si>
    <t xml:space="preserve">   (261.8) 
    250.0</t>
  </si>
  <si>
    <r>
      <rPr>
        <sz val="11"/>
        <rFont val="ＭＳ 明朝"/>
        <family val="1"/>
        <charset val="128"/>
      </rPr>
      <t>酒田市飛島
　　字法木</t>
    </r>
    <rPh sb="3" eb="5">
      <t>トビシマ</t>
    </rPh>
    <rPh sb="8" eb="9">
      <t>アザ</t>
    </rPh>
    <phoneticPr fontId="19"/>
  </si>
  <si>
    <t xml:space="preserve">   (761.0) 
    338.9</t>
  </si>
  <si>
    <t xml:space="preserve">   (275.4)
    252.4</t>
  </si>
  <si>
    <r>
      <rPr>
        <sz val="11"/>
        <rFont val="ＭＳ 明朝"/>
        <family val="1"/>
        <charset val="128"/>
      </rPr>
      <t>鶴岡市由良</t>
    </r>
  </si>
  <si>
    <t xml:space="preserve">    (30.6) 
        ―</t>
  </si>
  <si>
    <r>
      <rPr>
        <sz val="11"/>
        <rFont val="ＭＳ 明朝"/>
        <family val="1"/>
        <charset val="128"/>
      </rPr>
      <t>堅苔沢</t>
    </r>
  </si>
  <si>
    <r>
      <rPr>
        <sz val="11"/>
        <rFont val="ＭＳ 明朝"/>
        <family val="1"/>
        <charset val="128"/>
      </rPr>
      <t>　〃　堅苔沢</t>
    </r>
  </si>
  <si>
    <r>
      <rPr>
        <sz val="11"/>
        <rFont val="ＭＳ 明朝"/>
        <family val="1"/>
        <charset val="128"/>
      </rPr>
      <t>女　鹿</t>
    </r>
    <phoneticPr fontId="19"/>
  </si>
  <si>
    <r>
      <rPr>
        <sz val="11"/>
        <rFont val="ＭＳ 明朝"/>
        <family val="1"/>
        <charset val="128"/>
      </rPr>
      <t>飽海郡遊佐町
吹浦字女鹿</t>
    </r>
  </si>
  <si>
    <r>
      <rPr>
        <sz val="11"/>
        <rFont val="ＭＳ 明朝"/>
        <family val="1"/>
        <charset val="128"/>
      </rPr>
      <t>吹　浦</t>
    </r>
    <phoneticPr fontId="19"/>
  </si>
  <si>
    <r>
      <rPr>
        <sz val="11"/>
        <rFont val="ＭＳ 明朝"/>
        <family val="1"/>
        <charset val="128"/>
      </rPr>
      <t>　〃　吹浦</t>
    </r>
    <phoneticPr fontId="19"/>
  </si>
  <si>
    <t xml:space="preserve">   (790.3) 
    531.6</t>
  </si>
  <si>
    <r>
      <rPr>
        <sz val="11"/>
        <rFont val="ＭＳ 明朝"/>
        <family val="1"/>
        <charset val="128"/>
      </rPr>
      <t>油　戸</t>
    </r>
    <phoneticPr fontId="19"/>
  </si>
  <si>
    <r>
      <rPr>
        <sz val="11"/>
        <rFont val="ＭＳ 明朝"/>
        <family val="1"/>
        <charset val="128"/>
      </rPr>
      <t>鶴岡市油戸</t>
    </r>
  </si>
  <si>
    <t xml:space="preserve">   (183.5) 
     44.1</t>
  </si>
  <si>
    <r>
      <rPr>
        <sz val="11"/>
        <rFont val="ＭＳ 明朝"/>
        <family val="1"/>
        <charset val="128"/>
      </rPr>
      <t>三　瀬</t>
    </r>
    <phoneticPr fontId="19"/>
  </si>
  <si>
    <r>
      <rPr>
        <sz val="11"/>
        <rFont val="ＭＳ 明朝"/>
        <family val="1"/>
        <charset val="128"/>
      </rPr>
      <t>　〃　三瀬</t>
    </r>
    <phoneticPr fontId="19"/>
  </si>
  <si>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</si>
  <si>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</si>
  <si>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</si>
  <si>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</si>
  <si>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　坪</t>
    </r>
    <phoneticPr fontId="19"/>
  </si>
  <si>
    <r>
      <rPr>
        <sz val="11"/>
        <rFont val="ＭＳ 明朝"/>
        <family val="1"/>
        <charset val="128"/>
      </rPr>
      <t xml:space="preserve">　〃　温海
</t>
    </r>
    <r>
      <rPr>
        <sz val="11"/>
        <rFont val="Century"/>
        <family val="1"/>
      </rPr>
      <t xml:space="preserve">      </t>
    </r>
    <r>
      <rPr>
        <sz val="11"/>
        <rFont val="ＭＳ 明朝"/>
        <family val="1"/>
        <charset val="128"/>
      </rPr>
      <t>字暮坪</t>
    </r>
    <rPh sb="3" eb="5">
      <t>アツミ</t>
    </rPh>
    <rPh sb="12" eb="13">
      <t>アザ</t>
    </rPh>
    <phoneticPr fontId="19"/>
  </si>
  <si>
    <r>
      <rPr>
        <sz val="11"/>
        <rFont val="ＭＳ 明朝"/>
        <family val="1"/>
        <charset val="128"/>
      </rPr>
      <t>米　子</t>
    </r>
    <phoneticPr fontId="19"/>
  </si>
  <si>
    <r>
      <rPr>
        <sz val="11"/>
        <rFont val="ＭＳ 明朝"/>
        <family val="1"/>
        <charset val="128"/>
      </rPr>
      <t xml:space="preserve">　〃　温海
</t>
    </r>
    <r>
      <rPr>
        <sz val="11"/>
        <rFont val="Century"/>
        <family val="1"/>
      </rPr>
      <t xml:space="preserve">      </t>
    </r>
    <r>
      <rPr>
        <sz val="11"/>
        <rFont val="ＭＳ 明朝"/>
        <family val="1"/>
        <charset val="128"/>
      </rPr>
      <t>字米子</t>
    </r>
    <rPh sb="3" eb="5">
      <t>アツミ</t>
    </rPh>
    <rPh sb="12" eb="13">
      <t>アザ</t>
    </rPh>
    <phoneticPr fontId="19"/>
  </si>
  <si>
    <r>
      <rPr>
        <sz val="11"/>
        <rFont val="ＭＳ 明朝"/>
        <family val="1"/>
        <charset val="128"/>
      </rPr>
      <t>温　福</t>
    </r>
    <phoneticPr fontId="19"/>
  </si>
  <si>
    <r>
      <rPr>
        <sz val="11"/>
        <rFont val="ＭＳ 明朝"/>
        <family val="1"/>
        <charset val="128"/>
      </rPr>
      <t>　〃　温海</t>
    </r>
    <phoneticPr fontId="19"/>
  </si>
  <si>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</si>
  <si>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</si>
  <si>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</si>
  <si>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</si>
  <si>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</si>
  <si>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　田</t>
    </r>
    <phoneticPr fontId="19"/>
  </si>
  <si>
    <r>
      <rPr>
        <sz val="11"/>
        <rFont val="ＭＳ 明朝"/>
        <family val="1"/>
        <charset val="128"/>
      </rPr>
      <t>　〃　早田</t>
    </r>
    <phoneticPr fontId="19"/>
  </si>
  <si>
    <r>
      <rPr>
        <sz val="11"/>
        <rFont val="ＭＳ 明朝"/>
        <family val="1"/>
        <charset val="128"/>
      </rPr>
      <t>港
湾</t>
    </r>
  </si>
  <si>
    <r>
      <rPr>
        <sz val="11"/>
        <rFont val="ＭＳ 明朝"/>
        <family val="1"/>
        <charset val="128"/>
      </rPr>
      <t>酒　田</t>
    </r>
    <phoneticPr fontId="19"/>
  </si>
  <si>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</si>
  <si>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</si>
  <si>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</si>
  <si>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</si>
  <si>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</si>
  <si>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t>(2)漁港管理</t>
  </si>
  <si>
    <t>　県管理漁港(6港)における漁港施設の管理、漁船以外の船舶が利用する場合の届出の受理、漁港施設、漁港区域内公共空地等の占用、</t>
  </si>
  <si>
    <t>工作物の設置等に係る許可(協議)を行う。</t>
  </si>
  <si>
    <t>　由良漁港(白山島)及び堅苔沢漁港に係る漁船以外の船舶保管施設(以下「指定施設」)については、平成18年度から指定管理者制度</t>
  </si>
  <si>
    <r>
      <rPr>
        <sz val="11"/>
        <rFont val="ＭＳ 明朝"/>
        <family val="1"/>
        <charset val="128"/>
      </rPr>
      <t>により管理されている。</t>
    </r>
    <phoneticPr fontId="2"/>
  </si>
  <si>
    <r>
      <rPr>
        <sz val="11"/>
        <rFont val="ＭＳ 明朝"/>
        <family val="1"/>
        <charset val="128"/>
      </rPr>
      <t>ア　県管理漁港</t>
    </r>
    <phoneticPr fontId="2"/>
  </si>
  <si>
    <r>
      <rPr>
        <sz val="11"/>
        <rFont val="ＭＳ 明朝"/>
        <family val="1"/>
        <charset val="128"/>
      </rPr>
      <t>　漁港は利用範囲等に応じて第</t>
    </r>
    <r>
      <rPr>
        <sz val="11"/>
        <rFont val="Century"/>
        <family val="1"/>
      </rPr>
      <t>1</t>
    </r>
    <r>
      <rPr>
        <sz val="11"/>
        <rFont val="ＭＳ 明朝"/>
        <family val="1"/>
        <charset val="128"/>
      </rPr>
      <t>種から第</t>
    </r>
    <r>
      <rPr>
        <sz val="11"/>
        <rFont val="Century"/>
        <family val="1"/>
      </rPr>
      <t>4</t>
    </r>
    <r>
      <rPr>
        <sz val="11"/>
        <rFont val="ＭＳ 明朝"/>
        <family val="1"/>
        <charset val="128"/>
      </rPr>
      <t>種までに分類されている。漁港管理者は漁港漁場整備法の規定により地方公共団体と</t>
    </r>
    <phoneticPr fontId="2"/>
  </si>
  <si>
    <r>
      <rPr>
        <sz val="11"/>
        <rFont val="ＭＳ 明朝"/>
        <family val="1"/>
        <charset val="128"/>
      </rPr>
      <t>定められており、</t>
    </r>
    <r>
      <rPr>
        <sz val="11"/>
        <rFont val="Century"/>
        <family val="1"/>
      </rPr>
      <t xml:space="preserve"> </t>
    </r>
    <r>
      <rPr>
        <sz val="11"/>
        <rFont val="ＭＳ 明朝"/>
        <family val="1"/>
        <charset val="128"/>
      </rPr>
      <t>原則として第</t>
    </r>
    <r>
      <rPr>
        <sz val="11"/>
        <rFont val="Century"/>
        <family val="1"/>
      </rPr>
      <t>1</t>
    </r>
    <r>
      <rPr>
        <sz val="11"/>
        <rFont val="ＭＳ 明朝"/>
        <family val="1"/>
        <charset val="128"/>
      </rPr>
      <t>種漁港は市町村が、第</t>
    </r>
    <r>
      <rPr>
        <sz val="11"/>
        <rFont val="Century"/>
        <family val="1"/>
      </rPr>
      <t>2</t>
    </r>
    <r>
      <rPr>
        <sz val="11"/>
        <rFont val="ＭＳ 明朝"/>
        <family val="1"/>
        <charset val="128"/>
      </rPr>
      <t>～</t>
    </r>
    <r>
      <rPr>
        <sz val="11"/>
        <rFont val="Century"/>
        <family val="1"/>
      </rPr>
      <t>4</t>
    </r>
    <r>
      <rPr>
        <sz val="11"/>
        <rFont val="ＭＳ 明朝"/>
        <family val="1"/>
        <charset val="128"/>
      </rPr>
      <t>種漁港は都道府県が漁港管理者となる。</t>
    </r>
    <phoneticPr fontId="2"/>
  </si>
  <si>
    <r>
      <rPr>
        <sz val="11"/>
        <rFont val="ＭＳ 明朝"/>
        <family val="1"/>
        <charset val="128"/>
      </rPr>
      <t>漁港の種類</t>
    </r>
  </si>
  <si>
    <r>
      <rPr>
        <sz val="11"/>
        <rFont val="ＭＳ 明朝"/>
        <family val="1"/>
        <charset val="128"/>
      </rPr>
      <t>漁　港　名　称</t>
    </r>
  </si>
  <si>
    <r>
      <rPr>
        <sz val="11"/>
        <rFont val="ＭＳ 明朝"/>
        <family val="1"/>
        <charset val="128"/>
      </rPr>
      <t>所　在　地</t>
    </r>
  </si>
  <si>
    <r>
      <rPr>
        <sz val="11"/>
        <rFont val="ＭＳ 明朝"/>
        <family val="1"/>
        <charset val="128"/>
      </rPr>
      <t>指定年月日</t>
    </r>
  </si>
  <si>
    <r>
      <rPr>
        <sz val="11"/>
        <rFont val="ＭＳ 明朝"/>
        <family val="1"/>
        <charset val="128"/>
      </rPr>
      <t>第</t>
    </r>
    <r>
      <rPr>
        <sz val="11"/>
        <rFont val="Century"/>
        <family val="1"/>
      </rPr>
      <t>4</t>
    </r>
    <r>
      <rPr>
        <sz val="11"/>
        <rFont val="ＭＳ 明朝"/>
        <family val="1"/>
        <charset val="128"/>
      </rPr>
      <t>種漁港</t>
    </r>
  </si>
  <si>
    <t>飛島漁港(勝浦・中村・法木)</t>
  </si>
  <si>
    <r>
      <rPr>
        <sz val="11"/>
        <rFont val="ＭＳ 明朝"/>
        <family val="1"/>
        <charset val="128"/>
      </rPr>
      <t>酒田市飛島</t>
    </r>
  </si>
  <si>
    <r>
      <rPr>
        <sz val="11"/>
        <rFont val="ＭＳ 明朝"/>
        <family val="1"/>
        <charset val="128"/>
      </rPr>
      <t>昭和</t>
    </r>
    <r>
      <rPr>
        <sz val="11"/>
        <rFont val="Century"/>
        <family val="1"/>
      </rPr>
      <t>26</t>
    </r>
    <r>
      <rPr>
        <sz val="11"/>
        <rFont val="ＭＳ 明朝"/>
        <family val="1"/>
        <charset val="128"/>
      </rPr>
      <t>年</t>
    </r>
    <r>
      <rPr>
        <sz val="11"/>
        <rFont val="Century"/>
        <family val="1"/>
      </rPr>
      <t xml:space="preserve"> 7</t>
    </r>
    <r>
      <rPr>
        <sz val="11"/>
        <rFont val="ＭＳ 明朝"/>
        <family val="1"/>
        <charset val="128"/>
      </rPr>
      <t>月</t>
    </r>
    <r>
      <rPr>
        <sz val="11"/>
        <rFont val="Century"/>
        <family val="1"/>
      </rPr>
      <t>10</t>
    </r>
    <r>
      <rPr>
        <sz val="11"/>
        <rFont val="ＭＳ 明朝"/>
        <family val="1"/>
        <charset val="128"/>
      </rPr>
      <t>日</t>
    </r>
  </si>
  <si>
    <r>
      <rPr>
        <sz val="11"/>
        <rFont val="ＭＳ 明朝"/>
        <family val="1"/>
        <charset val="128"/>
      </rPr>
      <t>第</t>
    </r>
    <r>
      <rPr>
        <sz val="11"/>
        <rFont val="Century"/>
        <family val="1"/>
      </rPr>
      <t>2</t>
    </r>
    <r>
      <rPr>
        <sz val="11"/>
        <rFont val="ＭＳ 明朝"/>
        <family val="1"/>
        <charset val="128"/>
      </rPr>
      <t>種漁港</t>
    </r>
  </si>
  <si>
    <r>
      <rPr>
        <sz val="11"/>
        <rFont val="ＭＳ 明朝"/>
        <family val="1"/>
        <charset val="128"/>
      </rPr>
      <t>由良漁港</t>
    </r>
  </si>
  <si>
    <r>
      <rPr>
        <sz val="11"/>
        <rFont val="ＭＳ 明朝"/>
        <family val="1"/>
        <charset val="128"/>
      </rPr>
      <t>堅苔沢漁港</t>
    </r>
  </si>
  <si>
    <r>
      <rPr>
        <sz val="11"/>
        <rFont val="ＭＳ 明朝"/>
        <family val="1"/>
        <charset val="128"/>
      </rPr>
      <t>鶴岡市堅苔沢</t>
    </r>
  </si>
  <si>
    <r>
      <rPr>
        <sz val="11"/>
        <rFont val="ＭＳ 明朝"/>
        <family val="1"/>
        <charset val="128"/>
      </rPr>
      <t>昭和</t>
    </r>
    <r>
      <rPr>
        <sz val="11"/>
        <rFont val="Century"/>
        <family val="1"/>
      </rPr>
      <t>26</t>
    </r>
    <r>
      <rPr>
        <sz val="11"/>
        <rFont val="ＭＳ 明朝"/>
        <family val="1"/>
        <charset val="128"/>
      </rPr>
      <t>年</t>
    </r>
    <r>
      <rPr>
        <sz val="11"/>
        <rFont val="Century"/>
        <family val="1"/>
      </rPr>
      <t>11</t>
    </r>
    <r>
      <rPr>
        <sz val="11"/>
        <rFont val="ＭＳ 明朝"/>
        <family val="1"/>
        <charset val="128"/>
      </rPr>
      <t>月</t>
    </r>
    <r>
      <rPr>
        <sz val="11"/>
        <rFont val="Century"/>
        <family val="1"/>
      </rPr>
      <t>14</t>
    </r>
    <r>
      <rPr>
        <sz val="11"/>
        <rFont val="ＭＳ 明朝"/>
        <family val="1"/>
        <charset val="128"/>
      </rPr>
      <t>日</t>
    </r>
  </si>
  <si>
    <r>
      <rPr>
        <sz val="11"/>
        <rFont val="ＭＳ 明朝"/>
        <family val="1"/>
        <charset val="128"/>
      </rPr>
      <t>第</t>
    </r>
    <r>
      <rPr>
        <sz val="11"/>
        <rFont val="Century"/>
        <family val="1"/>
      </rPr>
      <t>1</t>
    </r>
    <r>
      <rPr>
        <sz val="11"/>
        <rFont val="ＭＳ 明朝"/>
        <family val="1"/>
        <charset val="128"/>
      </rPr>
      <t>種漁港</t>
    </r>
  </si>
  <si>
    <r>
      <rPr>
        <sz val="11"/>
        <rFont val="ＭＳ 明朝"/>
        <family val="1"/>
        <charset val="128"/>
      </rPr>
      <t>吹浦漁港</t>
    </r>
  </si>
  <si>
    <r>
      <rPr>
        <sz val="11"/>
        <rFont val="ＭＳ 明朝"/>
        <family val="1"/>
        <charset val="128"/>
      </rPr>
      <t>遊佐町吹浦</t>
    </r>
  </si>
  <si>
    <r>
      <rPr>
        <sz val="11"/>
        <rFont val="ＭＳ 明朝"/>
        <family val="1"/>
        <charset val="128"/>
      </rPr>
      <t>小波渡漁港</t>
    </r>
  </si>
  <si>
    <r>
      <rPr>
        <sz val="11"/>
        <rFont val="ＭＳ 明朝"/>
        <family val="1"/>
        <charset val="128"/>
      </rPr>
      <t>鶴岡市小波渡</t>
    </r>
  </si>
  <si>
    <r>
      <rPr>
        <sz val="11"/>
        <rFont val="ＭＳ 明朝"/>
        <family val="1"/>
        <charset val="128"/>
      </rPr>
      <t>昭和</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29</t>
    </r>
    <r>
      <rPr>
        <sz val="11"/>
        <rFont val="ＭＳ 明朝"/>
        <family val="1"/>
        <charset val="128"/>
      </rPr>
      <t>日</t>
    </r>
  </si>
  <si>
    <r>
      <rPr>
        <sz val="11"/>
        <rFont val="ＭＳ 明朝"/>
        <family val="1"/>
        <charset val="128"/>
      </rPr>
      <t>米子漁港</t>
    </r>
  </si>
  <si>
    <r>
      <rPr>
        <sz val="11"/>
        <rFont val="ＭＳ 明朝"/>
        <family val="1"/>
        <charset val="128"/>
      </rPr>
      <t>鶴岡市温海</t>
    </r>
  </si>
  <si>
    <r>
      <rPr>
        <sz val="11"/>
        <rFont val="ＭＳ 明朝"/>
        <family val="1"/>
        <charset val="128"/>
      </rPr>
      <t>イ　漁港の管理</t>
    </r>
    <phoneticPr fontId="2"/>
  </si>
  <si>
    <r>
      <rPr>
        <sz val="11"/>
        <rFont val="ＭＳ 明朝"/>
        <family val="1"/>
        <charset val="128"/>
      </rPr>
      <t>　漁港施設に破損がないか、漁港区域に危険な漂着物がないか等を監視するため、週に</t>
    </r>
    <r>
      <rPr>
        <sz val="11"/>
        <rFont val="Century"/>
        <family val="1"/>
      </rPr>
      <t>1</t>
    </r>
    <r>
      <rPr>
        <sz val="11"/>
        <rFont val="ＭＳ 明朝"/>
        <family val="1"/>
        <charset val="128"/>
      </rPr>
      <t>回程度巡回を行っている。</t>
    </r>
    <rPh sb="41" eb="43">
      <t>テイド</t>
    </rPh>
    <rPh sb="43" eb="45">
      <t>ジュンカイ</t>
    </rPh>
    <rPh sb="46" eb="47">
      <t>オコナ</t>
    </rPh>
    <phoneticPr fontId="2"/>
  </si>
  <si>
    <r>
      <rPr>
        <sz val="11"/>
        <rFont val="ＭＳ 明朝"/>
        <family val="1"/>
        <charset val="128"/>
      </rPr>
      <t>ウ　漁船以外の船舶の利用</t>
    </r>
    <phoneticPr fontId="2"/>
  </si>
  <si>
    <r>
      <rPr>
        <sz val="11"/>
        <rFont val="ＭＳ 明朝"/>
        <family val="1"/>
        <charset val="128"/>
      </rPr>
      <t>　漁港は漁業の本拠地として整備されているため、漁船以外の船舶が利用する場合には、</t>
    </r>
    <phoneticPr fontId="2"/>
  </si>
  <si>
    <r>
      <rPr>
        <sz val="11"/>
        <rFont val="ＭＳ 明朝"/>
        <family val="1"/>
        <charset val="128"/>
      </rPr>
      <t>令和</t>
    </r>
    <r>
      <rPr>
        <sz val="11"/>
        <rFont val="Century"/>
        <family val="1"/>
      </rPr>
      <t>2</t>
    </r>
    <r>
      <rPr>
        <sz val="11"/>
        <rFont val="ＭＳ 明朝"/>
        <family val="1"/>
        <charset val="128"/>
      </rPr>
      <t>年度</t>
    </r>
    <rPh sb="0" eb="2">
      <t>レイワ</t>
    </rPh>
    <rPh sb="3" eb="4">
      <t>ネン</t>
    </rPh>
    <rPh sb="4" eb="5">
      <t>ド</t>
    </rPh>
    <phoneticPr fontId="2"/>
  </si>
  <si>
    <r>
      <rPr>
        <sz val="11"/>
        <rFont val="ＭＳ 明朝"/>
        <family val="1"/>
        <charset val="128"/>
      </rPr>
      <t>令和</t>
    </r>
    <r>
      <rPr>
        <sz val="11"/>
        <rFont val="Century"/>
        <family val="1"/>
      </rPr>
      <t>3</t>
    </r>
    <r>
      <rPr>
        <sz val="11"/>
        <rFont val="ＭＳ 明朝"/>
        <family val="1"/>
        <charset val="128"/>
      </rPr>
      <t>年度</t>
    </r>
    <rPh sb="0" eb="2">
      <t>レイワ</t>
    </rPh>
    <rPh sb="3" eb="4">
      <t>ネン</t>
    </rPh>
    <rPh sb="4" eb="5">
      <t>ド</t>
    </rPh>
    <phoneticPr fontId="2"/>
  </si>
  <si>
    <r>
      <rPr>
        <sz val="11"/>
        <rFont val="ＭＳ 明朝"/>
        <family val="1"/>
        <charset val="128"/>
      </rPr>
      <t>令和</t>
    </r>
    <r>
      <rPr>
        <sz val="11"/>
        <rFont val="Century"/>
        <family val="1"/>
      </rPr>
      <t>4</t>
    </r>
    <r>
      <rPr>
        <sz val="11"/>
        <rFont val="ＭＳ 明朝"/>
        <family val="1"/>
        <charset val="128"/>
      </rPr>
      <t>年度</t>
    </r>
    <rPh sb="0" eb="2">
      <t>レイワ</t>
    </rPh>
    <rPh sb="3" eb="4">
      <t>ネン</t>
    </rPh>
    <rPh sb="4" eb="5">
      <t>ド</t>
    </rPh>
    <phoneticPr fontId="2"/>
  </si>
  <si>
    <r>
      <rPr>
        <sz val="11"/>
        <rFont val="ＭＳ 明朝"/>
        <family val="1"/>
        <charset val="128"/>
      </rPr>
      <t>令和</t>
    </r>
    <r>
      <rPr>
        <sz val="11"/>
        <rFont val="Century"/>
        <family val="1"/>
      </rPr>
      <t>5</t>
    </r>
    <r>
      <rPr>
        <sz val="11"/>
        <rFont val="ＭＳ 明朝"/>
        <family val="1"/>
        <charset val="128"/>
      </rPr>
      <t>年度</t>
    </r>
    <rPh sb="0" eb="2">
      <t>レイワ</t>
    </rPh>
    <rPh sb="3" eb="4">
      <t>ネン</t>
    </rPh>
    <rPh sb="4" eb="5">
      <t>ド</t>
    </rPh>
    <phoneticPr fontId="2"/>
  </si>
  <si>
    <r>
      <rPr>
        <sz val="11"/>
        <rFont val="ＭＳ 明朝"/>
        <family val="1"/>
        <charset val="128"/>
      </rPr>
      <t>岸壁利用届受理件数</t>
    </r>
  </si>
  <si>
    <r>
      <rPr>
        <sz val="11"/>
        <rFont val="ＭＳ 明朝"/>
        <family val="1"/>
        <charset val="128"/>
      </rPr>
      <t>　漁港管理者は漁港施設を占用等する場合には漁港管理条例、漁港区域内の公共空地を占用等する場合には漁港漁場整備法、</t>
    </r>
    <phoneticPr fontId="2"/>
  </si>
  <si>
    <r>
      <rPr>
        <sz val="1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</si>
  <si>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</si>
  <si>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</si>
  <si>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2"/>
  </si>
  <si>
    <r>
      <rPr>
        <sz val="11"/>
        <rFont val="ＭＳ 明朝"/>
        <family val="1"/>
        <charset val="128"/>
      </rPr>
      <t>件　　　数</t>
    </r>
  </si>
  <si>
    <t>R2</t>
  </si>
  <si>
    <t>R3</t>
    <phoneticPr fontId="2"/>
  </si>
  <si>
    <t>R4</t>
    <phoneticPr fontId="2"/>
  </si>
  <si>
    <t>R5</t>
    <phoneticPr fontId="2"/>
  </si>
  <si>
    <r>
      <rPr>
        <sz val="11"/>
        <rFont val="ＭＳ 明朝"/>
        <family val="1"/>
        <charset val="128"/>
      </rPr>
      <t>　飛　島　漁　港　</t>
    </r>
    <phoneticPr fontId="2"/>
  </si>
  <si>
    <r>
      <rPr>
        <sz val="11"/>
        <rFont val="ＭＳ 明朝"/>
        <family val="1"/>
        <charset val="128"/>
      </rPr>
      <t>由　良　漁　港</t>
    </r>
    <phoneticPr fontId="2"/>
  </si>
  <si>
    <r>
      <rPr>
        <sz val="11"/>
        <rFont val="ＭＳ 明朝"/>
        <family val="1"/>
        <charset val="128"/>
      </rPr>
      <t>堅</t>
    </r>
    <r>
      <rPr>
        <sz val="11"/>
        <rFont val="Century"/>
        <family val="1"/>
      </rPr>
      <t xml:space="preserve"> </t>
    </r>
    <r>
      <rPr>
        <sz val="11"/>
        <rFont val="ＭＳ 明朝"/>
        <family val="1"/>
        <charset val="128"/>
      </rPr>
      <t>苔</t>
    </r>
    <r>
      <rPr>
        <sz val="11"/>
        <rFont val="Century"/>
        <family val="1"/>
      </rPr>
      <t xml:space="preserve"> </t>
    </r>
    <r>
      <rPr>
        <sz val="11"/>
        <rFont val="ＭＳ 明朝"/>
        <family val="1"/>
        <charset val="128"/>
      </rPr>
      <t>沢</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2"/>
  </si>
  <si>
    <r>
      <rPr>
        <sz val="11"/>
        <rFont val="ＭＳ 明朝"/>
        <family val="1"/>
        <charset val="128"/>
      </rPr>
      <t>吹　浦　漁　港</t>
    </r>
    <phoneticPr fontId="2"/>
  </si>
  <si>
    <r>
      <rPr>
        <sz val="11"/>
        <rFont val="ＭＳ 明朝"/>
        <family val="1"/>
        <charset val="128"/>
      </rPr>
      <t>小</t>
    </r>
    <r>
      <rPr>
        <sz val="11"/>
        <rFont val="Century"/>
        <family val="1"/>
      </rPr>
      <t xml:space="preserve"> </t>
    </r>
    <r>
      <rPr>
        <sz val="11"/>
        <rFont val="ＭＳ 明朝"/>
        <family val="1"/>
        <charset val="128"/>
      </rPr>
      <t>波</t>
    </r>
    <r>
      <rPr>
        <sz val="11"/>
        <rFont val="Century"/>
        <family val="1"/>
      </rPr>
      <t xml:space="preserve"> </t>
    </r>
    <r>
      <rPr>
        <sz val="11"/>
        <rFont val="ＭＳ 明朝"/>
        <family val="1"/>
        <charset val="128"/>
      </rPr>
      <t>渡</t>
    </r>
    <r>
      <rPr>
        <sz val="11"/>
        <rFont val="Century"/>
        <family val="1"/>
      </rPr>
      <t xml:space="preserve"> </t>
    </r>
    <r>
      <rPr>
        <sz val="11"/>
        <rFont val="ＭＳ 明朝"/>
        <family val="1"/>
        <charset val="128"/>
      </rPr>
      <t>漁</t>
    </r>
    <r>
      <rPr>
        <sz val="11"/>
        <rFont val="Century"/>
        <family val="1"/>
      </rPr>
      <t xml:space="preserve"> </t>
    </r>
    <r>
      <rPr>
        <sz val="11"/>
        <rFont val="ＭＳ 明朝"/>
        <family val="1"/>
        <charset val="128"/>
      </rPr>
      <t>港</t>
    </r>
    <phoneticPr fontId="2"/>
  </si>
  <si>
    <r>
      <rPr>
        <sz val="11"/>
        <rFont val="ＭＳ 明朝"/>
        <family val="1"/>
        <charset val="128"/>
      </rPr>
      <t>米　子　漁　港</t>
    </r>
    <phoneticPr fontId="2"/>
  </si>
  <si>
    <r>
      <rPr>
        <sz val="11"/>
        <rFont val="ＭＳ 明朝"/>
        <family val="1"/>
        <charset val="128"/>
      </rPr>
      <t>オ　指定施設使用許可</t>
    </r>
    <phoneticPr fontId="2"/>
  </si>
  <si>
    <r>
      <rPr>
        <sz val="11"/>
        <rFont val="ＭＳ 明朝"/>
        <family val="1"/>
        <charset val="128"/>
      </rPr>
      <t>　漁港施設内にある指定施設を使用する場合は漁港管理条例に基づく指定施設の使用許可が必要となる。</t>
    </r>
    <phoneticPr fontId="2"/>
  </si>
  <si>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t>
    </r>
    <rPh sb="1" eb="3">
      <t>ユラ</t>
    </rPh>
    <rPh sb="3" eb="5">
      <t>ギョコウ</t>
    </rPh>
    <rPh sb="5" eb="6">
      <t>オヨ</t>
    </rPh>
    <rPh sb="7" eb="10">
      <t>カタノリザワ</t>
    </rPh>
    <rPh sb="10" eb="12">
      <t>ギョコウ</t>
    </rPh>
    <phoneticPr fontId="2"/>
  </si>
  <si>
    <r>
      <rPr>
        <sz val="11"/>
        <rFont val="ＭＳ 明朝"/>
        <family val="1"/>
        <charset val="128"/>
      </rPr>
      <t>山形県漁業協同組合が指定管理者となっている。吹浦漁港については、平成</t>
    </r>
    <r>
      <rPr>
        <sz val="11"/>
        <rFont val="Century"/>
        <family val="1"/>
      </rPr>
      <t>30</t>
    </r>
    <r>
      <rPr>
        <sz val="11"/>
        <rFont val="ＭＳ 明朝"/>
        <family val="1"/>
        <charset val="128"/>
      </rPr>
      <t>年度から指定施設として指定された。</t>
    </r>
    <rPh sb="22" eb="24">
      <t>フクラ</t>
    </rPh>
    <rPh sb="24" eb="26">
      <t>ギョコウ</t>
    </rPh>
    <rPh sb="32" eb="34">
      <t>ヘイセイ</t>
    </rPh>
    <rPh sb="36" eb="38">
      <t>ネンド</t>
    </rPh>
    <rPh sb="40" eb="42">
      <t>シテイ</t>
    </rPh>
    <rPh sb="42" eb="44">
      <t>シセツ</t>
    </rPh>
    <rPh sb="47" eb="49">
      <t>シテイ</t>
    </rPh>
    <phoneticPr fontId="2"/>
  </si>
  <si>
    <r>
      <rPr>
        <sz val="11"/>
        <rFont val="ＭＳ 明朝"/>
        <family val="1"/>
        <charset val="128"/>
      </rPr>
      <t>使用許可件数</t>
    </r>
  </si>
  <si>
    <t>R2</t>
    <phoneticPr fontId="2"/>
  </si>
  <si>
    <r>
      <rPr>
        <sz val="11"/>
        <rFont val="ＭＳ 明朝"/>
        <family val="1"/>
        <charset val="128"/>
      </rPr>
      <t>堅　苔　沢　漁　港</t>
    </r>
    <phoneticPr fontId="2"/>
  </si>
  <si>
    <r>
      <rPr>
        <sz val="11"/>
        <rFont val="ＭＳ 明朝"/>
        <family val="1"/>
        <charset val="128"/>
      </rPr>
      <t>吹</t>
    </r>
    <r>
      <rPr>
        <sz val="11"/>
        <rFont val="Century"/>
        <family val="1"/>
      </rPr>
      <t xml:space="preserve"> </t>
    </r>
    <r>
      <rPr>
        <sz val="11"/>
        <rFont val="ＭＳ 明朝"/>
        <family val="1"/>
        <charset val="128"/>
      </rPr>
      <t>　浦</t>
    </r>
    <r>
      <rPr>
        <sz val="11"/>
        <rFont val="Century"/>
        <family val="1"/>
      </rPr>
      <t xml:space="preserve"> </t>
    </r>
    <r>
      <rPr>
        <sz val="11"/>
        <rFont val="ＭＳ 明朝"/>
        <family val="1"/>
        <charset val="128"/>
      </rPr>
      <t>　漁</t>
    </r>
    <r>
      <rPr>
        <sz val="11"/>
        <rFont val="Century"/>
        <family val="1"/>
      </rPr>
      <t xml:space="preserve"> </t>
    </r>
    <r>
      <rPr>
        <sz val="11"/>
        <rFont val="ＭＳ 明朝"/>
        <family val="1"/>
        <charset val="128"/>
      </rPr>
      <t>　港</t>
    </r>
    <rPh sb="0" eb="1">
      <t>スイ</t>
    </rPh>
    <rPh sb="3" eb="4">
      <t>ウラ</t>
    </rPh>
    <phoneticPr fontId="2"/>
  </si>
  <si>
    <t>8</t>
    <phoneticPr fontId="2"/>
  </si>
  <si>
    <t>12</t>
    <phoneticPr fontId="2"/>
  </si>
  <si>
    <t>13</t>
    <phoneticPr fontId="2"/>
  </si>
  <si>
    <t>17</t>
    <phoneticPr fontId="2"/>
  </si>
  <si>
    <t>18</t>
    <phoneticPr fontId="2"/>
  </si>
  <si>
    <r>
      <rPr>
        <sz val="10"/>
        <color theme="1"/>
        <rFont val="ＭＳ 明朝"/>
        <family val="1"/>
        <charset val="128"/>
      </rPr>
      <t>漁業取締･調査･月峯･･････････････････････････</t>
    </r>
    <rPh sb="8" eb="9">
      <t>ツキ</t>
    </rPh>
    <rPh sb="9" eb="10">
      <t>ミネ</t>
    </rPh>
    <phoneticPr fontId="2"/>
  </si>
  <si>
    <r>
      <rPr>
        <sz val="10"/>
        <color theme="1"/>
        <rFont val="ＭＳ 明朝"/>
        <family val="1"/>
        <charset val="128"/>
      </rPr>
      <t>　さけ人工ふ化場位置略図･････････････････････････</t>
    </r>
    <phoneticPr fontId="2"/>
  </si>
  <si>
    <t>7~8</t>
    <phoneticPr fontId="2"/>
  </si>
  <si>
    <r>
      <rPr>
        <sz val="11"/>
        <color theme="1"/>
        <rFont val="ＭＳ 明朝"/>
        <family val="1"/>
        <charset val="128"/>
      </rPr>
      <t>小</t>
    </r>
    <r>
      <rPr>
        <sz val="11"/>
        <color theme="1"/>
        <rFont val="Century"/>
        <family val="1"/>
      </rPr>
      <t xml:space="preserve">          </t>
    </r>
    <r>
      <rPr>
        <sz val="11"/>
        <color theme="1"/>
        <rFont val="ＭＳ 明朝"/>
        <family val="1"/>
        <charset val="128"/>
      </rPr>
      <t>計</t>
    </r>
    <phoneticPr fontId="19"/>
  </si>
  <si>
    <r>
      <rPr>
        <sz val="11"/>
        <color theme="1"/>
        <rFont val="ＭＳ 明朝"/>
        <family val="1"/>
        <charset val="128"/>
      </rPr>
      <t>合</t>
    </r>
    <r>
      <rPr>
        <sz val="11"/>
        <color theme="1"/>
        <rFont val="Century"/>
        <family val="1"/>
      </rPr>
      <t xml:space="preserve">          </t>
    </r>
    <r>
      <rPr>
        <sz val="11"/>
        <color theme="1"/>
        <rFont val="ＭＳ 明朝"/>
        <family val="1"/>
        <charset val="128"/>
      </rPr>
      <t>計</t>
    </r>
    <phoneticPr fontId="19"/>
  </si>
  <si>
    <t>　(3)入会許可漁業････････････････････････････････</t>
  </si>
  <si>
    <t>　(4)小型いかつり漁業､許可隻数(道県別)････････････</t>
  </si>
  <si>
    <t>　(1)庄内浜文化伝道師講座････････････････････････</t>
  </si>
  <si>
    <t>　(5)大臣許可・届出漁業････････････････････････････････</t>
  </si>
  <si>
    <t>　(2)庄内浜の魚消費拡大事業･･････････････････････</t>
  </si>
  <si>
    <t>水産関係歳出決算の概要(一般会計)･････････････</t>
  </si>
  <si>
    <t>　(6)沿岸くろまぐろ漁業承認件数･･････････････････</t>
  </si>
  <si>
    <t>　(3)庄内浜ブランド創出協議会･････････････････････</t>
    <rPh sb="4" eb="6">
      <t>ショウナイ</t>
    </rPh>
    <rPh sb="6" eb="7">
      <t>ハマ</t>
    </rPh>
    <rPh sb="11" eb="13">
      <t>ソウシュツ</t>
    </rPh>
    <rPh sb="13" eb="16">
      <t>キョウギカイ</t>
    </rPh>
    <phoneticPr fontId="2"/>
  </si>
  <si>
    <t>　(7)遊漁船業登録件数････････････････････････････</t>
  </si>
  <si>
    <t>　(1)山形県漁業協同組合･･････････････････････････</t>
  </si>
  <si>
    <t>　(2)内水面漁業協同組合･･････････････････････････</t>
  </si>
  <si>
    <t>　(1)山形県酒田漁業無線局････････････････････････</t>
  </si>
  <si>
    <t>　(3)業種別漁業協同組合･･････････････････････････</t>
  </si>
  <si>
    <t>　(2)山形県漁業協同組合漁業無線局････････････････</t>
  </si>
  <si>
    <t>　(4)漁業生産組合････････････････････････････････</t>
  </si>
  <si>
    <t>(1)海面生産高</t>
  </si>
  <si>
    <t>　(5)漁業協同組合連合会･･････････････････････････</t>
  </si>
  <si>
    <t>　(1)漁港及び漁港海岸整備事業等･･･････････････････</t>
    <rPh sb="16" eb="17">
      <t>ナド</t>
    </rPh>
    <phoneticPr fontId="2"/>
  </si>
  <si>
    <t>　(6)日本漁船保険組合山形県支所･･････････････････････</t>
    <rPh sb="4" eb="6">
      <t>ニホン</t>
    </rPh>
    <phoneticPr fontId="2"/>
  </si>
  <si>
    <t>　(7)全国漁業信用基金協会山形支所･･････････････････････</t>
    <rPh sb="4" eb="6">
      <t>ゼンコク</t>
    </rPh>
    <rPh sb="14" eb="16">
      <t>ヤマガタ</t>
    </rPh>
    <rPh sb="16" eb="18">
      <t>シショ</t>
    </rPh>
    <phoneticPr fontId="2"/>
  </si>
  <si>
    <t>　 (1)さけ人工ふ化放流事業･････････････････････････</t>
    <rPh sb="7" eb="9">
      <t>ジンコウ</t>
    </rPh>
    <rPh sb="10" eb="11">
      <t>カ</t>
    </rPh>
    <rPh sb="11" eb="13">
      <t>ホウリュウ</t>
    </rPh>
    <rPh sb="13" eb="15">
      <t>ジギョウ</t>
    </rPh>
    <phoneticPr fontId="2"/>
  </si>
  <si>
    <t>　(8)全国合同漁業共済組合山形県事務所･････････････････</t>
  </si>
  <si>
    <t>　(9)その他の団体･････････････････････････････････････</t>
  </si>
  <si>
    <t>　(2)あわび放流事業･･････････････････････････････</t>
  </si>
  <si>
    <t>　(3)ひらめ放流事業･･････････････････････････････</t>
  </si>
  <si>
    <t>　(1)金融制度別貸出残高･･･････････････････････････････</t>
  </si>
  <si>
    <t>(2)内水面生産高</t>
  </si>
  <si>
    <t>　(4)とらふぐ放流事業･････････････････････････････</t>
    <rPh sb="11" eb="12">
      <t>ギョウ</t>
    </rPh>
    <phoneticPr fontId="2"/>
  </si>
  <si>
    <t>　(2)漁業近代化資金令和5年度融資実績････････････････</t>
    <rPh sb="11" eb="13">
      <t>レイワ</t>
    </rPh>
    <rPh sb="14" eb="15">
      <t>ネン</t>
    </rPh>
    <phoneticPr fontId="2"/>
  </si>
  <si>
    <t>　(3)沿岸漁業改善資金令和5年度融資実績･･････････････</t>
    <rPh sb="12" eb="14">
      <t>レイワ</t>
    </rPh>
    <rPh sb="15" eb="16">
      <t>ネン</t>
    </rPh>
    <phoneticPr fontId="2"/>
  </si>
  <si>
    <t>　(1)新規就業者数････････････････････････････････</t>
  </si>
  <si>
    <t>　(2)短期研修････････････････････････････････････</t>
  </si>
  <si>
    <t>　(1)漁港･港湾施設一覧表･･････････････････････････････</t>
  </si>
  <si>
    <t>　(1)漁業権免許件数･･････････････････････････････</t>
  </si>
  <si>
    <t>　(3)長期研修(技術研修) ･･････････････････････････</t>
  </si>
  <si>
    <t>　(2)漁港管理･････････････････････････････････････････</t>
  </si>
  <si>
    <t>　(2)漁業種類別､地区別､知事許可隻数･･････････････</t>
  </si>
  <si>
    <t>　(4)新規漁業就業者準備研修･･････････････････････</t>
  </si>
  <si>
    <t xml:space="preserve">(団体検査)　 </t>
    <rPh sb="1" eb="3">
      <t>ダンタイ</t>
    </rPh>
    <rPh sb="3" eb="5">
      <t>ケンサ</t>
    </rPh>
    <phoneticPr fontId="19"/>
  </si>
  <si>
    <t>(農業経営・所得向上推進課) 　</t>
    <rPh sb="1" eb="3">
      <t>ノウギョウ</t>
    </rPh>
    <rPh sb="3" eb="5">
      <t>ケイエイ</t>
    </rPh>
    <rPh sb="6" eb="8">
      <t>ショトク</t>
    </rPh>
    <rPh sb="8" eb="10">
      <t>コウジョウ</t>
    </rPh>
    <rPh sb="10" eb="12">
      <t>スイシン</t>
    </rPh>
    <rPh sb="12" eb="13">
      <t>カ</t>
    </rPh>
    <phoneticPr fontId="19"/>
  </si>
  <si>
    <t>(水産振興課) 　</t>
    <rPh sb="1" eb="3">
      <t>スイサン</t>
    </rPh>
    <rPh sb="3" eb="5">
      <t>シンコウ</t>
    </rPh>
    <rPh sb="5" eb="6">
      <t>カ</t>
    </rPh>
    <phoneticPr fontId="19"/>
  </si>
  <si>
    <t>(農政企画課)　</t>
  </si>
  <si>
    <t>(農業経営・所得向上推進課)</t>
    <rPh sb="1" eb="3">
      <t>ノウギョウ</t>
    </rPh>
    <rPh sb="3" eb="5">
      <t>ケイエイ</t>
    </rPh>
    <rPh sb="6" eb="12">
      <t>ショトクコウジョウスイシン</t>
    </rPh>
    <rPh sb="12" eb="13">
      <t>カ</t>
    </rPh>
    <phoneticPr fontId="19"/>
  </si>
  <si>
    <t xml:space="preserve">(水産振興課)　 </t>
    <rPh sb="1" eb="3">
      <t>スイサン</t>
    </rPh>
    <rPh sb="3" eb="5">
      <t>シンコウ</t>
    </rPh>
    <phoneticPr fontId="19"/>
  </si>
  <si>
    <t>総務担当(総務係)</t>
  </si>
  <si>
    <t>TEL　(代表)</t>
  </si>
  <si>
    <t>(総務担当)</t>
  </si>
  <si>
    <t>(28名)(うち併任1名)</t>
  </si>
  <si>
    <t>(振興普及) 　</t>
  </si>
  <si>
    <t>(漁港整備) 　</t>
  </si>
  <si>
    <t>(漁業調整)</t>
  </si>
  <si>
    <t>水産基盤(漁港､漁場)整備･海岸施設整備、漁港施設･漁港海岸施設の管理､</t>
  </si>
  <si>
    <t>漁業監視調査船月峯(52ﾄﾝ､馬力1,854kW×2)</t>
  </si>
  <si>
    <t>水産研究所(23名)</t>
    <rPh sb="2" eb="5">
      <t>ケンキュウジョ</t>
    </rPh>
    <phoneticPr fontId="19"/>
  </si>
  <si>
    <t>漁海況予報､漁場調査､資源評価･管理研究､漁業試験調査船最上丸(198ﾄﾝ､1323kW)</t>
  </si>
  <si>
    <t>(スマート漁業推進部　・資源利用部)</t>
  </si>
  <si>
    <t>(浅海増殖部)　</t>
    <rPh sb="1" eb="3">
      <t>センカイ</t>
    </rPh>
    <rPh sb="3" eb="5">
      <t>ゾウショク</t>
    </rPh>
    <rPh sb="5" eb="6">
      <t>ブ</t>
    </rPh>
    <phoneticPr fontId="19"/>
  </si>
  <si>
    <t xml:space="preserve">内水面水産研究所(8名)   </t>
  </si>
  <si>
    <t>山形海区漁業調整委員会(5名)</t>
  </si>
  <si>
    <t>(うち併任4名)</t>
  </si>
  <si>
    <t>山形県内水面漁場管理委員会(5名)</t>
  </si>
  <si>
    <t>(うち併任5名)</t>
  </si>
  <si>
    <t>主な漁場(水深m)</t>
  </si>
  <si>
    <t>一本釣り(火光利用)</t>
  </si>
  <si>
    <t>最上川(河口部)</t>
  </si>
  <si>
    <t>一本釣り(ひらめ)</t>
  </si>
  <si>
    <t>飛島西側500以浅(許可漁場)</t>
  </si>
  <si>
    <t>※総経営体数は284経営体で､前回調査(H25)前年より75経営体減少した｡ 　</t>
  </si>
  <si>
    <t>(平成30年漁業ｾﾝｻｽ)</t>
  </si>
  <si>
    <t>(漁協統計)</t>
  </si>
  <si>
    <t xml:space="preserve"> (2)内水面生産高</t>
  </si>
  <si>
    <t>(1)  漁業権免許件数</t>
  </si>
  <si>
    <t xml:space="preserve">(2) 漁業種類別､地区別､知事許可隻数                                                                     　　       </t>
  </si>
  <si>
    <t>あわび・なまこ(磯見)</t>
    <rPh sb="8" eb="10">
      <t>イソミ</t>
    </rPh>
    <phoneticPr fontId="2"/>
  </si>
  <si>
    <t>あわび・なまこ(素潜り)</t>
    <rPh sb="8" eb="9">
      <t>ス</t>
    </rPh>
    <rPh sb="9" eb="10">
      <t>モグ</t>
    </rPh>
    <phoneticPr fontId="2"/>
  </si>
  <si>
    <t>(3) 入会許可漁業</t>
  </si>
  <si>
    <t>新潟海区との委員会協定(甲区域)</t>
  </si>
  <si>
    <t>新潟海区との委員会協定(乙区域)</t>
  </si>
  <si>
    <t>R6.5.31)</t>
  </si>
  <si>
    <t>( )内は協定の有効期間</t>
  </si>
  <si>
    <t>(4) 小型いか釣り漁業､許可隻数(道県別)</t>
    <rPh sb="8" eb="9">
      <t>ツ</t>
    </rPh>
    <phoneticPr fontId="2"/>
  </si>
  <si>
    <t>3(2)</t>
  </si>
  <si>
    <t>80(2)</t>
  </si>
  <si>
    <t>5(5)</t>
  </si>
  <si>
    <t>41(5)</t>
  </si>
  <si>
    <t>3(3)</t>
  </si>
  <si>
    <t>112(3)</t>
  </si>
  <si>
    <t>11(10)</t>
  </si>
  <si>
    <t>233(10)</t>
  </si>
  <si>
    <t>うち( )内は本県の陸揚げなし</t>
  </si>
  <si>
    <t xml:space="preserve">(5) 大臣許可・届出漁業      </t>
    <rPh sb="9" eb="11">
      <t>トドケデ</t>
    </rPh>
    <phoneticPr fontId="2"/>
  </si>
  <si>
    <t>(6) 沿岸くろまぐろ漁業承認件数(日本海・九州西広域漁業調整委員会承認)</t>
  </si>
  <si>
    <t>(7) 遊漁船業登録件数</t>
  </si>
  <si>
    <t>　海面では、漁業監視調査船「月峯」(52ﾄﾝ、D・1,854kW×2)等による海上取締が3件(遊漁3件)であり、</t>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5" eb="46">
      <t>ケン</t>
    </rPh>
    <rPh sb="47" eb="49">
      <t>ユウギョ</t>
    </rPh>
    <phoneticPr fontId="19"/>
  </si>
  <si>
    <t>(2)　山形県漁業協同組合漁業無線局</t>
  </si>
  <si>
    <t>周波数(KHz)</t>
  </si>
  <si>
    <t>(1)漁港及び漁港海岸整備事業等</t>
    <rPh sb="15" eb="16">
      <t>トウ</t>
    </rPh>
    <phoneticPr fontId="19"/>
  </si>
  <si>
    <t>国庫補助金           (補助率)</t>
  </si>
  <si>
    <t>(8/10)</t>
  </si>
  <si>
    <t>(2/10)</t>
  </si>
  <si>
    <t>耐震補強 　防波堤(2)  詳細設計</t>
    <rPh sb="6" eb="9">
      <t>ボウハテイ</t>
    </rPh>
    <rPh sb="14" eb="18">
      <t>ショウサイセッケイ</t>
    </rPh>
    <phoneticPr fontId="19"/>
  </si>
  <si>
    <t>(2/3)</t>
  </si>
  <si>
    <t>(1/3)</t>
  </si>
  <si>
    <t>(5/10)</t>
  </si>
  <si>
    <t>収容　卵数
(千粒)</t>
  </si>
  <si>
    <t>放流 尾数
(千尾)</t>
  </si>
  <si>
    <t>漁協・市・町放流　　　(殻長25㎜以上)</t>
    <rPh sb="5" eb="6">
      <t>マチ</t>
    </rPh>
    <rPh sb="12" eb="14">
      <t>カクチョウ</t>
    </rPh>
    <rPh sb="17" eb="19">
      <t>イジョウ</t>
    </rPh>
    <phoneticPr fontId="19"/>
  </si>
  <si>
    <t xml:space="preserve"> 鶴岡市 (旧温海町)</t>
  </si>
  <si>
    <t>(令和6年3月末現在)</t>
    <rPh sb="1" eb="3">
      <t>レイワ</t>
    </rPh>
    <rPh sb="4" eb="5">
      <t>ネン</t>
    </rPh>
    <rPh sb="6" eb="7">
      <t>ガツ</t>
    </rPh>
    <rPh sb="7" eb="8">
      <t>マツ</t>
    </rPh>
    <rPh sb="8" eb="10">
      <t>ゲンザイ</t>
    </rPh>
    <phoneticPr fontId="2"/>
  </si>
  <si>
    <t xml:space="preserve"> (1)　金融制度別貸出残高</t>
  </si>
  <si>
    <t xml:space="preserve"> (2)　漁業近代化資金令和５年度融資実績</t>
    <rPh sb="12" eb="14">
      <t>レイワ</t>
    </rPh>
    <phoneticPr fontId="19"/>
  </si>
  <si>
    <t xml:space="preserve"> (3)　沿岸漁業改善資金令和５年度融資実績</t>
    <rPh sb="13" eb="15">
      <t>レイワ</t>
    </rPh>
    <phoneticPr fontId="19"/>
  </si>
  <si>
    <t xml:space="preserve">   (503.6) 
    224.4</t>
  </si>
  <si>
    <t xml:space="preserve">   (132.5)      　－</t>
  </si>
  <si>
    <t xml:space="preserve"> (1,822.0) 
    605.3</t>
  </si>
  <si>
    <t xml:space="preserve">   (790.9) 
    426.2</t>
  </si>
  <si>
    <t xml:space="preserve">   (223.2) 
     60.0</t>
  </si>
  <si>
    <t xml:space="preserve">   (279.8) 
    59.8  </t>
  </si>
  <si>
    <t xml:space="preserve">   (313.5)      　－</t>
  </si>
  <si>
    <t>(441.3)
425.3</t>
  </si>
  <si>
    <t xml:space="preserve"> (1,786.5)
  1,388.1</t>
  </si>
  <si>
    <t xml:space="preserve"> (2,803.7) 
  1,385.7</t>
  </si>
  <si>
    <t>(495.0)
―</t>
  </si>
  <si>
    <t>(令和6年4月1日)</t>
    <rPh sb="1" eb="3">
      <t>レイワ</t>
    </rPh>
    <rPh sb="4" eb="5">
      <t>ネン</t>
    </rPh>
    <rPh sb="6" eb="7">
      <t>ガツ</t>
    </rPh>
    <rPh sb="8" eb="9">
      <t>ニチ</t>
    </rPh>
    <phoneticPr fontId="19"/>
  </si>
  <si>
    <t>(農林水産統計)</t>
    <rPh sb="1" eb="3">
      <t>ノウリン</t>
    </rPh>
    <rPh sb="3" eb="5">
      <t>スイサン</t>
    </rPh>
    <rPh sb="5" eb="7">
      <t>トウケイ</t>
    </rPh>
    <phoneticPr fontId="19"/>
  </si>
  <si>
    <t>(１)　海面生産高(属地)</t>
    <rPh sb="4" eb="6">
      <t>カイメン</t>
    </rPh>
    <rPh sb="6" eb="9">
      <t>セイサンダカ</t>
    </rPh>
    <rPh sb="10" eb="12">
      <t>ゾクチ</t>
    </rPh>
    <phoneticPr fontId="19"/>
  </si>
  <si>
    <t>　上位５魚種は、するめいか ４６３トン(全漁獲量に占める割合１６．３％)、べにずわい ４０９トン(同１４．４％)、</t>
    <rPh sb="1" eb="3">
      <t>ジョウイ</t>
    </rPh>
    <rPh sb="4" eb="6">
      <t>ギョシュ</t>
    </rPh>
    <rPh sb="20" eb="21">
      <t>ゼン</t>
    </rPh>
    <rPh sb="21" eb="24">
      <t>ギョカクリョウ</t>
    </rPh>
    <rPh sb="25" eb="26">
      <t>シ</t>
    </rPh>
    <rPh sb="28" eb="30">
      <t>ワリアイ</t>
    </rPh>
    <rPh sb="49" eb="50">
      <t>ドウ</t>
    </rPh>
    <phoneticPr fontId="19"/>
  </si>
  <si>
    <t>　たら ３９１トン(同１３．８％)、たい類 ２９０トン、(同１０．２％)、ぶり・いなだ １８２トン、(同６．４％)であった。</t>
    <rPh sb="10" eb="11">
      <t>ドウ</t>
    </rPh>
    <rPh sb="29" eb="30">
      <t>ドウ</t>
    </rPh>
    <rPh sb="51" eb="52">
      <t>ドウ</t>
    </rPh>
    <phoneticPr fontId="19"/>
  </si>
  <si>
    <t>　上位５魚種は、するめいか ５億３９百万円(全生産額に占める割合２６．５％)、たい類 ２億１百万円(同９．８％)、</t>
    <rPh sb="1" eb="3">
      <t>ジョウイ</t>
    </rPh>
    <rPh sb="4" eb="6">
      <t>ギョシュ</t>
    </rPh>
    <rPh sb="15" eb="16">
      <t>オク</t>
    </rPh>
    <rPh sb="18" eb="19">
      <t>ヒャク</t>
    </rPh>
    <rPh sb="19" eb="21">
      <t>マンエン</t>
    </rPh>
    <rPh sb="22" eb="23">
      <t>ゼン</t>
    </rPh>
    <rPh sb="23" eb="25">
      <t>セイサン</t>
    </rPh>
    <rPh sb="25" eb="26">
      <t>ガク</t>
    </rPh>
    <rPh sb="27" eb="28">
      <t>シ</t>
    </rPh>
    <rPh sb="30" eb="32">
      <t>ワリアイ</t>
    </rPh>
    <rPh sb="41" eb="42">
      <t>ルイ</t>
    </rPh>
    <rPh sb="44" eb="45">
      <t>オク</t>
    </rPh>
    <rPh sb="46" eb="47">
      <t>ヒャク</t>
    </rPh>
    <rPh sb="47" eb="49">
      <t>マンエン</t>
    </rPh>
    <rPh sb="50" eb="51">
      <t>ドウ</t>
    </rPh>
    <phoneticPr fontId="19"/>
  </si>
  <si>
    <t>ほっこくあかえび １億６８百万円(同８．２％)、ずわいがに １億５９百万円(同７．８％)、たら ９４百万円(同４．６％)であった。</t>
    <rPh sb="10" eb="11">
      <t>オク</t>
    </rPh>
    <rPh sb="17" eb="18">
      <t>ドウ</t>
    </rPh>
    <rPh sb="31" eb="32">
      <t>オク</t>
    </rPh>
    <rPh sb="34" eb="35">
      <t>ヒャク</t>
    </rPh>
    <rPh sb="35" eb="37">
      <t>マンエン</t>
    </rPh>
    <rPh sb="38" eb="39">
      <t>ドウ</t>
    </rPh>
    <rPh sb="50" eb="51">
      <t>ヒャク</t>
    </rPh>
    <rPh sb="51" eb="53">
      <t>マンエン</t>
    </rPh>
    <rPh sb="54" eb="55">
      <t>ドウ</t>
    </rPh>
    <phoneticPr fontId="19"/>
  </si>
  <si>
    <t>　　漁獲量の多い上位４漁業種は、底びき網漁業 １，２３５トン(全漁獲量に占める割合４３．５％)、かご漁業 ４６４トン(同１６．３％)、</t>
    <rPh sb="2" eb="5">
      <t>ギョカクリョウ</t>
    </rPh>
    <rPh sb="6" eb="7">
      <t>オオ</t>
    </rPh>
    <rPh sb="8" eb="10">
      <t>ジョウイ</t>
    </rPh>
    <rPh sb="11" eb="14">
      <t>ギョギョウシュ</t>
    </rPh>
    <rPh sb="16" eb="17">
      <t>ソコ</t>
    </rPh>
    <rPh sb="19" eb="20">
      <t>アミ</t>
    </rPh>
    <rPh sb="20" eb="22">
      <t>ギョギョウ</t>
    </rPh>
    <rPh sb="31" eb="32">
      <t>ゼン</t>
    </rPh>
    <rPh sb="32" eb="35">
      <t>ギョカクリョウ</t>
    </rPh>
    <rPh sb="36" eb="37">
      <t>シ</t>
    </rPh>
    <rPh sb="39" eb="41">
      <t>ワリアイ</t>
    </rPh>
    <rPh sb="50" eb="52">
      <t>ギョギョウ</t>
    </rPh>
    <rPh sb="59" eb="60">
      <t>ドウ</t>
    </rPh>
    <phoneticPr fontId="19"/>
  </si>
  <si>
    <t>いか一本釣漁業 ３６８トン(同１３．０％)、さけます定置網漁業 ２９３トン(同１０．３％)であった。</t>
    <rPh sb="2" eb="3">
      <t>イチ</t>
    </rPh>
    <rPh sb="3" eb="5">
      <t>ポンツ</t>
    </rPh>
    <rPh sb="14" eb="15">
      <t>ドウ</t>
    </rPh>
    <rPh sb="26" eb="28">
      <t>テイチ</t>
    </rPh>
    <rPh sb="28" eb="29">
      <t>アミ</t>
    </rPh>
    <rPh sb="29" eb="31">
      <t>ギョギョウ</t>
    </rPh>
    <rPh sb="38" eb="39">
      <t>ドウ</t>
    </rPh>
    <phoneticPr fontId="19"/>
  </si>
  <si>
    <t>　生産額の多い上位４漁業種類は、底びき網漁業 ８億４１百万円(全生産額に占める割合４１．３％)、いか一本釣漁業 ４億６６百万円(同２２．９％)、</t>
    <rPh sb="1" eb="4">
      <t>セイサンガク</t>
    </rPh>
    <rPh sb="5" eb="6">
      <t>オオ</t>
    </rPh>
    <rPh sb="7" eb="9">
      <t>ジョウイ</t>
    </rPh>
    <rPh sb="10" eb="12">
      <t>ギョギョウ</t>
    </rPh>
    <rPh sb="12" eb="14">
      <t>シュルイ</t>
    </rPh>
    <rPh sb="16" eb="17">
      <t>ソコ</t>
    </rPh>
    <rPh sb="19" eb="20">
      <t>アミ</t>
    </rPh>
    <rPh sb="20" eb="22">
      <t>ギョギョウ</t>
    </rPh>
    <rPh sb="24" eb="25">
      <t>オク</t>
    </rPh>
    <rPh sb="27" eb="28">
      <t>ヒャク</t>
    </rPh>
    <rPh sb="28" eb="30">
      <t>マンエン</t>
    </rPh>
    <rPh sb="31" eb="32">
      <t>ゼン</t>
    </rPh>
    <rPh sb="32" eb="35">
      <t>セイサンガク</t>
    </rPh>
    <rPh sb="36" eb="37">
      <t>シ</t>
    </rPh>
    <rPh sb="39" eb="41">
      <t>ワリアイ</t>
    </rPh>
    <rPh sb="50" eb="52">
      <t>イッポン</t>
    </rPh>
    <rPh sb="52" eb="53">
      <t>ツ</t>
    </rPh>
    <rPh sb="53" eb="55">
      <t>ギョギョウ</t>
    </rPh>
    <rPh sb="57" eb="58">
      <t>オク</t>
    </rPh>
    <rPh sb="60" eb="61">
      <t>ヒャク</t>
    </rPh>
    <rPh sb="61" eb="63">
      <t>マンエン</t>
    </rPh>
    <rPh sb="64" eb="65">
      <t>ドウ</t>
    </rPh>
    <phoneticPr fontId="19"/>
  </si>
  <si>
    <t>採貝藻漁業 １億５３百万円(同７．５％)、はえなわ漁業 １億５１百万円(同７．４％)であった。</t>
    <rPh sb="0" eb="5">
      <t>サイカイソウギョギョウ</t>
    </rPh>
    <rPh sb="7" eb="8">
      <t>オク</t>
    </rPh>
    <rPh sb="10" eb="13">
      <t>ヒャクマンエン</t>
    </rPh>
    <rPh sb="14" eb="15">
      <t>ドウ</t>
    </rPh>
    <phoneticPr fontId="19"/>
  </si>
  <si>
    <t>(R5.6.1</t>
  </si>
  <si>
    <t>(山形県で許可)20</t>
    <rPh sb="1" eb="4">
      <t>ヤマガタケン</t>
    </rPh>
    <rPh sb="5" eb="7">
      <t>キョカ</t>
    </rPh>
    <phoneticPr fontId="2"/>
  </si>
  <si>
    <t>(１)庄内浜文化伝道師講座　(全29回、総参加者数 701名)</t>
    <rPh sb="3" eb="4">
      <t>ショウ</t>
    </rPh>
    <rPh sb="4" eb="5">
      <t>ナイ</t>
    </rPh>
    <rPh sb="5" eb="6">
      <t>ハマ</t>
    </rPh>
    <rPh sb="6" eb="8">
      <t>ブンカ</t>
    </rPh>
    <rPh sb="8" eb="11">
      <t>デンドウシ</t>
    </rPh>
    <rPh sb="11" eb="13">
      <t>コウザ</t>
    </rPh>
    <rPh sb="15" eb="16">
      <t>ゼン</t>
    </rPh>
    <phoneticPr fontId="19"/>
  </si>
  <si>
    <t>(1)漁港、港湾施設一覧表</t>
  </si>
  <si>
    <t>　(注)酒田港は漁港区を記載　　　(　)内、海岸施設長含む。</t>
  </si>
  <si>
    <t>(港湾事務所、鶴岡市、遊佐町、水産振興課)</t>
    <rPh sb="17" eb="19">
      <t>シンコウ</t>
    </rPh>
    <phoneticPr fontId="19"/>
  </si>
  <si>
    <t>岸壁(物揚場、船揚場)利用届の提出を受けている。</t>
  </si>
  <si>
    <t>エ　占用等許可(協議)</t>
  </si>
  <si>
    <t>漁港区域内にある海岸保全区域の公共空地を占用等する場合には海岸法による許可(協議)を行っている。</t>
  </si>
  <si>
    <t xml:space="preserve"> 由良漁港 (白山島)</t>
  </si>
  <si>
    <t>(１)　新規就業者数</t>
  </si>
  <si>
    <t>(２)　短期研修</t>
  </si>
  <si>
    <t>(３)　長期研修(技術研修)　</t>
    <rPh sb="4" eb="6">
      <t>チョウキ</t>
    </rPh>
    <rPh sb="6" eb="8">
      <t>ケンシュウ</t>
    </rPh>
    <rPh sb="9" eb="11">
      <t>ギジュツ</t>
    </rPh>
    <rPh sb="11" eb="13">
      <t>ケンシュウ</t>
    </rPh>
    <phoneticPr fontId="19"/>
  </si>
  <si>
    <t>(４)　新規漁業就業者準備研修</t>
    <rPh sb="4" eb="6">
      <t>シンキ</t>
    </rPh>
    <rPh sb="6" eb="8">
      <t>ギョギョウ</t>
    </rPh>
    <rPh sb="8" eb="11">
      <t>シュウギョウシャ</t>
    </rPh>
    <rPh sb="11" eb="13">
      <t>ジュンビ</t>
    </rPh>
    <rPh sb="13" eb="15">
      <t>ケンシュウ</t>
    </rPh>
    <phoneticPr fontId="19"/>
  </si>
  <si>
    <t>-4.5m岸壁改良・東防波堤(D)ブロック製作</t>
    <rPh sb="1" eb="3">
      <t>ガンペキ</t>
    </rPh>
    <rPh sb="3" eb="5">
      <t>カイリョウ</t>
    </rPh>
    <rPh sb="6" eb="7">
      <t>ヒガシ</t>
    </rPh>
    <rPh sb="17" eb="19">
      <t>セイサク</t>
    </rPh>
    <phoneticPr fontId="19"/>
  </si>
  <si>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r>
      <rPr>
        <sz val="12"/>
        <rFont val="Century"/>
        <family val="1"/>
      </rPr>
      <t>)</t>
    </r>
  </si>
  <si>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r>
      <rPr>
        <sz val="11"/>
        <rFont val="Century"/>
        <family val="1"/>
      </rPr>
      <t>)</t>
    </r>
  </si>
  <si>
    <r>
      <rPr>
        <sz val="11"/>
        <rFont val="ＭＳ 明朝"/>
        <family val="1"/>
        <charset val="128"/>
      </rPr>
      <t>所長　田代　善幸</t>
    </r>
    <rPh sb="3" eb="5">
      <t>タシロ</t>
    </rPh>
    <rPh sb="6" eb="8">
      <t>ヨシユキ</t>
    </rPh>
    <phoneticPr fontId="19"/>
  </si>
  <si>
    <r>
      <rPr>
        <sz val="11"/>
        <rFont val="ＭＳ 明朝"/>
        <family val="1"/>
        <charset val="128"/>
      </rPr>
      <t>共済加入実績</t>
    </r>
  </si>
  <si>
    <r>
      <rPr>
        <sz val="11"/>
        <rFont val="ＭＳ 明朝"/>
        <family val="1"/>
        <charset val="128"/>
      </rPr>
      <t>共済金支払実績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</si>
  <si>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</si>
  <si>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</si>
  <si>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件　数</t>
    </r>
    <rPh sb="0" eb="1">
      <t>ケン</t>
    </rPh>
    <rPh sb="2" eb="3">
      <t>カズ</t>
    </rPh>
    <phoneticPr fontId="19"/>
  </si>
  <si>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</si>
  <si>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</si>
  <si>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</si>
  <si>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t>
    </r>
    <r>
      <rPr>
        <sz val="11"/>
        <rFont val="Century"/>
        <family val="1"/>
      </rPr>
      <t xml:space="preserve">  </t>
    </r>
    <r>
      <rPr>
        <sz val="11"/>
        <rFont val="ＭＳ 明朝"/>
        <family val="1"/>
        <charset val="128"/>
      </rPr>
      <t>額</t>
    </r>
    <phoneticPr fontId="19"/>
  </si>
  <si>
    <r>
      <rPr>
        <sz val="11"/>
        <rFont val="ＭＳ 明朝"/>
        <family val="1"/>
        <charset val="128"/>
      </rPr>
      <t>件</t>
    </r>
    <r>
      <rPr>
        <sz val="11"/>
        <rFont val="Century"/>
        <family val="1"/>
      </rPr>
      <t xml:space="preserve">  </t>
    </r>
    <r>
      <rPr>
        <sz val="11"/>
        <rFont val="ＭＳ 明朝"/>
        <family val="1"/>
        <charset val="128"/>
      </rPr>
      <t>数</t>
    </r>
  </si>
  <si>
    <r>
      <rPr>
        <sz val="11"/>
        <rFont val="ＭＳ 明朝"/>
        <family val="1"/>
        <charset val="128"/>
      </rPr>
      <t>申込積立金額</t>
    </r>
  </si>
  <si>
    <r>
      <rPr>
        <sz val="11"/>
        <rFont val="ＭＳ 明朝"/>
        <family val="1"/>
        <charset val="128"/>
      </rPr>
      <t>件</t>
    </r>
    <r>
      <rPr>
        <sz val="11"/>
        <rFont val="Century"/>
        <family val="1"/>
      </rPr>
      <t xml:space="preserve">  </t>
    </r>
    <r>
      <rPr>
        <sz val="11"/>
        <rFont val="ＭＳ 明朝"/>
        <family val="1"/>
        <charset val="128"/>
      </rPr>
      <t>数</t>
    </r>
    <phoneticPr fontId="19"/>
  </si>
  <si>
    <r>
      <rPr>
        <sz val="11"/>
        <rFont val="ＭＳ 明朝"/>
        <family val="1"/>
        <charset val="128"/>
      </rPr>
      <t>払戻補てん金</t>
    </r>
  </si>
  <si>
    <r>
      <rPr>
        <sz val="11"/>
        <rFont val="ＭＳ 明朝"/>
        <family val="1"/>
        <charset val="128"/>
      </rPr>
      <t>小型合併漁業</t>
    </r>
    <r>
      <rPr>
        <sz val="11"/>
        <rFont val="Century"/>
        <family val="1"/>
      </rPr>
      <t>(</t>
    </r>
    <r>
      <rPr>
        <sz val="11"/>
        <rFont val="ＭＳ 明朝"/>
        <family val="1"/>
        <charset val="128"/>
      </rPr>
      <t>特定いか</t>
    </r>
    <r>
      <rPr>
        <sz val="11"/>
        <rFont val="Century"/>
        <family val="1"/>
      </rPr>
      <t>)</t>
    </r>
  </si>
  <si>
    <r>
      <t>(9)</t>
    </r>
    <r>
      <rPr>
        <sz val="12"/>
        <rFont val="ＭＳ 明朝"/>
        <family val="1"/>
        <charset val="128"/>
      </rPr>
      <t>　その他の団体</t>
    </r>
  </si>
  <si>
    <r>
      <rPr>
        <sz val="11"/>
        <rFont val="ＭＳ 明朝"/>
        <family val="1"/>
        <charset val="128"/>
      </rPr>
      <t>団　　　体　　　名</t>
    </r>
  </si>
  <si>
    <r>
      <rPr>
        <sz val="11"/>
        <rFont val="ＭＳ 明朝"/>
        <family val="1"/>
        <charset val="128"/>
      </rPr>
      <t>会員数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</si>
  <si>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</si>
  <si>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 xml:space="preserve">出資金
</t>
    </r>
    <r>
      <rPr>
        <sz val="11"/>
        <rFont val="Century"/>
        <family val="1"/>
      </rPr>
      <t>(</t>
    </r>
    <r>
      <rPr>
        <sz val="11"/>
        <rFont val="ＭＳ 明朝"/>
        <family val="1"/>
        <charset val="128"/>
      </rPr>
      <t>千円</t>
    </r>
    <r>
      <rPr>
        <sz val="11"/>
        <rFont val="Century"/>
        <family val="1"/>
      </rPr>
      <t>)</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</si>
  <si>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</si>
  <si>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t>(</t>
    </r>
    <r>
      <rPr>
        <sz val="11"/>
        <rFont val="ＭＳ 明朝"/>
        <family val="1"/>
        <charset val="128"/>
      </rPr>
      <t>　設　立　年　月　日　</t>
    </r>
    <r>
      <rPr>
        <sz val="11"/>
        <rFont val="Century"/>
        <family val="1"/>
      </rPr>
      <t>)</t>
    </r>
  </si>
  <si>
    <r>
      <rPr>
        <sz val="11"/>
        <rFont val="ＭＳ 明朝"/>
        <family val="1"/>
        <charset val="128"/>
      </rPr>
      <t>理事</t>
    </r>
    <phoneticPr fontId="19"/>
  </si>
  <si>
    <r>
      <rPr>
        <sz val="11"/>
        <rFont val="ＭＳ 明朝"/>
        <family val="1"/>
        <charset val="128"/>
      </rPr>
      <t>監事</t>
    </r>
    <phoneticPr fontId="19"/>
  </si>
  <si>
    <r>
      <rPr>
        <sz val="11"/>
        <rFont val="ＭＳ 明朝"/>
        <family val="1"/>
        <charset val="128"/>
      </rPr>
      <t>職員</t>
    </r>
    <phoneticPr fontId="19"/>
  </si>
  <si>
    <r>
      <rPr>
        <sz val="11"/>
        <rFont val="ＭＳ 明朝"/>
        <family val="1"/>
        <charset val="128"/>
      </rPr>
      <t xml:space="preserve">山形県鮭人工孵化事業連合会
</t>
    </r>
    <r>
      <rPr>
        <sz val="11"/>
        <rFont val="Century"/>
        <family val="1"/>
      </rPr>
      <t>(</t>
    </r>
    <r>
      <rPr>
        <sz val="11"/>
        <rFont val="ＭＳ 明朝"/>
        <family val="1"/>
        <charset val="128"/>
      </rPr>
      <t>昭</t>
    </r>
    <r>
      <rPr>
        <sz val="11"/>
        <rFont val="Century"/>
        <family val="1"/>
      </rPr>
      <t>27. 9.25)</t>
    </r>
  </si>
  <si>
    <r>
      <rPr>
        <sz val="11"/>
        <rFont val="ＭＳ 明朝"/>
        <family val="1"/>
        <charset val="128"/>
      </rPr>
      <t>・</t>
    </r>
    <phoneticPr fontId="19"/>
  </si>
  <si>
    <r>
      <rPr>
        <sz val="11"/>
        <rFont val="ＭＳ 明朝"/>
        <family val="1"/>
        <charset val="128"/>
      </rPr>
      <t>さけ人工ふ化の調査研究</t>
    </r>
    <phoneticPr fontId="19"/>
  </si>
  <si>
    <r>
      <rPr>
        <sz val="11"/>
        <rFont val="ＭＳ 明朝"/>
        <family val="1"/>
        <charset val="128"/>
      </rPr>
      <t>・</t>
    </r>
  </si>
  <si>
    <r>
      <rPr>
        <sz val="11"/>
        <rFont val="ＭＳ 明朝"/>
        <family val="1"/>
        <charset val="128"/>
      </rPr>
      <t>技術の改善、施設・設備拡充指導</t>
    </r>
  </si>
  <si>
    <r>
      <rPr>
        <sz val="11"/>
        <rFont val="ＭＳ 明朝"/>
        <family val="1"/>
        <charset val="128"/>
      </rPr>
      <t>賛助会員</t>
    </r>
    <phoneticPr fontId="19"/>
  </si>
  <si>
    <r>
      <rPr>
        <sz val="11"/>
        <rFont val="ＭＳ 明朝"/>
        <family val="1"/>
        <charset val="128"/>
      </rPr>
      <t>組合の運営指導等</t>
    </r>
  </si>
  <si>
    <r>
      <rPr>
        <sz val="11"/>
        <rFont val="ＭＳ 明朝"/>
        <family val="1"/>
        <charset val="128"/>
      </rPr>
      <t xml:space="preserve">公益財団法人　山形県水産振興協会
</t>
    </r>
    <r>
      <rPr>
        <sz val="11"/>
        <rFont val="Century"/>
        <family val="1"/>
      </rPr>
      <t>(</t>
    </r>
    <r>
      <rPr>
        <sz val="11"/>
        <rFont val="ＭＳ 明朝"/>
        <family val="1"/>
        <charset val="128"/>
      </rPr>
      <t>昭</t>
    </r>
    <r>
      <rPr>
        <sz val="11"/>
        <rFont val="Century"/>
        <family val="1"/>
      </rPr>
      <t>57. 3.20)</t>
    </r>
    <rPh sb="0" eb="2">
      <t>コウエキ</t>
    </rPh>
    <phoneticPr fontId="19"/>
  </si>
  <si>
    <r>
      <rPr>
        <sz val="11"/>
        <rFont val="ＭＳ 明朝"/>
        <family val="1"/>
        <charset val="128"/>
      </rPr>
      <t>出捐金</t>
    </r>
    <phoneticPr fontId="19"/>
  </si>
  <si>
    <r>
      <rPr>
        <sz val="11"/>
        <rFont val="ＭＳ 明朝"/>
        <family val="1"/>
        <charset val="128"/>
      </rPr>
      <t>水産動植物の種苗の生産、供給、</t>
    </r>
    <phoneticPr fontId="19"/>
  </si>
  <si>
    <r>
      <rPr>
        <sz val="11"/>
        <rFont val="ＭＳ 明朝"/>
        <family val="1"/>
        <charset val="128"/>
      </rPr>
      <t>放流及び放流効果の調査</t>
    </r>
    <phoneticPr fontId="19"/>
  </si>
  <si>
    <r>
      <rPr>
        <sz val="11"/>
        <rFont val="ＭＳ 明朝"/>
        <family val="1"/>
        <charset val="128"/>
      </rPr>
      <t>水産動植物の種苗量産及び増養殖に</t>
    </r>
    <phoneticPr fontId="19"/>
  </si>
  <si>
    <r>
      <rPr>
        <sz val="11"/>
        <rFont val="ＭＳ 明朝"/>
        <family val="1"/>
        <charset val="128"/>
      </rPr>
      <t>関する技術の開発</t>
    </r>
  </si>
  <si>
    <r>
      <rPr>
        <sz val="11"/>
        <rFont val="ＭＳ 明朝"/>
        <family val="1"/>
        <charset val="128"/>
      </rPr>
      <t>栽培漁業、内水面漁業に関する調査、</t>
    </r>
    <phoneticPr fontId="19"/>
  </si>
  <si>
    <r>
      <rPr>
        <sz val="11"/>
        <rFont val="ＭＳ 明朝"/>
        <family val="1"/>
        <charset val="128"/>
      </rPr>
      <t>指導及び啓蒙普及</t>
    </r>
  </si>
  <si>
    <r>
      <rPr>
        <sz val="11"/>
        <rFont val="ＭＳ 明朝"/>
        <family val="1"/>
        <charset val="128"/>
      </rPr>
      <t>その他目的達成に必要な事業</t>
    </r>
  </si>
  <si>
    <r>
      <rPr>
        <sz val="11"/>
        <color theme="1"/>
        <rFont val="ＭＳ 明朝"/>
        <family val="1"/>
        <charset val="128"/>
      </rPr>
      <t>一　般　行　政　費</t>
    </r>
    <rPh sb="0" eb="1">
      <t>イチ</t>
    </rPh>
    <rPh sb="2" eb="3">
      <t>ハン</t>
    </rPh>
    <rPh sb="4" eb="5">
      <t>ギョウ</t>
    </rPh>
    <rPh sb="6" eb="7">
      <t>セイ</t>
    </rPh>
    <rPh sb="8" eb="9">
      <t>ヒ</t>
    </rPh>
    <phoneticPr fontId="2"/>
  </si>
  <si>
    <r>
      <t>(4</t>
    </r>
    <r>
      <rPr>
        <sz val="11"/>
        <rFont val="ＭＳ 明朝"/>
        <family val="1"/>
        <charset val="128"/>
      </rPr>
      <t>年</t>
    </r>
    <r>
      <rPr>
        <sz val="11"/>
        <rFont val="Century"/>
        <family val="1"/>
      </rPr>
      <t>)</t>
    </r>
  </si>
  <si>
    <r>
      <rPr>
        <sz val="12"/>
        <rFont val="ＭＳ 明朝"/>
        <family val="1"/>
        <charset val="128"/>
      </rPr>
      <t>４　水産関係歳出決算の概要</t>
    </r>
    <r>
      <rPr>
        <sz val="12"/>
        <rFont val="Century"/>
        <family val="1"/>
      </rPr>
      <t>(</t>
    </r>
    <r>
      <rPr>
        <sz val="12"/>
        <rFont val="ＭＳ 明朝"/>
        <family val="1"/>
        <charset val="128"/>
      </rPr>
      <t>一般会計</t>
    </r>
    <r>
      <rPr>
        <sz val="12"/>
        <rFont val="Century"/>
        <family val="1"/>
      </rPr>
      <t xml:space="preserve">) </t>
    </r>
  </si>
  <si>
    <r>
      <rPr>
        <sz val="12"/>
        <rFont val="ＭＳ 明朝"/>
        <family val="1"/>
        <charset val="128"/>
      </rPr>
      <t>令和</t>
    </r>
    <r>
      <rPr>
        <sz val="12"/>
        <rFont val="Century"/>
        <family val="1"/>
      </rPr>
      <t>5</t>
    </r>
    <r>
      <rPr>
        <sz val="12"/>
        <rFont val="ＭＳ 明朝"/>
        <family val="1"/>
        <charset val="128"/>
      </rPr>
      <t>年度</t>
    </r>
    <r>
      <rPr>
        <sz val="12"/>
        <rFont val="Century"/>
        <family val="1"/>
      </rPr>
      <t>(</t>
    </r>
    <r>
      <rPr>
        <sz val="12"/>
        <rFont val="ＭＳ 明朝"/>
        <family val="1"/>
        <charset val="128"/>
      </rPr>
      <t>単位：千円</t>
    </r>
    <r>
      <rPr>
        <sz val="12"/>
        <rFont val="Century"/>
        <family val="1"/>
      </rPr>
      <t>)</t>
    </r>
    <rPh sb="0" eb="2">
      <t>レイワ</t>
    </rPh>
    <phoneticPr fontId="2"/>
  </si>
  <si>
    <r>
      <rPr>
        <sz val="12"/>
        <rFont val="ＭＳ 明朝"/>
        <family val="1"/>
        <charset val="128"/>
      </rPr>
      <t>令和</t>
    </r>
    <r>
      <rPr>
        <sz val="12"/>
        <rFont val="Century"/>
        <family val="1"/>
      </rPr>
      <t>5</t>
    </r>
    <r>
      <rPr>
        <sz val="12"/>
        <rFont val="ＭＳ 明朝"/>
        <family val="1"/>
        <charset val="128"/>
      </rPr>
      <t>年度</t>
    </r>
    <r>
      <rPr>
        <sz val="12"/>
        <rFont val="Century"/>
        <family val="1"/>
      </rPr>
      <t>(</t>
    </r>
    <r>
      <rPr>
        <sz val="12"/>
        <rFont val="ＭＳ 明朝"/>
        <family val="1"/>
        <charset val="128"/>
      </rPr>
      <t>単位</t>
    </r>
    <r>
      <rPr>
        <sz val="12"/>
        <rFont val="Century"/>
        <family val="1"/>
      </rPr>
      <t>:</t>
    </r>
    <r>
      <rPr>
        <sz val="12"/>
        <rFont val="ＭＳ 明朝"/>
        <family val="1"/>
        <charset val="128"/>
      </rPr>
      <t>千円</t>
    </r>
    <r>
      <rPr>
        <sz val="12"/>
        <rFont val="Century"/>
        <family val="1"/>
      </rPr>
      <t>)</t>
    </r>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</si>
</sst>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Red]\(#,##0\)"/>
    <numFmt numFmtId="178" formatCode="0_ "/>
    <numFmt numFmtId="179" formatCode="#,##0\ "/>
    <numFmt numFmtId="180" formatCode="#,##0.00\ "/>
    <numFmt numFmtId="181" formatCode="#,###;\-#,###;&quot;&quot;;@"/>
    <numFmt numFmtId="182" formatCode="0.0\ "/>
    <numFmt numFmtId="183" formatCode="0.0_);[Red]\(0.0\)"/>
    <numFmt numFmtId="184" formatCode="#,##0.0\ "/>
    <numFmt numFmtId="185" formatCode="[$-411]ggge&quot;年&quot;mm&quot;月&quot;dd&quot;日&quot;;@"/>
    <numFmt numFmtId="186" formatCode="#,##0\ ;[Red]\(#,##0\)"/>
    <numFmt numFmtId="187" formatCode="0\ "/>
    <numFmt numFmtId="188" formatCode="#,##0.00_ ;[Red]\-#,##0.00\ "/>
    <numFmt numFmtId="189" formatCode="0_);[Red]\(0\)"/>
    <numFmt numFmtId="190" formatCode="[$-411]ge\.m\.d;@"/>
    <numFmt numFmtId="191" formatCode="#,##0.0\ ;[Red]\(#,##0.0\)"/>
  </numFmts>
  <fonts count="60">
    <font>
      <sz val="11"/>
      <color theme="1"/>
      <name val="游ゴシック"/>
      <family val="2"/>
      <scheme val="minor"/>
    </font>
    <font>
      <sz val="28"/>
      <color theme="1"/>
      <name val="Century"/>
      <family val="1"/>
    </font>
    <font>
      <sz val="6"/>
      <name val="游ゴシック"/>
      <family val="3"/>
      <charset val="128"/>
      <scheme val="minor"/>
    </font>
    <font>
      <sz val="28"/>
      <color theme="1"/>
      <name val="ＭＳ 明朝"/>
      <family val="1"/>
      <charset val="128"/>
    </font>
    <font>
      <b/>
      <sz val="48"/>
      <color theme="1"/>
      <name val="ＭＳ 明朝"/>
      <family val="1"/>
      <charset val="128"/>
    </font>
    <font>
      <b/>
      <sz val="48"/>
      <color theme="1"/>
      <name val="Century"/>
      <family val="1"/>
    </font>
    <font>
      <sz val="9"/>
      <color theme="1"/>
      <name val="Century"/>
      <family val="1"/>
    </font>
    <font>
      <sz val="10"/>
      <color theme="1"/>
      <name val="Century"/>
      <family val="1"/>
    </font>
    <font>
      <sz val="16"/>
      <color theme="1"/>
      <name val="Century"/>
      <family val="1"/>
    </font>
    <font>
      <sz val="16"/>
      <color theme="1"/>
      <name val="ＭＳ 明朝"/>
      <family val="1"/>
      <charset val="128"/>
    </font>
    <font>
      <sz val="12"/>
      <color theme="1"/>
      <name val="Century"/>
      <family val="1"/>
    </font>
    <font>
      <sz val="12"/>
      <color theme="1"/>
      <name val="ＭＳ 明朝"/>
      <family val="1"/>
      <charset val="128"/>
    </font>
    <font>
      <sz val="10"/>
      <color theme="1"/>
      <name val="ＭＳ 明朝"/>
      <family val="1"/>
      <charset val="128"/>
    </font>
    <font>
      <sz val="12"/>
      <color theme="1"/>
      <name val="ＭＳ Ｐゴシック"/>
      <family val="2"/>
      <charset val="128"/>
    </font>
    <font>
      <sz val="11"/>
      <name val="ＭＳ Ｐゴシック"/>
      <family val="3"/>
      <charset val="128"/>
    </font>
    <font>
      <sz val="12"/>
      <name val="Century"/>
      <family val="1"/>
    </font>
    <font>
      <sz val="12"/>
      <name val="ＭＳ 明朝"/>
      <family val="1"/>
      <charset val="128"/>
    </font>
    <font>
      <sz val="11"/>
      <name val="Century"/>
      <family val="1"/>
    </font>
    <font>
      <sz val="11"/>
      <name val="ＭＳ 明朝"/>
      <family val="1"/>
      <charset val="128"/>
    </font>
    <font>
      <sz val="6"/>
      <name val="ＭＳ Ｐゴシック"/>
      <family val="3"/>
      <charset val="128"/>
    </font>
    <font>
      <sz val="9"/>
      <name val="Century"/>
      <family val="1"/>
    </font>
    <font>
      <sz val="11"/>
      <name val="ＭＳ Ｐ明朝"/>
      <family val="1"/>
      <charset val="128"/>
    </font>
    <font>
      <sz val="11"/>
      <color theme="1"/>
      <name val="ＭＳ 明朝"/>
      <family val="1"/>
      <charset val="128"/>
    </font>
    <font>
      <sz val="11"/>
      <color theme="1"/>
      <name val="Century"/>
      <family val="1"/>
    </font>
    <font>
      <sz val="12"/>
      <color theme="1"/>
      <name val="ＭＳ Ｐ明朝"/>
      <family val="1"/>
      <charset val="128"/>
    </font>
    <font>
      <sz val="11"/>
      <color indexed="8"/>
      <name val="Century"/>
      <family val="1"/>
    </font>
    <font>
      <sz val="11"/>
      <color indexed="8"/>
      <name val="ＭＳ 明朝"/>
      <family val="1"/>
      <charset val="128"/>
    </font>
    <font>
      <b/>
      <sz val="9"/>
      <color indexed="8"/>
      <name val="ＭＳ Ｐゴシック"/>
      <family val="3"/>
      <charset val="128"/>
    </font>
    <font>
      <sz val="11"/>
      <name val="Yu Gothic"/>
      <family val="1"/>
      <charset val="128"/>
    </font>
    <font>
      <b/>
      <sz val="9"/>
      <color indexed="81"/>
      <name val="MS P ゴシック"/>
      <family val="3"/>
      <charset val="128"/>
    </font>
    <font>
      <sz val="9"/>
      <color indexed="81"/>
      <name val="MS P ゴシック"/>
      <family val="3"/>
      <charset val="128"/>
    </font>
    <font>
      <sz val="11"/>
      <name val="Century"/>
      <family val="1"/>
      <charset val="128"/>
    </font>
    <font>
      <sz val="10"/>
      <name val="Century"/>
      <family val="1"/>
    </font>
    <font>
      <sz val="14"/>
      <name val="Century"/>
      <family val="1"/>
    </font>
    <font>
      <sz val="10"/>
      <name val="ＭＳ 明朝"/>
      <family val="1"/>
      <charset val="128"/>
    </font>
    <font>
      <sz val="10"/>
      <name val="Century"/>
      <family val="1"/>
      <charset val="128"/>
    </font>
    <font>
      <sz val="10"/>
      <name val="Yu Gothic"/>
      <family val="1"/>
      <charset val="128"/>
    </font>
    <font>
      <sz val="9"/>
      <color indexed="81"/>
      <name val="ＭＳ Ｐゴシック"/>
      <family val="3"/>
      <charset val="128"/>
    </font>
    <font>
      <sz val="14"/>
      <name val="ＭＳ 明朝"/>
      <family val="1"/>
      <charset val="128"/>
    </font>
    <font>
      <b/>
      <sz val="16"/>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font>
    <font>
      <sz val="12"/>
      <color rgb="FF000000"/>
      <name val="ＭＳ 明朝"/>
      <family val="1"/>
      <charset val="128"/>
    </font>
    <font>
      <sz val="11"/>
      <color rgb="FF000000"/>
      <name val="Century"/>
      <family val="1"/>
    </font>
    <font>
      <sz val="10.5"/>
      <color rgb="FF000000"/>
      <name val="Century"/>
      <family val="1"/>
    </font>
    <font>
      <sz val="10.5"/>
      <color theme="1"/>
      <name val="Century"/>
      <family val="1"/>
    </font>
    <font>
      <sz val="11"/>
      <color theme="1"/>
      <name val="游ゴシック"/>
      <family val="2"/>
      <scheme val="minor"/>
    </font>
    <font>
      <sz val="16"/>
      <name val="Century"/>
      <family val="1"/>
    </font>
    <font>
      <sz val="16"/>
      <name val="ＭＳ 明朝"/>
      <family val="1"/>
      <charset val="128"/>
    </font>
    <font>
      <sz val="13"/>
      <name val="Century"/>
      <family val="1"/>
    </font>
    <font>
      <sz val="13"/>
      <color theme="1"/>
      <name val="Century"/>
      <family val="1"/>
    </font>
    <font>
      <sz val="13"/>
      <color theme="1"/>
      <name val="ＭＳ 明朝"/>
      <family val="1"/>
      <charset val="128"/>
    </font>
    <font>
      <sz val="13"/>
      <name val="ＭＳ 明朝"/>
      <family val="1"/>
      <charset val="128"/>
    </font>
    <font>
      <sz val="11"/>
      <color rgb="FFFF0000"/>
      <name val="Century"/>
      <family val="1"/>
    </font>
    <font>
      <sz val="12"/>
      <name val="ＭＳ Ｐ明朝"/>
      <family val="1"/>
      <charset val="128"/>
    </font>
    <font>
      <sz val="9"/>
      <name val="ＭＳ 明朝"/>
      <family val="1"/>
      <charset val="128"/>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hair">
        <color indexed="8"/>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8"/>
      </left>
      <right/>
      <top style="thin">
        <color indexed="8"/>
      </top>
      <bottom/>
      <diagonal style="thin">
        <color indexed="8"/>
      </diagonal>
    </border>
    <border>
      <left/>
      <right style="thin">
        <color indexed="64"/>
      </right>
      <top style="thin">
        <color indexed="8"/>
      </top>
      <bottom/>
      <diagonal/>
    </border>
    <border>
      <left style="thin">
        <color indexed="8"/>
      </left>
      <right/>
      <top/>
      <bottom style="thin">
        <color indexed="64"/>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style="hair">
        <color indexed="8"/>
      </right>
      <top/>
      <bottom style="thin">
        <color indexed="8"/>
      </bottom>
      <diagonal/>
    </border>
    <border>
      <left style="thin">
        <color indexed="8"/>
      </left>
      <right/>
      <top/>
      <bottom style="thin">
        <color indexed="8"/>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top/>
      <bottom/>
      <diagonal/>
    </border>
    <border>
      <left style="hair">
        <color indexed="8"/>
      </left>
      <right/>
      <top/>
      <bottom style="thin">
        <color indexed="64"/>
      </bottom>
      <diagonal/>
    </border>
    <border>
      <left/>
      <right style="thin">
        <color indexed="8"/>
      </right>
      <top/>
      <bottom style="thin">
        <color indexed="64"/>
      </bottom>
      <diagonal/>
    </border>
    <border>
      <left style="thin">
        <color indexed="8"/>
      </left>
      <right/>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right style="hair">
        <color indexed="8"/>
      </right>
      <top style="thin">
        <color indexed="8"/>
      </top>
      <bottom/>
      <diagonal/>
    </border>
    <border>
      <left style="hair">
        <color indexed="8"/>
      </left>
      <right style="hair">
        <color indexed="8"/>
      </right>
      <top style="thin">
        <color indexed="8"/>
      </top>
      <bottom/>
      <diagonal/>
    </border>
    <border>
      <left/>
      <right style="hair">
        <color indexed="8"/>
      </right>
      <top/>
      <bottom style="thin">
        <color indexed="64"/>
      </bottom>
      <diagonal/>
    </border>
    <border>
      <left style="hair">
        <color indexed="8"/>
      </left>
      <right style="hair">
        <color indexed="8"/>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s>
  <cellStyleXfs count="8">
    <xf numFmtId="0" fontId="0" fillId="0" borderId="0"/>
    <xf numFmtId="0" fontId="13" fillId="0" borderId="0">
      <alignment vertical="center"/>
    </xf>
    <xf numFmtId="0" fontId="14" fillId="0" borderId="0">
      <alignment vertical="center"/>
    </xf>
    <xf numFmtId="38" fontId="14" fillId="0" borderId="0" applyFont="0" applyFill="0" applyBorder="0" applyAlignment="0" applyProtection="0">
      <alignment vertical="center"/>
    </xf>
    <xf numFmtId="38" fontId="14" fillId="0" borderId="0" applyFill="0" applyBorder="0" applyProtection="0">
      <alignment vertical="center"/>
    </xf>
    <xf numFmtId="0" fontId="49" fillId="0" borderId="0"/>
    <xf numFmtId="38" fontId="14" fillId="0" borderId="0" applyFill="0" applyBorder="0" applyProtection="0">
      <alignment vertical="center"/>
    </xf>
    <xf numFmtId="0" fontId="14" fillId="0" borderId="0">
      <alignment vertical="center"/>
    </xf>
  </cellStyleXfs>
  <cellXfs count="914">
    <xf numFmtId="0" fontId="0" fillId="0" borderId="0" xfId="0"/>
    <xf numFmtId="0" fontId="1" fillId="0" borderId="0" xfId="0" applyFont="1" applyAlignment="1">
      <alignment vertical="center"/>
    </xf>
    <xf numFmtId="49" fontId="6" fillId="0" borderId="0" xfId="0" applyNumberFormat="1" applyFont="1" applyAlignment="1">
      <alignment horizontal="right" vertical="center"/>
    </xf>
    <xf numFmtId="0" fontId="7" fillId="0" borderId="0" xfId="0" applyFont="1"/>
    <xf numFmtId="0" fontId="7" fillId="0" borderId="0" xfId="0" applyFont="1" applyAlignment="1">
      <alignment horizontal="center"/>
    </xf>
    <xf numFmtId="0" fontId="10" fillId="0" borderId="0" xfId="0" applyFont="1" applyAlignment="1">
      <alignment horizontal="center"/>
    </xf>
    <xf numFmtId="0" fontId="10" fillId="0" borderId="0" xfId="0" applyFont="1"/>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10" fillId="2" borderId="0" xfId="1" applyFont="1" applyFill="1">
      <alignment vertical="center"/>
    </xf>
    <xf numFmtId="0" fontId="10" fillId="0" borderId="0" xfId="1" applyFont="1">
      <alignment vertical="center"/>
    </xf>
    <xf numFmtId="0" fontId="15" fillId="0" borderId="0" xfId="0" applyFont="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17"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0" xfId="0" applyFont="1" applyAlignment="1">
      <alignment vertical="center" wrapText="1"/>
    </xf>
    <xf numFmtId="0" fontId="17" fillId="0" borderId="7" xfId="0" applyFont="1" applyBorder="1" applyAlignment="1">
      <alignment horizontal="righ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9"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top"/>
    </xf>
    <xf numFmtId="0" fontId="15" fillId="0" borderId="1" xfId="0" applyFont="1" applyBorder="1" applyAlignment="1">
      <alignment vertical="center"/>
    </xf>
    <xf numFmtId="0" fontId="15" fillId="0" borderId="1" xfId="0" applyFont="1" applyBorder="1" applyAlignment="1">
      <alignment horizontal="right" vertical="center"/>
    </xf>
    <xf numFmtId="0" fontId="17" fillId="0" borderId="12" xfId="0" applyFont="1" applyBorder="1" applyAlignment="1">
      <alignment horizontal="center"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17" fillId="0" borderId="13" xfId="0" applyFont="1" applyBorder="1" applyAlignment="1">
      <alignment horizontal="distributed" vertical="center"/>
    </xf>
    <xf numFmtId="0" fontId="17" fillId="0" borderId="14" xfId="0" applyFont="1" applyBorder="1" applyAlignment="1">
      <alignment horizontal="center" vertical="center"/>
    </xf>
    <xf numFmtId="0" fontId="17" fillId="0" borderId="13" xfId="0" applyFont="1" applyBorder="1" applyAlignment="1">
      <alignment vertical="center"/>
    </xf>
    <xf numFmtId="0" fontId="15" fillId="0" borderId="0" xfId="0" applyFont="1" applyAlignment="1">
      <alignment horizontal="right" vertical="center"/>
    </xf>
    <xf numFmtId="177" fontId="17" fillId="0" borderId="12" xfId="0" applyNumberFormat="1" applyFont="1" applyBorder="1" applyAlignment="1">
      <alignment vertical="center"/>
    </xf>
    <xf numFmtId="0" fontId="17" fillId="0" borderId="15" xfId="0" applyFont="1" applyBorder="1" applyAlignment="1">
      <alignment vertical="center"/>
    </xf>
    <xf numFmtId="176" fontId="17" fillId="0" borderId="10" xfId="0" applyNumberFormat="1"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176" fontId="17" fillId="0" borderId="12" xfId="0" applyNumberFormat="1" applyFont="1" applyBorder="1" applyAlignment="1">
      <alignment vertical="center"/>
    </xf>
    <xf numFmtId="49" fontId="15" fillId="0" borderId="0" xfId="0" applyNumberFormat="1" applyFont="1" applyAlignment="1">
      <alignment horizontal="center" vertical="center"/>
    </xf>
    <xf numFmtId="3" fontId="17" fillId="0" borderId="0" xfId="0" applyNumberFormat="1" applyFont="1" applyAlignment="1">
      <alignment horizontal="center" vertical="center"/>
    </xf>
    <xf numFmtId="0" fontId="15" fillId="0" borderId="0" xfId="2" applyFont="1">
      <alignment vertical="center"/>
    </xf>
    <xf numFmtId="0" fontId="15" fillId="0" borderId="0" xfId="2" applyFont="1" applyAlignment="1">
      <alignment horizontal="left" vertical="center"/>
    </xf>
    <xf numFmtId="0" fontId="15" fillId="0" borderId="0" xfId="2" applyFont="1" applyAlignment="1">
      <alignment horizontal="center" vertical="center"/>
    </xf>
    <xf numFmtId="0" fontId="17" fillId="0" borderId="12" xfId="2" applyFont="1" applyBorder="1" applyAlignment="1">
      <alignment horizontal="center" vertical="center"/>
    </xf>
    <xf numFmtId="0" fontId="17" fillId="0" borderId="0" xfId="2" applyFont="1">
      <alignment vertical="center"/>
    </xf>
    <xf numFmtId="0" fontId="17" fillId="0" borderId="12" xfId="2" applyFont="1" applyBorder="1" applyAlignment="1">
      <alignment horizontal="justify" vertical="center"/>
    </xf>
    <xf numFmtId="0" fontId="17" fillId="0" borderId="12" xfId="2" applyFont="1" applyBorder="1" applyAlignment="1">
      <alignment horizontal="left" vertical="center" shrinkToFit="1"/>
    </xf>
    <xf numFmtId="0" fontId="17" fillId="0" borderId="14" xfId="2" applyFont="1" applyBorder="1">
      <alignment vertical="center"/>
    </xf>
    <xf numFmtId="0" fontId="17" fillId="0" borderId="12" xfId="2" applyFont="1" applyBorder="1" applyAlignment="1">
      <alignment horizontal="center" vertical="center" wrapText="1"/>
    </xf>
    <xf numFmtId="0" fontId="17" fillId="0" borderId="0" xfId="2" applyFont="1" applyAlignment="1">
      <alignment horizontal="center" vertical="center"/>
    </xf>
    <xf numFmtId="0" fontId="25" fillId="0" borderId="0" xfId="2" applyFont="1" applyAlignment="1">
      <alignment horizontal="center" vertical="center"/>
    </xf>
    <xf numFmtId="0" fontId="25" fillId="0" borderId="12" xfId="2" applyFont="1" applyBorder="1" applyAlignment="1">
      <alignment horizontal="center" vertical="center"/>
    </xf>
    <xf numFmtId="0" fontId="25" fillId="0" borderId="12" xfId="2" applyFont="1" applyBorder="1" applyAlignment="1">
      <alignment horizontal="distributed" vertical="center"/>
    </xf>
    <xf numFmtId="0" fontId="25" fillId="0" borderId="12" xfId="2" applyFont="1" applyBorder="1" applyAlignment="1">
      <alignment horizontal="center" vertical="center" shrinkToFit="1"/>
    </xf>
    <xf numFmtId="0" fontId="25" fillId="0" borderId="12" xfId="2" applyFont="1" applyBorder="1" applyAlignment="1">
      <alignment horizontal="justify" vertical="center" indent="1"/>
    </xf>
    <xf numFmtId="178" fontId="25" fillId="0" borderId="12" xfId="2" applyNumberFormat="1" applyFont="1" applyBorder="1">
      <alignment vertical="center"/>
    </xf>
    <xf numFmtId="178" fontId="25" fillId="0" borderId="12" xfId="2" applyNumberFormat="1" applyFont="1" applyBorder="1" applyAlignment="1">
      <alignment horizontal="right" vertical="center"/>
    </xf>
    <xf numFmtId="0" fontId="25" fillId="0" borderId="0" xfId="2" applyFont="1">
      <alignment vertical="center"/>
    </xf>
    <xf numFmtId="0" fontId="25" fillId="0" borderId="13" xfId="2" applyFont="1" applyBorder="1" applyAlignment="1">
      <alignment horizontal="left" vertical="center"/>
    </xf>
    <xf numFmtId="0" fontId="25" fillId="0" borderId="15" xfId="2" applyFont="1" applyBorder="1" applyAlignment="1">
      <alignment horizontal="left" vertical="center"/>
    </xf>
    <xf numFmtId="0" fontId="25" fillId="0" borderId="14" xfId="2" applyFont="1" applyBorder="1" applyAlignment="1">
      <alignment horizontal="left" vertical="center" wrapText="1"/>
    </xf>
    <xf numFmtId="0" fontId="17" fillId="0" borderId="0" xfId="2" applyFont="1" applyAlignment="1">
      <alignment horizontal="left" vertical="center"/>
    </xf>
    <xf numFmtId="0" fontId="17" fillId="0" borderId="0" xfId="2" applyFont="1" applyAlignment="1">
      <alignment horizontal="right" vertical="center"/>
    </xf>
    <xf numFmtId="0" fontId="17" fillId="0" borderId="22" xfId="2" applyFont="1" applyBorder="1" applyAlignment="1">
      <alignment horizontal="center" vertical="distributed" wrapText="1"/>
    </xf>
    <xf numFmtId="0" fontId="17" fillId="0" borderId="22" xfId="2" applyFont="1" applyBorder="1" applyAlignment="1">
      <alignment horizontal="center" vertical="center" wrapText="1"/>
    </xf>
    <xf numFmtId="0" fontId="17" fillId="0" borderId="22" xfId="2" applyFont="1" applyBorder="1" applyAlignment="1">
      <alignment horizontal="center" vertical="center"/>
    </xf>
    <xf numFmtId="0" fontId="17" fillId="0" borderId="23" xfId="2" applyFont="1" applyBorder="1" applyAlignment="1">
      <alignment horizontal="center" vertical="center"/>
    </xf>
    <xf numFmtId="179" fontId="17" fillId="0" borderId="22" xfId="2" applyNumberFormat="1" applyFont="1" applyBorder="1" applyAlignment="1">
      <alignment horizontal="right" vertical="center"/>
    </xf>
    <xf numFmtId="179" fontId="17" fillId="0" borderId="23" xfId="2" applyNumberFormat="1" applyFont="1" applyBorder="1" applyAlignment="1">
      <alignment horizontal="right" vertical="center"/>
    </xf>
    <xf numFmtId="180" fontId="17" fillId="0" borderId="22" xfId="2" applyNumberFormat="1" applyFont="1" applyBorder="1" applyAlignment="1">
      <alignment horizontal="right" vertical="center"/>
    </xf>
    <xf numFmtId="180" fontId="17" fillId="0" borderId="23" xfId="2" applyNumberFormat="1" applyFont="1" applyBorder="1" applyAlignment="1">
      <alignment horizontal="right" vertical="center"/>
    </xf>
    <xf numFmtId="38" fontId="17" fillId="0" borderId="22" xfId="3" applyFont="1" applyBorder="1" applyAlignment="1">
      <alignment horizontal="right" vertical="center"/>
    </xf>
    <xf numFmtId="0" fontId="17" fillId="0" borderId="27" xfId="2" applyFont="1" applyBorder="1" applyAlignment="1">
      <alignment horizontal="center" vertical="center"/>
    </xf>
    <xf numFmtId="179" fontId="17" fillId="0" borderId="27" xfId="2" applyNumberFormat="1" applyFont="1" applyBorder="1" applyAlignment="1">
      <alignment horizontal="right" vertical="center"/>
    </xf>
    <xf numFmtId="179" fontId="17" fillId="0" borderId="28" xfId="2" applyNumberFormat="1" applyFont="1" applyBorder="1" applyAlignment="1">
      <alignment horizontal="right" vertical="center"/>
    </xf>
    <xf numFmtId="0" fontId="18" fillId="0" borderId="0" xfId="2" applyFont="1">
      <alignment vertical="center"/>
    </xf>
    <xf numFmtId="49" fontId="17" fillId="0" borderId="0" xfId="2" applyNumberFormat="1" applyFont="1">
      <alignment vertical="center"/>
    </xf>
    <xf numFmtId="49" fontId="17" fillId="0" borderId="12" xfId="2" applyNumberFormat="1" applyFont="1" applyBorder="1" applyAlignment="1">
      <alignment horizontal="center" vertical="center"/>
    </xf>
    <xf numFmtId="37" fontId="17" fillId="0" borderId="12" xfId="2" applyNumberFormat="1" applyFont="1" applyBorder="1">
      <alignment vertical="center"/>
    </xf>
    <xf numFmtId="9" fontId="17" fillId="0" borderId="12" xfId="2" applyNumberFormat="1" applyFont="1" applyBorder="1" applyAlignment="1">
      <alignment horizontal="right" vertical="center"/>
    </xf>
    <xf numFmtId="0" fontId="17" fillId="0" borderId="12" xfId="2" applyFont="1" applyBorder="1" applyAlignment="1">
      <alignment vertical="center" shrinkToFit="1"/>
    </xf>
    <xf numFmtId="0" fontId="17" fillId="0" borderId="10" xfId="2" applyFont="1" applyBorder="1" applyAlignment="1">
      <alignment horizontal="center" vertical="center"/>
    </xf>
    <xf numFmtId="9" fontId="17" fillId="0" borderId="12" xfId="2" applyNumberFormat="1" applyFont="1" applyBorder="1">
      <alignment vertical="center"/>
    </xf>
    <xf numFmtId="37" fontId="17" fillId="0" borderId="0" xfId="2" applyNumberFormat="1" applyFont="1">
      <alignment vertical="center"/>
    </xf>
    <xf numFmtId="0" fontId="17" fillId="0" borderId="12" xfId="2" applyFont="1" applyBorder="1">
      <alignment vertical="center"/>
    </xf>
    <xf numFmtId="0" fontId="17" fillId="0" borderId="1" xfId="2" applyFont="1" applyBorder="1">
      <alignment vertical="center"/>
    </xf>
    <xf numFmtId="0" fontId="18" fillId="0" borderId="31" xfId="2" applyFont="1" applyBorder="1" applyAlignment="1">
      <alignment horizontal="center" vertical="center"/>
    </xf>
    <xf numFmtId="3" fontId="17" fillId="0" borderId="0" xfId="2" applyNumberFormat="1" applyFont="1">
      <alignment vertical="center"/>
    </xf>
    <xf numFmtId="3" fontId="17" fillId="0" borderId="0" xfId="2" applyNumberFormat="1" applyFont="1" applyAlignment="1">
      <alignment horizontal="center" vertical="center"/>
    </xf>
    <xf numFmtId="3" fontId="17" fillId="0" borderId="12" xfId="2" applyNumberFormat="1" applyFont="1" applyBorder="1" applyAlignment="1">
      <alignment horizontal="center" vertical="center"/>
    </xf>
    <xf numFmtId="3" fontId="31" fillId="0" borderId="32" xfId="2" applyNumberFormat="1" applyFont="1" applyBorder="1" applyAlignment="1">
      <alignment horizontal="left" vertical="center" wrapText="1"/>
    </xf>
    <xf numFmtId="3" fontId="17" fillId="0" borderId="12" xfId="2" applyNumberFormat="1" applyFont="1" applyBorder="1" applyAlignment="1">
      <alignment horizontal="center" vertical="center" wrapText="1" shrinkToFit="1"/>
    </xf>
    <xf numFmtId="3" fontId="18" fillId="0" borderId="12" xfId="2" applyNumberFormat="1" applyFont="1" applyBorder="1" applyAlignment="1">
      <alignment horizontal="center" vertical="center" wrapText="1"/>
    </xf>
    <xf numFmtId="3" fontId="17" fillId="0" borderId="12" xfId="2" applyNumberFormat="1" applyFont="1" applyBorder="1" applyAlignment="1">
      <alignment horizontal="center" vertical="center" wrapText="1"/>
    </xf>
    <xf numFmtId="181" fontId="15" fillId="0" borderId="12" xfId="2" applyNumberFormat="1" applyFont="1" applyBorder="1">
      <alignment vertical="center"/>
    </xf>
    <xf numFmtId="3" fontId="15" fillId="0" borderId="12" xfId="2" applyNumberFormat="1" applyFont="1" applyBorder="1">
      <alignment vertical="center"/>
    </xf>
    <xf numFmtId="3" fontId="17" fillId="0" borderId="12" xfId="2" applyNumberFormat="1" applyFont="1" applyBorder="1" applyAlignment="1">
      <alignment horizontal="center" vertical="center" shrinkToFit="1"/>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center"/>
    </xf>
    <xf numFmtId="0" fontId="32" fillId="0" borderId="0" xfId="0" applyFont="1" applyAlignment="1">
      <alignment vertical="center" wrapText="1"/>
    </xf>
    <xf numFmtId="0" fontId="32" fillId="0" borderId="0" xfId="0" applyFont="1" applyAlignment="1">
      <alignment horizontal="right" vertical="center"/>
    </xf>
    <xf numFmtId="0" fontId="32" fillId="0" borderId="10" xfId="0" applyFont="1" applyBorder="1" applyAlignment="1">
      <alignment vertical="center"/>
    </xf>
    <xf numFmtId="0" fontId="32" fillId="0" borderId="33" xfId="0" applyFont="1" applyBorder="1" applyAlignment="1">
      <alignment horizontal="distributed" vertical="center"/>
    </xf>
    <xf numFmtId="0" fontId="32" fillId="0" borderId="11" xfId="0" applyFont="1" applyBorder="1" applyAlignment="1">
      <alignment vertical="center"/>
    </xf>
    <xf numFmtId="0" fontId="32" fillId="0" borderId="33" xfId="0" applyFont="1" applyBorder="1" applyAlignment="1">
      <alignment vertical="center"/>
    </xf>
    <xf numFmtId="0" fontId="32" fillId="0" borderId="33" xfId="0" applyFont="1" applyBorder="1" applyAlignment="1">
      <alignment horizontal="center" vertical="center"/>
    </xf>
    <xf numFmtId="0" fontId="32" fillId="0" borderId="11" xfId="0" applyFont="1" applyBorder="1" applyAlignment="1">
      <alignment horizontal="center" vertical="center"/>
    </xf>
    <xf numFmtId="0" fontId="32" fillId="0" borderId="11" xfId="0" applyFont="1" applyBorder="1" applyAlignment="1">
      <alignment horizontal="distributed" vertical="center"/>
    </xf>
    <xf numFmtId="49" fontId="32" fillId="0" borderId="10" xfId="0" applyNumberFormat="1" applyFont="1" applyBorder="1" applyAlignment="1">
      <alignment horizontal="right" vertical="center"/>
    </xf>
    <xf numFmtId="49" fontId="32" fillId="0" borderId="33" xfId="0" applyNumberFormat="1" applyFont="1" applyBorder="1" applyAlignment="1">
      <alignment horizontal="right" vertical="center"/>
    </xf>
    <xf numFmtId="49" fontId="32" fillId="0" borderId="33" xfId="0" applyNumberFormat="1" applyFont="1" applyBorder="1" applyAlignment="1">
      <alignment horizontal="center" vertical="center"/>
    </xf>
    <xf numFmtId="49" fontId="32" fillId="0" borderId="11" xfId="0" applyNumberFormat="1" applyFont="1" applyBorder="1" applyAlignment="1">
      <alignment horizontal="right" vertical="center"/>
    </xf>
    <xf numFmtId="49" fontId="15" fillId="0" borderId="0" xfId="0" applyNumberFormat="1" applyFont="1" applyAlignment="1">
      <alignment horizontal="left" vertical="center"/>
    </xf>
    <xf numFmtId="49" fontId="17" fillId="0" borderId="0" xfId="0" applyNumberFormat="1" applyFont="1"/>
    <xf numFmtId="49" fontId="15" fillId="0" borderId="0" xfId="0" applyNumberFormat="1" applyFont="1"/>
    <xf numFmtId="49" fontId="15" fillId="0" borderId="0" xfId="0" applyNumberFormat="1" applyFont="1" applyAlignment="1">
      <alignment vertical="center"/>
    </xf>
    <xf numFmtId="49" fontId="15" fillId="0" borderId="0" xfId="0" applyNumberFormat="1" applyFont="1" applyAlignment="1">
      <alignment horizontal="right" vertical="center"/>
    </xf>
    <xf numFmtId="49" fontId="17" fillId="0" borderId="10" xfId="0" applyNumberFormat="1" applyFont="1" applyBorder="1" applyAlignment="1">
      <alignment horizontal="center" vertical="center" wrapText="1"/>
    </xf>
    <xf numFmtId="49" fontId="17" fillId="0" borderId="10" xfId="0" applyNumberFormat="1" applyFont="1" applyBorder="1" applyAlignment="1">
      <alignment horizontal="distributed" vertical="center" wrapText="1"/>
    </xf>
    <xf numFmtId="49" fontId="17" fillId="0" borderId="4" xfId="0" applyNumberFormat="1" applyFont="1" applyBorder="1" applyAlignment="1">
      <alignment vertical="center" wrapText="1"/>
    </xf>
    <xf numFmtId="49" fontId="17" fillId="0" borderId="33" xfId="0" applyNumberFormat="1" applyFont="1" applyBorder="1" applyAlignment="1">
      <alignment horizontal="left" vertical="center" wrapText="1"/>
    </xf>
    <xf numFmtId="49" fontId="17" fillId="0" borderId="11" xfId="0" applyNumberFormat="1" applyFont="1" applyBorder="1" applyAlignment="1">
      <alignment horizontal="right" vertical="center" wrapText="1"/>
    </xf>
    <xf numFmtId="49" fontId="17" fillId="0" borderId="6" xfId="0" applyNumberFormat="1" applyFont="1" applyBorder="1" applyAlignment="1">
      <alignment horizontal="distributed" vertical="center" wrapText="1"/>
    </xf>
    <xf numFmtId="49" fontId="17" fillId="0" borderId="33" xfId="0" applyNumberFormat="1" applyFont="1" applyBorder="1" applyAlignment="1">
      <alignment vertical="center" wrapText="1"/>
    </xf>
    <xf numFmtId="49" fontId="17" fillId="0" borderId="0" xfId="0" applyNumberFormat="1" applyFont="1" applyAlignment="1">
      <alignment horizontal="left" vertical="center"/>
    </xf>
    <xf numFmtId="0" fontId="17" fillId="0" borderId="0" xfId="0" applyFont="1"/>
    <xf numFmtId="49" fontId="20" fillId="0" borderId="0" xfId="0" applyNumberFormat="1" applyFont="1" applyAlignment="1">
      <alignment horizontal="center" vertical="center"/>
    </xf>
    <xf numFmtId="49" fontId="15" fillId="0" borderId="1" xfId="0" applyNumberFormat="1" applyFont="1" applyBorder="1" applyAlignment="1">
      <alignment horizontal="right" vertical="center"/>
    </xf>
    <xf numFmtId="49" fontId="17" fillId="0" borderId="0" xfId="0" applyNumberFormat="1" applyFont="1" applyAlignment="1">
      <alignment vertical="center"/>
    </xf>
    <xf numFmtId="0" fontId="17" fillId="0" borderId="33" xfId="0" applyFont="1" applyBorder="1" applyAlignment="1">
      <alignment vertical="center"/>
    </xf>
    <xf numFmtId="0" fontId="17" fillId="0" borderId="0" xfId="0" applyFont="1" applyAlignment="1">
      <alignment horizontal="distributed" vertical="center"/>
    </xf>
    <xf numFmtId="0" fontId="33" fillId="0" borderId="0" xfId="2" applyFont="1">
      <alignment vertical="center"/>
    </xf>
    <xf numFmtId="0" fontId="17" fillId="0" borderId="13" xfId="2" applyFont="1" applyBorder="1" applyAlignment="1">
      <alignment horizontal="center" vertical="center"/>
    </xf>
    <xf numFmtId="0" fontId="17" fillId="0" borderId="4" xfId="2" applyFont="1" applyBorder="1">
      <alignment vertical="center"/>
    </xf>
    <xf numFmtId="0" fontId="17" fillId="0" borderId="4" xfId="2" applyFont="1" applyBorder="1" applyAlignment="1">
      <alignment horizontal="center" vertical="center"/>
    </xf>
    <xf numFmtId="0" fontId="17" fillId="0" borderId="15" xfId="2" applyFont="1" applyBorder="1" applyAlignment="1">
      <alignment horizontal="center" vertical="center"/>
    </xf>
    <xf numFmtId="0" fontId="17" fillId="0" borderId="33" xfId="2" applyFont="1" applyBorder="1" applyAlignment="1">
      <alignment horizontal="center" vertical="center"/>
    </xf>
    <xf numFmtId="0" fontId="17" fillId="0" borderId="7" xfId="2" applyFont="1" applyBorder="1" applyAlignment="1">
      <alignment horizontal="center" vertical="center"/>
    </xf>
    <xf numFmtId="0" fontId="17" fillId="0" borderId="2" xfId="2" applyFont="1" applyBorder="1" applyAlignment="1">
      <alignment horizontal="center" vertical="center"/>
    </xf>
    <xf numFmtId="0" fontId="17" fillId="0" borderId="6" xfId="2" applyFont="1" applyBorder="1" applyAlignment="1">
      <alignment horizontal="center" vertical="center"/>
    </xf>
    <xf numFmtId="0" fontId="17" fillId="0" borderId="3" xfId="2" applyFont="1" applyBorder="1">
      <alignment vertical="center"/>
    </xf>
    <xf numFmtId="0" fontId="17" fillId="0" borderId="8" xfId="2" applyFont="1" applyBorder="1" applyAlignment="1">
      <alignment horizontal="center" vertical="center"/>
    </xf>
    <xf numFmtId="0" fontId="17" fillId="0" borderId="3" xfId="2" applyFont="1" applyBorder="1" applyAlignment="1">
      <alignment horizontal="center" vertical="center"/>
    </xf>
    <xf numFmtId="0" fontId="17" fillId="0" borderId="42" xfId="2" applyFont="1" applyBorder="1" applyAlignment="1">
      <alignment horizontal="center" vertical="center"/>
    </xf>
    <xf numFmtId="0" fontId="17" fillId="0" borderId="10" xfId="2" applyFont="1" applyBorder="1">
      <alignment vertical="center"/>
    </xf>
    <xf numFmtId="0" fontId="17" fillId="0" borderId="11" xfId="2" applyFont="1" applyBorder="1">
      <alignment vertical="center"/>
    </xf>
    <xf numFmtId="0" fontId="17" fillId="0" borderId="0" xfId="2" applyFont="1" applyAlignment="1">
      <alignment horizontal="distributed" vertical="center"/>
    </xf>
    <xf numFmtId="49" fontId="42" fillId="0" borderId="0" xfId="0" applyNumberFormat="1" applyFont="1" applyAlignment="1">
      <alignment horizontal="left" vertical="center"/>
    </xf>
    <xf numFmtId="49" fontId="44" fillId="0" borderId="0" xfId="0" applyNumberFormat="1" applyFont="1" applyAlignment="1">
      <alignment horizontal="left" vertical="center"/>
    </xf>
    <xf numFmtId="49" fontId="10" fillId="0" borderId="0" xfId="0" applyNumberFormat="1" applyFont="1" applyAlignment="1">
      <alignment horizontal="left" vertical="center"/>
    </xf>
    <xf numFmtId="49" fontId="44" fillId="0" borderId="0" xfId="0" applyNumberFormat="1" applyFont="1" applyAlignment="1">
      <alignment vertical="center"/>
    </xf>
    <xf numFmtId="49" fontId="44" fillId="0" borderId="12" xfId="0" applyNumberFormat="1" applyFont="1" applyBorder="1" applyAlignment="1">
      <alignment horizontal="center" vertical="center" wrapText="1"/>
    </xf>
    <xf numFmtId="49" fontId="10" fillId="0" borderId="0" xfId="0" applyNumberFormat="1" applyFont="1" applyAlignment="1">
      <alignment horizontal="left" vertical="center" wrapText="1"/>
    </xf>
    <xf numFmtId="49" fontId="10" fillId="0" borderId="12" xfId="0" applyNumberFormat="1" applyFont="1" applyBorder="1" applyAlignment="1">
      <alignment horizontal="center" vertical="center" wrapText="1"/>
    </xf>
    <xf numFmtId="176" fontId="10" fillId="0" borderId="12" xfId="0" applyNumberFormat="1" applyFont="1" applyBorder="1" applyAlignment="1">
      <alignment horizontal="right" vertical="center" wrapText="1"/>
    </xf>
    <xf numFmtId="49" fontId="10" fillId="0" borderId="12" xfId="0" applyNumberFormat="1" applyFont="1" applyBorder="1" applyAlignment="1">
      <alignment horizontal="right" vertical="center" wrapText="1"/>
    </xf>
    <xf numFmtId="0" fontId="23"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23" fillId="0" borderId="10" xfId="0" applyFont="1" applyBorder="1" applyAlignment="1">
      <alignment vertical="center"/>
    </xf>
    <xf numFmtId="0" fontId="23" fillId="0" borderId="3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3" xfId="0" applyFont="1" applyBorder="1" applyAlignment="1">
      <alignment horizontal="distributed" vertical="center" wrapText="1"/>
    </xf>
    <xf numFmtId="58" fontId="23" fillId="0" borderId="12" xfId="0" applyNumberFormat="1" applyFont="1" applyBorder="1" applyAlignment="1">
      <alignment horizontal="center" vertical="center" wrapText="1"/>
    </xf>
    <xf numFmtId="0" fontId="48" fillId="0" borderId="12" xfId="0" applyFont="1" applyBorder="1" applyAlignment="1">
      <alignment horizontal="center" vertical="center" wrapText="1"/>
    </xf>
    <xf numFmtId="0" fontId="23" fillId="0" borderId="2" xfId="0" applyFont="1" applyBorder="1" applyAlignment="1">
      <alignment vertical="center"/>
    </xf>
    <xf numFmtId="0" fontId="23" fillId="0" borderId="5" xfId="0" applyFont="1" applyBorder="1" applyAlignment="1">
      <alignment vertical="center" wrapText="1"/>
    </xf>
    <xf numFmtId="0" fontId="23" fillId="0" borderId="3" xfId="0" applyFont="1" applyBorder="1" applyAlignment="1">
      <alignment vertical="center"/>
    </xf>
    <xf numFmtId="0" fontId="23" fillId="0" borderId="8" xfId="0" applyFont="1" applyBorder="1" applyAlignment="1">
      <alignment vertical="center" wrapText="1"/>
    </xf>
    <xf numFmtId="0" fontId="23" fillId="0" borderId="0" xfId="0" applyFont="1" applyAlignment="1">
      <alignment horizontal="center"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3" fontId="23" fillId="0" borderId="10" xfId="0" applyNumberFormat="1" applyFont="1" applyBorder="1" applyAlignment="1">
      <alignment vertical="center" wrapText="1"/>
    </xf>
    <xf numFmtId="0" fontId="17" fillId="0" borderId="1" xfId="2" applyFont="1" applyBorder="1" applyAlignment="1">
      <alignment vertical="center" wrapText="1"/>
    </xf>
    <xf numFmtId="0" fontId="17" fillId="0" borderId="0" xfId="2" applyFont="1" applyAlignment="1"/>
    <xf numFmtId="0" fontId="17" fillId="0" borderId="2" xfId="2" applyFont="1" applyBorder="1">
      <alignment vertical="center"/>
    </xf>
    <xf numFmtId="0" fontId="17" fillId="0" borderId="1" xfId="2" applyFont="1" applyBorder="1" applyAlignment="1">
      <alignment horizontal="left" vertical="center" wrapText="1"/>
    </xf>
    <xf numFmtId="0" fontId="17" fillId="0" borderId="8" xfId="2" applyFont="1" applyBorder="1" applyAlignment="1">
      <alignment vertical="center" wrapText="1"/>
    </xf>
    <xf numFmtId="0" fontId="17" fillId="0" borderId="6" xfId="2" applyFont="1" applyBorder="1" applyAlignment="1">
      <alignment horizontal="left" vertical="center"/>
    </xf>
    <xf numFmtId="0" fontId="17" fillId="0" borderId="0" xfId="2" applyFont="1" applyAlignment="1">
      <alignment vertical="center" wrapText="1"/>
    </xf>
    <xf numFmtId="0" fontId="17" fillId="0" borderId="1" xfId="2" quotePrefix="1" applyFont="1" applyBorder="1">
      <alignment vertical="center"/>
    </xf>
    <xf numFmtId="0" fontId="17" fillId="0" borderId="1" xfId="2" quotePrefix="1" applyFont="1" applyBorder="1" applyAlignment="1">
      <alignment vertical="center" shrinkToFit="1"/>
    </xf>
    <xf numFmtId="0" fontId="13" fillId="0" borderId="0" xfId="1">
      <alignment vertical="center"/>
    </xf>
    <xf numFmtId="0" fontId="15" fillId="0" borderId="0" xfId="2" applyFont="1" applyAlignment="1">
      <alignment horizontal="left"/>
    </xf>
    <xf numFmtId="49" fontId="57" fillId="0" borderId="0" xfId="2" applyNumberFormat="1" applyFont="1">
      <alignment vertical="center"/>
    </xf>
    <xf numFmtId="49" fontId="15" fillId="0" borderId="0" xfId="2" applyNumberFormat="1" applyFont="1">
      <alignment vertical="center"/>
    </xf>
    <xf numFmtId="0" fontId="15" fillId="0" borderId="0" xfId="2" applyFont="1" applyAlignment="1">
      <alignment horizontal="right"/>
    </xf>
    <xf numFmtId="0" fontId="17" fillId="0" borderId="43" xfId="2" applyFont="1" applyBorder="1">
      <alignment vertical="center"/>
    </xf>
    <xf numFmtId="0" fontId="32" fillId="0" borderId="44" xfId="2" applyFont="1" applyBorder="1">
      <alignment vertical="center"/>
    </xf>
    <xf numFmtId="0" fontId="17" fillId="0" borderId="45" xfId="2" applyFont="1" applyBorder="1">
      <alignment vertical="center"/>
    </xf>
    <xf numFmtId="0" fontId="17" fillId="0" borderId="39" xfId="2" applyFont="1" applyBorder="1">
      <alignment vertical="center"/>
    </xf>
    <xf numFmtId="182" fontId="17" fillId="0" borderId="12" xfId="2" applyNumberFormat="1" applyFont="1" applyBorder="1">
      <alignment vertical="center"/>
    </xf>
    <xf numFmtId="182" fontId="17" fillId="0" borderId="12" xfId="2" applyNumberFormat="1" applyFont="1" applyBorder="1" applyAlignment="1">
      <alignment horizontal="right" vertical="center"/>
    </xf>
    <xf numFmtId="182" fontId="17" fillId="0" borderId="0" xfId="2" applyNumberFormat="1" applyFont="1">
      <alignment vertical="center"/>
    </xf>
    <xf numFmtId="182" fontId="17" fillId="0" borderId="0" xfId="2" applyNumberFormat="1" applyFont="1" applyAlignment="1">
      <alignment horizontal="right" vertical="center"/>
    </xf>
    <xf numFmtId="49" fontId="32" fillId="0" borderId="34" xfId="2" applyNumberFormat="1" applyFont="1" applyBorder="1">
      <alignment vertical="center"/>
    </xf>
    <xf numFmtId="49" fontId="32" fillId="0" borderId="5" xfId="2" applyNumberFormat="1" applyFont="1" applyBorder="1">
      <alignment vertical="center"/>
    </xf>
    <xf numFmtId="0" fontId="32" fillId="0" borderId="3" xfId="2" applyFont="1" applyBorder="1" applyAlignment="1">
      <alignment vertical="center" shrinkToFit="1"/>
    </xf>
    <xf numFmtId="0" fontId="32" fillId="0" borderId="39" xfId="2" applyFont="1" applyBorder="1" applyAlignment="1">
      <alignment vertical="center" shrinkToFit="1"/>
    </xf>
    <xf numFmtId="183" fontId="17" fillId="0" borderId="0" xfId="2" applyNumberFormat="1" applyFont="1" applyAlignment="1">
      <alignment horizontal="center" vertical="center"/>
    </xf>
    <xf numFmtId="184" fontId="17" fillId="0" borderId="0" xfId="2" applyNumberFormat="1" applyFont="1" applyAlignment="1">
      <alignment horizontal="center" vertical="center"/>
    </xf>
    <xf numFmtId="49" fontId="17" fillId="0" borderId="0" xfId="2" applyNumberFormat="1" applyFont="1" applyAlignment="1">
      <alignment horizontal="left" vertical="center"/>
    </xf>
    <xf numFmtId="178" fontId="17" fillId="0" borderId="12" xfId="2" applyNumberFormat="1" applyFont="1" applyBorder="1">
      <alignment vertical="center"/>
    </xf>
    <xf numFmtId="178" fontId="17" fillId="0" borderId="12" xfId="2" quotePrefix="1" applyNumberFormat="1" applyFont="1" applyBorder="1">
      <alignment vertical="center"/>
    </xf>
    <xf numFmtId="0" fontId="17" fillId="2" borderId="0" xfId="2" applyFont="1" applyFill="1">
      <alignment vertical="center"/>
    </xf>
    <xf numFmtId="0" fontId="17" fillId="2" borderId="0" xfId="2" applyFont="1" applyFill="1" applyAlignment="1">
      <alignment horizontal="left" vertical="center"/>
    </xf>
    <xf numFmtId="0" fontId="17" fillId="2" borderId="0" xfId="2" applyFont="1" applyFill="1" applyAlignment="1">
      <alignment horizontal="center" vertical="center"/>
    </xf>
    <xf numFmtId="0" fontId="17" fillId="2" borderId="0" xfId="2" applyFont="1" applyFill="1" applyAlignment="1">
      <alignment horizontal="justify" vertical="center"/>
    </xf>
    <xf numFmtId="0" fontId="17" fillId="2" borderId="0" xfId="2" applyFont="1" applyFill="1" applyAlignment="1">
      <alignment horizontal="right" vertical="center"/>
    </xf>
    <xf numFmtId="0" fontId="17" fillId="2" borderId="12" xfId="2" applyFont="1" applyFill="1" applyBorder="1" applyAlignment="1">
      <alignment horizontal="center" vertical="center"/>
    </xf>
    <xf numFmtId="185" fontId="17" fillId="2" borderId="12" xfId="2" applyNumberFormat="1" applyFont="1" applyFill="1" applyBorder="1" applyAlignment="1">
      <alignment horizontal="center" vertical="center"/>
    </xf>
    <xf numFmtId="0" fontId="17" fillId="2" borderId="12" xfId="2" applyFont="1" applyFill="1" applyBorder="1" applyAlignment="1">
      <alignment vertical="center" shrinkToFit="1"/>
    </xf>
    <xf numFmtId="0" fontId="17" fillId="2" borderId="12" xfId="2" applyFont="1" applyFill="1" applyBorder="1" applyAlignment="1">
      <alignment vertical="center" wrapText="1" shrinkToFit="1"/>
    </xf>
    <xf numFmtId="0" fontId="17" fillId="2" borderId="10" xfId="2" applyFont="1" applyFill="1" applyBorder="1" applyAlignment="1">
      <alignment vertical="center" shrinkToFit="1"/>
    </xf>
    <xf numFmtId="0" fontId="17" fillId="2" borderId="11" xfId="2" applyFont="1" applyFill="1" applyBorder="1" applyAlignment="1">
      <alignment vertical="center" shrinkToFit="1"/>
    </xf>
    <xf numFmtId="0" fontId="17" fillId="0" borderId="12" xfId="2" applyFont="1" applyBorder="1" applyAlignment="1">
      <alignment vertical="center" wrapText="1" shrinkToFit="1"/>
    </xf>
    <xf numFmtId="0" fontId="17" fillId="2" borderId="12" xfId="2" applyFont="1" applyFill="1" applyBorder="1" applyAlignment="1">
      <alignment horizontal="left" vertical="center" shrinkToFit="1"/>
    </xf>
    <xf numFmtId="0" fontId="17" fillId="2" borderId="12" xfId="2" applyFont="1" applyFill="1" applyBorder="1" applyAlignment="1">
      <alignment horizontal="left" vertical="center" wrapText="1"/>
    </xf>
    <xf numFmtId="0" fontId="32" fillId="2" borderId="12" xfId="2" applyFont="1" applyFill="1" applyBorder="1" applyAlignment="1">
      <alignment vertical="center" shrinkToFit="1"/>
    </xf>
    <xf numFmtId="0" fontId="18" fillId="2" borderId="12" xfId="2" applyFont="1" applyFill="1" applyBorder="1" applyAlignment="1">
      <alignment vertical="center" wrapText="1" shrinkToFit="1"/>
    </xf>
    <xf numFmtId="0" fontId="17" fillId="0" borderId="0" xfId="5" applyFont="1" applyAlignment="1" applyProtection="1">
      <alignment vertical="center"/>
      <protection locked="0"/>
    </xf>
    <xf numFmtId="0" fontId="17" fillId="0" borderId="0" xfId="5" applyFont="1" applyAlignment="1" applyProtection="1">
      <alignment horizontal="center" vertical="center"/>
      <protection locked="0"/>
    </xf>
    <xf numFmtId="178" fontId="17" fillId="0" borderId="0" xfId="5" applyNumberFormat="1" applyFont="1" applyAlignment="1" applyProtection="1">
      <alignment horizontal="center" vertical="center"/>
      <protection locked="0"/>
    </xf>
    <xf numFmtId="0" fontId="17" fillId="0" borderId="0" xfId="5" applyFont="1" applyAlignment="1" applyProtection="1">
      <alignment horizontal="right" vertical="center"/>
      <protection locked="0"/>
    </xf>
    <xf numFmtId="0" fontId="17" fillId="0" borderId="13" xfId="2" applyFont="1" applyBorder="1">
      <alignment vertical="center"/>
    </xf>
    <xf numFmtId="49" fontId="17" fillId="0" borderId="12" xfId="0" applyNumberFormat="1" applyFont="1" applyBorder="1" applyAlignment="1">
      <alignment horizontal="center" vertical="center"/>
    </xf>
    <xf numFmtId="0" fontId="17" fillId="0" borderId="2" xfId="2" applyFont="1" applyBorder="1" applyAlignment="1">
      <alignment vertical="center" wrapText="1"/>
    </xf>
    <xf numFmtId="0" fontId="17" fillId="0" borderId="5" xfId="2" applyFont="1" applyBorder="1" applyAlignment="1">
      <alignment vertical="center" wrapText="1"/>
    </xf>
    <xf numFmtId="0" fontId="17" fillId="0" borderId="3" xfId="2" applyFont="1" applyBorder="1" applyAlignment="1">
      <alignment vertical="center" wrapText="1"/>
    </xf>
    <xf numFmtId="0" fontId="17" fillId="0" borderId="4" xfId="2" applyFont="1" applyBorder="1" applyAlignment="1">
      <alignment vertical="center" wrapText="1"/>
    </xf>
    <xf numFmtId="0" fontId="17" fillId="0" borderId="14" xfId="2" applyFont="1" applyBorder="1" applyAlignment="1">
      <alignment horizontal="center" vertical="center"/>
    </xf>
    <xf numFmtId="179" fontId="17" fillId="0" borderId="0" xfId="2" applyNumberFormat="1" applyFont="1">
      <alignment vertical="center"/>
    </xf>
    <xf numFmtId="179" fontId="17" fillId="0" borderId="51" xfId="2" applyNumberFormat="1" applyFont="1" applyBorder="1">
      <alignment vertical="center"/>
    </xf>
    <xf numFmtId="0" fontId="20" fillId="0" borderId="11" xfId="2" applyFont="1" applyBorder="1" applyAlignment="1">
      <alignment vertical="top"/>
    </xf>
    <xf numFmtId="179" fontId="17" fillId="0" borderId="50" xfId="2" applyNumberFormat="1" applyFont="1" applyBorder="1">
      <alignment vertical="center"/>
    </xf>
    <xf numFmtId="0" fontId="17" fillId="0" borderId="12" xfId="2" applyFont="1" applyBorder="1" applyAlignment="1">
      <alignment horizontal="right" vertical="center"/>
    </xf>
    <xf numFmtId="0" fontId="17" fillId="0" borderId="10" xfId="2" applyFont="1" applyBorder="1" applyAlignment="1">
      <alignment horizontal="right" vertical="center"/>
    </xf>
    <xf numFmtId="179" fontId="17" fillId="0" borderId="11" xfId="2" applyNumberFormat="1" applyFont="1" applyBorder="1">
      <alignment vertical="center"/>
    </xf>
    <xf numFmtId="3" fontId="17" fillId="0" borderId="12" xfId="2" applyNumberFormat="1" applyFont="1" applyBorder="1" applyAlignment="1">
      <alignment horizontal="right" vertical="center"/>
    </xf>
    <xf numFmtId="179" fontId="17" fillId="0" borderId="64" xfId="2" applyNumberFormat="1" applyFont="1" applyBorder="1">
      <alignment vertical="center"/>
    </xf>
    <xf numFmtId="0" fontId="17" fillId="0" borderId="13" xfId="2" applyFont="1" applyBorder="1" applyAlignment="1">
      <alignment horizontal="center" vertical="center" shrinkToFit="1"/>
    </xf>
    <xf numFmtId="0" fontId="17" fillId="0" borderId="15" xfId="2" applyFont="1" applyBorder="1" applyAlignment="1">
      <alignment horizontal="center" vertical="center" shrinkToFit="1"/>
    </xf>
    <xf numFmtId="0" fontId="17" fillId="0" borderId="14" xfId="2" applyFont="1" applyBorder="1" applyAlignment="1">
      <alignment horizontal="center" vertical="center" shrinkToFit="1"/>
    </xf>
    <xf numFmtId="0" fontId="17" fillId="0" borderId="65" xfId="2" applyFont="1" applyBorder="1" applyAlignment="1">
      <alignment horizontal="center" vertical="center"/>
    </xf>
    <xf numFmtId="3" fontId="15" fillId="0" borderId="14" xfId="2" applyNumberFormat="1" applyFont="1" applyBorder="1" applyAlignment="1">
      <alignment horizontal="right" vertical="center"/>
    </xf>
    <xf numFmtId="3" fontId="20" fillId="0" borderId="13" xfId="2" applyNumberFormat="1" applyFont="1" applyBorder="1" applyAlignment="1">
      <alignment horizontal="right" vertical="center" wrapText="1"/>
    </xf>
    <xf numFmtId="3" fontId="15" fillId="0" borderId="13" xfId="2" applyNumberFormat="1" applyFont="1" applyBorder="1" applyAlignment="1">
      <alignment horizontal="right" vertical="center"/>
    </xf>
    <xf numFmtId="3" fontId="17" fillId="0" borderId="13" xfId="2" applyNumberFormat="1" applyFont="1" applyBorder="1" applyAlignment="1">
      <alignment horizontal="right" wrapText="1"/>
    </xf>
    <xf numFmtId="3" fontId="15" fillId="0" borderId="14" xfId="2" applyNumberFormat="1" applyFont="1" applyBorder="1" applyAlignment="1">
      <alignment horizontal="right" vertical="top"/>
    </xf>
    <xf numFmtId="3" fontId="15" fillId="0" borderId="15" xfId="2" applyNumberFormat="1" applyFont="1" applyBorder="1" applyAlignment="1">
      <alignment horizontal="right" vertical="center"/>
    </xf>
    <xf numFmtId="3" fontId="17" fillId="0" borderId="15" xfId="2" applyNumberFormat="1" applyFont="1" applyBorder="1" applyAlignment="1">
      <alignment horizontal="right" wrapText="1"/>
    </xf>
    <xf numFmtId="3" fontId="20" fillId="0" borderId="15" xfId="2" applyNumberFormat="1" applyFont="1" applyBorder="1" applyAlignment="1">
      <alignment horizontal="right" vertical="center" wrapText="1"/>
    </xf>
    <xf numFmtId="3" fontId="17" fillId="0" borderId="14" xfId="2" applyNumberFormat="1" applyFont="1" applyBorder="1" applyAlignment="1">
      <alignment horizontal="right" vertical="top"/>
    </xf>
    <xf numFmtId="3" fontId="17" fillId="0" borderId="13" xfId="2" applyNumberFormat="1" applyFont="1" applyBorder="1" applyAlignment="1">
      <alignment horizontal="right"/>
    </xf>
    <xf numFmtId="3" fontId="15" fillId="0" borderId="15" xfId="2" applyNumberFormat="1" applyFont="1" applyBorder="1" applyAlignment="1">
      <alignment horizontal="right" vertical="top"/>
    </xf>
    <xf numFmtId="3" fontId="20" fillId="0" borderId="13" xfId="2" applyNumberFormat="1" applyFont="1" applyBorder="1" applyAlignment="1">
      <alignment horizontal="right" wrapText="1"/>
    </xf>
    <xf numFmtId="3" fontId="32" fillId="0" borderId="13" xfId="2" applyNumberFormat="1" applyFont="1" applyBorder="1" applyAlignment="1">
      <alignment horizontal="right"/>
    </xf>
    <xf numFmtId="3" fontId="32" fillId="0" borderId="15" xfId="2" applyNumberFormat="1" applyFont="1" applyBorder="1" applyAlignment="1">
      <alignment horizontal="right" wrapText="1"/>
    </xf>
    <xf numFmtId="0" fontId="17" fillId="0" borderId="13" xfId="2" applyFont="1" applyBorder="1" applyAlignment="1">
      <alignment horizontal="center"/>
    </xf>
    <xf numFmtId="0" fontId="17" fillId="0" borderId="14" xfId="2" applyFont="1" applyBorder="1" applyAlignment="1">
      <alignment horizontal="center" vertical="top"/>
    </xf>
    <xf numFmtId="0" fontId="17" fillId="0" borderId="2" xfId="2" applyFont="1" applyBorder="1" applyAlignment="1">
      <alignment horizontal="right" vertical="center"/>
    </xf>
    <xf numFmtId="0" fontId="17" fillId="0" borderId="11" xfId="2" applyFont="1" applyBorder="1" applyAlignment="1">
      <alignment vertical="center" shrinkToFit="1"/>
    </xf>
    <xf numFmtId="0" fontId="15" fillId="0" borderId="0" xfId="2" applyFont="1" applyAlignment="1">
      <alignment horizontal="right" vertical="center"/>
    </xf>
    <xf numFmtId="0" fontId="32" fillId="0" borderId="1" xfId="2" applyFont="1" applyBorder="1">
      <alignment vertical="center"/>
    </xf>
    <xf numFmtId="0" fontId="32" fillId="0" borderId="0" xfId="2" applyFont="1">
      <alignment vertical="center"/>
    </xf>
    <xf numFmtId="0" fontId="32" fillId="0" borderId="0" xfId="2" applyFont="1" applyAlignment="1">
      <alignment horizontal="right" vertical="center"/>
    </xf>
    <xf numFmtId="0" fontId="17" fillId="0" borderId="6" xfId="2" applyFont="1" applyBorder="1" applyAlignment="1">
      <alignment vertical="center" wrapText="1"/>
    </xf>
    <xf numFmtId="0" fontId="17" fillId="0" borderId="7" xfId="2" applyFont="1" applyBorder="1" applyAlignment="1">
      <alignment vertical="center" wrapText="1"/>
    </xf>
    <xf numFmtId="0" fontId="17" fillId="0" borderId="77" xfId="2" applyFont="1" applyBorder="1" applyAlignment="1">
      <alignment horizontal="center" vertical="center" wrapText="1"/>
    </xf>
    <xf numFmtId="0" fontId="18" fillId="0" borderId="77" xfId="2" applyFont="1" applyBorder="1" applyAlignment="1">
      <alignment horizontal="center" vertical="center" wrapText="1"/>
    </xf>
    <xf numFmtId="0" fontId="17" fillId="0" borderId="78" xfId="2" applyFont="1" applyBorder="1" applyAlignment="1">
      <alignment horizontal="center" vertical="center" wrapText="1"/>
    </xf>
    <xf numFmtId="0" fontId="32" fillId="0" borderId="1" xfId="2" applyFont="1" applyBorder="1" applyAlignment="1">
      <alignment horizontal="left" vertical="center" wrapText="1"/>
    </xf>
    <xf numFmtId="0" fontId="34" fillId="0" borderId="0" xfId="2" applyFont="1" applyAlignment="1">
      <alignment horizontal="right" vertical="center"/>
    </xf>
    <xf numFmtId="0" fontId="21" fillId="0" borderId="12" xfId="2" applyFont="1" applyBorder="1" applyAlignment="1">
      <alignment horizontal="right" vertical="center"/>
    </xf>
    <xf numFmtId="0" fontId="17" fillId="0" borderId="81" xfId="2" applyFont="1" applyBorder="1">
      <alignment vertical="center"/>
    </xf>
    <xf numFmtId="0" fontId="17" fillId="0" borderId="86" xfId="2" applyFont="1" applyBorder="1" applyAlignment="1">
      <alignment horizontal="right" vertical="center"/>
    </xf>
    <xf numFmtId="0" fontId="17" fillId="0" borderId="84" xfId="2" applyFont="1" applyBorder="1" applyAlignment="1">
      <alignment horizontal="right" vertical="center"/>
    </xf>
    <xf numFmtId="0" fontId="17" fillId="0" borderId="87" xfId="2" applyFont="1" applyBorder="1">
      <alignment vertical="center"/>
    </xf>
    <xf numFmtId="0" fontId="17" fillId="0" borderId="77" xfId="2" applyFont="1" applyBorder="1" applyAlignment="1">
      <alignment horizontal="right" vertical="center"/>
    </xf>
    <xf numFmtId="0" fontId="17" fillId="0" borderId="78" xfId="2" applyFont="1" applyBorder="1" applyAlignment="1">
      <alignment horizontal="right" vertical="center"/>
    </xf>
    <xf numFmtId="0" fontId="17" fillId="0" borderId="79" xfId="2" applyFont="1" applyBorder="1">
      <alignment vertical="center"/>
    </xf>
    <xf numFmtId="0" fontId="17" fillId="0" borderId="13" xfId="2" applyFont="1" applyBorder="1" applyAlignment="1">
      <alignment horizontal="right" vertical="center"/>
    </xf>
    <xf numFmtId="0" fontId="17" fillId="0" borderId="91" xfId="2" applyFont="1" applyBorder="1">
      <alignment vertical="center"/>
    </xf>
    <xf numFmtId="0" fontId="17" fillId="0" borderId="94" xfId="2" applyFont="1" applyBorder="1" applyAlignment="1">
      <alignment horizontal="right" vertical="center"/>
    </xf>
    <xf numFmtId="0" fontId="17" fillId="0" borderId="95" xfId="2" applyFont="1" applyBorder="1" applyAlignment="1">
      <alignment horizontal="right" vertical="center"/>
    </xf>
    <xf numFmtId="0" fontId="17" fillId="0" borderId="96" xfId="2" applyFont="1" applyBorder="1">
      <alignment vertical="center"/>
    </xf>
    <xf numFmtId="0" fontId="17" fillId="0" borderId="97" xfId="2" applyFont="1" applyBorder="1" applyAlignment="1">
      <alignment horizontal="left" vertical="center"/>
    </xf>
    <xf numFmtId="0" fontId="17" fillId="0" borderId="65" xfId="2" applyFont="1" applyBorder="1" applyAlignment="1">
      <alignment horizontal="left" vertical="center"/>
    </xf>
    <xf numFmtId="38" fontId="17" fillId="0" borderId="12" xfId="3" applyFont="1" applyBorder="1" applyAlignment="1">
      <alignment horizontal="right" vertical="center"/>
    </xf>
    <xf numFmtId="38" fontId="17" fillId="0" borderId="12" xfId="2" applyNumberFormat="1" applyFont="1" applyBorder="1">
      <alignment vertical="center"/>
    </xf>
    <xf numFmtId="3" fontId="17" fillId="0" borderId="12" xfId="2" applyNumberFormat="1" applyFont="1" applyBorder="1">
      <alignment vertical="center"/>
    </xf>
    <xf numFmtId="0" fontId="17" fillId="0" borderId="65" xfId="2" applyFont="1" applyBorder="1">
      <alignment vertical="center"/>
    </xf>
    <xf numFmtId="177" fontId="17" fillId="0" borderId="12" xfId="2" applyNumberFormat="1" applyFont="1" applyBorder="1" applyAlignment="1">
      <alignment horizontal="right" vertical="center"/>
    </xf>
    <xf numFmtId="176" fontId="17" fillId="0" borderId="12" xfId="2" applyNumberFormat="1" applyFont="1" applyBorder="1" applyAlignment="1">
      <alignment horizontal="right" vertical="center"/>
    </xf>
    <xf numFmtId="0" fontId="15" fillId="0" borderId="0" xfId="7" applyFont="1">
      <alignment vertical="center"/>
    </xf>
    <xf numFmtId="0" fontId="17" fillId="0" borderId="12" xfId="7" applyFont="1" applyBorder="1" applyAlignment="1">
      <alignment horizontal="center" vertical="center"/>
    </xf>
    <xf numFmtId="0" fontId="17" fillId="0" borderId="0" xfId="7" applyFont="1">
      <alignment vertical="center"/>
    </xf>
    <xf numFmtId="0" fontId="17" fillId="0" borderId="13" xfId="7" applyFont="1" applyBorder="1">
      <alignment vertical="center"/>
    </xf>
    <xf numFmtId="0" fontId="17" fillId="0" borderId="13" xfId="7" applyFont="1" applyBorder="1" applyAlignment="1">
      <alignment horizontal="right" vertical="center"/>
    </xf>
    <xf numFmtId="0" fontId="18" fillId="0" borderId="13" xfId="7" applyFont="1" applyBorder="1" applyAlignment="1">
      <alignment horizontal="right" vertical="center"/>
    </xf>
    <xf numFmtId="0" fontId="17" fillId="0" borderId="14" xfId="7" applyFont="1" applyBorder="1" applyAlignment="1">
      <alignment horizontal="justify" vertical="center" wrapText="1"/>
    </xf>
    <xf numFmtId="191" fontId="17" fillId="0" borderId="14" xfId="7" applyNumberFormat="1" applyFont="1" applyBorder="1" applyAlignment="1">
      <alignment horizontal="right" vertical="center"/>
    </xf>
    <xf numFmtId="191" fontId="17" fillId="0" borderId="14" xfId="7" applyNumberFormat="1" applyFont="1" applyBorder="1" applyAlignment="1">
      <alignment horizontal="right" vertical="center" wrapText="1"/>
    </xf>
    <xf numFmtId="179" fontId="17" fillId="0" borderId="14" xfId="7" applyNumberFormat="1" applyFont="1" applyBorder="1" applyAlignment="1">
      <alignment horizontal="right" vertical="center"/>
    </xf>
    <xf numFmtId="184" fontId="17" fillId="0" borderId="14" xfId="7" applyNumberFormat="1" applyFont="1" applyBorder="1" applyAlignment="1">
      <alignment horizontal="right" vertical="center"/>
    </xf>
    <xf numFmtId="0" fontId="17" fillId="0" borderId="12" xfId="7" applyFont="1" applyBorder="1" applyAlignment="1">
      <alignment horizontal="justify" vertical="center" wrapText="1"/>
    </xf>
    <xf numFmtId="191" fontId="17" fillId="0" borderId="12" xfId="7" applyNumberFormat="1" applyFont="1" applyBorder="1" applyAlignment="1">
      <alignment horizontal="right" vertical="center"/>
    </xf>
    <xf numFmtId="191" fontId="17" fillId="0" borderId="12" xfId="7" applyNumberFormat="1" applyFont="1" applyBorder="1" applyAlignment="1">
      <alignment horizontal="right" vertical="center" wrapText="1"/>
    </xf>
    <xf numFmtId="179" fontId="17" fillId="0" borderId="12" xfId="7" applyNumberFormat="1" applyFont="1" applyBorder="1" applyAlignment="1">
      <alignment horizontal="right" vertical="center"/>
    </xf>
    <xf numFmtId="184" fontId="17" fillId="0" borderId="12" xfId="7" applyNumberFormat="1" applyFont="1" applyBorder="1" applyAlignment="1">
      <alignment horizontal="right" vertical="center"/>
    </xf>
    <xf numFmtId="0" fontId="17" fillId="0" borderId="12" xfId="7" applyFont="1" applyBorder="1" applyAlignment="1">
      <alignment horizontal="justify" vertical="center"/>
    </xf>
    <xf numFmtId="57" fontId="17" fillId="0" borderId="12" xfId="7" applyNumberFormat="1" applyFont="1" applyBorder="1" applyAlignment="1">
      <alignment horizontal="center" vertical="center"/>
    </xf>
    <xf numFmtId="0" fontId="17" fillId="0" borderId="12" xfId="7" applyFont="1" applyBorder="1" applyAlignment="1">
      <alignment horizontal="center" vertical="center" wrapText="1" shrinkToFit="1"/>
    </xf>
    <xf numFmtId="189" fontId="17" fillId="0" borderId="12" xfId="0" applyNumberFormat="1" applyFont="1" applyBorder="1" applyAlignment="1">
      <alignment horizontal="right" vertical="center"/>
    </xf>
    <xf numFmtId="49" fontId="6" fillId="0" borderId="0" xfId="0" applyNumberFormat="1" applyFont="1" applyAlignment="1">
      <alignment vertical="center"/>
    </xf>
    <xf numFmtId="49" fontId="7" fillId="0" borderId="0" xfId="0" applyNumberFormat="1" applyFont="1" applyAlignment="1">
      <alignment horizontal="center" vertical="center"/>
    </xf>
    <xf numFmtId="0" fontId="5" fillId="0" borderId="0" xfId="0" applyFont="1" applyAlignment="1">
      <alignment vertical="center"/>
    </xf>
    <xf numFmtId="0" fontId="17" fillId="0" borderId="1" xfId="2" applyFont="1" applyBorder="1" applyAlignment="1">
      <alignment horizontal="right" vertical="center"/>
    </xf>
    <xf numFmtId="0" fontId="17" fillId="0" borderId="33" xfId="2" applyFont="1" applyBorder="1" applyAlignment="1">
      <alignment horizontal="right" vertical="center"/>
    </xf>
    <xf numFmtId="0" fontId="17" fillId="0" borderId="4" xfId="2" applyFont="1" applyBorder="1" applyAlignment="1">
      <alignment horizontal="right" vertical="center"/>
    </xf>
    <xf numFmtId="0" fontId="17" fillId="0" borderId="5" xfId="2" applyFont="1" applyBorder="1" applyAlignment="1">
      <alignment horizontal="right" vertical="center"/>
    </xf>
    <xf numFmtId="0" fontId="17" fillId="0" borderId="8" xfId="2" applyFont="1" applyBorder="1" applyAlignment="1">
      <alignment horizontal="right" vertical="center"/>
    </xf>
    <xf numFmtId="0" fontId="17" fillId="0" borderId="33" xfId="2" applyFont="1" applyBorder="1">
      <alignment vertical="center"/>
    </xf>
    <xf numFmtId="0" fontId="17" fillId="0" borderId="7" xfId="2" applyFont="1" applyBorder="1" applyAlignment="1">
      <alignment horizontal="right" vertical="center"/>
    </xf>
    <xf numFmtId="0" fontId="39" fillId="0" borderId="0" xfId="2" applyFont="1">
      <alignment vertical="center"/>
    </xf>
    <xf numFmtId="0" fontId="31" fillId="0" borderId="0" xfId="2" applyFont="1">
      <alignment vertical="center"/>
    </xf>
    <xf numFmtId="0" fontId="17" fillId="0" borderId="5" xfId="2" applyFont="1" applyBorder="1">
      <alignment vertical="center"/>
    </xf>
    <xf numFmtId="0" fontId="17" fillId="0" borderId="15" xfId="2" applyFont="1" applyBorder="1">
      <alignment vertical="center"/>
    </xf>
    <xf numFmtId="0" fontId="17" fillId="0" borderId="40" xfId="2" applyFont="1" applyBorder="1">
      <alignment vertical="center"/>
    </xf>
    <xf numFmtId="0" fontId="17" fillId="0" borderId="41" xfId="2" applyFont="1" applyBorder="1">
      <alignment vertical="center"/>
    </xf>
    <xf numFmtId="0" fontId="17" fillId="0" borderId="8" xfId="2" applyFont="1" applyBorder="1">
      <alignment vertical="center"/>
    </xf>
    <xf numFmtId="0" fontId="40" fillId="0" borderId="0" xfId="2" applyFont="1">
      <alignment vertical="center"/>
    </xf>
    <xf numFmtId="0" fontId="18" fillId="0" borderId="13" xfId="2" applyFont="1" applyBorder="1">
      <alignment vertical="center"/>
    </xf>
    <xf numFmtId="0" fontId="52" fillId="0" borderId="0" xfId="0" applyFont="1" applyAlignment="1">
      <alignment vertical="center"/>
    </xf>
    <xf numFmtId="0" fontId="23" fillId="0" borderId="12" xfId="0" applyFont="1" applyBorder="1" applyAlignment="1">
      <alignment horizontal="center" vertical="center"/>
    </xf>
    <xf numFmtId="0" fontId="23" fillId="2" borderId="12" xfId="0" applyFont="1" applyFill="1" applyBorder="1" applyAlignment="1">
      <alignment horizontal="distributed" vertical="center"/>
    </xf>
    <xf numFmtId="176" fontId="23" fillId="2" borderId="12" xfId="0" applyNumberFormat="1" applyFont="1" applyFill="1" applyBorder="1" applyAlignment="1">
      <alignment vertical="center"/>
    </xf>
    <xf numFmtId="0" fontId="23" fillId="2" borderId="12" xfId="0" applyFont="1" applyFill="1" applyBorder="1" applyAlignment="1">
      <alignment vertical="center" wrapText="1"/>
    </xf>
    <xf numFmtId="0" fontId="17" fillId="2" borderId="12" xfId="0" applyFont="1" applyFill="1" applyBorder="1" applyAlignment="1">
      <alignment horizontal="distributed" vertical="center"/>
    </xf>
    <xf numFmtId="176" fontId="17" fillId="2" borderId="12" xfId="0" applyNumberFormat="1" applyFont="1" applyFill="1" applyBorder="1" applyAlignment="1">
      <alignment vertical="center"/>
    </xf>
    <xf numFmtId="0" fontId="17" fillId="2" borderId="12" xfId="0" applyFont="1" applyFill="1" applyBorder="1" applyAlignment="1">
      <alignment vertical="center" wrapText="1"/>
    </xf>
    <xf numFmtId="0" fontId="17" fillId="3" borderId="0" xfId="0" applyFont="1" applyFill="1" applyAlignment="1">
      <alignment vertical="center"/>
    </xf>
    <xf numFmtId="176" fontId="23" fillId="2" borderId="12" xfId="0" applyNumberFormat="1" applyFont="1" applyFill="1" applyBorder="1" applyAlignment="1">
      <alignment horizontal="right" vertical="center"/>
    </xf>
    <xf numFmtId="0" fontId="56" fillId="2" borderId="12" xfId="0" applyFont="1" applyFill="1" applyBorder="1" applyAlignment="1">
      <alignment vertical="center" wrapText="1"/>
    </xf>
    <xf numFmtId="176" fontId="17" fillId="2" borderId="12" xfId="0" applyNumberFormat="1" applyFont="1" applyFill="1" applyBorder="1" applyAlignment="1">
      <alignment horizontal="right" vertical="center"/>
    </xf>
    <xf numFmtId="0" fontId="17" fillId="0" borderId="0" xfId="0" applyFont="1" applyAlignment="1">
      <alignment horizontal="left" vertical="center" indent="1"/>
    </xf>
    <xf numFmtId="176" fontId="23" fillId="0" borderId="12" xfId="0" applyNumberFormat="1" applyFont="1" applyBorder="1" applyAlignment="1">
      <alignment vertical="center"/>
    </xf>
    <xf numFmtId="0" fontId="23" fillId="0" borderId="12" xfId="0" applyFont="1" applyBorder="1" applyAlignment="1">
      <alignment horizontal="distributed" vertical="center"/>
    </xf>
    <xf numFmtId="0" fontId="56" fillId="0" borderId="12" xfId="0" applyFont="1" applyBorder="1" applyAlignment="1">
      <alignment horizontal="lef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3" fillId="0" borderId="0" xfId="0" applyFont="1" applyAlignment="1">
      <alignment horizontal="distributed" vertical="center" wrapText="1"/>
    </xf>
    <xf numFmtId="0" fontId="4" fillId="0" borderId="0" xfId="0" applyFont="1" applyAlignment="1">
      <alignment horizontal="distributed" vertical="center"/>
    </xf>
    <xf numFmtId="0" fontId="8" fillId="0" borderId="0" xfId="0" applyFont="1" applyAlignment="1">
      <alignment horizontal="center" vertical="center"/>
    </xf>
    <xf numFmtId="0" fontId="17" fillId="0" borderId="0" xfId="0" applyFont="1" applyAlignment="1">
      <alignment vertical="center"/>
    </xf>
    <xf numFmtId="0" fontId="17" fillId="0" borderId="2" xfId="0" applyFont="1" applyBorder="1" applyAlignment="1">
      <alignment vertical="center"/>
    </xf>
    <xf numFmtId="0" fontId="17" fillId="0" borderId="4"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horizontal="right" vertical="center"/>
    </xf>
    <xf numFmtId="0" fontId="17" fillId="0" borderId="5" xfId="0" applyFont="1" applyBorder="1" applyAlignment="1">
      <alignment horizontal="right" vertical="center"/>
    </xf>
    <xf numFmtId="0" fontId="17" fillId="0" borderId="0" xfId="0" applyFont="1" applyAlignment="1">
      <alignment horizontal="right" vertical="center"/>
    </xf>
    <xf numFmtId="0" fontId="17" fillId="0" borderId="7" xfId="0" applyFont="1" applyBorder="1" applyAlignment="1">
      <alignment horizontal="right" vertical="center"/>
    </xf>
    <xf numFmtId="0" fontId="17" fillId="0" borderId="0" xfId="0" applyFont="1" applyAlignment="1">
      <alignment horizontal="center" vertical="center"/>
    </xf>
    <xf numFmtId="0" fontId="17" fillId="0" borderId="3" xfId="0" applyFont="1" applyBorder="1" applyAlignment="1">
      <alignment vertical="center"/>
    </xf>
    <xf numFmtId="0" fontId="17" fillId="0" borderId="1" xfId="0" applyFont="1" applyBorder="1" applyAlignment="1">
      <alignment vertical="center"/>
    </xf>
    <xf numFmtId="0" fontId="17" fillId="0" borderId="1" xfId="0" applyFont="1" applyBorder="1" applyAlignment="1">
      <alignment horizontal="right" vertical="center"/>
    </xf>
    <xf numFmtId="0" fontId="17" fillId="0" borderId="8" xfId="0" applyFont="1" applyBorder="1" applyAlignment="1">
      <alignment horizontal="right" vertical="center"/>
    </xf>
    <xf numFmtId="0" fontId="17" fillId="0" borderId="0" xfId="0" applyFont="1" applyAlignment="1">
      <alignment horizontal="left" vertical="center"/>
    </xf>
    <xf numFmtId="0" fontId="17" fillId="0" borderId="6" xfId="0" applyFont="1" applyBorder="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2" xfId="0" applyFont="1" applyBorder="1" applyAlignment="1">
      <alignment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4" xfId="0" applyFont="1" applyBorder="1" applyAlignment="1">
      <alignment horizontal="center" vertical="center"/>
    </xf>
    <xf numFmtId="176" fontId="17" fillId="0" borderId="13" xfId="0" applyNumberFormat="1" applyFont="1" applyBorder="1" applyAlignment="1">
      <alignment vertical="center"/>
    </xf>
    <xf numFmtId="176" fontId="17" fillId="0" borderId="15" xfId="0" applyNumberFormat="1" applyFont="1" applyBorder="1" applyAlignment="1">
      <alignment vertical="center"/>
    </xf>
    <xf numFmtId="176" fontId="17" fillId="0" borderId="14" xfId="0" applyNumberFormat="1" applyFont="1" applyBorder="1" applyAlignment="1">
      <alignmen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right" vertical="center"/>
    </xf>
    <xf numFmtId="0" fontId="15" fillId="0" borderId="1" xfId="0" applyFont="1" applyBorder="1" applyAlignment="1">
      <alignment horizontal="right" vertical="center"/>
    </xf>
    <xf numFmtId="0" fontId="17" fillId="0" borderId="13" xfId="0" applyFont="1" applyBorder="1" applyAlignment="1">
      <alignment vertical="center"/>
    </xf>
    <xf numFmtId="176" fontId="17" fillId="0" borderId="2" xfId="0" applyNumberFormat="1" applyFont="1" applyBorder="1" applyAlignment="1">
      <alignment vertical="center"/>
    </xf>
    <xf numFmtId="176" fontId="17" fillId="0" borderId="6" xfId="0" applyNumberFormat="1" applyFont="1" applyBorder="1" applyAlignment="1">
      <alignment vertical="center"/>
    </xf>
    <xf numFmtId="0" fontId="17" fillId="0" borderId="14" xfId="0" applyFont="1" applyBorder="1" applyAlignment="1">
      <alignment vertical="center"/>
    </xf>
    <xf numFmtId="177" fontId="17" fillId="0" borderId="13" xfId="0" applyNumberFormat="1" applyFont="1" applyBorder="1" applyAlignment="1">
      <alignment vertical="center"/>
    </xf>
    <xf numFmtId="177" fontId="17" fillId="0" borderId="15" xfId="0" applyNumberFormat="1" applyFont="1" applyBorder="1" applyAlignment="1">
      <alignment vertical="center"/>
    </xf>
    <xf numFmtId="177" fontId="17" fillId="0" borderId="14" xfId="0" applyNumberFormat="1" applyFont="1" applyBorder="1" applyAlignment="1">
      <alignment vertical="center"/>
    </xf>
    <xf numFmtId="176" fontId="17" fillId="0" borderId="3" xfId="0" applyNumberFormat="1" applyFont="1" applyBorder="1" applyAlignment="1">
      <alignment vertical="center"/>
    </xf>
    <xf numFmtId="0" fontId="17" fillId="0" borderId="5" xfId="0" applyFont="1" applyBorder="1" applyAlignment="1">
      <alignment vertical="center"/>
    </xf>
    <xf numFmtId="0" fontId="17" fillId="0" borderId="15" xfId="0" applyFont="1" applyBorder="1" applyAlignment="1">
      <alignment horizontal="center" vertical="center" wrapText="1"/>
    </xf>
    <xf numFmtId="177" fontId="17" fillId="0" borderId="12" xfId="0" applyNumberFormat="1" applyFont="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7" fillId="0" borderId="3" xfId="0" applyFont="1" applyBorder="1" applyAlignment="1">
      <alignment horizontal="left" vertical="center"/>
    </xf>
    <xf numFmtId="0" fontId="17" fillId="0" borderId="8" xfId="0" applyFont="1" applyBorder="1" applyAlignment="1">
      <alignment horizontal="left" vertical="center"/>
    </xf>
    <xf numFmtId="0" fontId="17" fillId="0" borderId="2" xfId="0" applyFont="1" applyBorder="1" applyAlignment="1">
      <alignment horizontal="distributed" vertical="center"/>
    </xf>
    <xf numFmtId="0" fontId="17" fillId="0" borderId="5" xfId="0" applyFont="1" applyBorder="1" applyAlignment="1">
      <alignment horizontal="distributed" vertical="center"/>
    </xf>
    <xf numFmtId="0" fontId="17" fillId="0" borderId="3" xfId="0" applyFont="1" applyBorder="1" applyAlignment="1">
      <alignment horizontal="distributed" vertical="center"/>
    </xf>
    <xf numFmtId="0" fontId="17" fillId="0" borderId="8" xfId="0" applyFont="1" applyBorder="1" applyAlignment="1">
      <alignment horizontal="distributed" vertical="center"/>
    </xf>
    <xf numFmtId="0" fontId="17" fillId="0" borderId="2" xfId="0" applyFont="1" applyBorder="1" applyAlignment="1">
      <alignment horizontal="left" vertical="center"/>
    </xf>
    <xf numFmtId="0" fontId="17" fillId="0" borderId="5" xfId="0" applyFont="1" applyBorder="1" applyAlignment="1">
      <alignment horizontal="left" vertical="center"/>
    </xf>
    <xf numFmtId="0" fontId="17" fillId="0" borderId="12" xfId="2" applyFont="1" applyBorder="1" applyAlignment="1">
      <alignment horizontal="justify" vertical="center"/>
    </xf>
    <xf numFmtId="0" fontId="17" fillId="0" borderId="13" xfId="2" applyFont="1" applyBorder="1">
      <alignment vertical="center"/>
    </xf>
    <xf numFmtId="0" fontId="17" fillId="0" borderId="14" xfId="2" applyFont="1" applyBorder="1">
      <alignment vertical="center"/>
    </xf>
    <xf numFmtId="178" fontId="25" fillId="0" borderId="12" xfId="2" applyNumberFormat="1" applyFont="1" applyBorder="1">
      <alignment vertical="center"/>
    </xf>
    <xf numFmtId="0" fontId="25" fillId="0" borderId="4" xfId="2" applyFont="1" applyBorder="1" applyAlignment="1">
      <alignment horizontal="center" vertical="center" shrinkToFit="1"/>
    </xf>
    <xf numFmtId="0" fontId="25" fillId="0" borderId="12" xfId="2" applyFont="1" applyBorder="1" applyAlignment="1">
      <alignment horizontal="center" vertical="center" shrinkToFit="1"/>
    </xf>
    <xf numFmtId="0" fontId="25" fillId="0" borderId="0" xfId="2" applyFont="1" applyAlignment="1">
      <alignment horizontal="center" vertical="center"/>
    </xf>
    <xf numFmtId="0" fontId="25" fillId="0" borderId="0" xfId="2" applyFont="1" applyAlignment="1">
      <alignment horizontal="left" vertical="center"/>
    </xf>
    <xf numFmtId="0" fontId="25" fillId="0" borderId="1" xfId="2" applyFont="1" applyBorder="1" applyAlignment="1">
      <alignment horizontal="center" vertical="center"/>
    </xf>
    <xf numFmtId="0" fontId="25" fillId="0" borderId="12" xfId="2" applyFont="1" applyBorder="1" applyAlignment="1">
      <alignment horizontal="center" vertical="center"/>
    </xf>
    <xf numFmtId="0" fontId="25" fillId="0" borderId="12" xfId="2" applyFont="1" applyBorder="1" applyAlignment="1">
      <alignment horizontal="distributed" vertical="center"/>
    </xf>
    <xf numFmtId="0" fontId="25" fillId="0" borderId="12" xfId="2" applyFont="1" applyBorder="1" applyAlignment="1">
      <alignment horizontal="distributed" vertical="center" wrapText="1"/>
    </xf>
    <xf numFmtId="0" fontId="17" fillId="0" borderId="24" xfId="2" applyFont="1" applyBorder="1" applyAlignment="1">
      <alignment horizontal="center" vertical="center"/>
    </xf>
    <xf numFmtId="0" fontId="17" fillId="0" borderId="25" xfId="2" applyFont="1" applyBorder="1" applyAlignment="1">
      <alignment horizontal="center" vertical="center"/>
    </xf>
    <xf numFmtId="0" fontId="17" fillId="0" borderId="20" xfId="2" applyFont="1" applyBorder="1" applyAlignment="1">
      <alignment horizontal="center" vertical="center"/>
    </xf>
    <xf numFmtId="0" fontId="17" fillId="0" borderId="26" xfId="2" applyFont="1" applyBorder="1" applyAlignment="1">
      <alignment horizontal="center" vertical="center"/>
    </xf>
    <xf numFmtId="0" fontId="17" fillId="0" borderId="0" xfId="2" applyFont="1" applyAlignment="1">
      <alignment horizontal="right" vertical="center"/>
    </xf>
    <xf numFmtId="0" fontId="17" fillId="0" borderId="16" xfId="2" applyFont="1" applyBorder="1" applyAlignment="1">
      <alignment horizontal="center" vertical="center"/>
    </xf>
    <xf numFmtId="0" fontId="17" fillId="0" borderId="17" xfId="2" applyFont="1" applyBorder="1" applyAlignment="1">
      <alignment horizontal="center" vertical="center"/>
    </xf>
    <xf numFmtId="0" fontId="17" fillId="0" borderId="21" xfId="2" applyFont="1" applyBorder="1" applyAlignment="1">
      <alignment horizontal="center" vertical="center"/>
    </xf>
    <xf numFmtId="0" fontId="17" fillId="0" borderId="18" xfId="2" applyFont="1" applyBorder="1" applyAlignment="1">
      <alignment horizontal="center" vertical="center"/>
    </xf>
    <xf numFmtId="0" fontId="17" fillId="0" borderId="19" xfId="2" applyFont="1" applyBorder="1" applyAlignment="1">
      <alignment horizontal="center" vertical="center"/>
    </xf>
    <xf numFmtId="0" fontId="17" fillId="0" borderId="0" xfId="2" applyFont="1">
      <alignment vertical="center"/>
    </xf>
    <xf numFmtId="0" fontId="17" fillId="0" borderId="0" xfId="2" applyFont="1" applyAlignment="1">
      <alignment horizontal="left" vertical="center"/>
    </xf>
    <xf numFmtId="0" fontId="17" fillId="0" borderId="1" xfId="2" applyFont="1" applyBorder="1" applyAlignment="1">
      <alignment horizontal="center" vertical="center"/>
    </xf>
    <xf numFmtId="49" fontId="18" fillId="0" borderId="29" xfId="2" applyNumberFormat="1" applyFont="1" applyBorder="1" applyAlignment="1">
      <alignment horizontal="center" vertical="center"/>
    </xf>
    <xf numFmtId="49" fontId="17" fillId="0" borderId="30" xfId="2" applyNumberFormat="1" applyFont="1" applyBorder="1" applyAlignment="1">
      <alignment horizontal="center" vertical="center"/>
    </xf>
    <xf numFmtId="0" fontId="17" fillId="0" borderId="0" xfId="2" applyFont="1" applyAlignment="1">
      <alignment horizontal="center" vertical="center"/>
    </xf>
    <xf numFmtId="0" fontId="17" fillId="0" borderId="1" xfId="2" applyFont="1" applyBorder="1" applyAlignment="1">
      <alignment horizontal="right" vertical="center"/>
    </xf>
    <xf numFmtId="49" fontId="18" fillId="0" borderId="10" xfId="2" applyNumberFormat="1" applyFont="1" applyBorder="1" applyAlignment="1">
      <alignment horizontal="center" vertical="center"/>
    </xf>
    <xf numFmtId="49" fontId="17" fillId="0" borderId="11" xfId="2" applyNumberFormat="1" applyFont="1" applyBorder="1" applyAlignment="1">
      <alignment horizontal="center" vertical="center"/>
    </xf>
    <xf numFmtId="0" fontId="17" fillId="0" borderId="10" xfId="2" applyFont="1" applyBorder="1" applyAlignment="1">
      <alignment horizontal="center" vertical="center"/>
    </xf>
    <xf numFmtId="0" fontId="17" fillId="0" borderId="11" xfId="2" applyFont="1" applyBorder="1" applyAlignment="1">
      <alignment horizontal="center" vertical="center"/>
    </xf>
    <xf numFmtId="37" fontId="17" fillId="0" borderId="2" xfId="2" applyNumberFormat="1" applyFont="1" applyBorder="1" applyAlignment="1">
      <alignment horizontal="center" vertical="center"/>
    </xf>
    <xf numFmtId="37" fontId="17" fillId="0" borderId="5" xfId="2" applyNumberFormat="1" applyFont="1" applyBorder="1" applyAlignment="1">
      <alignment horizontal="center" vertical="center"/>
    </xf>
    <xf numFmtId="37" fontId="17" fillId="0" borderId="3" xfId="2" applyNumberFormat="1" applyFont="1" applyBorder="1" applyAlignment="1">
      <alignment horizontal="center" vertical="center"/>
    </xf>
    <xf numFmtId="37" fontId="17" fillId="0" borderId="8" xfId="2" applyNumberFormat="1" applyFont="1" applyBorder="1" applyAlignment="1">
      <alignment horizontal="center" vertical="center"/>
    </xf>
    <xf numFmtId="0" fontId="18" fillId="0" borderId="10" xfId="2" applyFont="1" applyBorder="1" applyAlignment="1">
      <alignment horizontal="center" vertical="center"/>
    </xf>
    <xf numFmtId="49" fontId="17" fillId="0" borderId="10" xfId="2" applyNumberFormat="1" applyFont="1" applyBorder="1" applyAlignment="1">
      <alignment horizontal="center" vertical="center"/>
    </xf>
    <xf numFmtId="0" fontId="18" fillId="0" borderId="29" xfId="2" applyFont="1" applyBorder="1" applyAlignment="1">
      <alignment horizontal="center" vertical="center"/>
    </xf>
    <xf numFmtId="0" fontId="17" fillId="0" borderId="30" xfId="2" applyFont="1" applyBorder="1" applyAlignment="1">
      <alignment horizontal="center" vertical="center"/>
    </xf>
    <xf numFmtId="3" fontId="17" fillId="0" borderId="12" xfId="2" applyNumberFormat="1" applyFont="1" applyBorder="1" applyAlignment="1">
      <alignment horizontal="center" vertical="center"/>
    </xf>
    <xf numFmtId="3" fontId="17" fillId="0" borderId="0" xfId="2" applyNumberFormat="1" applyFont="1" applyAlignment="1">
      <alignment horizontal="center" vertical="center"/>
    </xf>
    <xf numFmtId="3" fontId="17" fillId="0" borderId="0" xfId="2" applyNumberFormat="1" applyFont="1">
      <alignment vertical="center"/>
    </xf>
    <xf numFmtId="3" fontId="18" fillId="0" borderId="0" xfId="2" applyNumberFormat="1" applyFont="1" applyAlignment="1">
      <alignment horizontal="right" vertical="center"/>
    </xf>
    <xf numFmtId="3" fontId="17" fillId="0" borderId="0" xfId="2" applyNumberFormat="1" applyFont="1" applyAlignment="1">
      <alignment horizontal="right" vertical="center"/>
    </xf>
    <xf numFmtId="178" fontId="32" fillId="0" borderId="12" xfId="0" applyNumberFormat="1" applyFont="1" applyBorder="1" applyAlignment="1">
      <alignment vertical="center"/>
    </xf>
    <xf numFmtId="0" fontId="32" fillId="0" borderId="12" xfId="0" applyFont="1" applyBorder="1" applyAlignment="1">
      <alignment vertical="center"/>
    </xf>
    <xf numFmtId="0" fontId="32" fillId="0" borderId="10" xfId="0" applyFont="1" applyBorder="1" applyAlignment="1">
      <alignment horizontal="center" vertical="center"/>
    </xf>
    <xf numFmtId="0" fontId="32" fillId="0" borderId="33" xfId="0" applyFont="1" applyBorder="1" applyAlignment="1">
      <alignment horizontal="center" vertical="center"/>
    </xf>
    <xf numFmtId="0" fontId="32" fillId="0" borderId="11" xfId="0" applyFont="1" applyBorder="1" applyAlignment="1">
      <alignment horizontal="center" vertical="center"/>
    </xf>
    <xf numFmtId="0" fontId="34" fillId="0" borderId="12" xfId="0" applyFont="1" applyBorder="1" applyAlignment="1">
      <alignment horizontal="center" vertical="center"/>
    </xf>
    <xf numFmtId="0" fontId="32" fillId="0" borderId="12" xfId="0" applyFont="1" applyBorder="1" applyAlignment="1">
      <alignment horizontal="center" vertical="center"/>
    </xf>
    <xf numFmtId="178" fontId="32" fillId="0" borderId="10" xfId="0" applyNumberFormat="1" applyFont="1" applyBorder="1" applyAlignment="1">
      <alignment vertical="center"/>
    </xf>
    <xf numFmtId="178" fontId="32" fillId="0" borderId="11" xfId="0" applyNumberFormat="1" applyFont="1" applyBorder="1" applyAlignment="1">
      <alignment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32" fillId="0" borderId="33" xfId="0" applyFont="1" applyBorder="1" applyAlignment="1">
      <alignment horizontal="distributed" vertical="center"/>
    </xf>
    <xf numFmtId="178" fontId="32" fillId="0" borderId="33" xfId="0" applyNumberFormat="1" applyFont="1" applyBorder="1" applyAlignment="1">
      <alignment vertical="center"/>
    </xf>
    <xf numFmtId="0" fontId="35" fillId="0" borderId="12" xfId="0" applyFont="1" applyBorder="1" applyAlignment="1">
      <alignment horizontal="center" vertical="center"/>
    </xf>
    <xf numFmtId="0" fontId="32" fillId="0" borderId="2" xfId="0" applyFont="1" applyBorder="1" applyAlignment="1">
      <alignment horizontal="distributed" vertical="center"/>
    </xf>
    <xf numFmtId="0" fontId="32" fillId="0" borderId="4" xfId="0" applyFont="1" applyBorder="1" applyAlignment="1">
      <alignment horizontal="distributed" vertical="center"/>
    </xf>
    <xf numFmtId="0" fontId="32" fillId="0" borderId="5" xfId="0" applyFont="1" applyBorder="1" applyAlignment="1">
      <alignment horizontal="distributed" vertical="center"/>
    </xf>
    <xf numFmtId="0" fontId="32" fillId="0" borderId="6" xfId="0" applyFont="1" applyBorder="1" applyAlignment="1">
      <alignment horizontal="distributed" vertical="center"/>
    </xf>
    <xf numFmtId="0" fontId="32" fillId="0" borderId="0" xfId="0" applyFont="1" applyAlignment="1">
      <alignment horizontal="distributed" vertical="center"/>
    </xf>
    <xf numFmtId="0" fontId="32" fillId="0" borderId="7" xfId="0" applyFont="1" applyBorder="1" applyAlignment="1">
      <alignment horizontal="distributed" vertical="center"/>
    </xf>
    <xf numFmtId="0" fontId="32" fillId="0" borderId="3" xfId="0" applyFont="1" applyBorder="1" applyAlignment="1">
      <alignment horizontal="distributed" vertical="center"/>
    </xf>
    <xf numFmtId="0" fontId="32" fillId="0" borderId="1" xfId="0" applyFont="1" applyBorder="1" applyAlignment="1">
      <alignment horizontal="distributed" vertical="center"/>
    </xf>
    <xf numFmtId="0" fontId="32" fillId="0" borderId="8" xfId="0" applyFont="1" applyBorder="1" applyAlignment="1">
      <alignment horizontal="distributed" vertical="center"/>
    </xf>
    <xf numFmtId="0" fontId="32" fillId="0" borderId="12" xfId="0" applyFont="1" applyBorder="1" applyAlignment="1">
      <alignment horizontal="distributed" vertical="center"/>
    </xf>
    <xf numFmtId="49" fontId="17" fillId="0" borderId="12" xfId="0" applyNumberFormat="1" applyFont="1" applyBorder="1" applyAlignment="1" applyProtection="1">
      <alignment horizontal="right" vertical="center"/>
      <protection locked="0"/>
    </xf>
    <xf numFmtId="49" fontId="17" fillId="0" borderId="12" xfId="0" applyNumberFormat="1" applyFont="1" applyBorder="1" applyAlignment="1">
      <alignment horizontal="left" vertical="center"/>
    </xf>
    <xf numFmtId="49" fontId="17" fillId="0" borderId="10" xfId="0" applyNumberFormat="1" applyFont="1" applyBorder="1" applyAlignment="1" applyProtection="1">
      <alignment horizontal="right" vertical="center"/>
      <protection locked="0"/>
    </xf>
    <xf numFmtId="49" fontId="17" fillId="0" borderId="33" xfId="0" applyNumberFormat="1" applyFont="1" applyBorder="1" applyAlignment="1" applyProtection="1">
      <alignment horizontal="right" vertical="center"/>
      <protection locked="0"/>
    </xf>
    <xf numFmtId="49" fontId="17" fillId="0" borderId="11" xfId="0" applyNumberFormat="1" applyFont="1" applyBorder="1" applyAlignment="1" applyProtection="1">
      <alignment horizontal="right" vertical="center"/>
      <protection locked="0"/>
    </xf>
    <xf numFmtId="49" fontId="17" fillId="0" borderId="12" xfId="0" applyNumberFormat="1" applyFont="1" applyBorder="1" applyAlignment="1">
      <alignment horizontal="center" vertical="center"/>
    </xf>
    <xf numFmtId="49" fontId="17" fillId="0" borderId="12"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right" vertical="center" wrapText="1"/>
    </xf>
    <xf numFmtId="49" fontId="17" fillId="0" borderId="12" xfId="0" applyNumberFormat="1" applyFont="1" applyBorder="1" applyAlignment="1">
      <alignment horizontal="right" vertical="center" wrapText="1"/>
    </xf>
    <xf numFmtId="49" fontId="17" fillId="0" borderId="33"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49" fontId="17" fillId="0" borderId="12" xfId="0" applyNumberFormat="1" applyFont="1" applyBorder="1" applyAlignment="1">
      <alignment horizontal="center"/>
    </xf>
    <xf numFmtId="0" fontId="17" fillId="0" borderId="12" xfId="0" applyFont="1" applyBorder="1" applyAlignment="1">
      <alignment horizontal="right" vertical="center" wrapText="1"/>
    </xf>
    <xf numFmtId="49" fontId="17" fillId="0" borderId="12" xfId="0" applyNumberFormat="1" applyFont="1" applyBorder="1" applyAlignment="1">
      <alignment horizontal="distributed" vertical="center" wrapText="1"/>
    </xf>
    <xf numFmtId="49" fontId="17" fillId="0" borderId="3"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7" fillId="0" borderId="2"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178" fontId="17" fillId="0" borderId="12" xfId="0" applyNumberFormat="1" applyFont="1" applyBorder="1" applyAlignment="1">
      <alignment horizontal="right" vertical="center"/>
    </xf>
    <xf numFmtId="178" fontId="17" fillId="0" borderId="10" xfId="0" applyNumberFormat="1" applyFont="1" applyBorder="1" applyAlignment="1">
      <alignment horizontal="right" vertical="center"/>
    </xf>
    <xf numFmtId="178" fontId="17" fillId="0" borderId="33" xfId="0" applyNumberFormat="1" applyFont="1" applyBorder="1" applyAlignment="1">
      <alignment horizontal="right" vertical="center"/>
    </xf>
    <xf numFmtId="178" fontId="17" fillId="0" borderId="11" xfId="0" applyNumberFormat="1" applyFont="1" applyBorder="1" applyAlignment="1">
      <alignment horizontal="right" vertical="center"/>
    </xf>
    <xf numFmtId="0" fontId="17" fillId="0" borderId="33" xfId="0" applyFont="1" applyBorder="1" applyAlignment="1">
      <alignment horizontal="center" vertical="center"/>
    </xf>
    <xf numFmtId="178" fontId="17" fillId="0" borderId="10" xfId="0" applyNumberFormat="1" applyFont="1" applyBorder="1" applyAlignment="1">
      <alignment vertical="center"/>
    </xf>
    <xf numFmtId="178" fontId="17" fillId="0" borderId="33" xfId="0" applyNumberFormat="1" applyFont="1" applyBorder="1" applyAlignment="1">
      <alignment vertical="center"/>
    </xf>
    <xf numFmtId="178" fontId="17" fillId="0" borderId="11" xfId="0" applyNumberFormat="1" applyFont="1" applyBorder="1" applyAlignment="1">
      <alignment vertical="center"/>
    </xf>
    <xf numFmtId="0" fontId="17" fillId="0" borderId="34"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9" xfId="0" applyFont="1" applyBorder="1" applyAlignment="1">
      <alignment horizontal="left" vertical="center" wrapText="1"/>
    </xf>
    <xf numFmtId="0" fontId="17" fillId="0" borderId="10" xfId="0" applyFont="1" applyBorder="1" applyAlignment="1">
      <alignment horizontal="left" vertical="center"/>
    </xf>
    <xf numFmtId="0" fontId="17" fillId="0" borderId="33" xfId="0" applyFont="1" applyBorder="1" applyAlignment="1">
      <alignment horizontal="left" vertical="center"/>
    </xf>
    <xf numFmtId="0" fontId="17" fillId="0" borderId="11" xfId="0" applyFont="1" applyBorder="1" applyAlignment="1">
      <alignment horizontal="left" vertical="center"/>
    </xf>
    <xf numFmtId="0" fontId="17" fillId="0" borderId="33" xfId="0" applyFont="1" applyBorder="1" applyAlignment="1">
      <alignment horizontal="distributed" vertical="center"/>
    </xf>
    <xf numFmtId="0" fontId="17" fillId="0" borderId="33" xfId="0" applyFont="1" applyBorder="1" applyAlignment="1">
      <alignment vertical="center"/>
    </xf>
    <xf numFmtId="0" fontId="17" fillId="0" borderId="0" xfId="2" applyFont="1" applyAlignment="1">
      <alignment horizontal="distributed" vertical="center"/>
    </xf>
    <xf numFmtId="0" fontId="17" fillId="0" borderId="33" xfId="2" applyFont="1" applyBorder="1" applyAlignment="1">
      <alignment horizontal="center" vertical="center"/>
    </xf>
    <xf numFmtId="49" fontId="10" fillId="0" borderId="12"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0" fillId="0" borderId="12" xfId="0" applyNumberFormat="1" applyFont="1" applyBorder="1" applyAlignment="1">
      <alignment horizontal="distributed" vertical="center" wrapText="1"/>
    </xf>
    <xf numFmtId="49" fontId="44" fillId="0" borderId="12" xfId="0" applyNumberFormat="1" applyFont="1" applyBorder="1" applyAlignment="1">
      <alignment horizontal="center" vertical="center" wrapText="1"/>
    </xf>
    <xf numFmtId="49" fontId="44" fillId="0" borderId="0" xfId="0" applyNumberFormat="1" applyFont="1" applyAlignment="1">
      <alignment horizontal="distributed" vertical="center"/>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23" fillId="0" borderId="33" xfId="0" applyFont="1" applyBorder="1" applyAlignment="1">
      <alignment horizontal="distributed" vertical="center" wrapText="1"/>
    </xf>
    <xf numFmtId="0" fontId="23" fillId="0" borderId="2" xfId="0" applyFont="1" applyBorder="1" applyAlignment="1">
      <alignment vertical="center" wrapText="1"/>
    </xf>
    <xf numFmtId="0" fontId="23" fillId="0" borderId="5" xfId="0" applyFont="1" applyBorder="1" applyAlignment="1">
      <alignment vertical="center" wrapText="1"/>
    </xf>
    <xf numFmtId="0" fontId="23" fillId="0" borderId="3" xfId="0" applyFont="1" applyBorder="1" applyAlignment="1">
      <alignment vertical="center" wrapText="1"/>
    </xf>
    <xf numFmtId="0" fontId="23" fillId="0" borderId="8" xfId="0" applyFont="1" applyBorder="1" applyAlignment="1">
      <alignment vertical="center" wrapText="1"/>
    </xf>
    <xf numFmtId="58" fontId="23" fillId="0" borderId="10" xfId="0" applyNumberFormat="1" applyFont="1" applyBorder="1" applyAlignment="1">
      <alignment horizontal="center" vertical="center" wrapText="1"/>
    </xf>
    <xf numFmtId="58" fontId="23" fillId="0" borderId="11" xfId="0" applyNumberFormat="1" applyFont="1" applyBorder="1" applyAlignment="1">
      <alignment horizontal="center" vertical="center" wrapText="1"/>
    </xf>
    <xf numFmtId="49" fontId="17" fillId="0" borderId="2" xfId="2" applyNumberFormat="1" applyFont="1" applyBorder="1" applyAlignment="1">
      <alignment horizontal="center" vertical="center" wrapText="1"/>
    </xf>
    <xf numFmtId="49" fontId="17" fillId="0" borderId="5" xfId="2" applyNumberFormat="1" applyFont="1" applyBorder="1" applyAlignment="1">
      <alignment horizontal="center" vertical="center" wrapText="1"/>
    </xf>
    <xf numFmtId="49" fontId="17" fillId="0" borderId="3" xfId="2" applyNumberFormat="1" applyFont="1" applyBorder="1" applyAlignment="1">
      <alignment horizontal="center" vertical="center" wrapText="1"/>
    </xf>
    <xf numFmtId="49" fontId="17" fillId="0" borderId="8" xfId="2" applyNumberFormat="1" applyFont="1" applyBorder="1" applyAlignment="1">
      <alignment horizontal="center" vertical="center" wrapText="1"/>
    </xf>
    <xf numFmtId="0" fontId="17" fillId="0" borderId="1" xfId="2" applyFont="1" applyBorder="1" applyAlignment="1">
      <alignment horizontal="left" vertical="center" wrapText="1"/>
    </xf>
    <xf numFmtId="0" fontId="17" fillId="0" borderId="5"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2" xfId="2" applyFont="1" applyBorder="1" applyAlignment="1">
      <alignment vertical="center" wrapText="1"/>
    </xf>
    <xf numFmtId="0" fontId="17" fillId="0" borderId="5" xfId="2" applyFont="1" applyBorder="1" applyAlignment="1">
      <alignment vertical="center" wrapText="1"/>
    </xf>
    <xf numFmtId="0" fontId="17" fillId="0" borderId="3" xfId="2" applyFont="1" applyBorder="1" applyAlignment="1">
      <alignment vertical="center" wrapText="1"/>
    </xf>
    <xf numFmtId="0" fontId="17" fillId="0" borderId="8" xfId="2" applyFont="1" applyBorder="1" applyAlignment="1">
      <alignment vertical="center" wrapText="1"/>
    </xf>
    <xf numFmtId="0" fontId="17" fillId="0" borderId="1" xfId="2" applyFont="1" applyBorder="1" applyAlignment="1">
      <alignment vertical="center" wrapText="1"/>
    </xf>
    <xf numFmtId="0" fontId="17" fillId="0" borderId="5" xfId="2" applyFont="1" applyBorder="1" applyAlignment="1">
      <alignment horizontal="center" vertical="center"/>
    </xf>
    <xf numFmtId="0" fontId="17" fillId="0" borderId="8" xfId="2" applyFont="1" applyBorder="1" applyAlignment="1">
      <alignment horizontal="center" vertical="center"/>
    </xf>
    <xf numFmtId="0" fontId="17" fillId="0" borderId="4" xfId="2" applyFont="1" applyBorder="1" applyAlignment="1">
      <alignment vertical="center" wrapText="1"/>
    </xf>
    <xf numFmtId="3" fontId="17" fillId="0" borderId="13" xfId="2" applyNumberFormat="1" applyFont="1" applyBorder="1">
      <alignment vertical="center"/>
    </xf>
    <xf numFmtId="3" fontId="17" fillId="0" borderId="14" xfId="2" applyNumberFormat="1" applyFont="1" applyBorder="1">
      <alignment vertical="center"/>
    </xf>
    <xf numFmtId="3" fontId="17" fillId="0" borderId="2" xfId="2" applyNumberFormat="1" applyFont="1" applyBorder="1">
      <alignment vertical="center"/>
    </xf>
    <xf numFmtId="3" fontId="17" fillId="0" borderId="3" xfId="2" applyNumberFormat="1" applyFont="1" applyBorder="1">
      <alignment vertical="center"/>
    </xf>
    <xf numFmtId="3" fontId="17" fillId="0" borderId="2" xfId="2" applyNumberFormat="1" applyFont="1" applyBorder="1" applyAlignment="1">
      <alignment vertical="center" shrinkToFit="1"/>
    </xf>
    <xf numFmtId="3" fontId="17" fillId="0" borderId="3" xfId="2" applyNumberFormat="1" applyFont="1" applyBorder="1" applyAlignment="1">
      <alignment vertical="center" shrinkToFit="1"/>
    </xf>
    <xf numFmtId="0" fontId="17" fillId="0" borderId="2" xfId="2" applyFont="1" applyBorder="1" applyAlignment="1">
      <alignment horizontal="center" vertical="center"/>
    </xf>
    <xf numFmtId="0" fontId="17" fillId="0" borderId="3" xfId="2" applyFont="1" applyBorder="1" applyAlignment="1">
      <alignment horizontal="center" vertical="center"/>
    </xf>
    <xf numFmtId="0" fontId="17" fillId="0" borderId="13" xfId="2" applyFont="1" applyBorder="1" applyAlignment="1">
      <alignment horizontal="center" vertical="center"/>
    </xf>
    <xf numFmtId="0" fontId="17" fillId="0" borderId="15" xfId="2" applyFont="1" applyBorder="1" applyAlignment="1">
      <alignment horizontal="center" vertical="center"/>
    </xf>
    <xf numFmtId="0" fontId="17" fillId="0" borderId="14" xfId="2" applyFont="1" applyBorder="1" applyAlignment="1">
      <alignment horizontal="center" vertical="center"/>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7" fillId="0" borderId="1" xfId="2" applyFont="1" applyBorder="1" applyAlignment="1">
      <alignment vertical="center" shrinkToFit="1"/>
    </xf>
    <xf numFmtId="0" fontId="17" fillId="0" borderId="5" xfId="2" applyFont="1" applyBorder="1" applyAlignment="1">
      <alignment horizontal="center" vertical="center" wrapText="1"/>
    </xf>
    <xf numFmtId="0" fontId="15" fillId="0" borderId="0" xfId="2" applyFont="1" applyAlignment="1">
      <alignment horizontal="left" vertical="center" wrapText="1"/>
    </xf>
    <xf numFmtId="0" fontId="17" fillId="0" borderId="13"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4" xfId="2" applyFont="1" applyBorder="1" applyAlignment="1">
      <alignment horizontal="center" vertical="center"/>
    </xf>
    <xf numFmtId="0" fontId="17" fillId="0" borderId="6" xfId="2" applyFont="1" applyBorder="1" applyAlignment="1">
      <alignment horizontal="center" vertical="center"/>
    </xf>
    <xf numFmtId="0" fontId="17" fillId="0" borderId="7" xfId="2" applyFont="1" applyBorder="1" applyAlignment="1">
      <alignment horizontal="center" vertical="center"/>
    </xf>
    <xf numFmtId="0" fontId="17" fillId="0" borderId="2" xfId="2" applyFont="1" applyBorder="1" applyAlignment="1">
      <alignment horizontal="center" vertical="center" wrapText="1" shrinkToFit="1"/>
    </xf>
    <xf numFmtId="0" fontId="17" fillId="0" borderId="5" xfId="2" applyFont="1" applyBorder="1" applyAlignment="1">
      <alignment horizontal="center" vertical="center" wrapText="1" shrinkToFit="1"/>
    </xf>
    <xf numFmtId="0" fontId="17" fillId="0" borderId="3" xfId="2" applyFont="1" applyBorder="1" applyAlignment="1">
      <alignment horizontal="center" vertical="center" wrapText="1" shrinkToFit="1"/>
    </xf>
    <xf numFmtId="0" fontId="17" fillId="0" borderId="8" xfId="2" applyFont="1" applyBorder="1" applyAlignment="1">
      <alignment horizontal="center" vertical="center" wrapText="1" shrinkToFit="1"/>
    </xf>
    <xf numFmtId="176" fontId="23" fillId="2" borderId="12" xfId="0" applyNumberFormat="1" applyFont="1" applyFill="1" applyBorder="1" applyAlignment="1">
      <alignment vertical="center"/>
    </xf>
    <xf numFmtId="179" fontId="23" fillId="2" borderId="12" xfId="0" applyNumberFormat="1" applyFont="1" applyFill="1" applyBorder="1" applyAlignment="1">
      <alignment vertical="center" wrapText="1"/>
    </xf>
    <xf numFmtId="0" fontId="23" fillId="2" borderId="12" xfId="0" applyFont="1" applyFill="1" applyBorder="1" applyAlignment="1">
      <alignment horizontal="distributed" vertical="center"/>
    </xf>
    <xf numFmtId="179" fontId="23" fillId="2" borderId="12" xfId="0" applyNumberFormat="1" applyFont="1" applyFill="1" applyBorder="1" applyAlignment="1">
      <alignment horizontal="distributed" vertical="center"/>
    </xf>
    <xf numFmtId="0" fontId="23" fillId="0" borderId="12" xfId="0" applyFont="1" applyBorder="1" applyAlignment="1">
      <alignment horizontal="center" vertical="center"/>
    </xf>
    <xf numFmtId="0" fontId="17" fillId="2" borderId="12" xfId="0" applyFont="1" applyFill="1" applyBorder="1" applyAlignment="1">
      <alignment horizontal="distributed" vertical="center"/>
    </xf>
    <xf numFmtId="176" fontId="17" fillId="2" borderId="12" xfId="0" applyNumberFormat="1" applyFont="1" applyFill="1" applyBorder="1" applyAlignment="1">
      <alignment vertical="center"/>
    </xf>
    <xf numFmtId="176" fontId="17" fillId="2" borderId="13" xfId="0" applyNumberFormat="1" applyFont="1" applyFill="1" applyBorder="1" applyAlignment="1">
      <alignment vertical="center"/>
    </xf>
    <xf numFmtId="176" fontId="17" fillId="2" borderId="15" xfId="0" applyNumberFormat="1" applyFont="1" applyFill="1" applyBorder="1" applyAlignment="1">
      <alignment vertical="center"/>
    </xf>
    <xf numFmtId="176" fontId="17" fillId="2" borderId="14" xfId="0" applyNumberFormat="1" applyFont="1" applyFill="1" applyBorder="1" applyAlignment="1">
      <alignment vertical="center"/>
    </xf>
    <xf numFmtId="179" fontId="17" fillId="2" borderId="12" xfId="0" applyNumberFormat="1" applyFont="1" applyFill="1" applyBorder="1" applyAlignment="1">
      <alignment horizontal="distributed" vertical="center"/>
    </xf>
    <xf numFmtId="0" fontId="23" fillId="2" borderId="12" xfId="0" applyFont="1" applyFill="1" applyBorder="1" applyAlignment="1">
      <alignment horizontal="center" vertical="center" wrapText="1"/>
    </xf>
    <xf numFmtId="0" fontId="23" fillId="2" borderId="12" xfId="0" applyFont="1" applyFill="1" applyBorder="1" applyAlignment="1">
      <alignment horizontal="distributed" vertical="center" shrinkToFit="1"/>
    </xf>
    <xf numFmtId="0" fontId="17" fillId="2" borderId="12" xfId="0" applyFont="1" applyFill="1" applyBorder="1" applyAlignment="1">
      <alignment horizontal="center" vertical="center" wrapText="1"/>
    </xf>
    <xf numFmtId="0" fontId="50" fillId="0" borderId="0" xfId="0" applyFont="1" applyAlignment="1">
      <alignment vertical="center"/>
    </xf>
    <xf numFmtId="49" fontId="52" fillId="0" borderId="0" xfId="0" applyNumberFormat="1" applyFont="1" applyAlignment="1">
      <alignment horizontal="left" vertical="center"/>
    </xf>
    <xf numFmtId="0" fontId="53" fillId="0" borderId="0" xfId="0" applyFont="1" applyAlignment="1">
      <alignment vertical="center"/>
    </xf>
    <xf numFmtId="0" fontId="23" fillId="0" borderId="12" xfId="0" applyFont="1" applyBorder="1" applyAlignment="1">
      <alignment horizontal="center" vertical="center" wrapText="1"/>
    </xf>
    <xf numFmtId="0" fontId="17" fillId="0" borderId="48" xfId="2" applyFont="1" applyBorder="1" applyAlignment="1">
      <alignment horizontal="center" vertical="center"/>
    </xf>
    <xf numFmtId="0" fontId="17" fillId="0" borderId="49" xfId="2" applyFont="1" applyBorder="1" applyAlignment="1">
      <alignment horizontal="center" vertical="center"/>
    </xf>
    <xf numFmtId="183" fontId="17" fillId="0" borderId="12" xfId="2" applyNumberFormat="1" applyFont="1" applyBorder="1" applyAlignment="1">
      <alignment horizontal="right" vertical="center"/>
    </xf>
    <xf numFmtId="184" fontId="17" fillId="0" borderId="12" xfId="2" applyNumberFormat="1" applyFont="1" applyBorder="1" applyAlignment="1">
      <alignment horizontal="right" vertical="center"/>
    </xf>
    <xf numFmtId="0" fontId="17" fillId="0" borderId="12" xfId="2" applyFont="1" applyBorder="1" applyAlignment="1">
      <alignment horizontal="left" vertical="center"/>
    </xf>
    <xf numFmtId="0" fontId="17" fillId="0" borderId="12" xfId="2" applyFont="1" applyBorder="1" applyAlignment="1">
      <alignment horizontal="center" vertical="center"/>
    </xf>
    <xf numFmtId="0" fontId="17" fillId="0" borderId="12" xfId="2" applyFont="1" applyBorder="1" applyAlignment="1">
      <alignment horizontal="center" vertical="center" wrapText="1" shrinkToFit="1"/>
    </xf>
    <xf numFmtId="0" fontId="17" fillId="0" borderId="46" xfId="2" applyFont="1" applyBorder="1" applyAlignment="1">
      <alignment horizontal="center" vertical="center"/>
    </xf>
    <xf numFmtId="0" fontId="17" fillId="0" borderId="47" xfId="2" applyFont="1" applyBorder="1" applyAlignment="1">
      <alignment horizontal="center" vertical="center"/>
    </xf>
    <xf numFmtId="0" fontId="17" fillId="0" borderId="10" xfId="2" applyFont="1" applyBorder="1">
      <alignment vertical="center"/>
    </xf>
    <xf numFmtId="0" fontId="17" fillId="0" borderId="33" xfId="2" applyFont="1" applyBorder="1">
      <alignment vertical="center"/>
    </xf>
    <xf numFmtId="0" fontId="17" fillId="0" borderId="11" xfId="2" applyFont="1" applyBorder="1">
      <alignment vertical="center"/>
    </xf>
    <xf numFmtId="0" fontId="17" fillId="0" borderId="12" xfId="2" applyFont="1" applyBorder="1" applyAlignment="1">
      <alignment horizontal="center" vertical="center" wrapText="1"/>
    </xf>
    <xf numFmtId="56" fontId="17" fillId="0" borderId="12" xfId="2" applyNumberFormat="1" applyFont="1" applyBorder="1" applyAlignment="1">
      <alignment horizontal="center" vertical="center"/>
    </xf>
    <xf numFmtId="0" fontId="20" fillId="0" borderId="12" xfId="2" applyFont="1" applyBorder="1" applyAlignment="1">
      <alignment horizontal="center" vertical="center"/>
    </xf>
    <xf numFmtId="0" fontId="32" fillId="0" borderId="0" xfId="2" applyFont="1" applyAlignment="1">
      <alignment horizontal="center" vertical="center" shrinkToFit="1"/>
    </xf>
    <xf numFmtId="0" fontId="15" fillId="0" borderId="0" xfId="2" applyFont="1" applyAlignment="1">
      <alignment horizontal="left" vertical="center"/>
    </xf>
    <xf numFmtId="49" fontId="17" fillId="0" borderId="0" xfId="2" applyNumberFormat="1" applyFont="1" applyAlignment="1">
      <alignment horizontal="left" vertical="center"/>
    </xf>
    <xf numFmtId="0" fontId="17" fillId="2" borderId="10" xfId="2" applyFont="1" applyFill="1" applyBorder="1" applyAlignment="1">
      <alignment horizontal="center" vertical="center" wrapText="1"/>
    </xf>
    <xf numFmtId="0" fontId="17" fillId="2" borderId="11" xfId="2" applyFont="1" applyFill="1" applyBorder="1" applyAlignment="1">
      <alignment horizontal="center" vertical="center" wrapText="1"/>
    </xf>
    <xf numFmtId="0" fontId="17" fillId="0" borderId="10" xfId="5" applyFont="1" applyBorder="1" applyAlignment="1" applyProtection="1">
      <alignment vertical="center"/>
      <protection locked="0"/>
    </xf>
    <xf numFmtId="0" fontId="17" fillId="0" borderId="33" xfId="5" applyFont="1" applyBorder="1" applyAlignment="1" applyProtection="1">
      <alignment vertical="center"/>
      <protection locked="0"/>
    </xf>
    <xf numFmtId="0" fontId="17" fillId="0" borderId="11" xfId="5" applyFont="1" applyBorder="1" applyAlignment="1" applyProtection="1">
      <alignment vertical="center"/>
      <protection locked="0"/>
    </xf>
    <xf numFmtId="0" fontId="17" fillId="0" borderId="12" xfId="5" applyFont="1" applyBorder="1" applyAlignment="1" applyProtection="1">
      <alignment vertical="center" wrapText="1"/>
      <protection locked="0"/>
    </xf>
    <xf numFmtId="0" fontId="17" fillId="0" borderId="2" xfId="5" applyFont="1" applyBorder="1" applyAlignment="1" applyProtection="1">
      <alignment horizontal="center" vertical="center" wrapText="1"/>
      <protection locked="0"/>
    </xf>
    <xf numFmtId="0" fontId="17" fillId="0" borderId="4" xfId="5" applyFont="1" applyBorder="1" applyAlignment="1" applyProtection="1">
      <alignment horizontal="center" vertical="center" wrapText="1"/>
      <protection locked="0"/>
    </xf>
    <xf numFmtId="0" fontId="17" fillId="0" borderId="5" xfId="5" applyFont="1" applyBorder="1" applyAlignment="1" applyProtection="1">
      <alignment horizontal="center" vertical="center" wrapText="1"/>
      <protection locked="0"/>
    </xf>
    <xf numFmtId="0" fontId="17" fillId="0" borderId="3" xfId="5" applyFont="1" applyBorder="1" applyAlignment="1" applyProtection="1">
      <alignment horizontal="center" vertical="center" wrapText="1"/>
      <protection locked="0"/>
    </xf>
    <xf numFmtId="0" fontId="17" fillId="0" borderId="1" xfId="5" applyFont="1" applyBorder="1" applyAlignment="1" applyProtection="1">
      <alignment horizontal="center" vertical="center" wrapText="1"/>
      <protection locked="0"/>
    </xf>
    <xf numFmtId="0" fontId="17" fillId="0" borderId="8" xfId="5" applyFont="1" applyBorder="1" applyAlignment="1" applyProtection="1">
      <alignment horizontal="center" vertical="center" wrapText="1"/>
      <protection locked="0"/>
    </xf>
    <xf numFmtId="0" fontId="17" fillId="0" borderId="3" xfId="5" applyFont="1" applyBorder="1" applyAlignment="1" applyProtection="1">
      <alignment vertical="center"/>
      <protection locked="0"/>
    </xf>
    <xf numFmtId="0" fontId="17" fillId="0" borderId="1" xfId="5" applyFont="1" applyBorder="1" applyAlignment="1" applyProtection="1">
      <alignment vertical="center"/>
      <protection locked="0"/>
    </xf>
    <xf numFmtId="0" fontId="17" fillId="0" borderId="1" xfId="5" applyFont="1" applyBorder="1" applyAlignment="1" applyProtection="1">
      <alignment horizontal="right" vertical="center"/>
      <protection locked="0"/>
    </xf>
    <xf numFmtId="0" fontId="17" fillId="0" borderId="10" xfId="5" applyFont="1" applyBorder="1" applyAlignment="1" applyProtection="1">
      <alignment horizontal="right" vertical="center"/>
      <protection locked="0"/>
    </xf>
    <xf numFmtId="0" fontId="17" fillId="0" borderId="33" xfId="5" applyFont="1" applyBorder="1" applyAlignment="1" applyProtection="1">
      <alignment horizontal="right" vertical="center"/>
      <protection locked="0"/>
    </xf>
    <xf numFmtId="0" fontId="17" fillId="0" borderId="11" xfId="5" applyFont="1" applyBorder="1" applyAlignment="1" applyProtection="1">
      <alignment horizontal="right" vertical="center"/>
      <protection locked="0"/>
    </xf>
    <xf numFmtId="0" fontId="17" fillId="0" borderId="2" xfId="5" applyFont="1" applyBorder="1" applyAlignment="1" applyProtection="1">
      <alignment horizontal="right" vertical="center"/>
      <protection locked="0"/>
    </xf>
    <xf numFmtId="0" fontId="17" fillId="0" borderId="4" xfId="5" applyFont="1" applyBorder="1" applyAlignment="1" applyProtection="1">
      <alignment horizontal="right" vertical="center"/>
      <protection locked="0"/>
    </xf>
    <xf numFmtId="0" fontId="17" fillId="0" borderId="0" xfId="5" applyFont="1" applyAlignment="1" applyProtection="1">
      <alignment horizontal="right" vertical="center"/>
      <protection locked="0"/>
    </xf>
    <xf numFmtId="0" fontId="31" fillId="0" borderId="12" xfId="5" applyFont="1" applyBorder="1" applyAlignment="1" applyProtection="1">
      <alignment vertical="center" wrapText="1"/>
      <protection locked="0"/>
    </xf>
    <xf numFmtId="0" fontId="17" fillId="0" borderId="12" xfId="5" applyFont="1" applyBorder="1" applyAlignment="1" applyProtection="1">
      <alignment vertical="center"/>
      <protection locked="0"/>
    </xf>
    <xf numFmtId="0" fontId="17" fillId="0" borderId="3" xfId="5" applyFont="1" applyBorder="1" applyAlignment="1" applyProtection="1">
      <alignment horizontal="right" vertical="center"/>
      <protection locked="0"/>
    </xf>
    <xf numFmtId="0" fontId="17" fillId="0" borderId="2" xfId="5" applyFont="1" applyBorder="1" applyAlignment="1" applyProtection="1">
      <alignment vertical="center"/>
      <protection locked="0"/>
    </xf>
    <xf numFmtId="0" fontId="17" fillId="0" borderId="4" xfId="5" applyFont="1" applyBorder="1" applyAlignment="1" applyProtection="1">
      <alignment vertical="center"/>
      <protection locked="0"/>
    </xf>
    <xf numFmtId="0" fontId="17" fillId="0" borderId="5" xfId="5" applyFont="1" applyBorder="1" applyAlignment="1" applyProtection="1">
      <alignment vertical="center"/>
      <protection locked="0"/>
    </xf>
    <xf numFmtId="0" fontId="17" fillId="0" borderId="6" xfId="5" applyFont="1" applyBorder="1" applyAlignment="1" applyProtection="1">
      <alignment vertical="center"/>
      <protection locked="0"/>
    </xf>
    <xf numFmtId="0" fontId="17" fillId="0" borderId="0" xfId="5" applyFont="1" applyAlignment="1" applyProtection="1">
      <alignment vertical="center"/>
      <protection locked="0"/>
    </xf>
    <xf numFmtId="0" fontId="17" fillId="0" borderId="7" xfId="5" applyFont="1" applyBorder="1" applyAlignment="1" applyProtection="1">
      <alignment vertical="center"/>
      <protection locked="0"/>
    </xf>
    <xf numFmtId="0" fontId="17" fillId="0" borderId="8" xfId="5" applyFont="1" applyBorder="1" applyAlignment="1" applyProtection="1">
      <alignment vertical="center"/>
      <protection locked="0"/>
    </xf>
    <xf numFmtId="0" fontId="17" fillId="0" borderId="2" xfId="5" applyFont="1" applyBorder="1" applyAlignment="1" applyProtection="1">
      <alignment horizontal="center" vertical="center"/>
      <protection locked="0"/>
    </xf>
    <xf numFmtId="0" fontId="17" fillId="0" borderId="4" xfId="5" applyFont="1" applyBorder="1" applyAlignment="1" applyProtection="1">
      <alignment horizontal="center" vertical="center"/>
      <protection locked="0"/>
    </xf>
    <xf numFmtId="0" fontId="17" fillId="0" borderId="6" xfId="5" applyFont="1" applyBorder="1" applyAlignment="1" applyProtection="1">
      <alignment horizontal="center" vertical="center"/>
      <protection locked="0"/>
    </xf>
    <xf numFmtId="0" fontId="17" fillId="0" borderId="0" xfId="5" applyFont="1" applyAlignment="1" applyProtection="1">
      <alignment horizontal="center" vertical="center"/>
      <protection locked="0"/>
    </xf>
    <xf numFmtId="0" fontId="17" fillId="0" borderId="14" xfId="5" applyFont="1" applyBorder="1" applyAlignment="1" applyProtection="1">
      <alignment vertical="center"/>
      <protection locked="0"/>
    </xf>
    <xf numFmtId="0" fontId="17" fillId="0" borderId="13" xfId="5" applyFont="1" applyBorder="1" applyAlignment="1" applyProtection="1">
      <alignment vertical="center"/>
      <protection locked="0"/>
    </xf>
    <xf numFmtId="0" fontId="17" fillId="0" borderId="3" xfId="5" applyFont="1" applyBorder="1" applyAlignment="1" applyProtection="1">
      <alignment horizontal="center" vertical="center"/>
      <protection locked="0"/>
    </xf>
    <xf numFmtId="0" fontId="17" fillId="0" borderId="1" xfId="5" applyFont="1" applyBorder="1" applyAlignment="1" applyProtection="1">
      <alignment horizontal="center" vertical="center"/>
      <protection locked="0"/>
    </xf>
    <xf numFmtId="0" fontId="17" fillId="0" borderId="5" xfId="5" applyFont="1" applyBorder="1" applyAlignment="1" applyProtection="1">
      <alignment horizontal="center" vertical="center"/>
      <protection locked="0"/>
    </xf>
    <xf numFmtId="0" fontId="17" fillId="0" borderId="8" xfId="5" applyFont="1" applyBorder="1" applyAlignment="1" applyProtection="1">
      <alignment horizontal="center" vertical="center"/>
      <protection locked="0"/>
    </xf>
    <xf numFmtId="0" fontId="17" fillId="0" borderId="12" xfId="5" applyFont="1" applyBorder="1" applyAlignment="1" applyProtection="1">
      <alignment horizontal="center" vertical="center"/>
      <protection locked="0"/>
    </xf>
    <xf numFmtId="178" fontId="17" fillId="0" borderId="12" xfId="5" applyNumberFormat="1" applyFont="1" applyBorder="1" applyAlignment="1" applyProtection="1">
      <alignment vertical="center"/>
      <protection locked="0"/>
    </xf>
    <xf numFmtId="0" fontId="17" fillId="0" borderId="0" xfId="5" applyFont="1" applyAlignment="1" applyProtection="1">
      <alignment vertical="center" wrapText="1"/>
      <protection locked="0"/>
    </xf>
    <xf numFmtId="0" fontId="17" fillId="0" borderId="2" xfId="5" applyFont="1" applyBorder="1" applyAlignment="1" applyProtection="1">
      <alignment vertical="center" wrapText="1"/>
      <protection locked="0"/>
    </xf>
    <xf numFmtId="0" fontId="17" fillId="0" borderId="4" xfId="5" applyFont="1" applyBorder="1" applyAlignment="1" applyProtection="1">
      <alignment vertical="center" wrapText="1"/>
      <protection locked="0"/>
    </xf>
    <xf numFmtId="0" fontId="17" fillId="0" borderId="5" xfId="5" applyFont="1" applyBorder="1" applyAlignment="1" applyProtection="1">
      <alignment vertical="center" wrapText="1"/>
      <protection locked="0"/>
    </xf>
    <xf numFmtId="0" fontId="17" fillId="0" borderId="3" xfId="5" applyFont="1" applyBorder="1" applyAlignment="1" applyProtection="1">
      <alignment vertical="center" wrapText="1"/>
      <protection locked="0"/>
    </xf>
    <xf numFmtId="0" fontId="17" fillId="0" borderId="1" xfId="5" applyFont="1" applyBorder="1" applyAlignment="1" applyProtection="1">
      <alignment vertical="center" wrapText="1"/>
      <protection locked="0"/>
    </xf>
    <xf numFmtId="0" fontId="17" fillId="0" borderId="8" xfId="5" applyFont="1" applyBorder="1" applyAlignment="1" applyProtection="1">
      <alignment vertical="center" wrapText="1"/>
      <protection locked="0"/>
    </xf>
    <xf numFmtId="0" fontId="17" fillId="0" borderId="10" xfId="5" applyFont="1" applyBorder="1" applyAlignment="1" applyProtection="1">
      <alignment horizontal="center" vertical="center"/>
      <protection locked="0"/>
    </xf>
    <xf numFmtId="0" fontId="17" fillId="0" borderId="33" xfId="5" applyFont="1" applyBorder="1" applyAlignment="1" applyProtection="1">
      <alignment horizontal="center" vertical="center"/>
      <protection locked="0"/>
    </xf>
    <xf numFmtId="0" fontId="17" fillId="0" borderId="14" xfId="5" applyFont="1" applyBorder="1" applyAlignment="1" applyProtection="1">
      <alignment horizontal="center" vertical="center"/>
      <protection locked="0"/>
    </xf>
    <xf numFmtId="49" fontId="17" fillId="0" borderId="13" xfId="5" applyNumberFormat="1" applyFont="1" applyBorder="1" applyAlignment="1" applyProtection="1">
      <alignment horizontal="right" vertical="center"/>
      <protection locked="0"/>
    </xf>
    <xf numFmtId="49" fontId="17" fillId="0" borderId="2" xfId="5" applyNumberFormat="1" applyFont="1" applyBorder="1" applyAlignment="1" applyProtection="1">
      <alignment horizontal="right" vertical="center"/>
      <protection locked="0"/>
    </xf>
    <xf numFmtId="49" fontId="17" fillId="0" borderId="5" xfId="5" applyNumberFormat="1" applyFont="1" applyBorder="1" applyAlignment="1" applyProtection="1">
      <alignment horizontal="right" vertical="center"/>
      <protection locked="0"/>
    </xf>
    <xf numFmtId="49" fontId="17" fillId="0" borderId="14" xfId="5" applyNumberFormat="1" applyFont="1" applyBorder="1" applyAlignment="1" applyProtection="1">
      <alignment horizontal="right" vertical="center"/>
      <protection locked="0"/>
    </xf>
    <xf numFmtId="49" fontId="17" fillId="0" borderId="3" xfId="5" applyNumberFormat="1" applyFont="1" applyBorder="1" applyAlignment="1" applyProtection="1">
      <alignment horizontal="right" vertical="center"/>
      <protection locked="0"/>
    </xf>
    <xf numFmtId="49" fontId="17" fillId="0" borderId="8" xfId="5" applyNumberFormat="1" applyFont="1" applyBorder="1" applyAlignment="1" applyProtection="1">
      <alignment horizontal="right" vertical="center"/>
      <protection locked="0"/>
    </xf>
    <xf numFmtId="0" fontId="17" fillId="0" borderId="11" xfId="5" applyFont="1" applyBorder="1" applyAlignment="1" applyProtection="1">
      <alignment horizontal="center" vertical="center"/>
      <protection locked="0"/>
    </xf>
    <xf numFmtId="0" fontId="17" fillId="0" borderId="15" xfId="5" applyFont="1" applyBorder="1" applyAlignment="1" applyProtection="1">
      <alignment vertical="center"/>
      <protection locked="0"/>
    </xf>
    <xf numFmtId="49" fontId="17" fillId="0" borderId="15" xfId="5" applyNumberFormat="1" applyFont="1" applyBorder="1" applyAlignment="1" applyProtection="1">
      <alignment horizontal="right" vertical="center"/>
      <protection locked="0"/>
    </xf>
    <xf numFmtId="49" fontId="17" fillId="0" borderId="6" xfId="5" applyNumberFormat="1" applyFont="1" applyBorder="1" applyAlignment="1" applyProtection="1">
      <alignment horizontal="right" vertical="center"/>
      <protection locked="0"/>
    </xf>
    <xf numFmtId="49" fontId="17" fillId="0" borderId="7" xfId="5" applyNumberFormat="1" applyFont="1" applyBorder="1" applyAlignment="1" applyProtection="1">
      <alignment horizontal="right" vertical="center"/>
      <protection locked="0"/>
    </xf>
    <xf numFmtId="49" fontId="17" fillId="0" borderId="7" xfId="5" applyNumberFormat="1" applyFont="1" applyBorder="1" applyAlignment="1" applyProtection="1">
      <alignment horizontal="center" vertical="center"/>
      <protection locked="0"/>
    </xf>
    <xf numFmtId="49" fontId="17" fillId="0" borderId="15" xfId="5" applyNumberFormat="1" applyFont="1" applyBorder="1" applyAlignment="1" applyProtection="1">
      <alignment horizontal="center" vertical="center"/>
      <protection locked="0"/>
    </xf>
    <xf numFmtId="187" fontId="17" fillId="0" borderId="0" xfId="2" applyNumberFormat="1" applyFont="1">
      <alignment vertical="center"/>
    </xf>
    <xf numFmtId="0" fontId="17" fillId="0" borderId="10" xfId="2" applyFont="1" applyBorder="1" applyAlignment="1">
      <alignment horizontal="right" vertical="center"/>
    </xf>
    <xf numFmtId="0" fontId="17" fillId="0" borderId="59" xfId="2" applyFont="1" applyBorder="1" applyAlignment="1">
      <alignment horizontal="right" vertical="center"/>
    </xf>
    <xf numFmtId="3" fontId="17" fillId="0" borderId="12" xfId="2" applyNumberFormat="1" applyFont="1" applyBorder="1" applyAlignment="1">
      <alignment horizontal="right" vertical="center"/>
    </xf>
    <xf numFmtId="0" fontId="17" fillId="0" borderId="63" xfId="2" applyFont="1" applyBorder="1" applyAlignment="1">
      <alignment horizontal="right" vertical="center"/>
    </xf>
    <xf numFmtId="0" fontId="17" fillId="0" borderId="12" xfId="2" applyFont="1" applyBorder="1" applyAlignment="1">
      <alignment horizontal="center" vertical="center" shrinkToFit="1"/>
    </xf>
    <xf numFmtId="0" fontId="17" fillId="0" borderId="12" xfId="2" applyFont="1" applyBorder="1" applyAlignment="1">
      <alignment horizontal="right" vertical="center"/>
    </xf>
    <xf numFmtId="0" fontId="17" fillId="0" borderId="62" xfId="2" applyFont="1" applyBorder="1" applyAlignment="1">
      <alignment horizontal="right" vertical="center"/>
    </xf>
    <xf numFmtId="0" fontId="17" fillId="0" borderId="33" xfId="2" applyFont="1" applyBorder="1" applyAlignment="1">
      <alignment horizontal="right" vertical="center"/>
    </xf>
    <xf numFmtId="0" fontId="17" fillId="0" borderId="14" xfId="2" applyFont="1" applyBorder="1" applyAlignment="1">
      <alignment horizontal="right" vertical="center"/>
    </xf>
    <xf numFmtId="0" fontId="17" fillId="0" borderId="57" xfId="2" applyFont="1" applyBorder="1" applyAlignment="1">
      <alignment horizontal="right" vertical="center"/>
    </xf>
    <xf numFmtId="0" fontId="17" fillId="0" borderId="58" xfId="2" applyFont="1" applyBorder="1" applyAlignment="1">
      <alignment horizontal="right" vertical="center"/>
    </xf>
    <xf numFmtId="0" fontId="20" fillId="0" borderId="60" xfId="2" applyFont="1" applyBorder="1" applyAlignment="1">
      <alignment horizontal="center" vertical="top"/>
    </xf>
    <xf numFmtId="0" fontId="20" fillId="0" borderId="61" xfId="2" applyFont="1" applyBorder="1" applyAlignment="1">
      <alignment horizontal="center" vertical="top"/>
    </xf>
    <xf numFmtId="0" fontId="17" fillId="0" borderId="60" xfId="2" applyFont="1" applyBorder="1" applyAlignment="1">
      <alignment horizontal="right" vertical="center"/>
    </xf>
    <xf numFmtId="58" fontId="17" fillId="0" borderId="10" xfId="2" applyNumberFormat="1" applyFont="1" applyBorder="1" applyAlignment="1">
      <alignment horizontal="center" vertical="center"/>
    </xf>
    <xf numFmtId="58" fontId="17" fillId="0" borderId="33" xfId="2" applyNumberFormat="1" applyFont="1" applyBorder="1" applyAlignment="1">
      <alignment horizontal="center" vertical="center"/>
    </xf>
    <xf numFmtId="58" fontId="17" fillId="0" borderId="11" xfId="2" applyNumberFormat="1" applyFont="1" applyBorder="1" applyAlignment="1">
      <alignment horizontal="center" vertical="center"/>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17" fillId="0" borderId="50" xfId="2" applyFont="1" applyBorder="1" applyAlignment="1">
      <alignment horizontal="center" vertical="center"/>
    </xf>
    <xf numFmtId="179" fontId="17" fillId="0" borderId="12" xfId="2" applyNumberFormat="1" applyFont="1" applyBorder="1" applyAlignment="1">
      <alignment horizontal="right" vertical="center"/>
    </xf>
    <xf numFmtId="179" fontId="17" fillId="0" borderId="50" xfId="2" applyNumberFormat="1" applyFont="1" applyBorder="1" applyAlignment="1">
      <alignment horizontal="left" vertical="center"/>
    </xf>
    <xf numFmtId="0" fontId="17" fillId="0" borderId="50" xfId="2" applyFont="1" applyBorder="1" applyAlignment="1">
      <alignment horizontal="left" vertical="center" shrinkToFit="1"/>
    </xf>
    <xf numFmtId="0" fontId="20" fillId="0" borderId="12" xfId="2" applyFont="1" applyBorder="1" applyAlignment="1">
      <alignment horizontal="center" vertical="center" wrapText="1"/>
    </xf>
    <xf numFmtId="0" fontId="17" fillId="0" borderId="50" xfId="2" applyFont="1" applyBorder="1" applyAlignment="1">
      <alignment horizontal="left" vertical="center"/>
    </xf>
    <xf numFmtId="179" fontId="17" fillId="0" borderId="52" xfId="2" applyNumberFormat="1" applyFont="1" applyBorder="1" applyAlignment="1">
      <alignment horizontal="left" vertical="center"/>
    </xf>
    <xf numFmtId="179" fontId="17" fillId="0" borderId="12" xfId="2" applyNumberFormat="1" applyFont="1" applyBorder="1">
      <alignment vertical="center"/>
    </xf>
    <xf numFmtId="0" fontId="17" fillId="0" borderId="2"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0" xfId="2" applyFont="1" applyAlignment="1">
      <alignment horizontal="center" vertical="center" wrapText="1"/>
    </xf>
    <xf numFmtId="0" fontId="17" fillId="0" borderId="7"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1" xfId="2" applyFont="1" applyBorder="1" applyAlignment="1">
      <alignment horizontal="center" vertical="center" wrapText="1"/>
    </xf>
    <xf numFmtId="0" fontId="17" fillId="0" borderId="8" xfId="2" applyFont="1" applyBorder="1" applyAlignment="1">
      <alignment horizontal="center" vertical="center" wrapText="1"/>
    </xf>
    <xf numFmtId="186" fontId="17" fillId="0" borderId="12" xfId="2" applyNumberFormat="1" applyFont="1" applyBorder="1" applyAlignment="1">
      <alignment horizontal="right" vertical="center"/>
    </xf>
    <xf numFmtId="186" fontId="17" fillId="0" borderId="12" xfId="2" applyNumberFormat="1" applyFont="1" applyBorder="1">
      <alignment vertical="center"/>
    </xf>
    <xf numFmtId="3" fontId="15" fillId="0" borderId="12" xfId="2" applyNumberFormat="1" applyFont="1" applyBorder="1" applyAlignment="1">
      <alignment horizontal="right" vertical="center"/>
    </xf>
    <xf numFmtId="0" fontId="17" fillId="0" borderId="12" xfId="2" applyFont="1" applyBorder="1" applyAlignment="1">
      <alignment vertical="center" wrapText="1"/>
    </xf>
    <xf numFmtId="3" fontId="15" fillId="0" borderId="12" xfId="6" applyNumberFormat="1" applyFont="1" applyFill="1" applyBorder="1" applyAlignment="1">
      <alignment horizontal="right" vertical="center"/>
    </xf>
    <xf numFmtId="3" fontId="15" fillId="0" borderId="13" xfId="2" applyNumberFormat="1" applyFont="1" applyBorder="1" applyAlignment="1">
      <alignment horizontal="right" vertical="center"/>
    </xf>
    <xf numFmtId="3" fontId="15" fillId="0" borderId="14" xfId="2" applyNumberFormat="1" applyFont="1" applyBorder="1" applyAlignment="1">
      <alignment horizontal="right"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3" fontId="15" fillId="0" borderId="15" xfId="2" applyNumberFormat="1" applyFont="1" applyBorder="1" applyAlignment="1">
      <alignment horizontal="right" vertical="top" wrapText="1"/>
    </xf>
    <xf numFmtId="3" fontId="15" fillId="0" borderId="14" xfId="2" applyNumberFormat="1" applyFont="1" applyBorder="1" applyAlignment="1">
      <alignment horizontal="right" vertical="top" wrapText="1"/>
    </xf>
    <xf numFmtId="3" fontId="20" fillId="0" borderId="13" xfId="2" applyNumberFormat="1" applyFont="1" applyBorder="1" applyAlignment="1">
      <alignment horizontal="right" wrapText="1"/>
    </xf>
    <xf numFmtId="3" fontId="20" fillId="0" borderId="15" xfId="2" applyNumberFormat="1" applyFont="1" applyBorder="1" applyAlignment="1">
      <alignment horizontal="right" wrapText="1"/>
    </xf>
    <xf numFmtId="3" fontId="15" fillId="0" borderId="15" xfId="2" applyNumberFormat="1" applyFont="1" applyBorder="1" applyAlignment="1">
      <alignment horizontal="right" vertical="center"/>
    </xf>
    <xf numFmtId="3" fontId="17" fillId="0" borderId="13" xfId="2" applyNumberFormat="1" applyFont="1" applyBorder="1" applyAlignment="1">
      <alignment horizontal="right"/>
    </xf>
    <xf numFmtId="3" fontId="17" fillId="0" borderId="15" xfId="2" applyNumberFormat="1" applyFont="1" applyBorder="1" applyAlignment="1">
      <alignment horizontal="right"/>
    </xf>
    <xf numFmtId="3" fontId="15" fillId="0" borderId="13" xfId="2" applyNumberFormat="1" applyFont="1" applyBorder="1" applyAlignment="1">
      <alignment horizontal="center" vertical="center"/>
    </xf>
    <xf numFmtId="3" fontId="15" fillId="0" borderId="15" xfId="2" applyNumberFormat="1" applyFont="1" applyBorder="1" applyAlignment="1">
      <alignment horizontal="center" vertical="center"/>
    </xf>
    <xf numFmtId="3" fontId="15" fillId="0" borderId="14" xfId="2" applyNumberFormat="1" applyFont="1" applyBorder="1" applyAlignment="1">
      <alignment horizontal="center" vertical="center"/>
    </xf>
    <xf numFmtId="3" fontId="20" fillId="0" borderId="13" xfId="2" applyNumberFormat="1" applyFont="1" applyBorder="1" applyAlignment="1">
      <alignment horizontal="right"/>
    </xf>
    <xf numFmtId="3" fontId="20" fillId="0" borderId="15" xfId="2" applyNumberFormat="1" applyFont="1" applyBorder="1" applyAlignment="1">
      <alignment horizontal="right"/>
    </xf>
    <xf numFmtId="0" fontId="17" fillId="0" borderId="13" xfId="2" applyFont="1" applyBorder="1" applyAlignment="1">
      <alignment vertical="center" wrapText="1"/>
    </xf>
    <xf numFmtId="0" fontId="17" fillId="0" borderId="15" xfId="2" applyFont="1" applyBorder="1" applyAlignment="1">
      <alignment vertical="center" wrapText="1"/>
    </xf>
    <xf numFmtId="0" fontId="17" fillId="0" borderId="14" xfId="2" applyFont="1" applyBorder="1" applyAlignment="1">
      <alignment vertical="center" wrapText="1"/>
    </xf>
    <xf numFmtId="3" fontId="15" fillId="0" borderId="13" xfId="2" applyNumberFormat="1" applyFont="1" applyBorder="1">
      <alignment vertical="center"/>
    </xf>
    <xf numFmtId="3" fontId="15" fillId="0" borderId="15" xfId="2" applyNumberFormat="1" applyFont="1" applyBorder="1">
      <alignment vertical="center"/>
    </xf>
    <xf numFmtId="3" fontId="15" fillId="0" borderId="14" xfId="2" applyNumberFormat="1" applyFont="1" applyBorder="1">
      <alignment vertical="center"/>
    </xf>
    <xf numFmtId="3" fontId="17" fillId="0" borderId="13" xfId="2" applyNumberFormat="1" applyFont="1" applyBorder="1" applyAlignment="1">
      <alignment horizontal="right" wrapText="1"/>
    </xf>
    <xf numFmtId="3" fontId="17" fillId="0" borderId="15" xfId="2" applyNumberFormat="1" applyFont="1" applyBorder="1" applyAlignment="1">
      <alignment horizontal="right" wrapText="1"/>
    </xf>
    <xf numFmtId="3" fontId="17" fillId="0" borderId="12" xfId="2" applyNumberFormat="1" applyFont="1" applyBorder="1" applyAlignment="1">
      <alignment horizontal="right" wrapText="1"/>
    </xf>
    <xf numFmtId="0" fontId="21" fillId="0" borderId="15" xfId="2" applyFont="1" applyBorder="1" applyAlignment="1">
      <alignment horizontal="center" vertical="center"/>
    </xf>
    <xf numFmtId="0" fontId="21" fillId="0" borderId="14" xfId="2" applyFont="1" applyBorder="1" applyAlignment="1">
      <alignment horizontal="center" vertical="center"/>
    </xf>
    <xf numFmtId="0" fontId="17" fillId="0" borderId="13" xfId="2" applyFont="1" applyBorder="1" applyAlignment="1">
      <alignment horizontal="center" vertical="center" wrapText="1" shrinkToFit="1"/>
    </xf>
    <xf numFmtId="0" fontId="17" fillId="0" borderId="15" xfId="2" applyFont="1" applyBorder="1" applyAlignment="1">
      <alignment horizontal="center" vertical="center" wrapText="1" shrinkToFit="1"/>
    </xf>
    <xf numFmtId="0" fontId="17" fillId="0" borderId="14" xfId="2" applyFont="1" applyBorder="1" applyAlignment="1">
      <alignment horizontal="center" vertical="center" wrapText="1" shrinkToFit="1"/>
    </xf>
    <xf numFmtId="0" fontId="17" fillId="0" borderId="33" xfId="2" applyFont="1" applyBorder="1" applyAlignment="1">
      <alignment horizontal="center" vertical="center" wrapText="1" shrinkToFit="1"/>
    </xf>
    <xf numFmtId="0" fontId="17" fillId="0" borderId="13" xfId="2" applyFont="1" applyBorder="1" applyAlignment="1">
      <alignment horizontal="center" vertical="center" shrinkToFit="1"/>
    </xf>
    <xf numFmtId="0" fontId="17" fillId="0" borderId="11" xfId="2" applyFont="1" applyBorder="1" applyAlignment="1">
      <alignment horizontal="center" vertical="center" wrapText="1" shrinkToFit="1"/>
    </xf>
    <xf numFmtId="0" fontId="17" fillId="0" borderId="2" xfId="2" applyFont="1" applyBorder="1" applyAlignment="1">
      <alignment horizontal="right" vertical="center"/>
    </xf>
    <xf numFmtId="0" fontId="17" fillId="0" borderId="4" xfId="2" applyFont="1" applyBorder="1" applyAlignment="1">
      <alignment horizontal="right" vertical="center"/>
    </xf>
    <xf numFmtId="0" fontId="17" fillId="0" borderId="5" xfId="2" applyFont="1" applyBorder="1" applyAlignment="1">
      <alignment horizontal="right" vertical="center"/>
    </xf>
    <xf numFmtId="0" fontId="17" fillId="0" borderId="3" xfId="2" applyFont="1" applyBorder="1" applyAlignment="1">
      <alignment horizontal="right" vertical="center"/>
    </xf>
    <xf numFmtId="0" fontId="17" fillId="0" borderId="8" xfId="2" applyFont="1" applyBorder="1" applyAlignment="1">
      <alignment horizontal="right" vertical="center"/>
    </xf>
    <xf numFmtId="0" fontId="17" fillId="0" borderId="12" xfId="2" applyFont="1" applyBorder="1" applyAlignment="1">
      <alignment horizontal="left" vertical="center" wrapText="1"/>
    </xf>
    <xf numFmtId="3" fontId="17" fillId="0" borderId="12" xfId="6" applyNumberFormat="1" applyFont="1" applyFill="1" applyBorder="1" applyAlignment="1">
      <alignment horizontal="right" vertical="center"/>
    </xf>
    <xf numFmtId="0" fontId="17" fillId="0" borderId="12" xfId="2" applyFont="1" applyBorder="1">
      <alignment vertical="center"/>
    </xf>
    <xf numFmtId="177" fontId="17" fillId="0" borderId="12" xfId="6" applyNumberFormat="1" applyFont="1" applyFill="1" applyBorder="1">
      <alignment vertical="center"/>
    </xf>
    <xf numFmtId="177" fontId="17" fillId="0" borderId="12" xfId="6" applyNumberFormat="1" applyFont="1" applyFill="1" applyBorder="1" applyAlignment="1">
      <alignment horizontal="right" vertical="center"/>
    </xf>
    <xf numFmtId="177" fontId="17" fillId="0" borderId="10" xfId="6" applyNumberFormat="1" applyFont="1" applyFill="1" applyBorder="1">
      <alignment vertical="center"/>
    </xf>
    <xf numFmtId="177" fontId="17" fillId="0" borderId="33" xfId="6" applyNumberFormat="1" applyFont="1" applyFill="1" applyBorder="1">
      <alignment vertical="center"/>
    </xf>
    <xf numFmtId="177" fontId="17" fillId="0" borderId="11" xfId="6" applyNumberFormat="1" applyFont="1" applyFill="1" applyBorder="1">
      <alignment vertical="center"/>
    </xf>
    <xf numFmtId="176" fontId="17" fillId="0" borderId="12" xfId="6" applyNumberFormat="1" applyFont="1" applyFill="1" applyBorder="1">
      <alignment vertical="center"/>
    </xf>
    <xf numFmtId="177" fontId="17" fillId="0" borderId="12" xfId="2" applyNumberFormat="1" applyFont="1" applyBorder="1">
      <alignment vertical="center"/>
    </xf>
    <xf numFmtId="177" fontId="17" fillId="0" borderId="12" xfId="6" applyNumberFormat="1" applyFont="1" applyFill="1" applyBorder="1" applyAlignment="1">
      <alignment horizontal="center" vertical="center"/>
    </xf>
    <xf numFmtId="0" fontId="17" fillId="0" borderId="12" xfId="2" applyFont="1" applyBorder="1" applyAlignment="1">
      <alignment horizontal="center" vertical="center" textRotation="255" wrapText="1"/>
    </xf>
    <xf numFmtId="178" fontId="17" fillId="0" borderId="12" xfId="2" applyNumberFormat="1" applyFont="1" applyBorder="1" applyAlignment="1">
      <alignment horizontal="right" vertical="center"/>
    </xf>
    <xf numFmtId="178" fontId="17" fillId="0" borderId="10" xfId="2" applyNumberFormat="1" applyFont="1" applyBorder="1" applyAlignment="1">
      <alignment horizontal="right" vertical="center"/>
    </xf>
    <xf numFmtId="188" fontId="17" fillId="0" borderId="12" xfId="6" applyNumberFormat="1" applyFont="1" applyFill="1" applyBorder="1" applyAlignment="1">
      <alignment horizontal="right" vertical="center"/>
    </xf>
    <xf numFmtId="188" fontId="17" fillId="0" borderId="10" xfId="6" applyNumberFormat="1" applyFont="1" applyFill="1" applyBorder="1" applyAlignment="1">
      <alignment horizontal="right" vertical="center"/>
    </xf>
    <xf numFmtId="177" fontId="17" fillId="0" borderId="10" xfId="2" applyNumberFormat="1" applyFont="1" applyBorder="1" applyAlignment="1">
      <alignment horizontal="right" vertical="center"/>
    </xf>
    <xf numFmtId="177" fontId="17" fillId="0" borderId="33" xfId="2" applyNumberFormat="1" applyFont="1" applyBorder="1" applyAlignment="1">
      <alignment horizontal="right" vertical="center"/>
    </xf>
    <xf numFmtId="177" fontId="17" fillId="0" borderId="11" xfId="2" applyNumberFormat="1" applyFont="1" applyBorder="1" applyAlignment="1">
      <alignment horizontal="right" vertical="center"/>
    </xf>
    <xf numFmtId="0" fontId="32" fillId="0" borderId="12" xfId="2" applyFont="1" applyBorder="1" applyAlignment="1">
      <alignment horizontal="center" vertical="center" wrapText="1"/>
    </xf>
    <xf numFmtId="176" fontId="17" fillId="0" borderId="10" xfId="2" applyNumberFormat="1" applyFont="1" applyBorder="1" applyAlignment="1">
      <alignment horizontal="right" vertical="center"/>
    </xf>
    <xf numFmtId="176" fontId="17" fillId="0" borderId="33" xfId="2" applyNumberFormat="1" applyFont="1" applyBorder="1" applyAlignment="1">
      <alignment horizontal="right" vertical="center"/>
    </xf>
    <xf numFmtId="176" fontId="17" fillId="0" borderId="11" xfId="2" applyNumberFormat="1" applyFont="1" applyBorder="1" applyAlignment="1">
      <alignment horizontal="right" vertical="center"/>
    </xf>
    <xf numFmtId="3" fontId="17" fillId="0" borderId="2" xfId="2" applyNumberFormat="1" applyFont="1" applyBorder="1" applyAlignment="1">
      <alignment horizontal="right" vertical="center"/>
    </xf>
    <xf numFmtId="3" fontId="17" fillId="0" borderId="4" xfId="2" applyNumberFormat="1" applyFont="1" applyBorder="1" applyAlignment="1">
      <alignment horizontal="right" vertical="center"/>
    </xf>
    <xf numFmtId="3" fontId="17" fillId="0" borderId="5" xfId="2" applyNumberFormat="1" applyFont="1" applyBorder="1" applyAlignment="1">
      <alignment horizontal="right" vertical="center"/>
    </xf>
    <xf numFmtId="3" fontId="17" fillId="0" borderId="3" xfId="2" applyNumberFormat="1" applyFont="1" applyBorder="1" applyAlignment="1">
      <alignment horizontal="right" vertical="center"/>
    </xf>
    <xf numFmtId="3" fontId="17" fillId="0" borderId="1" xfId="2" applyNumberFormat="1" applyFont="1" applyBorder="1" applyAlignment="1">
      <alignment horizontal="right" vertical="center"/>
    </xf>
    <xf numFmtId="3" fontId="17" fillId="0" borderId="8" xfId="2" applyNumberFormat="1" applyFont="1" applyBorder="1" applyAlignment="1">
      <alignment horizontal="right" vertical="center"/>
    </xf>
    <xf numFmtId="0" fontId="17" fillId="0" borderId="3" xfId="2" applyFont="1" applyBorder="1" applyAlignment="1">
      <alignment horizontal="center" vertical="top"/>
    </xf>
    <xf numFmtId="0" fontId="17" fillId="0" borderId="1" xfId="2" applyFont="1" applyBorder="1" applyAlignment="1">
      <alignment horizontal="center" vertical="top"/>
    </xf>
    <xf numFmtId="0" fontId="17" fillId="0" borderId="8" xfId="2" applyFont="1" applyBorder="1" applyAlignment="1">
      <alignment horizontal="center" vertical="top"/>
    </xf>
    <xf numFmtId="0" fontId="17" fillId="0" borderId="68" xfId="2" applyFont="1" applyBorder="1" applyAlignment="1">
      <alignment horizontal="left" vertical="top"/>
    </xf>
    <xf numFmtId="0" fontId="17" fillId="0" borderId="51" xfId="2" applyFont="1" applyBorder="1" applyAlignment="1">
      <alignment horizontal="left" vertical="top"/>
    </xf>
    <xf numFmtId="0" fontId="17" fillId="0" borderId="69" xfId="2" applyFont="1" applyBorder="1" applyAlignment="1">
      <alignment horizontal="left" vertical="top"/>
    </xf>
    <xf numFmtId="0" fontId="17" fillId="0" borderId="2" xfId="2" applyFont="1" applyBorder="1" applyAlignment="1">
      <alignment horizontal="center"/>
    </xf>
    <xf numFmtId="0" fontId="17" fillId="0" borderId="4" xfId="2" applyFont="1" applyBorder="1" applyAlignment="1">
      <alignment horizontal="center"/>
    </xf>
    <xf numFmtId="0" fontId="17" fillId="0" borderId="5" xfId="2" applyFont="1" applyBorder="1" applyAlignment="1">
      <alignment horizontal="center"/>
    </xf>
    <xf numFmtId="0" fontId="17" fillId="0" borderId="2" xfId="2" applyFont="1" applyBorder="1" applyAlignment="1">
      <alignment horizontal="left"/>
    </xf>
    <xf numFmtId="0" fontId="17" fillId="0" borderId="4" xfId="2" applyFont="1" applyBorder="1" applyAlignment="1">
      <alignment horizontal="left"/>
    </xf>
    <xf numFmtId="0" fontId="17" fillId="0" borderId="5" xfId="2" applyFont="1" applyBorder="1" applyAlignment="1">
      <alignment horizontal="left"/>
    </xf>
    <xf numFmtId="0" fontId="17" fillId="0" borderId="2" xfId="2" applyFont="1" applyBorder="1" applyAlignment="1">
      <alignment horizontal="left" vertical="center"/>
    </xf>
    <xf numFmtId="0" fontId="17" fillId="0" borderId="4" xfId="2" applyFont="1" applyBorder="1" applyAlignment="1">
      <alignment horizontal="left" vertical="center"/>
    </xf>
    <xf numFmtId="0" fontId="17" fillId="0" borderId="5" xfId="2" applyFont="1" applyBorder="1" applyAlignment="1">
      <alignment horizontal="left" vertical="center"/>
    </xf>
    <xf numFmtId="0" fontId="17" fillId="0" borderId="3" xfId="2" applyFont="1" applyBorder="1" applyAlignment="1">
      <alignment horizontal="left" vertical="center"/>
    </xf>
    <xf numFmtId="0" fontId="17" fillId="0" borderId="1" xfId="2" applyFont="1" applyBorder="1" applyAlignment="1">
      <alignment horizontal="left" vertical="center"/>
    </xf>
    <xf numFmtId="0" fontId="17" fillId="0" borderId="8" xfId="2" applyFont="1" applyBorder="1" applyAlignment="1">
      <alignment horizontal="left" vertical="center"/>
    </xf>
    <xf numFmtId="0" fontId="17" fillId="0" borderId="2" xfId="2" applyFont="1" applyBorder="1" applyAlignment="1">
      <alignment horizontal="center" wrapText="1"/>
    </xf>
    <xf numFmtId="0" fontId="17" fillId="0" borderId="4" xfId="2" applyFont="1" applyBorder="1" applyAlignment="1">
      <alignment horizontal="center" wrapText="1"/>
    </xf>
    <xf numFmtId="0" fontId="17" fillId="0" borderId="5" xfId="2" applyFont="1" applyBorder="1" applyAlignment="1">
      <alignment horizontal="center" wrapText="1"/>
    </xf>
    <xf numFmtId="0" fontId="17" fillId="0" borderId="6" xfId="2" applyFont="1" applyBorder="1" applyAlignment="1">
      <alignment horizontal="center" wrapText="1"/>
    </xf>
    <xf numFmtId="0" fontId="17" fillId="0" borderId="0" xfId="2" applyFont="1" applyAlignment="1">
      <alignment horizontal="center" wrapText="1"/>
    </xf>
    <xf numFmtId="0" fontId="17" fillId="0" borderId="7" xfId="2" applyFont="1" applyBorder="1" applyAlignment="1">
      <alignment horizontal="center" wrapText="1"/>
    </xf>
    <xf numFmtId="3" fontId="17" fillId="0" borderId="6" xfId="2" applyNumberFormat="1" applyFont="1" applyBorder="1" applyAlignment="1">
      <alignment horizontal="center" vertical="top" wrapText="1"/>
    </xf>
    <xf numFmtId="0" fontId="17" fillId="0" borderId="0" xfId="2" applyFont="1" applyAlignment="1">
      <alignment horizontal="center" vertical="top" wrapText="1"/>
    </xf>
    <xf numFmtId="0" fontId="17" fillId="0" borderId="7" xfId="2" applyFont="1" applyBorder="1" applyAlignment="1">
      <alignment horizontal="center" vertical="top" wrapText="1"/>
    </xf>
    <xf numFmtId="0" fontId="17" fillId="0" borderId="6" xfId="2" applyFont="1" applyBorder="1" applyAlignment="1">
      <alignment horizontal="center" vertical="top" wrapText="1"/>
    </xf>
    <xf numFmtId="0" fontId="17" fillId="0" borderId="3" xfId="2" applyFont="1" applyBorder="1" applyAlignment="1">
      <alignment horizontal="center" vertical="top" wrapText="1"/>
    </xf>
    <xf numFmtId="0" fontId="17" fillId="0" borderId="1" xfId="2" applyFont="1" applyBorder="1" applyAlignment="1">
      <alignment horizontal="center" vertical="top" wrapText="1"/>
    </xf>
    <xf numFmtId="0" fontId="17" fillId="0" borderId="8" xfId="2" applyFont="1" applyBorder="1" applyAlignment="1">
      <alignment horizontal="center" vertical="top" wrapText="1"/>
    </xf>
    <xf numFmtId="178" fontId="17" fillId="0" borderId="2" xfId="2" applyNumberFormat="1" applyFont="1" applyBorder="1" applyAlignment="1">
      <alignment horizontal="right" vertical="center"/>
    </xf>
    <xf numFmtId="178" fontId="17" fillId="0" borderId="4" xfId="2" applyNumberFormat="1" applyFont="1" applyBorder="1" applyAlignment="1">
      <alignment horizontal="right" vertical="center"/>
    </xf>
    <xf numFmtId="178" fontId="17" fillId="0" borderId="5" xfId="2" applyNumberFormat="1" applyFont="1" applyBorder="1" applyAlignment="1">
      <alignment horizontal="right" vertical="center"/>
    </xf>
    <xf numFmtId="178" fontId="17" fillId="0" borderId="6" xfId="2" applyNumberFormat="1" applyFont="1" applyBorder="1" applyAlignment="1">
      <alignment horizontal="right" vertical="center"/>
    </xf>
    <xf numFmtId="178" fontId="17" fillId="0" borderId="0" xfId="2" applyNumberFormat="1" applyFont="1" applyAlignment="1">
      <alignment horizontal="right" vertical="center"/>
    </xf>
    <xf numFmtId="178" fontId="17" fillId="0" borderId="7" xfId="2" applyNumberFormat="1" applyFont="1" applyBorder="1" applyAlignment="1">
      <alignment horizontal="right" vertical="center"/>
    </xf>
    <xf numFmtId="178" fontId="17" fillId="0" borderId="3" xfId="2" applyNumberFormat="1" applyFont="1" applyBorder="1" applyAlignment="1">
      <alignment horizontal="right" vertical="center"/>
    </xf>
    <xf numFmtId="178" fontId="17" fillId="0" borderId="1" xfId="2" applyNumberFormat="1" applyFont="1" applyBorder="1" applyAlignment="1">
      <alignment horizontal="right" vertical="center"/>
    </xf>
    <xf numFmtId="178" fontId="17" fillId="0" borderId="8" xfId="2" applyNumberFormat="1" applyFont="1" applyBorder="1" applyAlignment="1">
      <alignment horizontal="right" vertical="center"/>
    </xf>
    <xf numFmtId="178" fontId="17" fillId="0" borderId="14" xfId="2" applyNumberFormat="1" applyFont="1" applyBorder="1" applyAlignment="1">
      <alignment horizontal="right" vertical="center"/>
    </xf>
    <xf numFmtId="189" fontId="17" fillId="0" borderId="12" xfId="2" applyNumberFormat="1" applyFont="1" applyBorder="1" applyAlignment="1">
      <alignment horizontal="right" vertical="center"/>
    </xf>
    <xf numFmtId="0" fontId="17" fillId="0" borderId="6" xfId="2" applyFont="1" applyBorder="1" applyAlignment="1">
      <alignment vertical="center" wrapText="1"/>
    </xf>
    <xf numFmtId="0" fontId="17" fillId="0" borderId="0" xfId="2" applyFont="1" applyAlignment="1">
      <alignment vertical="center" wrapText="1"/>
    </xf>
    <xf numFmtId="0" fontId="17" fillId="0" borderId="7" xfId="2" applyFont="1" applyBorder="1" applyAlignment="1">
      <alignment vertical="center" wrapText="1"/>
    </xf>
    <xf numFmtId="0" fontId="17" fillId="0" borderId="7" xfId="2" applyFont="1" applyBorder="1" applyAlignment="1">
      <alignment horizontal="left" vertical="center"/>
    </xf>
    <xf numFmtId="0" fontId="17" fillId="0" borderId="7" xfId="2" applyFont="1" applyBorder="1">
      <alignment vertical="center"/>
    </xf>
    <xf numFmtId="189" fontId="17" fillId="0" borderId="7" xfId="2" applyNumberFormat="1" applyFont="1" applyBorder="1" applyAlignment="1">
      <alignment vertical="top" wrapText="1"/>
    </xf>
    <xf numFmtId="189" fontId="17" fillId="0" borderId="8" xfId="2" applyNumberFormat="1" applyFont="1" applyBorder="1" applyAlignment="1">
      <alignment vertical="top" wrapText="1"/>
    </xf>
    <xf numFmtId="0" fontId="17" fillId="0" borderId="1" xfId="2" applyFont="1" applyBorder="1">
      <alignment vertical="center"/>
    </xf>
    <xf numFmtId="0" fontId="17" fillId="0" borderId="8" xfId="2" applyFont="1" applyBorder="1">
      <alignment vertical="center"/>
    </xf>
    <xf numFmtId="189" fontId="17" fillId="0" borderId="5" xfId="2" applyNumberFormat="1" applyFont="1" applyBorder="1" applyAlignment="1">
      <alignment wrapText="1"/>
    </xf>
    <xf numFmtId="189" fontId="17" fillId="0" borderId="7" xfId="2" applyNumberFormat="1" applyFont="1" applyBorder="1" applyAlignment="1">
      <alignment wrapText="1"/>
    </xf>
    <xf numFmtId="189" fontId="17" fillId="0" borderId="2" xfId="2" applyNumberFormat="1" applyFont="1" applyBorder="1" applyAlignment="1">
      <alignment horizontal="right" vertical="center"/>
    </xf>
    <xf numFmtId="189" fontId="17" fillId="0" borderId="5" xfId="2" applyNumberFormat="1" applyFont="1" applyBorder="1" applyAlignment="1">
      <alignment horizontal="right" vertical="center"/>
    </xf>
    <xf numFmtId="189" fontId="17" fillId="0" borderId="6" xfId="2" applyNumberFormat="1" applyFont="1" applyBorder="1" applyAlignment="1">
      <alignment horizontal="right" vertical="center"/>
    </xf>
    <xf numFmtId="189" fontId="17" fillId="0" borderId="7" xfId="2" applyNumberFormat="1" applyFont="1" applyBorder="1" applyAlignment="1">
      <alignment horizontal="right" vertical="center"/>
    </xf>
    <xf numFmtId="189" fontId="17" fillId="0" borderId="3" xfId="2" applyNumberFormat="1" applyFont="1" applyBorder="1" applyAlignment="1">
      <alignment horizontal="right" vertical="center"/>
    </xf>
    <xf numFmtId="189" fontId="17" fillId="0" borderId="8" xfId="2" applyNumberFormat="1" applyFont="1" applyBorder="1" applyAlignment="1">
      <alignment horizontal="right" vertical="center"/>
    </xf>
    <xf numFmtId="0" fontId="17" fillId="0" borderId="70" xfId="2" applyFont="1" applyBorder="1" applyAlignment="1">
      <alignment horizontal="center"/>
    </xf>
    <xf numFmtId="0" fontId="17" fillId="0" borderId="71" xfId="2" applyFont="1" applyBorder="1" applyAlignment="1">
      <alignment horizontal="center"/>
    </xf>
    <xf numFmtId="0" fontId="17" fillId="0" borderId="72" xfId="2" applyFont="1" applyBorder="1" applyAlignment="1">
      <alignment horizontal="center" vertical="top"/>
    </xf>
    <xf numFmtId="0" fontId="17" fillId="0" borderId="73" xfId="2" applyFont="1" applyBorder="1" applyAlignment="1">
      <alignment horizontal="center" vertical="top"/>
    </xf>
    <xf numFmtId="37" fontId="17" fillId="0" borderId="12" xfId="6" applyNumberFormat="1" applyFont="1" applyFill="1" applyBorder="1" applyAlignment="1">
      <alignment horizontal="right" vertical="center"/>
    </xf>
    <xf numFmtId="0" fontId="15" fillId="0" borderId="0" xfId="2" applyFont="1">
      <alignment vertical="center"/>
    </xf>
    <xf numFmtId="0" fontId="15" fillId="0" borderId="51" xfId="2" applyFont="1" applyBorder="1">
      <alignment vertical="center"/>
    </xf>
    <xf numFmtId="0" fontId="15" fillId="0" borderId="1" xfId="2" applyFont="1" applyBorder="1" applyAlignment="1">
      <alignment horizontal="center" vertical="center"/>
    </xf>
    <xf numFmtId="176" fontId="17" fillId="0" borderId="2" xfId="2" applyNumberFormat="1" applyFont="1" applyBorder="1" applyAlignment="1">
      <alignment horizontal="right" vertical="center"/>
    </xf>
    <xf numFmtId="176" fontId="17" fillId="0" borderId="4" xfId="2" applyNumberFormat="1" applyFont="1" applyBorder="1" applyAlignment="1">
      <alignment horizontal="right" vertical="center"/>
    </xf>
    <xf numFmtId="176" fontId="17" fillId="0" borderId="5" xfId="2" applyNumberFormat="1" applyFont="1" applyBorder="1" applyAlignment="1">
      <alignment horizontal="right" vertical="center"/>
    </xf>
    <xf numFmtId="0" fontId="17" fillId="0" borderId="33" xfId="2" applyFont="1" applyBorder="1" applyAlignment="1">
      <alignment horizontal="distributed" vertical="center"/>
    </xf>
    <xf numFmtId="0" fontId="17" fillId="0" borderId="92" xfId="2" applyFont="1" applyBorder="1" applyAlignment="1">
      <alignment horizontal="center" vertical="center"/>
    </xf>
    <xf numFmtId="0" fontId="17" fillId="0" borderId="93" xfId="2" applyFont="1" applyBorder="1" applyAlignment="1">
      <alignment horizontal="center" vertical="center"/>
    </xf>
    <xf numFmtId="0" fontId="17" fillId="0" borderId="94" xfId="2" applyFont="1" applyBorder="1" applyAlignment="1">
      <alignment horizontal="center" vertical="center"/>
    </xf>
    <xf numFmtId="0" fontId="17" fillId="0" borderId="88" xfId="2" applyFont="1" applyBorder="1" applyAlignment="1">
      <alignment horizontal="center" vertical="center" wrapText="1"/>
    </xf>
    <xf numFmtId="0" fontId="17" fillId="0" borderId="82" xfId="2" applyFont="1" applyBorder="1" applyAlignment="1">
      <alignment horizontal="center" vertical="center" wrapText="1"/>
    </xf>
    <xf numFmtId="0" fontId="17" fillId="0" borderId="90" xfId="2" applyFont="1" applyBorder="1" applyAlignment="1">
      <alignment horizontal="center" vertical="center" wrapText="1"/>
    </xf>
    <xf numFmtId="0" fontId="17" fillId="0" borderId="78" xfId="2" applyFont="1" applyBorder="1">
      <alignment vertical="center"/>
    </xf>
    <xf numFmtId="0" fontId="17" fillId="0" borderId="89" xfId="2" applyFont="1" applyBorder="1">
      <alignment vertical="center"/>
    </xf>
    <xf numFmtId="0" fontId="17" fillId="0" borderId="83" xfId="2" applyFont="1" applyBorder="1" applyAlignment="1">
      <alignment horizontal="center" vertical="center" wrapText="1"/>
    </xf>
    <xf numFmtId="0" fontId="17" fillId="0" borderId="84" xfId="2" applyFont="1" applyBorder="1" applyAlignment="1">
      <alignment horizontal="center" vertical="center"/>
    </xf>
    <xf numFmtId="0" fontId="17" fillId="0" borderId="85" xfId="2" applyFont="1" applyBorder="1" applyAlignment="1">
      <alignment horizontal="center" vertical="center"/>
    </xf>
    <xf numFmtId="0" fontId="33" fillId="0" borderId="0" xfId="2" applyFont="1">
      <alignment vertical="center"/>
    </xf>
    <xf numFmtId="0" fontId="33" fillId="0" borderId="0" xfId="2" applyFont="1" applyAlignment="1">
      <alignment horizontal="left" vertical="center"/>
    </xf>
    <xf numFmtId="0" fontId="15" fillId="0" borderId="9" xfId="2" applyFont="1" applyBorder="1" applyAlignment="1">
      <alignment horizontal="right" vertical="center"/>
    </xf>
    <xf numFmtId="0" fontId="32" fillId="0" borderId="74" xfId="2" applyFont="1" applyBorder="1" applyAlignment="1">
      <alignment wrapText="1"/>
    </xf>
    <xf numFmtId="0" fontId="32" fillId="0" borderId="80" xfId="2" applyFont="1" applyBorder="1" applyAlignment="1">
      <alignment wrapText="1"/>
    </xf>
    <xf numFmtId="0" fontId="32" fillId="0" borderId="75" xfId="2" applyFont="1" applyBorder="1" applyAlignment="1">
      <alignment horizontal="right" vertical="center" wrapText="1"/>
    </xf>
    <xf numFmtId="0" fontId="32" fillId="0" borderId="76" xfId="2" applyFont="1" applyBorder="1" applyAlignment="1">
      <alignment horizontal="right" vertical="center" wrapText="1"/>
    </xf>
    <xf numFmtId="0" fontId="17" fillId="0" borderId="79" xfId="2" applyFont="1" applyBorder="1" applyAlignment="1">
      <alignment horizontal="center" vertical="center"/>
    </xf>
    <xf numFmtId="0" fontId="17" fillId="0" borderId="81" xfId="2" applyFont="1" applyBorder="1" applyAlignment="1">
      <alignment horizontal="center" vertical="center"/>
    </xf>
    <xf numFmtId="0" fontId="17" fillId="0" borderId="4" xfId="7" applyFont="1" applyBorder="1" applyAlignment="1">
      <alignment horizontal="center" vertical="center"/>
    </xf>
    <xf numFmtId="0" fontId="17" fillId="0" borderId="12" xfId="7" applyFont="1" applyBorder="1" applyAlignment="1">
      <alignment horizontal="center" vertical="center" wrapText="1"/>
    </xf>
    <xf numFmtId="0" fontId="17" fillId="0" borderId="12" xfId="7" applyFont="1" applyBorder="1" applyAlignment="1">
      <alignment horizontal="center" vertical="center"/>
    </xf>
    <xf numFmtId="190" fontId="17" fillId="0" borderId="12" xfId="7" applyNumberFormat="1" applyFont="1" applyBorder="1" applyAlignment="1">
      <alignment horizontal="center" vertical="center"/>
    </xf>
    <xf numFmtId="0" fontId="15" fillId="0" borderId="0" xfId="7" applyFont="1">
      <alignment vertical="center"/>
    </xf>
    <xf numFmtId="0" fontId="15" fillId="0" borderId="0" xfId="7" applyFont="1" applyAlignment="1">
      <alignment horizontal="left" vertical="center"/>
    </xf>
    <xf numFmtId="0" fontId="15" fillId="0" borderId="1" xfId="7" applyFont="1" applyBorder="1" applyAlignment="1">
      <alignment horizontal="right" vertical="center"/>
    </xf>
    <xf numFmtId="49" fontId="17" fillId="0" borderId="11" xfId="0" applyNumberFormat="1" applyFont="1" applyBorder="1" applyAlignment="1">
      <alignment horizontal="center" vertical="center"/>
    </xf>
    <xf numFmtId="49" fontId="17" fillId="0" borderId="2" xfId="0" applyNumberFormat="1" applyFont="1" applyBorder="1" applyAlignment="1">
      <alignment horizontal="center" vertical="center"/>
    </xf>
    <xf numFmtId="49" fontId="17" fillId="0" borderId="5" xfId="0" applyNumberFormat="1" applyFont="1" applyBorder="1" applyAlignment="1">
      <alignment horizontal="center" vertical="center"/>
    </xf>
    <xf numFmtId="0" fontId="23" fillId="0" borderId="13" xfId="0" applyFont="1" applyBorder="1" applyAlignment="1">
      <alignment horizontal="center" vertical="center" textRotation="255" wrapText="1"/>
    </xf>
    <xf numFmtId="0" fontId="23" fillId="0" borderId="15" xfId="0" applyFont="1" applyBorder="1" applyAlignment="1">
      <alignment horizontal="center" vertical="center" textRotation="255" wrapText="1"/>
    </xf>
    <xf numFmtId="0" fontId="23" fillId="0" borderId="14" xfId="0" applyFont="1" applyBorder="1" applyAlignment="1">
      <alignment horizontal="center" vertical="center" textRotation="255" wrapText="1"/>
    </xf>
  </cellXfs>
  <cellStyles count="8">
    <cellStyle name="桁区切り 2" xfId="3" xr:uid="{00000000-0005-0000-0000-000000000000}"/>
    <cellStyle name="桁区切り 2 2" xfId="6" xr:uid="{824374A6-D323-4900-936A-E6C4A59958E6}"/>
    <cellStyle name="桁区切り 3" xfId="4" xr:uid="{00000000-0005-0000-0000-000001000000}"/>
    <cellStyle name="標準" xfId="0" builtinId="0"/>
    <cellStyle name="標準 2" xfId="1" xr:uid="{00000000-0005-0000-0000-000003000000}"/>
    <cellStyle name="標準 2 2" xfId="5" xr:uid="{4A653E38-49B3-4A54-9381-269B95301F4B}"/>
    <cellStyle name="標準 2 3" xfId="7" xr:uid="{DCD271F3-B489-442E-AB33-949963E8EBD0}"/>
    <cellStyle name="標準 3"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114300</xdr:rowOff>
    </xdr:from>
    <xdr:to>
      <xdr:col>13</xdr:col>
      <xdr:colOff>390525</xdr:colOff>
      <xdr:row>36</xdr:row>
      <xdr:rowOff>28575</xdr:rowOff>
    </xdr:to>
    <xdr:grpSp>
      <xdr:nvGrpSpPr>
        <xdr:cNvPr id="2" name="グループ化 1">
          <a:extLst>
            <a:ext uri="{FF2B5EF4-FFF2-40B4-BE49-F238E27FC236}">
              <a16:creationId xmlns:a16="http://schemas.microsoft.com/office/drawing/2014/main" id="{50126915-1F33-4992-98A8-ADABAE95BDB5}"/>
            </a:ext>
          </a:extLst>
        </xdr:cNvPr>
        <xdr:cNvGrpSpPr/>
      </xdr:nvGrpSpPr>
      <xdr:grpSpPr>
        <a:xfrm>
          <a:off x="47625" y="114300"/>
          <a:ext cx="9420398" cy="6797213"/>
          <a:chOff x="47625" y="114300"/>
          <a:chExt cx="8724899" cy="7115175"/>
        </a:xfrm>
      </xdr:grpSpPr>
      <xdr:sp macro="" textlink="">
        <xdr:nvSpPr>
          <xdr:cNvPr id="3" name="Rectangle 516">
            <a:extLst>
              <a:ext uri="{FF2B5EF4-FFF2-40B4-BE49-F238E27FC236}">
                <a16:creationId xmlns:a16="http://schemas.microsoft.com/office/drawing/2014/main" id="{6340780E-A62E-4D4A-2735-813D759ABCCC}"/>
              </a:ext>
            </a:extLst>
          </xdr:cNvPr>
          <xdr:cNvSpPr>
            <a:spLocks noChangeAspect="1" noChangeArrowheads="1"/>
          </xdr:cNvSpPr>
        </xdr:nvSpPr>
        <xdr:spPr bwMode="auto">
          <a:xfrm rot="16200000">
            <a:off x="862598" y="-693090"/>
            <a:ext cx="7094954" cy="8724899"/>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5E6D0722-4FD8-8000-C74B-AF0F5B250772}"/>
              </a:ext>
            </a:extLst>
          </xdr:cNvPr>
          <xdr:cNvSpPr>
            <a:spLocks noChangeAspect="1"/>
          </xdr:cNvSpPr>
        </xdr:nvSpPr>
        <xdr:spPr bwMode="auto">
          <a:xfrm rot="16200000">
            <a:off x="4754907" y="6924305"/>
            <a:ext cx="375348" cy="234992"/>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47E776DA-FE67-5414-7A71-D335EFF2147E}"/>
              </a:ext>
            </a:extLst>
          </xdr:cNvPr>
          <xdr:cNvSpPr>
            <a:spLocks noChangeAspect="1" noChangeArrowheads="1"/>
          </xdr:cNvSpPr>
        </xdr:nvSpPr>
        <xdr:spPr bwMode="auto">
          <a:xfrm>
            <a:off x="4822390" y="7072764"/>
            <a:ext cx="204810" cy="5939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CDC1AC5C-2CF1-7DC6-C284-9594A245C686}"/>
              </a:ext>
            </a:extLst>
          </xdr:cNvPr>
          <xdr:cNvSpPr>
            <a:spLocks noChangeAspect="1" noChangeShapeType="1"/>
          </xdr:cNvSpPr>
        </xdr:nvSpPr>
        <xdr:spPr bwMode="auto">
          <a:xfrm rot="16200000" flipH="1" flipV="1">
            <a:off x="3199635" y="2851683"/>
            <a:ext cx="218637" cy="6230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A2A75E78-6FF9-4033-A641-E1B2C9984E61}"/>
              </a:ext>
            </a:extLst>
          </xdr:cNvPr>
          <xdr:cNvSpPr>
            <a:spLocks noChangeAspect="1" noChangeShapeType="1"/>
          </xdr:cNvSpPr>
        </xdr:nvSpPr>
        <xdr:spPr bwMode="auto">
          <a:xfrm rot="16200000">
            <a:off x="154729" y="1901520"/>
            <a:ext cx="4627391" cy="168105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934C74C2-4ED7-0E48-61B0-31534DCE3F83}"/>
              </a:ext>
            </a:extLst>
          </xdr:cNvPr>
          <xdr:cNvSpPr>
            <a:spLocks noChangeAspect="1" noChangeShapeType="1"/>
          </xdr:cNvSpPr>
        </xdr:nvSpPr>
        <xdr:spPr bwMode="auto">
          <a:xfrm rot="16200000">
            <a:off x="3102602" y="1125495"/>
            <a:ext cx="1032522" cy="48561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FE1BCB0F-BF1F-7BD2-EACB-EEE281F673E6}"/>
              </a:ext>
            </a:extLst>
          </xdr:cNvPr>
          <xdr:cNvSpPr>
            <a:spLocks noChangeAspect="1" noChangeShapeType="1"/>
          </xdr:cNvSpPr>
        </xdr:nvSpPr>
        <xdr:spPr bwMode="auto">
          <a:xfrm rot="16200000" flipH="1" flipV="1">
            <a:off x="3751220" y="1646458"/>
            <a:ext cx="1542464" cy="4888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07AE5D56-27B6-1ECD-491E-8644337062AB}"/>
              </a:ext>
            </a:extLst>
          </xdr:cNvPr>
          <xdr:cNvSpPr>
            <a:spLocks noChangeAspect="1"/>
          </xdr:cNvSpPr>
        </xdr:nvSpPr>
        <xdr:spPr bwMode="auto">
          <a:xfrm rot="16200000">
            <a:off x="7517173" y="3885598"/>
            <a:ext cx="712149" cy="712523"/>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58A355CE-8F05-CE86-C34C-3C87597592C6}"/>
              </a:ext>
            </a:extLst>
          </xdr:cNvPr>
          <xdr:cNvSpPr>
            <a:spLocks noChangeAspect="1"/>
          </xdr:cNvSpPr>
        </xdr:nvSpPr>
        <xdr:spPr bwMode="auto">
          <a:xfrm rot="16200000">
            <a:off x="7415419" y="4402315"/>
            <a:ext cx="263502" cy="292662"/>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6">
            <a:extLst>
              <a:ext uri="{FF2B5EF4-FFF2-40B4-BE49-F238E27FC236}">
                <a16:creationId xmlns:a16="http://schemas.microsoft.com/office/drawing/2014/main" id="{4E133F92-9015-5177-5E6D-26935749C8BD}"/>
              </a:ext>
            </a:extLst>
          </xdr:cNvPr>
          <xdr:cNvSpPr>
            <a:spLocks noChangeAspect="1"/>
          </xdr:cNvSpPr>
        </xdr:nvSpPr>
        <xdr:spPr bwMode="auto">
          <a:xfrm rot="16200000">
            <a:off x="5599088" y="1918035"/>
            <a:ext cx="681186" cy="19403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7">
            <a:extLst>
              <a:ext uri="{FF2B5EF4-FFF2-40B4-BE49-F238E27FC236}">
                <a16:creationId xmlns:a16="http://schemas.microsoft.com/office/drawing/2014/main" id="{6ACE792A-6FCC-A748-90D8-255D057DB652}"/>
              </a:ext>
            </a:extLst>
          </xdr:cNvPr>
          <xdr:cNvSpPr>
            <a:spLocks noChangeAspect="1"/>
          </xdr:cNvSpPr>
        </xdr:nvSpPr>
        <xdr:spPr bwMode="auto">
          <a:xfrm rot="16200000">
            <a:off x="5906229" y="1696935"/>
            <a:ext cx="894768" cy="715218"/>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4" name="Freeform 528">
            <a:extLst>
              <a:ext uri="{FF2B5EF4-FFF2-40B4-BE49-F238E27FC236}">
                <a16:creationId xmlns:a16="http://schemas.microsoft.com/office/drawing/2014/main" id="{7692973D-77AB-C92F-D930-BCF0CB541D16}"/>
              </a:ext>
            </a:extLst>
          </xdr:cNvPr>
          <xdr:cNvSpPr>
            <a:spLocks noChangeAspect="1"/>
          </xdr:cNvSpPr>
        </xdr:nvSpPr>
        <xdr:spPr bwMode="auto">
          <a:xfrm rot="16200000">
            <a:off x="6321378" y="2351247"/>
            <a:ext cx="599671" cy="506096"/>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5" name="Freeform 529">
            <a:extLst>
              <a:ext uri="{FF2B5EF4-FFF2-40B4-BE49-F238E27FC236}">
                <a16:creationId xmlns:a16="http://schemas.microsoft.com/office/drawing/2014/main" id="{85FC2F02-E4AA-CE50-E42D-B88823ED0949}"/>
              </a:ext>
            </a:extLst>
          </xdr:cNvPr>
          <xdr:cNvSpPr>
            <a:spLocks noChangeAspect="1"/>
          </xdr:cNvSpPr>
        </xdr:nvSpPr>
        <xdr:spPr bwMode="auto">
          <a:xfrm rot="16200000">
            <a:off x="6694979" y="3263644"/>
            <a:ext cx="488457" cy="388061"/>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6" name="Freeform 530">
            <a:extLst>
              <a:ext uri="{FF2B5EF4-FFF2-40B4-BE49-F238E27FC236}">
                <a16:creationId xmlns:a16="http://schemas.microsoft.com/office/drawing/2014/main" id="{3D0529F2-BA7E-409F-11FE-BA50DEDFDD6D}"/>
              </a:ext>
            </a:extLst>
          </xdr:cNvPr>
          <xdr:cNvSpPr>
            <a:spLocks noChangeAspect="1"/>
          </xdr:cNvSpPr>
        </xdr:nvSpPr>
        <xdr:spPr bwMode="auto">
          <a:xfrm rot="16200000">
            <a:off x="7149528" y="3377348"/>
            <a:ext cx="353863" cy="226369"/>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7" name="Freeform 531">
            <a:extLst>
              <a:ext uri="{FF2B5EF4-FFF2-40B4-BE49-F238E27FC236}">
                <a16:creationId xmlns:a16="http://schemas.microsoft.com/office/drawing/2014/main" id="{8E365F1F-643F-CE27-57F8-ED0AED4C3507}"/>
              </a:ext>
            </a:extLst>
          </xdr:cNvPr>
          <xdr:cNvSpPr>
            <a:spLocks noChangeAspect="1"/>
          </xdr:cNvSpPr>
        </xdr:nvSpPr>
        <xdr:spPr bwMode="auto">
          <a:xfrm rot="16200000">
            <a:off x="7375711" y="2843738"/>
            <a:ext cx="136490" cy="91086"/>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8" name="Freeform 532">
            <a:extLst>
              <a:ext uri="{FF2B5EF4-FFF2-40B4-BE49-F238E27FC236}">
                <a16:creationId xmlns:a16="http://schemas.microsoft.com/office/drawing/2014/main" id="{BA31A55B-B9AB-A570-26A8-64080CE9FA67}"/>
              </a:ext>
            </a:extLst>
          </xdr:cNvPr>
          <xdr:cNvSpPr>
            <a:spLocks noChangeAspect="1"/>
          </xdr:cNvSpPr>
        </xdr:nvSpPr>
        <xdr:spPr bwMode="auto">
          <a:xfrm rot="16200000">
            <a:off x="7465060" y="2388558"/>
            <a:ext cx="130803" cy="242538"/>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Line 533">
            <a:extLst>
              <a:ext uri="{FF2B5EF4-FFF2-40B4-BE49-F238E27FC236}">
                <a16:creationId xmlns:a16="http://schemas.microsoft.com/office/drawing/2014/main" id="{ACA080DA-8C70-07B8-35A3-A3D1D5349D3D}"/>
              </a:ext>
            </a:extLst>
          </xdr:cNvPr>
          <xdr:cNvSpPr>
            <a:spLocks noChangeAspect="1" noChangeShapeType="1"/>
          </xdr:cNvSpPr>
        </xdr:nvSpPr>
        <xdr:spPr bwMode="auto">
          <a:xfrm rot="16200000">
            <a:off x="4556676" y="2800017"/>
            <a:ext cx="0" cy="79256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 name="Line 534">
            <a:extLst>
              <a:ext uri="{FF2B5EF4-FFF2-40B4-BE49-F238E27FC236}">
                <a16:creationId xmlns:a16="http://schemas.microsoft.com/office/drawing/2014/main" id="{9D973D4F-5DA8-ECDA-195E-F03F032AEDDD}"/>
              </a:ext>
            </a:extLst>
          </xdr:cNvPr>
          <xdr:cNvSpPr>
            <a:spLocks noChangeAspect="1" noChangeShapeType="1"/>
          </xdr:cNvSpPr>
        </xdr:nvSpPr>
        <xdr:spPr bwMode="auto">
          <a:xfrm rot="16200000">
            <a:off x="-1972875" y="3670624"/>
            <a:ext cx="708674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5">
            <a:extLst>
              <a:ext uri="{FF2B5EF4-FFF2-40B4-BE49-F238E27FC236}">
                <a16:creationId xmlns:a16="http://schemas.microsoft.com/office/drawing/2014/main" id="{C5F0B5EB-5BC5-2803-D18F-EF0F4576841F}"/>
              </a:ext>
            </a:extLst>
          </xdr:cNvPr>
          <xdr:cNvSpPr>
            <a:spLocks noChangeAspect="1" noChangeShapeType="1"/>
          </xdr:cNvSpPr>
        </xdr:nvSpPr>
        <xdr:spPr bwMode="auto">
          <a:xfrm rot="16200000" flipH="1">
            <a:off x="1901694" y="2002818"/>
            <a:ext cx="0" cy="26948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6">
            <a:extLst>
              <a:ext uri="{FF2B5EF4-FFF2-40B4-BE49-F238E27FC236}">
                <a16:creationId xmlns:a16="http://schemas.microsoft.com/office/drawing/2014/main" id="{0278EF5A-4EDD-61AB-EA7C-D062FE882403}"/>
              </a:ext>
            </a:extLst>
          </xdr:cNvPr>
          <xdr:cNvSpPr>
            <a:spLocks noChangeAspect="1" noChangeShapeType="1"/>
          </xdr:cNvSpPr>
        </xdr:nvSpPr>
        <xdr:spPr bwMode="auto">
          <a:xfrm rot="16200000">
            <a:off x="5946688" y="781997"/>
            <a:ext cx="0" cy="513587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7">
            <a:extLst>
              <a:ext uri="{FF2B5EF4-FFF2-40B4-BE49-F238E27FC236}">
                <a16:creationId xmlns:a16="http://schemas.microsoft.com/office/drawing/2014/main" id="{35C18A6E-5558-C245-0362-F0E2F23B2C60}"/>
              </a:ext>
            </a:extLst>
          </xdr:cNvPr>
          <xdr:cNvSpPr>
            <a:spLocks noChangeAspect="1" noChangeShapeType="1"/>
          </xdr:cNvSpPr>
        </xdr:nvSpPr>
        <xdr:spPr bwMode="auto">
          <a:xfrm rot="16200000">
            <a:off x="3120267" y="3324548"/>
            <a:ext cx="770284" cy="2296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8">
            <a:extLst>
              <a:ext uri="{FF2B5EF4-FFF2-40B4-BE49-F238E27FC236}">
                <a16:creationId xmlns:a16="http://schemas.microsoft.com/office/drawing/2014/main" id="{25A5AA40-FF04-A585-9988-C4A42D059148}"/>
              </a:ext>
            </a:extLst>
          </xdr:cNvPr>
          <xdr:cNvSpPr>
            <a:spLocks noChangeAspect="1" noChangeShapeType="1"/>
          </xdr:cNvSpPr>
        </xdr:nvSpPr>
        <xdr:spPr bwMode="auto">
          <a:xfrm rot="16200000" flipV="1">
            <a:off x="2918059" y="3352574"/>
            <a:ext cx="551647" cy="3934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9">
            <a:extLst>
              <a:ext uri="{FF2B5EF4-FFF2-40B4-BE49-F238E27FC236}">
                <a16:creationId xmlns:a16="http://schemas.microsoft.com/office/drawing/2014/main" id="{BEB06BD7-ED6D-4615-A226-81784860FD1E}"/>
              </a:ext>
            </a:extLst>
          </xdr:cNvPr>
          <xdr:cNvSpPr>
            <a:spLocks noChangeAspect="1" noChangeShapeType="1"/>
          </xdr:cNvSpPr>
        </xdr:nvSpPr>
        <xdr:spPr bwMode="auto">
          <a:xfrm rot="16200000">
            <a:off x="1566147" y="2599203"/>
            <a:ext cx="1132994" cy="3697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40">
            <a:extLst>
              <a:ext uri="{FF2B5EF4-FFF2-40B4-BE49-F238E27FC236}">
                <a16:creationId xmlns:a16="http://schemas.microsoft.com/office/drawing/2014/main" id="{F5AE0BC9-D870-139D-2DBA-0D28F6F7D8BF}"/>
              </a:ext>
            </a:extLst>
          </xdr:cNvPr>
          <xdr:cNvSpPr>
            <a:spLocks noChangeAspect="1" noChangeShapeType="1"/>
          </xdr:cNvSpPr>
        </xdr:nvSpPr>
        <xdr:spPr bwMode="auto">
          <a:xfrm rot="16200000">
            <a:off x="1754128" y="1652340"/>
            <a:ext cx="1127307"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1">
            <a:extLst>
              <a:ext uri="{FF2B5EF4-FFF2-40B4-BE49-F238E27FC236}">
                <a16:creationId xmlns:a16="http://schemas.microsoft.com/office/drawing/2014/main" id="{263917E5-E0D8-3FAF-7FDE-6356C00C7AA2}"/>
              </a:ext>
            </a:extLst>
          </xdr:cNvPr>
          <xdr:cNvSpPr>
            <a:spLocks noChangeAspect="1" noChangeShapeType="1"/>
          </xdr:cNvSpPr>
        </xdr:nvSpPr>
        <xdr:spPr bwMode="auto">
          <a:xfrm rot="16200000" flipV="1">
            <a:off x="1392903" y="163856"/>
            <a:ext cx="0" cy="18502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2">
            <a:extLst>
              <a:ext uri="{FF2B5EF4-FFF2-40B4-BE49-F238E27FC236}">
                <a16:creationId xmlns:a16="http://schemas.microsoft.com/office/drawing/2014/main" id="{DF26CE29-26D5-6814-1927-1A80A79B7808}"/>
              </a:ext>
            </a:extLst>
          </xdr:cNvPr>
          <xdr:cNvSpPr>
            <a:spLocks noChangeAspect="1" noChangeShapeType="1"/>
          </xdr:cNvSpPr>
        </xdr:nvSpPr>
        <xdr:spPr bwMode="auto">
          <a:xfrm rot="16200000" flipH="1">
            <a:off x="4028355" y="-1215870"/>
            <a:ext cx="2435336" cy="51234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3">
            <a:extLst>
              <a:ext uri="{FF2B5EF4-FFF2-40B4-BE49-F238E27FC236}">
                <a16:creationId xmlns:a16="http://schemas.microsoft.com/office/drawing/2014/main" id="{CCD2046B-389B-9D50-C898-7B7791942E52}"/>
              </a:ext>
            </a:extLst>
          </xdr:cNvPr>
          <xdr:cNvSpPr>
            <a:spLocks noChangeAspect="1" noChangeShapeType="1"/>
          </xdr:cNvSpPr>
        </xdr:nvSpPr>
        <xdr:spPr bwMode="auto">
          <a:xfrm rot="16200000" flipH="1" flipV="1">
            <a:off x="3301176" y="1289212"/>
            <a:ext cx="1102663" cy="58155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4">
            <a:extLst>
              <a:ext uri="{FF2B5EF4-FFF2-40B4-BE49-F238E27FC236}">
                <a16:creationId xmlns:a16="http://schemas.microsoft.com/office/drawing/2014/main" id="{86BB1FC9-16AC-B55A-2B5B-9F0733927593}"/>
              </a:ext>
            </a:extLst>
          </xdr:cNvPr>
          <xdr:cNvSpPr>
            <a:spLocks noChangeAspect="1" noChangeShapeType="1"/>
          </xdr:cNvSpPr>
        </xdr:nvSpPr>
        <xdr:spPr bwMode="auto">
          <a:xfrm rot="16200000" flipV="1">
            <a:off x="3345808" y="1914810"/>
            <a:ext cx="246440" cy="1859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5">
            <a:extLst>
              <a:ext uri="{FF2B5EF4-FFF2-40B4-BE49-F238E27FC236}">
                <a16:creationId xmlns:a16="http://schemas.microsoft.com/office/drawing/2014/main" id="{1454CFDD-D1A5-D63E-01DE-EA495AA025FC}"/>
              </a:ext>
            </a:extLst>
          </xdr:cNvPr>
          <xdr:cNvSpPr>
            <a:spLocks noChangeAspect="1" noChangeShapeType="1"/>
          </xdr:cNvSpPr>
        </xdr:nvSpPr>
        <xdr:spPr bwMode="auto">
          <a:xfrm rot="16200000" flipV="1">
            <a:off x="3914192" y="799566"/>
            <a:ext cx="176300" cy="2818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6">
            <a:extLst>
              <a:ext uri="{FF2B5EF4-FFF2-40B4-BE49-F238E27FC236}">
                <a16:creationId xmlns:a16="http://schemas.microsoft.com/office/drawing/2014/main" id="{242045E0-3A06-CE00-5D28-087D64707A79}"/>
              </a:ext>
            </a:extLst>
          </xdr:cNvPr>
          <xdr:cNvSpPr>
            <a:spLocks noChangeAspect="1" noChangeShapeType="1"/>
          </xdr:cNvSpPr>
        </xdr:nvSpPr>
        <xdr:spPr bwMode="auto">
          <a:xfrm rot="16200000" flipH="1">
            <a:off x="2576425" y="2689186"/>
            <a:ext cx="1694119" cy="57896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7">
            <a:extLst>
              <a:ext uri="{FF2B5EF4-FFF2-40B4-BE49-F238E27FC236}">
                <a16:creationId xmlns:a16="http://schemas.microsoft.com/office/drawing/2014/main" id="{D5D0539D-DFEF-09DC-48D7-984197ABC0AF}"/>
              </a:ext>
            </a:extLst>
          </xdr:cNvPr>
          <xdr:cNvSpPr>
            <a:spLocks noChangeAspect="1" noChangeShapeType="1"/>
          </xdr:cNvSpPr>
        </xdr:nvSpPr>
        <xdr:spPr bwMode="auto">
          <a:xfrm rot="16200000">
            <a:off x="1975900" y="2350493"/>
            <a:ext cx="4195173" cy="205133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8">
            <a:extLst>
              <a:ext uri="{FF2B5EF4-FFF2-40B4-BE49-F238E27FC236}">
                <a16:creationId xmlns:a16="http://schemas.microsoft.com/office/drawing/2014/main" id="{DDC270F2-12B8-68CE-DB22-4B5D88276D67}"/>
              </a:ext>
            </a:extLst>
          </xdr:cNvPr>
          <xdr:cNvSpPr>
            <a:spLocks noChangeAspect="1" noChangeShapeType="1"/>
          </xdr:cNvSpPr>
        </xdr:nvSpPr>
        <xdr:spPr bwMode="auto">
          <a:xfrm rot="16200000" flipH="1">
            <a:off x="4546669" y="2394058"/>
            <a:ext cx="473292" cy="10100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9">
            <a:extLst>
              <a:ext uri="{FF2B5EF4-FFF2-40B4-BE49-F238E27FC236}">
                <a16:creationId xmlns:a16="http://schemas.microsoft.com/office/drawing/2014/main" id="{0D1B34DB-C8AE-B30D-CC32-C23DC4FD76A2}"/>
              </a:ext>
            </a:extLst>
          </xdr:cNvPr>
          <xdr:cNvSpPr>
            <a:spLocks noChangeAspect="1" noChangeShapeType="1"/>
          </xdr:cNvSpPr>
        </xdr:nvSpPr>
        <xdr:spPr bwMode="auto">
          <a:xfrm rot="16200000">
            <a:off x="4858930" y="2090180"/>
            <a:ext cx="1474851" cy="6149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50">
            <a:extLst>
              <a:ext uri="{FF2B5EF4-FFF2-40B4-BE49-F238E27FC236}">
                <a16:creationId xmlns:a16="http://schemas.microsoft.com/office/drawing/2014/main" id="{C60EA900-D1E2-1084-DBCE-3464D9CAB509}"/>
              </a:ext>
            </a:extLst>
          </xdr:cNvPr>
          <xdr:cNvSpPr>
            <a:spLocks noChangeAspect="1" noChangeShapeType="1"/>
          </xdr:cNvSpPr>
        </xdr:nvSpPr>
        <xdr:spPr bwMode="auto">
          <a:xfrm rot="16200000" flipH="1" flipV="1">
            <a:off x="2268332" y="3473869"/>
            <a:ext cx="5334486" cy="149996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1">
            <a:extLst>
              <a:ext uri="{FF2B5EF4-FFF2-40B4-BE49-F238E27FC236}">
                <a16:creationId xmlns:a16="http://schemas.microsoft.com/office/drawing/2014/main" id="{69825E3F-3B41-C87E-79DC-30C35BA44620}"/>
              </a:ext>
            </a:extLst>
          </xdr:cNvPr>
          <xdr:cNvSpPr>
            <a:spLocks noChangeAspect="1" noChangeShapeType="1"/>
          </xdr:cNvSpPr>
        </xdr:nvSpPr>
        <xdr:spPr bwMode="auto">
          <a:xfrm rot="16200000" flipH="1" flipV="1">
            <a:off x="3914313" y="6913014"/>
            <a:ext cx="291937" cy="2506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2">
            <a:extLst>
              <a:ext uri="{FF2B5EF4-FFF2-40B4-BE49-F238E27FC236}">
                <a16:creationId xmlns:a16="http://schemas.microsoft.com/office/drawing/2014/main" id="{8E316565-9886-F1B2-E0A2-F7715BF7326C}"/>
              </a:ext>
            </a:extLst>
          </xdr:cNvPr>
          <xdr:cNvSpPr>
            <a:spLocks noChangeAspect="1" noChangeShapeType="1"/>
          </xdr:cNvSpPr>
        </xdr:nvSpPr>
        <xdr:spPr bwMode="auto">
          <a:xfrm rot="16200000" flipV="1">
            <a:off x="5147679" y="4870783"/>
            <a:ext cx="413893" cy="150481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3">
            <a:extLst>
              <a:ext uri="{FF2B5EF4-FFF2-40B4-BE49-F238E27FC236}">
                <a16:creationId xmlns:a16="http://schemas.microsoft.com/office/drawing/2014/main" id="{3A98AAFC-AFA9-EBB4-7CA8-BBF5B4CB3666}"/>
              </a:ext>
            </a:extLst>
          </xdr:cNvPr>
          <xdr:cNvSpPr>
            <a:spLocks noChangeAspect="1" noChangeShapeType="1"/>
          </xdr:cNvSpPr>
        </xdr:nvSpPr>
        <xdr:spPr bwMode="auto">
          <a:xfrm rot="16200000" flipH="1">
            <a:off x="6025425" y="5903120"/>
            <a:ext cx="14596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4">
            <a:extLst>
              <a:ext uri="{FF2B5EF4-FFF2-40B4-BE49-F238E27FC236}">
                <a16:creationId xmlns:a16="http://schemas.microsoft.com/office/drawing/2014/main" id="{5A7B8BC7-EF28-4564-61A1-A4DDEF9ECC7D}"/>
              </a:ext>
            </a:extLst>
          </xdr:cNvPr>
          <xdr:cNvSpPr>
            <a:spLocks noChangeAspect="1" noChangeShapeType="1"/>
          </xdr:cNvSpPr>
        </xdr:nvSpPr>
        <xdr:spPr bwMode="auto">
          <a:xfrm rot="16200000" flipV="1">
            <a:off x="4663644" y="6312200"/>
            <a:ext cx="282459" cy="13474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5">
            <a:extLst>
              <a:ext uri="{FF2B5EF4-FFF2-40B4-BE49-F238E27FC236}">
                <a16:creationId xmlns:a16="http://schemas.microsoft.com/office/drawing/2014/main" id="{ADDC25F0-CB2A-8CA7-38FD-EB009A9F7753}"/>
              </a:ext>
            </a:extLst>
          </xdr:cNvPr>
          <xdr:cNvSpPr>
            <a:spLocks noChangeAspect="1" noChangeShapeType="1"/>
          </xdr:cNvSpPr>
        </xdr:nvSpPr>
        <xdr:spPr bwMode="auto">
          <a:xfrm rot="16200000" flipH="1" flipV="1">
            <a:off x="4514228" y="6254604"/>
            <a:ext cx="240121" cy="2069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6">
            <a:extLst>
              <a:ext uri="{FF2B5EF4-FFF2-40B4-BE49-F238E27FC236}">
                <a16:creationId xmlns:a16="http://schemas.microsoft.com/office/drawing/2014/main" id="{415B7849-BB77-8435-0823-29C1BD973737}"/>
              </a:ext>
            </a:extLst>
          </xdr:cNvPr>
          <xdr:cNvSpPr>
            <a:spLocks noChangeAspect="1" noChangeShapeType="1"/>
          </xdr:cNvSpPr>
        </xdr:nvSpPr>
        <xdr:spPr bwMode="auto">
          <a:xfrm rot="16200000" flipV="1">
            <a:off x="4363631" y="6309710"/>
            <a:ext cx="147864" cy="18648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7">
            <a:extLst>
              <a:ext uri="{FF2B5EF4-FFF2-40B4-BE49-F238E27FC236}">
                <a16:creationId xmlns:a16="http://schemas.microsoft.com/office/drawing/2014/main" id="{A3246A6B-6A28-5DD4-C32D-B71914DE8C59}"/>
              </a:ext>
            </a:extLst>
          </xdr:cNvPr>
          <xdr:cNvSpPr>
            <a:spLocks noChangeAspect="1" noChangeShapeType="1"/>
          </xdr:cNvSpPr>
        </xdr:nvSpPr>
        <xdr:spPr bwMode="auto">
          <a:xfrm rot="16200000" flipH="1">
            <a:off x="5256756" y="6085692"/>
            <a:ext cx="293833" cy="98901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Freeform 558">
            <a:extLst>
              <a:ext uri="{FF2B5EF4-FFF2-40B4-BE49-F238E27FC236}">
                <a16:creationId xmlns:a16="http://schemas.microsoft.com/office/drawing/2014/main" id="{F9D691E9-BAE4-3607-951C-DC5EB6802575}"/>
              </a:ext>
            </a:extLst>
          </xdr:cNvPr>
          <xdr:cNvSpPr>
            <a:spLocks noChangeAspect="1"/>
          </xdr:cNvSpPr>
        </xdr:nvSpPr>
        <xdr:spPr bwMode="auto">
          <a:xfrm rot="16200000">
            <a:off x="5895830" y="6707118"/>
            <a:ext cx="24644" cy="17247"/>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559">
            <a:extLst>
              <a:ext uri="{FF2B5EF4-FFF2-40B4-BE49-F238E27FC236}">
                <a16:creationId xmlns:a16="http://schemas.microsoft.com/office/drawing/2014/main" id="{D4DA3BC6-C9CD-367E-ED12-0B0012866597}"/>
              </a:ext>
            </a:extLst>
          </xdr:cNvPr>
          <xdr:cNvSpPr>
            <a:spLocks noChangeAspect="1"/>
          </xdr:cNvSpPr>
        </xdr:nvSpPr>
        <xdr:spPr bwMode="auto">
          <a:xfrm rot="16200000">
            <a:off x="5868008" y="6553139"/>
            <a:ext cx="197784" cy="100249"/>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Line 560">
            <a:extLst>
              <a:ext uri="{FF2B5EF4-FFF2-40B4-BE49-F238E27FC236}">
                <a16:creationId xmlns:a16="http://schemas.microsoft.com/office/drawing/2014/main" id="{55D23DE4-97C7-E91D-8638-16E5EF9E6C82}"/>
              </a:ext>
            </a:extLst>
          </xdr:cNvPr>
          <xdr:cNvSpPr>
            <a:spLocks noChangeAspect="1" noChangeShapeType="1"/>
          </xdr:cNvSpPr>
        </xdr:nvSpPr>
        <xdr:spPr bwMode="auto">
          <a:xfrm rot="16200000" flipH="1" flipV="1">
            <a:off x="5565802" y="5784138"/>
            <a:ext cx="261606" cy="18109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 name="Line 561">
            <a:extLst>
              <a:ext uri="{FF2B5EF4-FFF2-40B4-BE49-F238E27FC236}">
                <a16:creationId xmlns:a16="http://schemas.microsoft.com/office/drawing/2014/main" id="{A21AE846-A7E9-3DED-91E1-9100F0D32933}"/>
              </a:ext>
            </a:extLst>
          </xdr:cNvPr>
          <xdr:cNvSpPr>
            <a:spLocks noChangeAspect="1" noChangeShapeType="1"/>
          </xdr:cNvSpPr>
        </xdr:nvSpPr>
        <xdr:spPr bwMode="auto">
          <a:xfrm rot="16200000" flipV="1">
            <a:off x="5455154" y="5854585"/>
            <a:ext cx="87834" cy="21397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2">
            <a:extLst>
              <a:ext uri="{FF2B5EF4-FFF2-40B4-BE49-F238E27FC236}">
                <a16:creationId xmlns:a16="http://schemas.microsoft.com/office/drawing/2014/main" id="{0D456D34-953F-1ED7-D5C5-6D09DF87F226}"/>
              </a:ext>
            </a:extLst>
          </xdr:cNvPr>
          <xdr:cNvSpPr>
            <a:spLocks noChangeAspect="1" noChangeShapeType="1"/>
          </xdr:cNvSpPr>
        </xdr:nvSpPr>
        <xdr:spPr bwMode="auto">
          <a:xfrm rot="16200000">
            <a:off x="5356922" y="5715855"/>
            <a:ext cx="236330" cy="16600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3">
            <a:extLst>
              <a:ext uri="{FF2B5EF4-FFF2-40B4-BE49-F238E27FC236}">
                <a16:creationId xmlns:a16="http://schemas.microsoft.com/office/drawing/2014/main" id="{7C34B03E-FDDF-513A-B253-829FB0BFC89A}"/>
              </a:ext>
            </a:extLst>
          </xdr:cNvPr>
          <xdr:cNvSpPr>
            <a:spLocks noChangeAspect="1" noChangeShapeType="1"/>
          </xdr:cNvSpPr>
        </xdr:nvSpPr>
        <xdr:spPr bwMode="auto">
          <a:xfrm rot="16200000" flipH="1" flipV="1">
            <a:off x="5837705" y="5773665"/>
            <a:ext cx="888449" cy="34548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4">
            <a:extLst>
              <a:ext uri="{FF2B5EF4-FFF2-40B4-BE49-F238E27FC236}">
                <a16:creationId xmlns:a16="http://schemas.microsoft.com/office/drawing/2014/main" id="{890C111E-5B35-F10D-327E-D12090C44BCE}"/>
              </a:ext>
            </a:extLst>
          </xdr:cNvPr>
          <xdr:cNvSpPr>
            <a:spLocks noChangeAspect="1" noChangeShapeType="1"/>
          </xdr:cNvSpPr>
        </xdr:nvSpPr>
        <xdr:spPr bwMode="auto">
          <a:xfrm rot="16200000">
            <a:off x="6144919" y="6345468"/>
            <a:ext cx="8847" cy="808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5">
            <a:extLst>
              <a:ext uri="{FF2B5EF4-FFF2-40B4-BE49-F238E27FC236}">
                <a16:creationId xmlns:a16="http://schemas.microsoft.com/office/drawing/2014/main" id="{3960F540-FD32-EA5F-5849-D8BC68739466}"/>
              </a:ext>
            </a:extLst>
          </xdr:cNvPr>
          <xdr:cNvSpPr>
            <a:spLocks noChangeAspect="1" noChangeShapeType="1"/>
          </xdr:cNvSpPr>
        </xdr:nvSpPr>
        <xdr:spPr bwMode="auto">
          <a:xfrm rot="16200000" flipH="1" flipV="1">
            <a:off x="6152223" y="6414744"/>
            <a:ext cx="70773" cy="48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6">
            <a:extLst>
              <a:ext uri="{FF2B5EF4-FFF2-40B4-BE49-F238E27FC236}">
                <a16:creationId xmlns:a16="http://schemas.microsoft.com/office/drawing/2014/main" id="{AAECA7EA-7671-0739-B21B-ADEB3FBC503B}"/>
              </a:ext>
            </a:extLst>
          </xdr:cNvPr>
          <xdr:cNvSpPr>
            <a:spLocks noChangeAspect="1" noChangeShapeType="1"/>
          </xdr:cNvSpPr>
        </xdr:nvSpPr>
        <xdr:spPr bwMode="auto">
          <a:xfrm rot="16200000" flipH="1">
            <a:off x="6243412" y="6394375"/>
            <a:ext cx="10742" cy="1277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7">
            <a:extLst>
              <a:ext uri="{FF2B5EF4-FFF2-40B4-BE49-F238E27FC236}">
                <a16:creationId xmlns:a16="http://schemas.microsoft.com/office/drawing/2014/main" id="{A0B8767A-F19F-A0C0-7EC5-F5147AFCE1EA}"/>
              </a:ext>
            </a:extLst>
          </xdr:cNvPr>
          <xdr:cNvSpPr>
            <a:spLocks noChangeAspect="1" noChangeShapeType="1"/>
          </xdr:cNvSpPr>
        </xdr:nvSpPr>
        <xdr:spPr bwMode="auto">
          <a:xfrm rot="16200000">
            <a:off x="6310978" y="6441860"/>
            <a:ext cx="22748" cy="1886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8">
            <a:extLst>
              <a:ext uri="{FF2B5EF4-FFF2-40B4-BE49-F238E27FC236}">
                <a16:creationId xmlns:a16="http://schemas.microsoft.com/office/drawing/2014/main" id="{34EB0B0B-75B0-1D40-7486-CEE3E52626D9}"/>
              </a:ext>
            </a:extLst>
          </xdr:cNvPr>
          <xdr:cNvSpPr>
            <a:spLocks noChangeAspect="1" noChangeShapeType="1"/>
          </xdr:cNvSpPr>
        </xdr:nvSpPr>
        <xdr:spPr bwMode="auto">
          <a:xfrm rot="16200000">
            <a:off x="6361726" y="4744051"/>
            <a:ext cx="849903" cy="66509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9">
            <a:extLst>
              <a:ext uri="{FF2B5EF4-FFF2-40B4-BE49-F238E27FC236}">
                <a16:creationId xmlns:a16="http://schemas.microsoft.com/office/drawing/2014/main" id="{E8F4AFC4-0E5B-ECDB-C348-867CA4A8DF38}"/>
              </a:ext>
            </a:extLst>
          </xdr:cNvPr>
          <xdr:cNvSpPr>
            <a:spLocks noChangeAspect="1" noChangeShapeType="1"/>
          </xdr:cNvSpPr>
        </xdr:nvSpPr>
        <xdr:spPr bwMode="auto">
          <a:xfrm rot="16200000">
            <a:off x="6283363" y="3323209"/>
            <a:ext cx="2164884" cy="4926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70">
            <a:extLst>
              <a:ext uri="{FF2B5EF4-FFF2-40B4-BE49-F238E27FC236}">
                <a16:creationId xmlns:a16="http://schemas.microsoft.com/office/drawing/2014/main" id="{6BEA1E11-E9D4-BB8E-FA87-6C9B12CD13D0}"/>
              </a:ext>
            </a:extLst>
          </xdr:cNvPr>
          <xdr:cNvSpPr>
            <a:spLocks noChangeAspect="1" noChangeShapeType="1"/>
          </xdr:cNvSpPr>
        </xdr:nvSpPr>
        <xdr:spPr bwMode="auto">
          <a:xfrm rot="16200000" flipV="1">
            <a:off x="7672202" y="2426945"/>
            <a:ext cx="77092" cy="196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1">
            <a:extLst>
              <a:ext uri="{FF2B5EF4-FFF2-40B4-BE49-F238E27FC236}">
                <a16:creationId xmlns:a16="http://schemas.microsoft.com/office/drawing/2014/main" id="{A59D1404-3C8B-35EB-9C79-B4C683182D38}"/>
              </a:ext>
            </a:extLst>
          </xdr:cNvPr>
          <xdr:cNvSpPr>
            <a:spLocks noChangeAspect="1" noChangeShapeType="1"/>
          </xdr:cNvSpPr>
        </xdr:nvSpPr>
        <xdr:spPr bwMode="auto">
          <a:xfrm rot="16200000" flipH="1">
            <a:off x="7163727" y="4607097"/>
            <a:ext cx="94785"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2">
            <a:extLst>
              <a:ext uri="{FF2B5EF4-FFF2-40B4-BE49-F238E27FC236}">
                <a16:creationId xmlns:a16="http://schemas.microsoft.com/office/drawing/2014/main" id="{4CCD2F8E-D243-E5FC-0E1C-DFE33B416791}"/>
              </a:ext>
            </a:extLst>
          </xdr:cNvPr>
          <xdr:cNvSpPr>
            <a:spLocks noChangeAspect="1" noChangeShapeType="1"/>
          </xdr:cNvSpPr>
        </xdr:nvSpPr>
        <xdr:spPr bwMode="auto">
          <a:xfrm rot="16200000" flipH="1">
            <a:off x="6489156" y="5466479"/>
            <a:ext cx="113742" cy="18325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573">
            <a:extLst>
              <a:ext uri="{FF2B5EF4-FFF2-40B4-BE49-F238E27FC236}">
                <a16:creationId xmlns:a16="http://schemas.microsoft.com/office/drawing/2014/main" id="{74AD93F7-DFC1-7565-2062-955D2BC4C937}"/>
              </a:ext>
            </a:extLst>
          </xdr:cNvPr>
          <xdr:cNvGrpSpPr>
            <a:grpSpLocks noChangeAspect="1"/>
          </xdr:cNvGrpSpPr>
        </xdr:nvGrpSpPr>
        <xdr:grpSpPr bwMode="auto">
          <a:xfrm>
            <a:off x="7898849" y="5833612"/>
            <a:ext cx="169238" cy="795560"/>
            <a:chOff x="12749" y="8934"/>
            <a:chExt cx="253" cy="1015"/>
          </a:xfrm>
        </xdr:grpSpPr>
        <xdr:sp macro="" textlink="">
          <xdr:nvSpPr>
            <xdr:cNvPr id="513" name="Line 574">
              <a:extLst>
                <a:ext uri="{FF2B5EF4-FFF2-40B4-BE49-F238E27FC236}">
                  <a16:creationId xmlns:a16="http://schemas.microsoft.com/office/drawing/2014/main" id="{ECC69BAE-AB40-061A-944E-1189A29B2073}"/>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5">
              <a:extLst>
                <a:ext uri="{FF2B5EF4-FFF2-40B4-BE49-F238E27FC236}">
                  <a16:creationId xmlns:a16="http://schemas.microsoft.com/office/drawing/2014/main" id="{BB714B48-9494-7961-1CAB-8BC75DB1450D}"/>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5" name="Line 576">
              <a:extLst>
                <a:ext uri="{FF2B5EF4-FFF2-40B4-BE49-F238E27FC236}">
                  <a16:creationId xmlns:a16="http://schemas.microsoft.com/office/drawing/2014/main" id="{14F3C14C-04D4-6A37-A6A3-927AD979A392}"/>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0" name="Freeform 577">
            <a:extLst>
              <a:ext uri="{FF2B5EF4-FFF2-40B4-BE49-F238E27FC236}">
                <a16:creationId xmlns:a16="http://schemas.microsoft.com/office/drawing/2014/main" id="{467B09D0-AF45-115B-3558-6CCB033ED712}"/>
              </a:ext>
            </a:extLst>
          </xdr:cNvPr>
          <xdr:cNvSpPr>
            <a:spLocks noChangeAspect="1"/>
          </xdr:cNvSpPr>
        </xdr:nvSpPr>
        <xdr:spPr bwMode="auto">
          <a:xfrm rot="16200000">
            <a:off x="5941252" y="6200317"/>
            <a:ext cx="183882" cy="83002"/>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578">
            <a:extLst>
              <a:ext uri="{FF2B5EF4-FFF2-40B4-BE49-F238E27FC236}">
                <a16:creationId xmlns:a16="http://schemas.microsoft.com/office/drawing/2014/main" id="{08A7FA27-CDC7-6EBD-FF40-04F4F24D9977}"/>
              </a:ext>
            </a:extLst>
          </xdr:cNvPr>
          <xdr:cNvSpPr>
            <a:spLocks noChangeAspect="1"/>
          </xdr:cNvSpPr>
        </xdr:nvSpPr>
        <xdr:spPr bwMode="auto">
          <a:xfrm rot="16200000">
            <a:off x="6030229" y="6047695"/>
            <a:ext cx="146600" cy="57131"/>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9">
            <a:extLst>
              <a:ext uri="{FF2B5EF4-FFF2-40B4-BE49-F238E27FC236}">
                <a16:creationId xmlns:a16="http://schemas.microsoft.com/office/drawing/2014/main" id="{A0E9FEBB-B804-2B1A-8B80-945F2FEB917F}"/>
              </a:ext>
            </a:extLst>
          </xdr:cNvPr>
          <xdr:cNvSpPr>
            <a:spLocks noChangeAspect="1"/>
          </xdr:cNvSpPr>
        </xdr:nvSpPr>
        <xdr:spPr bwMode="auto">
          <a:xfrm rot="16200000">
            <a:off x="6087518" y="5874397"/>
            <a:ext cx="173772" cy="84619"/>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80">
            <a:extLst>
              <a:ext uri="{FF2B5EF4-FFF2-40B4-BE49-F238E27FC236}">
                <a16:creationId xmlns:a16="http://schemas.microsoft.com/office/drawing/2014/main" id="{1C30FCA7-38A4-B4B3-7366-B5B378BF6B48}"/>
              </a:ext>
            </a:extLst>
          </xdr:cNvPr>
          <xdr:cNvSpPr>
            <a:spLocks noChangeAspect="1"/>
          </xdr:cNvSpPr>
        </xdr:nvSpPr>
        <xdr:spPr bwMode="auto">
          <a:xfrm rot="16200000">
            <a:off x="6185370" y="5772113"/>
            <a:ext cx="89098" cy="26949"/>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1">
            <a:extLst>
              <a:ext uri="{FF2B5EF4-FFF2-40B4-BE49-F238E27FC236}">
                <a16:creationId xmlns:a16="http://schemas.microsoft.com/office/drawing/2014/main" id="{1DAFB82D-CCBC-5B5C-3A78-FEE7EC020015}"/>
              </a:ext>
            </a:extLst>
          </xdr:cNvPr>
          <xdr:cNvSpPr>
            <a:spLocks noChangeAspect="1"/>
          </xdr:cNvSpPr>
        </xdr:nvSpPr>
        <xdr:spPr bwMode="auto">
          <a:xfrm rot="16200000">
            <a:off x="6189180" y="5611323"/>
            <a:ext cx="183882" cy="74917"/>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2">
            <a:extLst>
              <a:ext uri="{FF2B5EF4-FFF2-40B4-BE49-F238E27FC236}">
                <a16:creationId xmlns:a16="http://schemas.microsoft.com/office/drawing/2014/main" id="{07689B88-0D93-32A1-6910-7032E58895C4}"/>
              </a:ext>
            </a:extLst>
          </xdr:cNvPr>
          <xdr:cNvSpPr>
            <a:spLocks noChangeAspect="1"/>
          </xdr:cNvSpPr>
        </xdr:nvSpPr>
        <xdr:spPr bwMode="auto">
          <a:xfrm rot="16200000">
            <a:off x="6268632" y="5403317"/>
            <a:ext cx="202839" cy="102944"/>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3">
            <a:extLst>
              <a:ext uri="{FF2B5EF4-FFF2-40B4-BE49-F238E27FC236}">
                <a16:creationId xmlns:a16="http://schemas.microsoft.com/office/drawing/2014/main" id="{941F5B4D-F57D-D1EF-8637-3468B27C1C00}"/>
              </a:ext>
            </a:extLst>
          </xdr:cNvPr>
          <xdr:cNvSpPr>
            <a:spLocks noChangeAspect="1"/>
          </xdr:cNvSpPr>
        </xdr:nvSpPr>
        <xdr:spPr bwMode="auto">
          <a:xfrm rot="16200000">
            <a:off x="6421264" y="5211405"/>
            <a:ext cx="142809" cy="141750"/>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4">
            <a:extLst>
              <a:ext uri="{FF2B5EF4-FFF2-40B4-BE49-F238E27FC236}">
                <a16:creationId xmlns:a16="http://schemas.microsoft.com/office/drawing/2014/main" id="{456E9F14-BBB1-42D7-D4C9-C3F8BE71BCC9}"/>
              </a:ext>
            </a:extLst>
          </xdr:cNvPr>
          <xdr:cNvSpPr>
            <a:spLocks noChangeAspect="1"/>
          </xdr:cNvSpPr>
        </xdr:nvSpPr>
        <xdr:spPr bwMode="auto">
          <a:xfrm rot="16200000">
            <a:off x="6548517" y="4995937"/>
            <a:ext cx="230011" cy="200498"/>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5">
            <a:extLst>
              <a:ext uri="{FF2B5EF4-FFF2-40B4-BE49-F238E27FC236}">
                <a16:creationId xmlns:a16="http://schemas.microsoft.com/office/drawing/2014/main" id="{7E83224B-239E-32FD-263F-4F849989C00D}"/>
              </a:ext>
            </a:extLst>
          </xdr:cNvPr>
          <xdr:cNvSpPr>
            <a:spLocks noChangeAspect="1"/>
          </xdr:cNvSpPr>
        </xdr:nvSpPr>
        <xdr:spPr bwMode="auto">
          <a:xfrm rot="16200000">
            <a:off x="6728711" y="4839310"/>
            <a:ext cx="176300" cy="106178"/>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6">
            <a:extLst>
              <a:ext uri="{FF2B5EF4-FFF2-40B4-BE49-F238E27FC236}">
                <a16:creationId xmlns:a16="http://schemas.microsoft.com/office/drawing/2014/main" id="{8BDCD331-F636-1CB5-3E24-20ACC0CE2197}"/>
              </a:ext>
            </a:extLst>
          </xdr:cNvPr>
          <xdr:cNvSpPr>
            <a:spLocks noChangeAspect="1"/>
          </xdr:cNvSpPr>
        </xdr:nvSpPr>
        <xdr:spPr bwMode="auto">
          <a:xfrm rot="16200000">
            <a:off x="6868063" y="4677860"/>
            <a:ext cx="128275" cy="124503"/>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7">
            <a:extLst>
              <a:ext uri="{FF2B5EF4-FFF2-40B4-BE49-F238E27FC236}">
                <a16:creationId xmlns:a16="http://schemas.microsoft.com/office/drawing/2014/main" id="{955B5364-04F7-8497-000C-912D8333D49A}"/>
              </a:ext>
            </a:extLst>
          </xdr:cNvPr>
          <xdr:cNvSpPr>
            <a:spLocks noChangeAspect="1"/>
          </xdr:cNvSpPr>
        </xdr:nvSpPr>
        <xdr:spPr bwMode="auto">
          <a:xfrm rot="16200000">
            <a:off x="6380796" y="3569650"/>
            <a:ext cx="1719395" cy="492622"/>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8">
            <a:extLst>
              <a:ext uri="{FF2B5EF4-FFF2-40B4-BE49-F238E27FC236}">
                <a16:creationId xmlns:a16="http://schemas.microsoft.com/office/drawing/2014/main" id="{C16E432D-80AD-AB4A-8AC9-A033D6FEAD6D}"/>
              </a:ext>
            </a:extLst>
          </xdr:cNvPr>
          <xdr:cNvSpPr>
            <a:spLocks noChangeAspect="1"/>
          </xdr:cNvSpPr>
        </xdr:nvSpPr>
        <xdr:spPr bwMode="auto">
          <a:xfrm rot="16200000">
            <a:off x="7388014" y="2837391"/>
            <a:ext cx="211054" cy="24793"/>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9">
            <a:extLst>
              <a:ext uri="{FF2B5EF4-FFF2-40B4-BE49-F238E27FC236}">
                <a16:creationId xmlns:a16="http://schemas.microsoft.com/office/drawing/2014/main" id="{4AFD213E-204D-3985-4267-E8ED062A2B3F}"/>
              </a:ext>
            </a:extLst>
          </xdr:cNvPr>
          <xdr:cNvSpPr>
            <a:spLocks noChangeAspect="1"/>
          </xdr:cNvSpPr>
        </xdr:nvSpPr>
        <xdr:spPr bwMode="auto">
          <a:xfrm rot="16200000">
            <a:off x="7339433" y="2572951"/>
            <a:ext cx="314685" cy="28566"/>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90">
            <a:extLst>
              <a:ext uri="{FF2B5EF4-FFF2-40B4-BE49-F238E27FC236}">
                <a16:creationId xmlns:a16="http://schemas.microsoft.com/office/drawing/2014/main" id="{EB6C3125-0381-CBA8-499D-0AF198CA43B8}"/>
              </a:ext>
            </a:extLst>
          </xdr:cNvPr>
          <xdr:cNvSpPr>
            <a:spLocks noChangeAspect="1"/>
          </xdr:cNvSpPr>
        </xdr:nvSpPr>
        <xdr:spPr bwMode="auto">
          <a:xfrm rot="16200000">
            <a:off x="5849209" y="6152051"/>
            <a:ext cx="226220" cy="94859"/>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1">
            <a:extLst>
              <a:ext uri="{FF2B5EF4-FFF2-40B4-BE49-F238E27FC236}">
                <a16:creationId xmlns:a16="http://schemas.microsoft.com/office/drawing/2014/main" id="{F86C5AFC-21F9-11AC-B07E-ADBFBA0DDAC5}"/>
              </a:ext>
            </a:extLst>
          </xdr:cNvPr>
          <xdr:cNvSpPr>
            <a:spLocks noChangeAspect="1"/>
          </xdr:cNvSpPr>
        </xdr:nvSpPr>
        <xdr:spPr bwMode="auto">
          <a:xfrm rot="16200000">
            <a:off x="5977085" y="6005339"/>
            <a:ext cx="114374" cy="49586"/>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2">
            <a:extLst>
              <a:ext uri="{FF2B5EF4-FFF2-40B4-BE49-F238E27FC236}">
                <a16:creationId xmlns:a16="http://schemas.microsoft.com/office/drawing/2014/main" id="{D1BB0D21-2B86-0EB4-DA11-0091C5F0CBD6}"/>
              </a:ext>
            </a:extLst>
          </xdr:cNvPr>
          <xdr:cNvSpPr>
            <a:spLocks noChangeAspect="1"/>
          </xdr:cNvSpPr>
        </xdr:nvSpPr>
        <xdr:spPr bwMode="auto">
          <a:xfrm rot="16200000">
            <a:off x="6014172" y="5842124"/>
            <a:ext cx="174404" cy="84080"/>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3">
            <a:extLst>
              <a:ext uri="{FF2B5EF4-FFF2-40B4-BE49-F238E27FC236}">
                <a16:creationId xmlns:a16="http://schemas.microsoft.com/office/drawing/2014/main" id="{A8BE3CD7-78BC-E948-7495-965765303207}"/>
              </a:ext>
            </a:extLst>
          </xdr:cNvPr>
          <xdr:cNvSpPr>
            <a:spLocks noChangeAspect="1"/>
          </xdr:cNvSpPr>
        </xdr:nvSpPr>
        <xdr:spPr bwMode="auto">
          <a:xfrm rot="16200000">
            <a:off x="6114430" y="5746958"/>
            <a:ext cx="78987" cy="21020"/>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4">
            <a:extLst>
              <a:ext uri="{FF2B5EF4-FFF2-40B4-BE49-F238E27FC236}">
                <a16:creationId xmlns:a16="http://schemas.microsoft.com/office/drawing/2014/main" id="{C28FD67D-3A25-6B55-8232-58D385F00477}"/>
              </a:ext>
            </a:extLst>
          </xdr:cNvPr>
          <xdr:cNvSpPr>
            <a:spLocks noChangeAspect="1"/>
          </xdr:cNvSpPr>
        </xdr:nvSpPr>
        <xdr:spPr bwMode="auto">
          <a:xfrm rot="16200000">
            <a:off x="6105416" y="5575416"/>
            <a:ext cx="201576" cy="83541"/>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5">
            <a:extLst>
              <a:ext uri="{FF2B5EF4-FFF2-40B4-BE49-F238E27FC236}">
                <a16:creationId xmlns:a16="http://schemas.microsoft.com/office/drawing/2014/main" id="{49287D08-A8C6-78BB-0D35-48DBB3DD663F}"/>
              </a:ext>
            </a:extLst>
          </xdr:cNvPr>
          <xdr:cNvSpPr>
            <a:spLocks noChangeAspect="1"/>
          </xdr:cNvSpPr>
        </xdr:nvSpPr>
        <xdr:spPr bwMode="auto">
          <a:xfrm rot="16200000">
            <a:off x="6204606" y="5366453"/>
            <a:ext cx="193993" cy="107795"/>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6">
            <a:extLst>
              <a:ext uri="{FF2B5EF4-FFF2-40B4-BE49-F238E27FC236}">
                <a16:creationId xmlns:a16="http://schemas.microsoft.com/office/drawing/2014/main" id="{ACB98A83-A2B7-8F3E-E75A-61907485A8D3}"/>
              </a:ext>
            </a:extLst>
          </xdr:cNvPr>
          <xdr:cNvSpPr>
            <a:spLocks noChangeAspect="1"/>
          </xdr:cNvSpPr>
        </xdr:nvSpPr>
        <xdr:spPr bwMode="auto">
          <a:xfrm rot="16200000">
            <a:off x="6341570" y="5150195"/>
            <a:ext cx="185778" cy="157380"/>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7">
            <a:extLst>
              <a:ext uri="{FF2B5EF4-FFF2-40B4-BE49-F238E27FC236}">
                <a16:creationId xmlns:a16="http://schemas.microsoft.com/office/drawing/2014/main" id="{B474AD75-94E4-C995-A5F6-173E6F7DB138}"/>
              </a:ext>
            </a:extLst>
          </xdr:cNvPr>
          <xdr:cNvSpPr>
            <a:spLocks noChangeAspect="1"/>
          </xdr:cNvSpPr>
        </xdr:nvSpPr>
        <xdr:spPr bwMode="auto">
          <a:xfrm rot="16200000">
            <a:off x="6501850" y="4934931"/>
            <a:ext cx="212318" cy="189180"/>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8">
            <a:extLst>
              <a:ext uri="{FF2B5EF4-FFF2-40B4-BE49-F238E27FC236}">
                <a16:creationId xmlns:a16="http://schemas.microsoft.com/office/drawing/2014/main" id="{4EA865E3-63A3-438E-4837-2FDF274CBDAB}"/>
              </a:ext>
            </a:extLst>
          </xdr:cNvPr>
          <xdr:cNvSpPr>
            <a:spLocks noChangeAspect="1"/>
          </xdr:cNvSpPr>
        </xdr:nvSpPr>
        <xdr:spPr bwMode="auto">
          <a:xfrm rot="16200000">
            <a:off x="6660140" y="4648653"/>
            <a:ext cx="317213" cy="232836"/>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9">
            <a:extLst>
              <a:ext uri="{FF2B5EF4-FFF2-40B4-BE49-F238E27FC236}">
                <a16:creationId xmlns:a16="http://schemas.microsoft.com/office/drawing/2014/main" id="{FBB3EA74-5767-F313-48A9-24B06D883E16}"/>
              </a:ext>
            </a:extLst>
          </xdr:cNvPr>
          <xdr:cNvSpPr>
            <a:spLocks noChangeAspect="1"/>
          </xdr:cNvSpPr>
        </xdr:nvSpPr>
        <xdr:spPr bwMode="auto">
          <a:xfrm rot="16200000">
            <a:off x="6349814" y="3550144"/>
            <a:ext cx="1642304" cy="471602"/>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00">
            <a:extLst>
              <a:ext uri="{FF2B5EF4-FFF2-40B4-BE49-F238E27FC236}">
                <a16:creationId xmlns:a16="http://schemas.microsoft.com/office/drawing/2014/main" id="{56130449-98B9-A03C-B7E4-FB046F6DC549}"/>
              </a:ext>
            </a:extLst>
          </xdr:cNvPr>
          <xdr:cNvSpPr>
            <a:spLocks noChangeAspect="1"/>
          </xdr:cNvSpPr>
        </xdr:nvSpPr>
        <xdr:spPr bwMode="auto">
          <a:xfrm rot="16200000">
            <a:off x="7298322" y="2837438"/>
            <a:ext cx="228747" cy="25332"/>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1">
            <a:extLst>
              <a:ext uri="{FF2B5EF4-FFF2-40B4-BE49-F238E27FC236}">
                <a16:creationId xmlns:a16="http://schemas.microsoft.com/office/drawing/2014/main" id="{AFDAFA04-A48C-124C-04A2-FDDC2D3095C5}"/>
              </a:ext>
            </a:extLst>
          </xdr:cNvPr>
          <xdr:cNvSpPr>
            <a:spLocks noChangeAspect="1"/>
          </xdr:cNvSpPr>
        </xdr:nvSpPr>
        <xdr:spPr bwMode="auto">
          <a:xfrm rot="16200000">
            <a:off x="7258159" y="2545213"/>
            <a:ext cx="342489" cy="36650"/>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2">
            <a:extLst>
              <a:ext uri="{FF2B5EF4-FFF2-40B4-BE49-F238E27FC236}">
                <a16:creationId xmlns:a16="http://schemas.microsoft.com/office/drawing/2014/main" id="{6F80FB49-A0E7-5A60-D274-83E00311CB7E}"/>
              </a:ext>
            </a:extLst>
          </xdr:cNvPr>
          <xdr:cNvSpPr>
            <a:spLocks noChangeAspect="1"/>
          </xdr:cNvSpPr>
        </xdr:nvSpPr>
        <xdr:spPr bwMode="auto">
          <a:xfrm rot="16200000">
            <a:off x="7324760" y="3591385"/>
            <a:ext cx="455599" cy="209661"/>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3">
            <a:extLst>
              <a:ext uri="{FF2B5EF4-FFF2-40B4-BE49-F238E27FC236}">
                <a16:creationId xmlns:a16="http://schemas.microsoft.com/office/drawing/2014/main" id="{C7FD3D37-DFD5-51FF-AF6D-48E70B4475D3}"/>
              </a:ext>
            </a:extLst>
          </xdr:cNvPr>
          <xdr:cNvSpPr>
            <a:spLocks noChangeAspect="1"/>
          </xdr:cNvSpPr>
        </xdr:nvSpPr>
        <xdr:spPr bwMode="auto">
          <a:xfrm rot="16200000">
            <a:off x="6735708" y="5221841"/>
            <a:ext cx="88466" cy="72222"/>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7" name="Group 604">
            <a:extLst>
              <a:ext uri="{FF2B5EF4-FFF2-40B4-BE49-F238E27FC236}">
                <a16:creationId xmlns:a16="http://schemas.microsoft.com/office/drawing/2014/main" id="{B13863AC-598B-2037-8132-8137C2351568}"/>
              </a:ext>
            </a:extLst>
          </xdr:cNvPr>
          <xdr:cNvGrpSpPr>
            <a:grpSpLocks noChangeAspect="1"/>
          </xdr:cNvGrpSpPr>
        </xdr:nvGrpSpPr>
        <xdr:grpSpPr bwMode="auto">
          <a:xfrm rot="16200000">
            <a:off x="6724510" y="5349466"/>
            <a:ext cx="57503" cy="64677"/>
            <a:chOff x="5419" y="15612"/>
            <a:chExt cx="104" cy="138"/>
          </a:xfrm>
        </xdr:grpSpPr>
        <xdr:sp macro="" textlink="">
          <xdr:nvSpPr>
            <xdr:cNvPr id="511" name="AutoShape 605">
              <a:extLst>
                <a:ext uri="{FF2B5EF4-FFF2-40B4-BE49-F238E27FC236}">
                  <a16:creationId xmlns:a16="http://schemas.microsoft.com/office/drawing/2014/main" id="{278DF9B0-7E49-E399-2D43-0F6DE01A5D16}"/>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2" name="Line 606">
              <a:extLst>
                <a:ext uri="{FF2B5EF4-FFF2-40B4-BE49-F238E27FC236}">
                  <a16:creationId xmlns:a16="http://schemas.microsoft.com/office/drawing/2014/main" id="{17989B71-DD03-94A1-E473-483228DF0382}"/>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8" name="Group 607">
            <a:extLst>
              <a:ext uri="{FF2B5EF4-FFF2-40B4-BE49-F238E27FC236}">
                <a16:creationId xmlns:a16="http://schemas.microsoft.com/office/drawing/2014/main" id="{CE5AA7C2-1D4C-EFCF-E309-53EA6521134D}"/>
              </a:ext>
            </a:extLst>
          </xdr:cNvPr>
          <xdr:cNvGrpSpPr>
            <a:grpSpLocks noChangeAspect="1"/>
          </xdr:cNvGrpSpPr>
        </xdr:nvGrpSpPr>
        <xdr:grpSpPr bwMode="auto">
          <a:xfrm rot="15148358">
            <a:off x="6223851" y="6343442"/>
            <a:ext cx="56871" cy="64677"/>
            <a:chOff x="5419" y="15612"/>
            <a:chExt cx="104" cy="138"/>
          </a:xfrm>
        </xdr:grpSpPr>
        <xdr:sp macro="" textlink="">
          <xdr:nvSpPr>
            <xdr:cNvPr id="509" name="AutoShape 608">
              <a:extLst>
                <a:ext uri="{FF2B5EF4-FFF2-40B4-BE49-F238E27FC236}">
                  <a16:creationId xmlns:a16="http://schemas.microsoft.com/office/drawing/2014/main" id="{C96D6B23-DC96-5A96-802C-20956443722F}"/>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0" name="Line 609">
              <a:extLst>
                <a:ext uri="{FF2B5EF4-FFF2-40B4-BE49-F238E27FC236}">
                  <a16:creationId xmlns:a16="http://schemas.microsoft.com/office/drawing/2014/main" id="{B1D7D750-70AA-167A-AC10-CD86E8C685D2}"/>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89" name="Freeform 610">
            <a:extLst>
              <a:ext uri="{FF2B5EF4-FFF2-40B4-BE49-F238E27FC236}">
                <a16:creationId xmlns:a16="http://schemas.microsoft.com/office/drawing/2014/main" id="{6350EEEB-1876-2D6F-0743-14AF3D01B19D}"/>
              </a:ext>
            </a:extLst>
          </xdr:cNvPr>
          <xdr:cNvSpPr>
            <a:spLocks noChangeAspect="1"/>
          </xdr:cNvSpPr>
        </xdr:nvSpPr>
        <xdr:spPr bwMode="auto">
          <a:xfrm rot="16200000">
            <a:off x="6299651" y="5962677"/>
            <a:ext cx="154815" cy="119113"/>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0" name="Freeform 611">
            <a:extLst>
              <a:ext uri="{FF2B5EF4-FFF2-40B4-BE49-F238E27FC236}">
                <a16:creationId xmlns:a16="http://schemas.microsoft.com/office/drawing/2014/main" id="{30AEA235-CD16-115D-35D5-996A147BACC5}"/>
              </a:ext>
            </a:extLst>
          </xdr:cNvPr>
          <xdr:cNvSpPr>
            <a:spLocks noChangeAspect="1"/>
          </xdr:cNvSpPr>
        </xdr:nvSpPr>
        <xdr:spPr bwMode="auto">
          <a:xfrm rot="16200000">
            <a:off x="5012880" y="5768814"/>
            <a:ext cx="473292" cy="171932"/>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12">
            <a:extLst>
              <a:ext uri="{FF2B5EF4-FFF2-40B4-BE49-F238E27FC236}">
                <a16:creationId xmlns:a16="http://schemas.microsoft.com/office/drawing/2014/main" id="{4B48CE90-DF07-1729-A72E-1A2CCE7AE2D1}"/>
              </a:ext>
            </a:extLst>
          </xdr:cNvPr>
          <xdr:cNvSpPr>
            <a:spLocks noChangeAspect="1"/>
          </xdr:cNvSpPr>
        </xdr:nvSpPr>
        <xdr:spPr bwMode="auto">
          <a:xfrm rot="16200000">
            <a:off x="5263596" y="5437950"/>
            <a:ext cx="252127" cy="108873"/>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3">
            <a:extLst>
              <a:ext uri="{FF2B5EF4-FFF2-40B4-BE49-F238E27FC236}">
                <a16:creationId xmlns:a16="http://schemas.microsoft.com/office/drawing/2014/main" id="{2AF657B7-CFA3-586D-46B6-56CFF6983FDE}"/>
              </a:ext>
            </a:extLst>
          </xdr:cNvPr>
          <xdr:cNvSpPr>
            <a:spLocks noChangeAspect="1"/>
          </xdr:cNvSpPr>
        </xdr:nvSpPr>
        <xdr:spPr bwMode="auto">
          <a:xfrm rot="16200000">
            <a:off x="5363900" y="5179810"/>
            <a:ext cx="266029" cy="105100"/>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4">
            <a:extLst>
              <a:ext uri="{FF2B5EF4-FFF2-40B4-BE49-F238E27FC236}">
                <a16:creationId xmlns:a16="http://schemas.microsoft.com/office/drawing/2014/main" id="{99996EF0-8AAA-E921-9718-EA4266D2C7C1}"/>
              </a:ext>
            </a:extLst>
          </xdr:cNvPr>
          <xdr:cNvSpPr>
            <a:spLocks noChangeAspect="1"/>
          </xdr:cNvSpPr>
        </xdr:nvSpPr>
        <xdr:spPr bwMode="auto">
          <a:xfrm rot="16200000">
            <a:off x="5478284" y="4862746"/>
            <a:ext cx="308366" cy="165465"/>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5">
            <a:extLst>
              <a:ext uri="{FF2B5EF4-FFF2-40B4-BE49-F238E27FC236}">
                <a16:creationId xmlns:a16="http://schemas.microsoft.com/office/drawing/2014/main" id="{F95ACFE9-8064-F225-8357-27A7F6A471FE}"/>
              </a:ext>
            </a:extLst>
          </xdr:cNvPr>
          <xdr:cNvSpPr>
            <a:spLocks noChangeAspect="1"/>
          </xdr:cNvSpPr>
        </xdr:nvSpPr>
        <xdr:spPr bwMode="auto">
          <a:xfrm rot="16200000">
            <a:off x="5682517" y="4499182"/>
            <a:ext cx="323532" cy="258168"/>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6">
            <a:extLst>
              <a:ext uri="{FF2B5EF4-FFF2-40B4-BE49-F238E27FC236}">
                <a16:creationId xmlns:a16="http://schemas.microsoft.com/office/drawing/2014/main" id="{156F4BF0-D2EF-6EB3-4024-DE51A5517D4F}"/>
              </a:ext>
            </a:extLst>
          </xdr:cNvPr>
          <xdr:cNvSpPr>
            <a:spLocks noChangeAspect="1"/>
          </xdr:cNvSpPr>
        </xdr:nvSpPr>
        <xdr:spPr bwMode="auto">
          <a:xfrm rot="16200000">
            <a:off x="5957579" y="4307930"/>
            <a:ext cx="174404" cy="143367"/>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7">
            <a:extLst>
              <a:ext uri="{FF2B5EF4-FFF2-40B4-BE49-F238E27FC236}">
                <a16:creationId xmlns:a16="http://schemas.microsoft.com/office/drawing/2014/main" id="{4B3891AD-6D15-103C-1971-87B43B4C23F2}"/>
              </a:ext>
            </a:extLst>
          </xdr:cNvPr>
          <xdr:cNvSpPr>
            <a:spLocks noChangeAspect="1"/>
          </xdr:cNvSpPr>
        </xdr:nvSpPr>
        <xdr:spPr bwMode="auto">
          <a:xfrm rot="16200000">
            <a:off x="6090046" y="4114142"/>
            <a:ext cx="205367" cy="153068"/>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8">
            <a:extLst>
              <a:ext uri="{FF2B5EF4-FFF2-40B4-BE49-F238E27FC236}">
                <a16:creationId xmlns:a16="http://schemas.microsoft.com/office/drawing/2014/main" id="{677289D6-25E4-2834-3AB0-F4D9F0FA41A5}"/>
              </a:ext>
            </a:extLst>
          </xdr:cNvPr>
          <xdr:cNvSpPr>
            <a:spLocks noChangeAspect="1"/>
          </xdr:cNvSpPr>
        </xdr:nvSpPr>
        <xdr:spPr bwMode="auto">
          <a:xfrm rot="16200000">
            <a:off x="6192163" y="3933094"/>
            <a:ext cx="231275" cy="75995"/>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9">
            <a:extLst>
              <a:ext uri="{FF2B5EF4-FFF2-40B4-BE49-F238E27FC236}">
                <a16:creationId xmlns:a16="http://schemas.microsoft.com/office/drawing/2014/main" id="{3A1161E6-7445-E3AD-578B-198CB0545426}"/>
              </a:ext>
            </a:extLst>
          </xdr:cNvPr>
          <xdr:cNvSpPr>
            <a:spLocks noChangeAspect="1"/>
          </xdr:cNvSpPr>
        </xdr:nvSpPr>
        <xdr:spPr bwMode="auto">
          <a:xfrm rot="16200000">
            <a:off x="5956512" y="3176247"/>
            <a:ext cx="1068540" cy="290507"/>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20">
            <a:extLst>
              <a:ext uri="{FF2B5EF4-FFF2-40B4-BE49-F238E27FC236}">
                <a16:creationId xmlns:a16="http://schemas.microsoft.com/office/drawing/2014/main" id="{C673AA5F-56A4-EA23-98F6-BE722C9A2DEE}"/>
              </a:ext>
            </a:extLst>
          </xdr:cNvPr>
          <xdr:cNvSpPr>
            <a:spLocks noChangeAspect="1"/>
          </xdr:cNvSpPr>
        </xdr:nvSpPr>
        <xdr:spPr bwMode="auto">
          <a:xfrm rot="16200000">
            <a:off x="6310849" y="2373113"/>
            <a:ext cx="735530" cy="92703"/>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21">
            <a:extLst>
              <a:ext uri="{FF2B5EF4-FFF2-40B4-BE49-F238E27FC236}">
                <a16:creationId xmlns:a16="http://schemas.microsoft.com/office/drawing/2014/main" id="{D3BDDCC4-CA16-D0BF-62D7-588709467623}"/>
              </a:ext>
            </a:extLst>
          </xdr:cNvPr>
          <xdr:cNvSpPr>
            <a:spLocks noChangeAspect="1" noChangeShapeType="1"/>
          </xdr:cNvSpPr>
        </xdr:nvSpPr>
        <xdr:spPr bwMode="auto">
          <a:xfrm rot="16200000">
            <a:off x="2495834" y="3570689"/>
            <a:ext cx="5494988" cy="1574880"/>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1" name="Line 622">
            <a:extLst>
              <a:ext uri="{FF2B5EF4-FFF2-40B4-BE49-F238E27FC236}">
                <a16:creationId xmlns:a16="http://schemas.microsoft.com/office/drawing/2014/main" id="{F5D04EFA-8D7A-81ED-0F90-E0550370AD46}"/>
              </a:ext>
            </a:extLst>
          </xdr:cNvPr>
          <xdr:cNvSpPr>
            <a:spLocks noChangeAspect="1" noChangeShapeType="1"/>
          </xdr:cNvSpPr>
        </xdr:nvSpPr>
        <xdr:spPr bwMode="auto">
          <a:xfrm rot="16200000">
            <a:off x="5332372" y="814638"/>
            <a:ext cx="1493808" cy="97554"/>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Freeform 623">
            <a:extLst>
              <a:ext uri="{FF2B5EF4-FFF2-40B4-BE49-F238E27FC236}">
                <a16:creationId xmlns:a16="http://schemas.microsoft.com/office/drawing/2014/main" id="{C5A8275F-1197-138E-9DE7-DA64895C6CF2}"/>
              </a:ext>
            </a:extLst>
          </xdr:cNvPr>
          <xdr:cNvSpPr>
            <a:spLocks noChangeAspect="1"/>
          </xdr:cNvSpPr>
        </xdr:nvSpPr>
        <xdr:spPr bwMode="auto">
          <a:xfrm rot="16200000">
            <a:off x="4368436" y="6171510"/>
            <a:ext cx="368397" cy="188641"/>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24">
            <a:extLst>
              <a:ext uri="{FF2B5EF4-FFF2-40B4-BE49-F238E27FC236}">
                <a16:creationId xmlns:a16="http://schemas.microsoft.com/office/drawing/2014/main" id="{A532E109-FE0E-2DBB-57F0-19915BB49DC0}"/>
              </a:ext>
            </a:extLst>
          </xdr:cNvPr>
          <xdr:cNvSpPr>
            <a:spLocks noChangeAspect="1"/>
          </xdr:cNvSpPr>
        </xdr:nvSpPr>
        <xdr:spPr bwMode="auto">
          <a:xfrm rot="16200000">
            <a:off x="4005289" y="6006658"/>
            <a:ext cx="887185" cy="841876"/>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5">
            <a:extLst>
              <a:ext uri="{FF2B5EF4-FFF2-40B4-BE49-F238E27FC236}">
                <a16:creationId xmlns:a16="http://schemas.microsoft.com/office/drawing/2014/main" id="{5160C839-3F83-0174-0BE9-CC9F5175FAE3}"/>
              </a:ext>
            </a:extLst>
          </xdr:cNvPr>
          <xdr:cNvSpPr>
            <a:spLocks noChangeAspect="1"/>
          </xdr:cNvSpPr>
        </xdr:nvSpPr>
        <xdr:spPr bwMode="auto">
          <a:xfrm rot="16200000">
            <a:off x="4775473" y="5058513"/>
            <a:ext cx="1019252" cy="831097"/>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6">
            <a:extLst>
              <a:ext uri="{FF2B5EF4-FFF2-40B4-BE49-F238E27FC236}">
                <a16:creationId xmlns:a16="http://schemas.microsoft.com/office/drawing/2014/main" id="{5FD7EC24-88E0-FAF4-2585-5F0402707E7E}"/>
              </a:ext>
            </a:extLst>
          </xdr:cNvPr>
          <xdr:cNvSpPr>
            <a:spLocks noChangeAspect="1"/>
          </xdr:cNvSpPr>
        </xdr:nvSpPr>
        <xdr:spPr bwMode="auto">
          <a:xfrm rot="16200000">
            <a:off x="5122879" y="3530193"/>
            <a:ext cx="2011964" cy="855890"/>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7">
            <a:extLst>
              <a:ext uri="{FF2B5EF4-FFF2-40B4-BE49-F238E27FC236}">
                <a16:creationId xmlns:a16="http://schemas.microsoft.com/office/drawing/2014/main" id="{C5BB8BF5-A07B-DBFF-4043-965A8BE85A44}"/>
              </a:ext>
            </a:extLst>
          </xdr:cNvPr>
          <xdr:cNvSpPr>
            <a:spLocks noChangeAspect="1"/>
          </xdr:cNvSpPr>
        </xdr:nvSpPr>
        <xdr:spPr bwMode="auto">
          <a:xfrm rot="16200000">
            <a:off x="6352731" y="2155303"/>
            <a:ext cx="1001559" cy="593410"/>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8">
            <a:extLst>
              <a:ext uri="{FF2B5EF4-FFF2-40B4-BE49-F238E27FC236}">
                <a16:creationId xmlns:a16="http://schemas.microsoft.com/office/drawing/2014/main" id="{C3F8896D-720E-922E-706F-76A4E434CF2C}"/>
              </a:ext>
            </a:extLst>
          </xdr:cNvPr>
          <xdr:cNvSpPr>
            <a:spLocks noChangeAspect="1"/>
          </xdr:cNvSpPr>
        </xdr:nvSpPr>
        <xdr:spPr bwMode="auto">
          <a:xfrm rot="16200000">
            <a:off x="7393897" y="1607773"/>
            <a:ext cx="101736" cy="84080"/>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9">
            <a:extLst>
              <a:ext uri="{FF2B5EF4-FFF2-40B4-BE49-F238E27FC236}">
                <a16:creationId xmlns:a16="http://schemas.microsoft.com/office/drawing/2014/main" id="{D51FDFFC-BECE-51DD-0818-BD9574A8D7A9}"/>
              </a:ext>
            </a:extLst>
          </xdr:cNvPr>
          <xdr:cNvSpPr>
            <a:spLocks noChangeAspect="1"/>
          </xdr:cNvSpPr>
        </xdr:nvSpPr>
        <xdr:spPr bwMode="auto">
          <a:xfrm rot="16200000">
            <a:off x="-53541" y="5704109"/>
            <a:ext cx="2006277" cy="821395"/>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30">
            <a:extLst>
              <a:ext uri="{FF2B5EF4-FFF2-40B4-BE49-F238E27FC236}">
                <a16:creationId xmlns:a16="http://schemas.microsoft.com/office/drawing/2014/main" id="{A90D2C28-9477-0482-ED24-5E995BE532D7}"/>
              </a:ext>
            </a:extLst>
          </xdr:cNvPr>
          <xdr:cNvSpPr>
            <a:spLocks noChangeAspect="1"/>
          </xdr:cNvSpPr>
        </xdr:nvSpPr>
        <xdr:spPr bwMode="auto">
          <a:xfrm rot="16200000">
            <a:off x="970042" y="5084793"/>
            <a:ext cx="656542" cy="505557"/>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1">
            <a:extLst>
              <a:ext uri="{FF2B5EF4-FFF2-40B4-BE49-F238E27FC236}">
                <a16:creationId xmlns:a16="http://schemas.microsoft.com/office/drawing/2014/main" id="{017BF2FB-230F-F04C-93E7-86EF5EB5BBFE}"/>
              </a:ext>
            </a:extLst>
          </xdr:cNvPr>
          <xdr:cNvSpPr>
            <a:spLocks noChangeAspect="1"/>
          </xdr:cNvSpPr>
        </xdr:nvSpPr>
        <xdr:spPr bwMode="auto">
          <a:xfrm rot="16200000">
            <a:off x="1440576" y="4390513"/>
            <a:ext cx="1184177" cy="852117"/>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2">
            <a:extLst>
              <a:ext uri="{FF2B5EF4-FFF2-40B4-BE49-F238E27FC236}">
                <a16:creationId xmlns:a16="http://schemas.microsoft.com/office/drawing/2014/main" id="{58B1EA02-17BB-AD60-3C4B-20463374A150}"/>
              </a:ext>
            </a:extLst>
          </xdr:cNvPr>
          <xdr:cNvSpPr>
            <a:spLocks noChangeAspect="1"/>
          </xdr:cNvSpPr>
        </xdr:nvSpPr>
        <xdr:spPr bwMode="auto">
          <a:xfrm rot="16200000">
            <a:off x="1728584" y="4611594"/>
            <a:ext cx="2039136" cy="579935"/>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3">
            <a:extLst>
              <a:ext uri="{FF2B5EF4-FFF2-40B4-BE49-F238E27FC236}">
                <a16:creationId xmlns:a16="http://schemas.microsoft.com/office/drawing/2014/main" id="{D7A0408B-90B2-2F7A-F757-40C47CAF7FF3}"/>
              </a:ext>
            </a:extLst>
          </xdr:cNvPr>
          <xdr:cNvSpPr>
            <a:spLocks noChangeAspect="1"/>
          </xdr:cNvSpPr>
        </xdr:nvSpPr>
        <xdr:spPr bwMode="auto">
          <a:xfrm rot="16200000">
            <a:off x="2087863" y="5479228"/>
            <a:ext cx="642009" cy="448426"/>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4">
            <a:extLst>
              <a:ext uri="{FF2B5EF4-FFF2-40B4-BE49-F238E27FC236}">
                <a16:creationId xmlns:a16="http://schemas.microsoft.com/office/drawing/2014/main" id="{331D27BC-9238-46FD-4813-A013A5B833C6}"/>
              </a:ext>
            </a:extLst>
          </xdr:cNvPr>
          <xdr:cNvSpPr>
            <a:spLocks noChangeAspect="1"/>
          </xdr:cNvSpPr>
        </xdr:nvSpPr>
        <xdr:spPr bwMode="auto">
          <a:xfrm rot="16200000">
            <a:off x="1628918" y="2540204"/>
            <a:ext cx="352599" cy="147140"/>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5">
            <a:extLst>
              <a:ext uri="{FF2B5EF4-FFF2-40B4-BE49-F238E27FC236}">
                <a16:creationId xmlns:a16="http://schemas.microsoft.com/office/drawing/2014/main" id="{EA03AB92-5885-77FC-4312-173A8BEC9255}"/>
              </a:ext>
            </a:extLst>
          </xdr:cNvPr>
          <xdr:cNvSpPr>
            <a:spLocks noChangeAspect="1"/>
          </xdr:cNvSpPr>
        </xdr:nvSpPr>
        <xdr:spPr bwMode="auto">
          <a:xfrm rot="16200000">
            <a:off x="1927956" y="2909771"/>
            <a:ext cx="976915" cy="842415"/>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6">
            <a:extLst>
              <a:ext uri="{FF2B5EF4-FFF2-40B4-BE49-F238E27FC236}">
                <a16:creationId xmlns:a16="http://schemas.microsoft.com/office/drawing/2014/main" id="{C65ED576-3699-30DF-E230-1B3E6E4A1C34}"/>
              </a:ext>
            </a:extLst>
          </xdr:cNvPr>
          <xdr:cNvSpPr>
            <a:spLocks noChangeAspect="1"/>
          </xdr:cNvSpPr>
        </xdr:nvSpPr>
        <xdr:spPr bwMode="auto">
          <a:xfrm rot="16200000">
            <a:off x="2794262" y="2928914"/>
            <a:ext cx="300152" cy="221518"/>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7">
            <a:extLst>
              <a:ext uri="{FF2B5EF4-FFF2-40B4-BE49-F238E27FC236}">
                <a16:creationId xmlns:a16="http://schemas.microsoft.com/office/drawing/2014/main" id="{7315B8D0-FC71-1AB6-E925-2E0C43D762B8}"/>
              </a:ext>
            </a:extLst>
          </xdr:cNvPr>
          <xdr:cNvSpPr>
            <a:spLocks noChangeAspect="1"/>
          </xdr:cNvSpPr>
        </xdr:nvSpPr>
        <xdr:spPr bwMode="auto">
          <a:xfrm rot="16200000">
            <a:off x="3766569" y="2358719"/>
            <a:ext cx="80251" cy="94320"/>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8">
            <a:extLst>
              <a:ext uri="{FF2B5EF4-FFF2-40B4-BE49-F238E27FC236}">
                <a16:creationId xmlns:a16="http://schemas.microsoft.com/office/drawing/2014/main" id="{F0F4BBF1-4322-5564-6178-CF795714093D}"/>
              </a:ext>
            </a:extLst>
          </xdr:cNvPr>
          <xdr:cNvSpPr>
            <a:spLocks noChangeAspect="1"/>
          </xdr:cNvSpPr>
        </xdr:nvSpPr>
        <xdr:spPr bwMode="auto">
          <a:xfrm rot="16200000">
            <a:off x="3659695" y="2480415"/>
            <a:ext cx="89730" cy="98632"/>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9">
            <a:extLst>
              <a:ext uri="{FF2B5EF4-FFF2-40B4-BE49-F238E27FC236}">
                <a16:creationId xmlns:a16="http://schemas.microsoft.com/office/drawing/2014/main" id="{CA174766-7FA0-EEE7-5672-3CCD33BB9A75}"/>
              </a:ext>
            </a:extLst>
          </xdr:cNvPr>
          <xdr:cNvSpPr>
            <a:spLocks noChangeAspect="1"/>
          </xdr:cNvSpPr>
        </xdr:nvSpPr>
        <xdr:spPr bwMode="auto">
          <a:xfrm rot="16200000">
            <a:off x="3548982" y="2671230"/>
            <a:ext cx="70773" cy="91086"/>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40">
            <a:extLst>
              <a:ext uri="{FF2B5EF4-FFF2-40B4-BE49-F238E27FC236}">
                <a16:creationId xmlns:a16="http://schemas.microsoft.com/office/drawing/2014/main" id="{63259188-859F-97CF-1498-68CF55A49E72}"/>
              </a:ext>
            </a:extLst>
          </xdr:cNvPr>
          <xdr:cNvSpPr>
            <a:spLocks noChangeAspect="1"/>
          </xdr:cNvSpPr>
        </xdr:nvSpPr>
        <xdr:spPr bwMode="auto">
          <a:xfrm rot="16200000">
            <a:off x="3410448" y="2402264"/>
            <a:ext cx="151656" cy="108334"/>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1">
            <a:extLst>
              <a:ext uri="{FF2B5EF4-FFF2-40B4-BE49-F238E27FC236}">
                <a16:creationId xmlns:a16="http://schemas.microsoft.com/office/drawing/2014/main" id="{EF54F7ED-418E-FD2D-D111-97C68212E752}"/>
              </a:ext>
            </a:extLst>
          </xdr:cNvPr>
          <xdr:cNvSpPr>
            <a:spLocks noChangeAspect="1"/>
          </xdr:cNvSpPr>
        </xdr:nvSpPr>
        <xdr:spPr bwMode="auto">
          <a:xfrm rot="16200000">
            <a:off x="3108437" y="1971133"/>
            <a:ext cx="410734" cy="201576"/>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2">
            <a:extLst>
              <a:ext uri="{FF2B5EF4-FFF2-40B4-BE49-F238E27FC236}">
                <a16:creationId xmlns:a16="http://schemas.microsoft.com/office/drawing/2014/main" id="{1361CE4F-6AD8-C63D-F27F-F32B5DDF1499}"/>
              </a:ext>
            </a:extLst>
          </xdr:cNvPr>
          <xdr:cNvSpPr>
            <a:spLocks noChangeAspect="1"/>
          </xdr:cNvSpPr>
        </xdr:nvSpPr>
        <xdr:spPr bwMode="auto">
          <a:xfrm rot="16200000">
            <a:off x="3181979" y="1601891"/>
            <a:ext cx="238858" cy="133126"/>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3">
            <a:extLst>
              <a:ext uri="{FF2B5EF4-FFF2-40B4-BE49-F238E27FC236}">
                <a16:creationId xmlns:a16="http://schemas.microsoft.com/office/drawing/2014/main" id="{185FC6A9-5908-B048-ACBC-56B8D1A461D3}"/>
              </a:ext>
            </a:extLst>
          </xdr:cNvPr>
          <xdr:cNvSpPr>
            <a:spLocks noChangeAspect="1"/>
          </xdr:cNvSpPr>
        </xdr:nvSpPr>
        <xdr:spPr bwMode="auto">
          <a:xfrm rot="16200000">
            <a:off x="3753310" y="3934394"/>
            <a:ext cx="744376" cy="494238"/>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4">
            <a:extLst>
              <a:ext uri="{FF2B5EF4-FFF2-40B4-BE49-F238E27FC236}">
                <a16:creationId xmlns:a16="http://schemas.microsoft.com/office/drawing/2014/main" id="{3C612F14-E057-33E5-99C0-EEF9A00B38B5}"/>
              </a:ext>
            </a:extLst>
          </xdr:cNvPr>
          <xdr:cNvSpPr>
            <a:spLocks noChangeAspect="1"/>
          </xdr:cNvSpPr>
        </xdr:nvSpPr>
        <xdr:spPr bwMode="auto">
          <a:xfrm rot="16200000">
            <a:off x="5330421" y="1505395"/>
            <a:ext cx="2033449" cy="831636"/>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5">
            <a:extLst>
              <a:ext uri="{FF2B5EF4-FFF2-40B4-BE49-F238E27FC236}">
                <a16:creationId xmlns:a16="http://schemas.microsoft.com/office/drawing/2014/main" id="{891FE42A-5EBA-88C3-CF52-641B4E9D3645}"/>
              </a:ext>
            </a:extLst>
          </xdr:cNvPr>
          <xdr:cNvSpPr>
            <a:spLocks noChangeAspect="1"/>
          </xdr:cNvSpPr>
        </xdr:nvSpPr>
        <xdr:spPr bwMode="auto">
          <a:xfrm rot="16200000">
            <a:off x="6351755" y="430500"/>
            <a:ext cx="684978" cy="340092"/>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6">
            <a:extLst>
              <a:ext uri="{FF2B5EF4-FFF2-40B4-BE49-F238E27FC236}">
                <a16:creationId xmlns:a16="http://schemas.microsoft.com/office/drawing/2014/main" id="{12256D85-3326-9C37-436E-D08C18D5449D}"/>
              </a:ext>
            </a:extLst>
          </xdr:cNvPr>
          <xdr:cNvSpPr>
            <a:spLocks noChangeAspect="1"/>
          </xdr:cNvSpPr>
        </xdr:nvSpPr>
        <xdr:spPr bwMode="auto">
          <a:xfrm rot="16200000">
            <a:off x="6109942" y="555402"/>
            <a:ext cx="572500" cy="12504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7">
            <a:extLst>
              <a:ext uri="{FF2B5EF4-FFF2-40B4-BE49-F238E27FC236}">
                <a16:creationId xmlns:a16="http://schemas.microsoft.com/office/drawing/2014/main" id="{148A4829-EAF7-3261-7FE2-1D50870258AC}"/>
              </a:ext>
            </a:extLst>
          </xdr:cNvPr>
          <xdr:cNvSpPr>
            <a:spLocks noChangeAspect="1"/>
          </xdr:cNvSpPr>
        </xdr:nvSpPr>
        <xdr:spPr bwMode="auto">
          <a:xfrm rot="16200000">
            <a:off x="6263958" y="1996836"/>
            <a:ext cx="185778" cy="118574"/>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7" name="Line 648">
            <a:extLst>
              <a:ext uri="{FF2B5EF4-FFF2-40B4-BE49-F238E27FC236}">
                <a16:creationId xmlns:a16="http://schemas.microsoft.com/office/drawing/2014/main" id="{78B483CD-6AD2-0370-D26C-CF0C7101E8BC}"/>
              </a:ext>
            </a:extLst>
          </xdr:cNvPr>
          <xdr:cNvSpPr>
            <a:spLocks noChangeAspect="1" noChangeShapeType="1"/>
          </xdr:cNvSpPr>
        </xdr:nvSpPr>
        <xdr:spPr bwMode="auto">
          <a:xfrm rot="16200000">
            <a:off x="6675724" y="1893679"/>
            <a:ext cx="207895" cy="10941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49">
            <a:extLst>
              <a:ext uri="{FF2B5EF4-FFF2-40B4-BE49-F238E27FC236}">
                <a16:creationId xmlns:a16="http://schemas.microsoft.com/office/drawing/2014/main" id="{037FEA88-6484-D52E-6BF6-48DB43E6FF7F}"/>
              </a:ext>
            </a:extLst>
          </xdr:cNvPr>
          <xdr:cNvSpPr>
            <a:spLocks noChangeAspect="1"/>
          </xdr:cNvSpPr>
        </xdr:nvSpPr>
        <xdr:spPr bwMode="auto">
          <a:xfrm rot="16200000">
            <a:off x="6112795" y="1908537"/>
            <a:ext cx="489721" cy="809538"/>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9" name="Line 650">
            <a:extLst>
              <a:ext uri="{FF2B5EF4-FFF2-40B4-BE49-F238E27FC236}">
                <a16:creationId xmlns:a16="http://schemas.microsoft.com/office/drawing/2014/main" id="{6DC52BF7-8FF6-BDBD-0FFA-9138C24FF362}"/>
              </a:ext>
            </a:extLst>
          </xdr:cNvPr>
          <xdr:cNvSpPr>
            <a:spLocks noChangeAspect="1" noChangeShapeType="1"/>
          </xdr:cNvSpPr>
        </xdr:nvSpPr>
        <xdr:spPr bwMode="auto">
          <a:xfrm rot="16200000">
            <a:off x="6786622" y="2003128"/>
            <a:ext cx="41073" cy="8893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0" name="Freeform 651">
            <a:extLst>
              <a:ext uri="{FF2B5EF4-FFF2-40B4-BE49-F238E27FC236}">
                <a16:creationId xmlns:a16="http://schemas.microsoft.com/office/drawing/2014/main" id="{96F457A7-1C41-3F05-7BA1-C4F590B26114}"/>
              </a:ext>
            </a:extLst>
          </xdr:cNvPr>
          <xdr:cNvSpPr>
            <a:spLocks noChangeAspect="1"/>
          </xdr:cNvSpPr>
        </xdr:nvSpPr>
        <xdr:spPr bwMode="auto">
          <a:xfrm rot="16200000">
            <a:off x="5965775" y="1767773"/>
            <a:ext cx="128907" cy="63599"/>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1" name="Line 652">
            <a:extLst>
              <a:ext uri="{FF2B5EF4-FFF2-40B4-BE49-F238E27FC236}">
                <a16:creationId xmlns:a16="http://schemas.microsoft.com/office/drawing/2014/main" id="{40C845A6-2919-C54F-2882-CEA377706A31}"/>
              </a:ext>
            </a:extLst>
          </xdr:cNvPr>
          <xdr:cNvSpPr>
            <a:spLocks noChangeAspect="1" noChangeShapeType="1"/>
          </xdr:cNvSpPr>
        </xdr:nvSpPr>
        <xdr:spPr bwMode="auto">
          <a:xfrm rot="16200000">
            <a:off x="6512824" y="1584068"/>
            <a:ext cx="114374" cy="803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2" name="WordArt 653">
            <a:extLst>
              <a:ext uri="{FF2B5EF4-FFF2-40B4-BE49-F238E27FC236}">
                <a16:creationId xmlns:a16="http://schemas.microsoft.com/office/drawing/2014/main" id="{AA1FCFCB-6F5F-3DEE-4A70-44F8011DFBED}"/>
              </a:ext>
            </a:extLst>
          </xdr:cNvPr>
          <xdr:cNvSpPr>
            <a:spLocks noChangeAspect="1" noChangeArrowheads="1" noChangeShapeType="1" noTextEdit="1"/>
          </xdr:cNvSpPr>
        </xdr:nvSpPr>
        <xdr:spPr bwMode="auto">
          <a:xfrm>
            <a:off x="725654" y="619316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3" name="WordArt 654">
            <a:extLst>
              <a:ext uri="{FF2B5EF4-FFF2-40B4-BE49-F238E27FC236}">
                <a16:creationId xmlns:a16="http://schemas.microsoft.com/office/drawing/2014/main" id="{65199141-1F22-6855-1766-6C2C99E355E3}"/>
              </a:ext>
            </a:extLst>
          </xdr:cNvPr>
          <xdr:cNvSpPr>
            <a:spLocks noChangeAspect="1" noChangeArrowheads="1" noChangeShapeType="1" noTextEdit="1"/>
          </xdr:cNvSpPr>
        </xdr:nvSpPr>
        <xdr:spPr bwMode="auto">
          <a:xfrm>
            <a:off x="342444" y="467723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4" name="WordArt 655">
            <a:extLst>
              <a:ext uri="{FF2B5EF4-FFF2-40B4-BE49-F238E27FC236}">
                <a16:creationId xmlns:a16="http://schemas.microsoft.com/office/drawing/2014/main" id="{7813E45F-328B-088B-045F-2E5884936B39}"/>
              </a:ext>
            </a:extLst>
          </xdr:cNvPr>
          <xdr:cNvSpPr>
            <a:spLocks noChangeAspect="1" noChangeArrowheads="1" noChangeShapeType="1" noTextEdit="1"/>
          </xdr:cNvSpPr>
        </xdr:nvSpPr>
        <xdr:spPr bwMode="auto">
          <a:xfrm>
            <a:off x="2294605" y="4655121"/>
            <a:ext cx="17624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5" name="WordArt 656">
            <a:extLst>
              <a:ext uri="{FF2B5EF4-FFF2-40B4-BE49-F238E27FC236}">
                <a16:creationId xmlns:a16="http://schemas.microsoft.com/office/drawing/2014/main" id="{DF25A7DE-8317-E62E-B9A3-072A2C3B89E5}"/>
              </a:ext>
            </a:extLst>
          </xdr:cNvPr>
          <xdr:cNvSpPr>
            <a:spLocks noChangeAspect="1" noChangeArrowheads="1" noChangeShapeType="1" noTextEdit="1"/>
          </xdr:cNvSpPr>
        </xdr:nvSpPr>
        <xdr:spPr bwMode="auto">
          <a:xfrm>
            <a:off x="2333951" y="5755256"/>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6" name="WordArt 657">
            <a:extLst>
              <a:ext uri="{FF2B5EF4-FFF2-40B4-BE49-F238E27FC236}">
                <a16:creationId xmlns:a16="http://schemas.microsoft.com/office/drawing/2014/main" id="{C1F44EFD-CBCA-83CF-8C87-5916B028971B}"/>
              </a:ext>
            </a:extLst>
          </xdr:cNvPr>
          <xdr:cNvSpPr>
            <a:spLocks noChangeAspect="1" noChangeArrowheads="1" noChangeShapeType="1" noTextEdit="1"/>
          </xdr:cNvSpPr>
        </xdr:nvSpPr>
        <xdr:spPr bwMode="auto">
          <a:xfrm rot="17998365">
            <a:off x="3242381" y="4339246"/>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7" name="WordArt 658">
            <a:extLst>
              <a:ext uri="{FF2B5EF4-FFF2-40B4-BE49-F238E27FC236}">
                <a16:creationId xmlns:a16="http://schemas.microsoft.com/office/drawing/2014/main" id="{E7B94370-14DB-146A-159A-93A16855BEAE}"/>
              </a:ext>
            </a:extLst>
          </xdr:cNvPr>
          <xdr:cNvSpPr>
            <a:spLocks noChangeAspect="1" noChangeArrowheads="1" noChangeShapeType="1" noTextEdit="1"/>
          </xdr:cNvSpPr>
        </xdr:nvSpPr>
        <xdr:spPr bwMode="auto">
          <a:xfrm>
            <a:off x="4465590" y="6193794"/>
            <a:ext cx="181634"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8" name="WordArt 659">
            <a:extLst>
              <a:ext uri="{FF2B5EF4-FFF2-40B4-BE49-F238E27FC236}">
                <a16:creationId xmlns:a16="http://schemas.microsoft.com/office/drawing/2014/main" id="{0A6046FD-2BAD-EFB1-CCE3-1B7BDED23ADF}"/>
              </a:ext>
            </a:extLst>
          </xdr:cNvPr>
          <xdr:cNvSpPr>
            <a:spLocks noChangeAspect="1" noChangeArrowheads="1" noChangeShapeType="1" noTextEdit="1"/>
          </xdr:cNvSpPr>
        </xdr:nvSpPr>
        <xdr:spPr bwMode="auto">
          <a:xfrm>
            <a:off x="4683335" y="5774845"/>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39" name="WordArt 660">
            <a:extLst>
              <a:ext uri="{FF2B5EF4-FFF2-40B4-BE49-F238E27FC236}">
                <a16:creationId xmlns:a16="http://schemas.microsoft.com/office/drawing/2014/main" id="{13A25FA6-5030-C3CF-8CB8-C453D18F4627}"/>
              </a:ext>
            </a:extLst>
          </xdr:cNvPr>
          <xdr:cNvSpPr>
            <a:spLocks noChangeAspect="1" noChangeArrowheads="1" noChangeShapeType="1" noTextEdit="1"/>
          </xdr:cNvSpPr>
        </xdr:nvSpPr>
        <xdr:spPr bwMode="auto">
          <a:xfrm>
            <a:off x="4027943" y="4069983"/>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0" name="WordArt 661">
            <a:extLst>
              <a:ext uri="{FF2B5EF4-FFF2-40B4-BE49-F238E27FC236}">
                <a16:creationId xmlns:a16="http://schemas.microsoft.com/office/drawing/2014/main" id="{7D5586D0-6ED8-421F-1975-176235F3CE27}"/>
              </a:ext>
            </a:extLst>
          </xdr:cNvPr>
          <xdr:cNvSpPr>
            <a:spLocks noChangeAspect="1" noChangeArrowheads="1" noChangeShapeType="1" noTextEdit="1"/>
          </xdr:cNvSpPr>
        </xdr:nvSpPr>
        <xdr:spPr bwMode="auto">
          <a:xfrm rot="18219423">
            <a:off x="5376818" y="4684895"/>
            <a:ext cx="64011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1" name="WordArt 662">
            <a:extLst>
              <a:ext uri="{FF2B5EF4-FFF2-40B4-BE49-F238E27FC236}">
                <a16:creationId xmlns:a16="http://schemas.microsoft.com/office/drawing/2014/main" id="{326E74B7-0A29-4F3A-7002-B1830C0DF947}"/>
              </a:ext>
            </a:extLst>
          </xdr:cNvPr>
          <xdr:cNvSpPr>
            <a:spLocks noChangeAspect="1" noChangeArrowheads="1" noChangeShapeType="1" noTextEdit="1"/>
          </xdr:cNvSpPr>
        </xdr:nvSpPr>
        <xdr:spPr bwMode="auto">
          <a:xfrm rot="845416">
            <a:off x="4826702" y="6032660"/>
            <a:ext cx="80630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2" name="WordArt 663">
            <a:extLst>
              <a:ext uri="{FF2B5EF4-FFF2-40B4-BE49-F238E27FC236}">
                <a16:creationId xmlns:a16="http://schemas.microsoft.com/office/drawing/2014/main" id="{2E7566D1-6D23-D0D1-2F7F-3CC601692C45}"/>
              </a:ext>
            </a:extLst>
          </xdr:cNvPr>
          <xdr:cNvSpPr>
            <a:spLocks noChangeAspect="1" noChangeArrowheads="1" noChangeShapeType="1" noTextEdit="1"/>
          </xdr:cNvSpPr>
        </xdr:nvSpPr>
        <xdr:spPr bwMode="auto">
          <a:xfrm>
            <a:off x="5476165" y="6404848"/>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3" name="WordArt 664">
            <a:extLst>
              <a:ext uri="{FF2B5EF4-FFF2-40B4-BE49-F238E27FC236}">
                <a16:creationId xmlns:a16="http://schemas.microsoft.com/office/drawing/2014/main" id="{49383174-2F17-01CC-E34C-4F43AAF1AFA3}"/>
              </a:ext>
            </a:extLst>
          </xdr:cNvPr>
          <xdr:cNvSpPr>
            <a:spLocks noChangeAspect="1" noChangeArrowheads="1" noChangeShapeType="1" noTextEdit="1"/>
          </xdr:cNvSpPr>
        </xdr:nvSpPr>
        <xdr:spPr bwMode="auto">
          <a:xfrm>
            <a:off x="5511198" y="577674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4" name="Freeform 665">
            <a:extLst>
              <a:ext uri="{FF2B5EF4-FFF2-40B4-BE49-F238E27FC236}">
                <a16:creationId xmlns:a16="http://schemas.microsoft.com/office/drawing/2014/main" id="{1C3041EE-0D94-FE24-E208-F27677949C4C}"/>
              </a:ext>
            </a:extLst>
          </xdr:cNvPr>
          <xdr:cNvSpPr>
            <a:spLocks noChangeAspect="1"/>
          </xdr:cNvSpPr>
        </xdr:nvSpPr>
        <xdr:spPr bwMode="auto">
          <a:xfrm rot="16200000">
            <a:off x="6277508" y="4836382"/>
            <a:ext cx="1328250" cy="841876"/>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666">
            <a:extLst>
              <a:ext uri="{FF2B5EF4-FFF2-40B4-BE49-F238E27FC236}">
                <a16:creationId xmlns:a16="http://schemas.microsoft.com/office/drawing/2014/main" id="{05AFAC21-F682-E51A-2D98-8352978195AA}"/>
              </a:ext>
            </a:extLst>
          </xdr:cNvPr>
          <xdr:cNvSpPr>
            <a:spLocks noChangeAspect="1"/>
          </xdr:cNvSpPr>
        </xdr:nvSpPr>
        <xdr:spPr bwMode="auto">
          <a:xfrm rot="16200000">
            <a:off x="7069083" y="4735706"/>
            <a:ext cx="978810" cy="392373"/>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7">
            <a:extLst>
              <a:ext uri="{FF2B5EF4-FFF2-40B4-BE49-F238E27FC236}">
                <a16:creationId xmlns:a16="http://schemas.microsoft.com/office/drawing/2014/main" id="{C1380503-B858-0319-F65D-83BE312B45B5}"/>
              </a:ext>
            </a:extLst>
          </xdr:cNvPr>
          <xdr:cNvSpPr>
            <a:spLocks noChangeAspect="1"/>
          </xdr:cNvSpPr>
        </xdr:nvSpPr>
        <xdr:spPr bwMode="auto">
          <a:xfrm rot="16200000">
            <a:off x="7492353" y="3863454"/>
            <a:ext cx="741849" cy="902780"/>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8">
            <a:extLst>
              <a:ext uri="{FF2B5EF4-FFF2-40B4-BE49-F238E27FC236}">
                <a16:creationId xmlns:a16="http://schemas.microsoft.com/office/drawing/2014/main" id="{C78DD8E7-57B9-090B-117B-9914BAC16D15}"/>
              </a:ext>
            </a:extLst>
          </xdr:cNvPr>
          <xdr:cNvSpPr>
            <a:spLocks noChangeAspect="1"/>
          </xdr:cNvSpPr>
        </xdr:nvSpPr>
        <xdr:spPr bwMode="auto">
          <a:xfrm rot="16200000">
            <a:off x="6914268" y="3241620"/>
            <a:ext cx="2021443" cy="792291"/>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9">
            <a:extLst>
              <a:ext uri="{FF2B5EF4-FFF2-40B4-BE49-F238E27FC236}">
                <a16:creationId xmlns:a16="http://schemas.microsoft.com/office/drawing/2014/main" id="{2E802FC4-9261-B974-BD4B-D500AFD9CB1D}"/>
              </a:ext>
            </a:extLst>
          </xdr:cNvPr>
          <xdr:cNvSpPr>
            <a:spLocks noChangeAspect="1"/>
          </xdr:cNvSpPr>
        </xdr:nvSpPr>
        <xdr:spPr bwMode="auto">
          <a:xfrm rot="16200000">
            <a:off x="7381715" y="1801301"/>
            <a:ext cx="1242312" cy="408542"/>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70">
            <a:extLst>
              <a:ext uri="{FF2B5EF4-FFF2-40B4-BE49-F238E27FC236}">
                <a16:creationId xmlns:a16="http://schemas.microsoft.com/office/drawing/2014/main" id="{654F6777-CC69-1B27-A579-296F803DA450}"/>
              </a:ext>
            </a:extLst>
          </xdr:cNvPr>
          <xdr:cNvSpPr>
            <a:spLocks noChangeAspect="1"/>
          </xdr:cNvSpPr>
        </xdr:nvSpPr>
        <xdr:spPr bwMode="auto">
          <a:xfrm rot="16200000">
            <a:off x="7974687" y="2408704"/>
            <a:ext cx="46129" cy="35895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1">
            <a:extLst>
              <a:ext uri="{FF2B5EF4-FFF2-40B4-BE49-F238E27FC236}">
                <a16:creationId xmlns:a16="http://schemas.microsoft.com/office/drawing/2014/main" id="{F3326953-AA47-C17D-1498-CE5E99BBADE6}"/>
              </a:ext>
            </a:extLst>
          </xdr:cNvPr>
          <xdr:cNvSpPr>
            <a:spLocks noChangeAspect="1"/>
          </xdr:cNvSpPr>
        </xdr:nvSpPr>
        <xdr:spPr bwMode="auto">
          <a:xfrm rot="16200000">
            <a:off x="7750771" y="2965406"/>
            <a:ext cx="364605" cy="249006"/>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2">
            <a:extLst>
              <a:ext uri="{FF2B5EF4-FFF2-40B4-BE49-F238E27FC236}">
                <a16:creationId xmlns:a16="http://schemas.microsoft.com/office/drawing/2014/main" id="{EE5F30A8-BF79-A7CA-97AB-C68F31490BD1}"/>
              </a:ext>
            </a:extLst>
          </xdr:cNvPr>
          <xdr:cNvSpPr>
            <a:spLocks noChangeAspect="1"/>
          </xdr:cNvSpPr>
        </xdr:nvSpPr>
        <xdr:spPr bwMode="auto">
          <a:xfrm rot="16200000">
            <a:off x="7512322" y="3910968"/>
            <a:ext cx="125748" cy="9054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3">
            <a:extLst>
              <a:ext uri="{FF2B5EF4-FFF2-40B4-BE49-F238E27FC236}">
                <a16:creationId xmlns:a16="http://schemas.microsoft.com/office/drawing/2014/main" id="{A89DA1FE-4211-59E4-4CD3-2BBA9F383C73}"/>
              </a:ext>
            </a:extLst>
          </xdr:cNvPr>
          <xdr:cNvSpPr>
            <a:spLocks noChangeAspect="1"/>
          </xdr:cNvSpPr>
        </xdr:nvSpPr>
        <xdr:spPr bwMode="auto">
          <a:xfrm rot="16200000">
            <a:off x="8126426" y="4043880"/>
            <a:ext cx="130171" cy="232297"/>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4">
            <a:extLst>
              <a:ext uri="{FF2B5EF4-FFF2-40B4-BE49-F238E27FC236}">
                <a16:creationId xmlns:a16="http://schemas.microsoft.com/office/drawing/2014/main" id="{426F2CC3-9F16-00CC-842F-C12643FFBFB3}"/>
              </a:ext>
            </a:extLst>
          </xdr:cNvPr>
          <xdr:cNvSpPr>
            <a:spLocks noChangeAspect="1"/>
          </xdr:cNvSpPr>
        </xdr:nvSpPr>
        <xdr:spPr bwMode="auto">
          <a:xfrm rot="16200000">
            <a:off x="7833374" y="3286680"/>
            <a:ext cx="179459" cy="48669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5">
            <a:extLst>
              <a:ext uri="{FF2B5EF4-FFF2-40B4-BE49-F238E27FC236}">
                <a16:creationId xmlns:a16="http://schemas.microsoft.com/office/drawing/2014/main" id="{DEB65EEE-B396-358B-597D-BC0E46225BFA}"/>
              </a:ext>
            </a:extLst>
          </xdr:cNvPr>
          <xdr:cNvSpPr>
            <a:spLocks noChangeAspect="1"/>
          </xdr:cNvSpPr>
        </xdr:nvSpPr>
        <xdr:spPr bwMode="auto">
          <a:xfrm rot="16200000">
            <a:off x="8018204" y="3392012"/>
            <a:ext cx="84674" cy="205888"/>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6">
            <a:extLst>
              <a:ext uri="{FF2B5EF4-FFF2-40B4-BE49-F238E27FC236}">
                <a16:creationId xmlns:a16="http://schemas.microsoft.com/office/drawing/2014/main" id="{CBA2A028-D53A-2252-FE61-21FB3C26C263}"/>
              </a:ext>
            </a:extLst>
          </xdr:cNvPr>
          <xdr:cNvSpPr>
            <a:spLocks noChangeAspect="1"/>
          </xdr:cNvSpPr>
        </xdr:nvSpPr>
        <xdr:spPr bwMode="auto">
          <a:xfrm rot="16200000">
            <a:off x="6861066" y="5389898"/>
            <a:ext cx="179459" cy="225830"/>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7">
            <a:extLst>
              <a:ext uri="{FF2B5EF4-FFF2-40B4-BE49-F238E27FC236}">
                <a16:creationId xmlns:a16="http://schemas.microsoft.com/office/drawing/2014/main" id="{CD677299-2EB5-25F9-9864-42FBE6691171}"/>
              </a:ext>
            </a:extLst>
          </xdr:cNvPr>
          <xdr:cNvSpPr>
            <a:spLocks noChangeAspect="1"/>
          </xdr:cNvSpPr>
        </xdr:nvSpPr>
        <xdr:spPr bwMode="auto">
          <a:xfrm rot="16200000">
            <a:off x="6657204" y="5617103"/>
            <a:ext cx="232539" cy="259246"/>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8">
            <a:extLst>
              <a:ext uri="{FF2B5EF4-FFF2-40B4-BE49-F238E27FC236}">
                <a16:creationId xmlns:a16="http://schemas.microsoft.com/office/drawing/2014/main" id="{470A7ABF-3257-91C6-44A0-1D841A966B99}"/>
              </a:ext>
            </a:extLst>
          </xdr:cNvPr>
          <xdr:cNvSpPr>
            <a:spLocks noChangeAspect="1"/>
          </xdr:cNvSpPr>
        </xdr:nvSpPr>
        <xdr:spPr bwMode="auto">
          <a:xfrm rot="16200000">
            <a:off x="6587184" y="5922523"/>
            <a:ext cx="195257" cy="400996"/>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9">
            <a:extLst>
              <a:ext uri="{FF2B5EF4-FFF2-40B4-BE49-F238E27FC236}">
                <a16:creationId xmlns:a16="http://schemas.microsoft.com/office/drawing/2014/main" id="{35617FB4-2F94-960E-7916-C259D4FE1C0F}"/>
              </a:ext>
            </a:extLst>
          </xdr:cNvPr>
          <xdr:cNvSpPr>
            <a:spLocks noChangeAspect="1"/>
          </xdr:cNvSpPr>
        </xdr:nvSpPr>
        <xdr:spPr bwMode="auto">
          <a:xfrm rot="16200000">
            <a:off x="6541278" y="5994680"/>
            <a:ext cx="233170" cy="395067"/>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80">
            <a:extLst>
              <a:ext uri="{FF2B5EF4-FFF2-40B4-BE49-F238E27FC236}">
                <a16:creationId xmlns:a16="http://schemas.microsoft.com/office/drawing/2014/main" id="{64C00123-F8AF-1BF0-8E4B-DF45260976FC}"/>
              </a:ext>
            </a:extLst>
          </xdr:cNvPr>
          <xdr:cNvSpPr>
            <a:spLocks noChangeAspect="1"/>
          </xdr:cNvSpPr>
        </xdr:nvSpPr>
        <xdr:spPr bwMode="auto">
          <a:xfrm rot="16200000">
            <a:off x="6413077" y="6296495"/>
            <a:ext cx="129539" cy="31907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1">
            <a:extLst>
              <a:ext uri="{FF2B5EF4-FFF2-40B4-BE49-F238E27FC236}">
                <a16:creationId xmlns:a16="http://schemas.microsoft.com/office/drawing/2014/main" id="{D6B3C630-78E1-6DDF-B3DF-7B897FAB1501}"/>
              </a:ext>
            </a:extLst>
          </xdr:cNvPr>
          <xdr:cNvSpPr>
            <a:spLocks noChangeAspect="1"/>
          </xdr:cNvSpPr>
        </xdr:nvSpPr>
        <xdr:spPr bwMode="auto">
          <a:xfrm rot="16200000">
            <a:off x="6354840" y="6397785"/>
            <a:ext cx="232539" cy="28457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1" name="WordArt 682">
            <a:extLst>
              <a:ext uri="{FF2B5EF4-FFF2-40B4-BE49-F238E27FC236}">
                <a16:creationId xmlns:a16="http://schemas.microsoft.com/office/drawing/2014/main" id="{0E9100B9-4D24-BCDD-31E0-15553DB35E93}"/>
              </a:ext>
            </a:extLst>
          </xdr:cNvPr>
          <xdr:cNvSpPr>
            <a:spLocks noChangeAspect="1" noChangeArrowheads="1" noChangeShapeType="1" noTextEdit="1"/>
          </xdr:cNvSpPr>
        </xdr:nvSpPr>
        <xdr:spPr bwMode="auto">
          <a:xfrm rot="17308477">
            <a:off x="5033928" y="3857108"/>
            <a:ext cx="590193"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2" name="WordArt 683">
            <a:extLst>
              <a:ext uri="{FF2B5EF4-FFF2-40B4-BE49-F238E27FC236}">
                <a16:creationId xmlns:a16="http://schemas.microsoft.com/office/drawing/2014/main" id="{C47FEE9A-6D84-826F-4308-5C7C1ED450E1}"/>
              </a:ext>
            </a:extLst>
          </xdr:cNvPr>
          <xdr:cNvSpPr>
            <a:spLocks noChangeAspect="1" noChangeArrowheads="1" noChangeShapeType="1" noTextEdit="1"/>
          </xdr:cNvSpPr>
        </xdr:nvSpPr>
        <xdr:spPr bwMode="auto">
          <a:xfrm rot="17251560">
            <a:off x="4400654" y="4406860"/>
            <a:ext cx="83916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3" name="WordArt 684">
            <a:extLst>
              <a:ext uri="{FF2B5EF4-FFF2-40B4-BE49-F238E27FC236}">
                <a16:creationId xmlns:a16="http://schemas.microsoft.com/office/drawing/2014/main" id="{E13F9E1E-B32F-5F75-9359-937F65834ED1}"/>
              </a:ext>
            </a:extLst>
          </xdr:cNvPr>
          <xdr:cNvSpPr>
            <a:spLocks noChangeAspect="1" noChangeArrowheads="1" noChangeShapeType="1" noTextEdit="1"/>
          </xdr:cNvSpPr>
        </xdr:nvSpPr>
        <xdr:spPr bwMode="auto">
          <a:xfrm>
            <a:off x="5108585" y="1206220"/>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4" name="WordArt 685">
            <a:extLst>
              <a:ext uri="{FF2B5EF4-FFF2-40B4-BE49-F238E27FC236}">
                <a16:creationId xmlns:a16="http://schemas.microsoft.com/office/drawing/2014/main" id="{407D88E9-D2B8-61E8-0E17-28B3303335C5}"/>
              </a:ext>
            </a:extLst>
          </xdr:cNvPr>
          <xdr:cNvSpPr>
            <a:spLocks noChangeAspect="1" noChangeArrowheads="1" noChangeShapeType="1" noTextEdit="1"/>
          </xdr:cNvSpPr>
        </xdr:nvSpPr>
        <xdr:spPr bwMode="auto">
          <a:xfrm>
            <a:off x="2594275" y="185073"/>
            <a:ext cx="109412"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5" name="WordArt 686">
            <a:extLst>
              <a:ext uri="{FF2B5EF4-FFF2-40B4-BE49-F238E27FC236}">
                <a16:creationId xmlns:a16="http://schemas.microsoft.com/office/drawing/2014/main" id="{EBAB565E-53D2-F608-2AA6-FFB2F68ABF00}"/>
              </a:ext>
            </a:extLst>
          </xdr:cNvPr>
          <xdr:cNvSpPr>
            <a:spLocks noChangeAspect="1" noChangeArrowheads="1" noChangeShapeType="1" noTextEdit="1"/>
          </xdr:cNvSpPr>
        </xdr:nvSpPr>
        <xdr:spPr bwMode="auto">
          <a:xfrm>
            <a:off x="2542533" y="259005"/>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6" name="WordArt 687">
            <a:extLst>
              <a:ext uri="{FF2B5EF4-FFF2-40B4-BE49-F238E27FC236}">
                <a16:creationId xmlns:a16="http://schemas.microsoft.com/office/drawing/2014/main" id="{15DB81B7-D86B-D889-1F85-0D6E03BB4C14}"/>
              </a:ext>
            </a:extLst>
          </xdr:cNvPr>
          <xdr:cNvSpPr>
            <a:spLocks noChangeAspect="1" noChangeArrowheads="1" noChangeShapeType="1" noTextEdit="1"/>
          </xdr:cNvSpPr>
        </xdr:nvSpPr>
        <xdr:spPr bwMode="auto">
          <a:xfrm rot="18600000">
            <a:off x="6451270" y="4734815"/>
            <a:ext cx="526371"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7" name="WordArt 688">
            <a:extLst>
              <a:ext uri="{FF2B5EF4-FFF2-40B4-BE49-F238E27FC236}">
                <a16:creationId xmlns:a16="http://schemas.microsoft.com/office/drawing/2014/main" id="{B1C97D8B-CAF1-ADE1-7C4C-95087BD2BFCC}"/>
              </a:ext>
            </a:extLst>
          </xdr:cNvPr>
          <xdr:cNvSpPr>
            <a:spLocks noChangeAspect="1" noChangeArrowheads="1" noChangeShapeType="1" noTextEdit="1"/>
          </xdr:cNvSpPr>
        </xdr:nvSpPr>
        <xdr:spPr bwMode="auto">
          <a:xfrm rot="17059296">
            <a:off x="6719958" y="4058684"/>
            <a:ext cx="632530"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8" name="WordArt 689">
            <a:extLst>
              <a:ext uri="{FF2B5EF4-FFF2-40B4-BE49-F238E27FC236}">
                <a16:creationId xmlns:a16="http://schemas.microsoft.com/office/drawing/2014/main" id="{AAC6CD66-81AE-CBEA-BF1B-8A4BA9D20500}"/>
              </a:ext>
            </a:extLst>
          </xdr:cNvPr>
          <xdr:cNvSpPr>
            <a:spLocks noChangeAspect="1" noChangeArrowheads="1" noChangeShapeType="1" noTextEdit="1"/>
          </xdr:cNvSpPr>
        </xdr:nvSpPr>
        <xdr:spPr bwMode="auto">
          <a:xfrm>
            <a:off x="6862404" y="3378055"/>
            <a:ext cx="213433"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69" name="WordArt 690">
            <a:extLst>
              <a:ext uri="{FF2B5EF4-FFF2-40B4-BE49-F238E27FC236}">
                <a16:creationId xmlns:a16="http://schemas.microsoft.com/office/drawing/2014/main" id="{9234C35F-85BD-E583-04A5-42FAED8E5D89}"/>
              </a:ext>
            </a:extLst>
          </xdr:cNvPr>
          <xdr:cNvSpPr>
            <a:spLocks noChangeAspect="1" noChangeArrowheads="1" noChangeShapeType="1" noTextEdit="1"/>
          </xdr:cNvSpPr>
        </xdr:nvSpPr>
        <xdr:spPr bwMode="auto">
          <a:xfrm>
            <a:off x="6785870" y="3500643"/>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0" name="WordArt 691">
            <a:extLst>
              <a:ext uri="{FF2B5EF4-FFF2-40B4-BE49-F238E27FC236}">
                <a16:creationId xmlns:a16="http://schemas.microsoft.com/office/drawing/2014/main" id="{D6B25FDA-9D0B-F22A-1E11-19EE6CD9051F}"/>
              </a:ext>
            </a:extLst>
          </xdr:cNvPr>
          <xdr:cNvSpPr>
            <a:spLocks noChangeAspect="1" noChangeArrowheads="1" noChangeShapeType="1" noTextEdit="1"/>
          </xdr:cNvSpPr>
        </xdr:nvSpPr>
        <xdr:spPr bwMode="auto">
          <a:xfrm>
            <a:off x="6934626" y="3120872"/>
            <a:ext cx="400457"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1" name="Line 692">
            <a:extLst>
              <a:ext uri="{FF2B5EF4-FFF2-40B4-BE49-F238E27FC236}">
                <a16:creationId xmlns:a16="http://schemas.microsoft.com/office/drawing/2014/main" id="{D3250C05-200B-ECDC-37CB-6FAF44E06B5F}"/>
              </a:ext>
            </a:extLst>
          </xdr:cNvPr>
          <xdr:cNvSpPr>
            <a:spLocks noChangeAspect="1" noChangeShapeType="1"/>
          </xdr:cNvSpPr>
        </xdr:nvSpPr>
        <xdr:spPr bwMode="auto">
          <a:xfrm rot="16200000" flipV="1">
            <a:off x="7149175" y="3306966"/>
            <a:ext cx="241385" cy="549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2" name="Group 693">
            <a:extLst>
              <a:ext uri="{FF2B5EF4-FFF2-40B4-BE49-F238E27FC236}">
                <a16:creationId xmlns:a16="http://schemas.microsoft.com/office/drawing/2014/main" id="{2B7B4032-0410-CB76-BB60-27DC09EEF66B}"/>
              </a:ext>
            </a:extLst>
          </xdr:cNvPr>
          <xdr:cNvGrpSpPr>
            <a:grpSpLocks noChangeAspect="1"/>
          </xdr:cNvGrpSpPr>
        </xdr:nvGrpSpPr>
        <xdr:grpSpPr bwMode="auto">
          <a:xfrm rot="16200000">
            <a:off x="7466890" y="3838067"/>
            <a:ext cx="61926" cy="51202"/>
            <a:chOff x="7969" y="17091"/>
            <a:chExt cx="120" cy="117"/>
          </a:xfrm>
        </xdr:grpSpPr>
        <xdr:sp macro="" textlink="">
          <xdr:nvSpPr>
            <xdr:cNvPr id="503" name="Line 694">
              <a:extLst>
                <a:ext uri="{FF2B5EF4-FFF2-40B4-BE49-F238E27FC236}">
                  <a16:creationId xmlns:a16="http://schemas.microsoft.com/office/drawing/2014/main" id="{FD4AAAA9-E8AA-E19A-216E-AF2F439952A4}"/>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5">
              <a:extLst>
                <a:ext uri="{FF2B5EF4-FFF2-40B4-BE49-F238E27FC236}">
                  <a16:creationId xmlns:a16="http://schemas.microsoft.com/office/drawing/2014/main" id="{795F6BFE-3EF8-225A-46E5-0CF79189C667}"/>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6">
              <a:extLst>
                <a:ext uri="{FF2B5EF4-FFF2-40B4-BE49-F238E27FC236}">
                  <a16:creationId xmlns:a16="http://schemas.microsoft.com/office/drawing/2014/main" id="{D50918CC-D6AE-C780-31F4-83249150FC09}"/>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Line 697">
              <a:extLst>
                <a:ext uri="{FF2B5EF4-FFF2-40B4-BE49-F238E27FC236}">
                  <a16:creationId xmlns:a16="http://schemas.microsoft.com/office/drawing/2014/main" id="{9784D472-3267-5486-DB98-F452154DA4A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7" name="Oval 698">
              <a:extLst>
                <a:ext uri="{FF2B5EF4-FFF2-40B4-BE49-F238E27FC236}">
                  <a16:creationId xmlns:a16="http://schemas.microsoft.com/office/drawing/2014/main" id="{C75FE024-0CF2-380C-7029-E5DF8A2FB287}"/>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8" name="Oval 699">
              <a:extLst>
                <a:ext uri="{FF2B5EF4-FFF2-40B4-BE49-F238E27FC236}">
                  <a16:creationId xmlns:a16="http://schemas.microsoft.com/office/drawing/2014/main" id="{F46D3852-D859-9CC2-2F5E-AF4C3E59CA00}"/>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3" name="Line 700">
            <a:extLst>
              <a:ext uri="{FF2B5EF4-FFF2-40B4-BE49-F238E27FC236}">
                <a16:creationId xmlns:a16="http://schemas.microsoft.com/office/drawing/2014/main" id="{95357C67-6C6E-55E3-7FB0-D81C048AA501}"/>
              </a:ext>
            </a:extLst>
          </xdr:cNvPr>
          <xdr:cNvSpPr>
            <a:spLocks noChangeAspect="1" noChangeShapeType="1"/>
          </xdr:cNvSpPr>
        </xdr:nvSpPr>
        <xdr:spPr bwMode="auto">
          <a:xfrm rot="16200000" flipV="1">
            <a:off x="7512052" y="3887216"/>
            <a:ext cx="34123" cy="4958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Line 701">
            <a:extLst>
              <a:ext uri="{FF2B5EF4-FFF2-40B4-BE49-F238E27FC236}">
                <a16:creationId xmlns:a16="http://schemas.microsoft.com/office/drawing/2014/main" id="{03B9EBC8-643A-10B9-77CB-AFF74F34CDF8}"/>
              </a:ext>
            </a:extLst>
          </xdr:cNvPr>
          <xdr:cNvSpPr>
            <a:spLocks noChangeAspect="1" noChangeShapeType="1"/>
          </xdr:cNvSpPr>
        </xdr:nvSpPr>
        <xdr:spPr bwMode="auto">
          <a:xfrm rot="16200000" flipH="1" flipV="1">
            <a:off x="7523046" y="3858493"/>
            <a:ext cx="1896" cy="242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WordArt 702">
            <a:extLst>
              <a:ext uri="{FF2B5EF4-FFF2-40B4-BE49-F238E27FC236}">
                <a16:creationId xmlns:a16="http://schemas.microsoft.com/office/drawing/2014/main" id="{EE366F99-1476-AFC0-0626-1F701DEFAE00}"/>
              </a:ext>
            </a:extLst>
          </xdr:cNvPr>
          <xdr:cNvSpPr>
            <a:spLocks noChangeAspect="1" noChangeArrowheads="1" noChangeShapeType="1" noTextEdit="1"/>
          </xdr:cNvSpPr>
        </xdr:nvSpPr>
        <xdr:spPr bwMode="auto">
          <a:xfrm>
            <a:off x="4751785" y="6943857"/>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6" name="WordArt 703">
            <a:extLst>
              <a:ext uri="{FF2B5EF4-FFF2-40B4-BE49-F238E27FC236}">
                <a16:creationId xmlns:a16="http://schemas.microsoft.com/office/drawing/2014/main" id="{1EF60536-5DA0-C4E4-0B0E-CEDAC6D6E4EA}"/>
              </a:ext>
            </a:extLst>
          </xdr:cNvPr>
          <xdr:cNvSpPr>
            <a:spLocks noChangeAspect="1" noChangeArrowheads="1" noChangeShapeType="1" noTextEdit="1"/>
          </xdr:cNvSpPr>
        </xdr:nvSpPr>
        <xdr:spPr bwMode="auto">
          <a:xfrm rot="17111715">
            <a:off x="7152242" y="3753486"/>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7" name="WordArt 704">
            <a:extLst>
              <a:ext uri="{FF2B5EF4-FFF2-40B4-BE49-F238E27FC236}">
                <a16:creationId xmlns:a16="http://schemas.microsoft.com/office/drawing/2014/main" id="{A6923B1E-59F7-121A-BEA0-79F667A165AC}"/>
              </a:ext>
            </a:extLst>
          </xdr:cNvPr>
          <xdr:cNvSpPr>
            <a:spLocks noChangeAspect="1" noChangeArrowheads="1" noChangeShapeType="1" noTextEdit="1"/>
          </xdr:cNvSpPr>
        </xdr:nvSpPr>
        <xdr:spPr bwMode="auto">
          <a:xfrm rot="18893818">
            <a:off x="6717290" y="4985688"/>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8" name="WordArt 705">
            <a:extLst>
              <a:ext uri="{FF2B5EF4-FFF2-40B4-BE49-F238E27FC236}">
                <a16:creationId xmlns:a16="http://schemas.microsoft.com/office/drawing/2014/main" id="{9B2DD900-90DE-44CE-617B-B9D4625FD3B3}"/>
              </a:ext>
            </a:extLst>
          </xdr:cNvPr>
          <xdr:cNvSpPr>
            <a:spLocks noChangeAspect="1" noChangeArrowheads="1" noChangeShapeType="1" noTextEdit="1"/>
          </xdr:cNvSpPr>
        </xdr:nvSpPr>
        <xdr:spPr bwMode="auto">
          <a:xfrm rot="17910458">
            <a:off x="6144901" y="5910155"/>
            <a:ext cx="492881" cy="8893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79" name="WordArt 706">
            <a:extLst>
              <a:ext uri="{FF2B5EF4-FFF2-40B4-BE49-F238E27FC236}">
                <a16:creationId xmlns:a16="http://schemas.microsoft.com/office/drawing/2014/main" id="{CE76DA0D-892B-EF45-E9B5-E4E35576A870}"/>
              </a:ext>
            </a:extLst>
          </xdr:cNvPr>
          <xdr:cNvSpPr>
            <a:spLocks noChangeAspect="1" noChangeArrowheads="1" noChangeShapeType="1" noTextEdit="1"/>
          </xdr:cNvSpPr>
        </xdr:nvSpPr>
        <xdr:spPr bwMode="auto">
          <a:xfrm>
            <a:off x="7850881" y="5735035"/>
            <a:ext cx="125581" cy="714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0" name="WordArt 707">
            <a:extLst>
              <a:ext uri="{FF2B5EF4-FFF2-40B4-BE49-F238E27FC236}">
                <a16:creationId xmlns:a16="http://schemas.microsoft.com/office/drawing/2014/main" id="{F94DC046-DA26-F94F-DEF8-838010FA1CAE}"/>
              </a:ext>
            </a:extLst>
          </xdr:cNvPr>
          <xdr:cNvSpPr>
            <a:spLocks noChangeAspect="1" noChangeArrowheads="1" noChangeShapeType="1" noTextEdit="1"/>
          </xdr:cNvSpPr>
        </xdr:nvSpPr>
        <xdr:spPr bwMode="auto">
          <a:xfrm rot="1712025">
            <a:off x="6392958" y="6371989"/>
            <a:ext cx="150374"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1" name="AutoShape 708">
            <a:extLst>
              <a:ext uri="{FF2B5EF4-FFF2-40B4-BE49-F238E27FC236}">
                <a16:creationId xmlns:a16="http://schemas.microsoft.com/office/drawing/2014/main" id="{605D292F-F5F7-B2A7-131D-EC694F12CED2}"/>
              </a:ext>
            </a:extLst>
          </xdr:cNvPr>
          <xdr:cNvSpPr>
            <a:spLocks noChangeAspect="1" noChangeArrowheads="1"/>
          </xdr:cNvSpPr>
        </xdr:nvSpPr>
        <xdr:spPr bwMode="auto">
          <a:xfrm rot="17961465">
            <a:off x="6364978" y="6339558"/>
            <a:ext cx="36018"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2" name="Oval 709">
            <a:extLst>
              <a:ext uri="{FF2B5EF4-FFF2-40B4-BE49-F238E27FC236}">
                <a16:creationId xmlns:a16="http://schemas.microsoft.com/office/drawing/2014/main" id="{34BBD95B-F91C-02F0-5BCC-DA1E4FCAF445}"/>
              </a:ext>
            </a:extLst>
          </xdr:cNvPr>
          <xdr:cNvSpPr>
            <a:spLocks noChangeAspect="1" noChangeArrowheads="1"/>
          </xdr:cNvSpPr>
        </xdr:nvSpPr>
        <xdr:spPr bwMode="auto">
          <a:xfrm rot="16200000">
            <a:off x="6393311" y="6269296"/>
            <a:ext cx="39178"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Oval 710">
            <a:extLst>
              <a:ext uri="{FF2B5EF4-FFF2-40B4-BE49-F238E27FC236}">
                <a16:creationId xmlns:a16="http://schemas.microsoft.com/office/drawing/2014/main" id="{AFA37239-4E9B-22EB-DC4D-A1CEEB633741}"/>
              </a:ext>
            </a:extLst>
          </xdr:cNvPr>
          <xdr:cNvSpPr>
            <a:spLocks noChangeAspect="1" noChangeArrowheads="1"/>
          </xdr:cNvSpPr>
        </xdr:nvSpPr>
        <xdr:spPr bwMode="auto">
          <a:xfrm rot="16200000">
            <a:off x="6421384" y="6201776"/>
            <a:ext cx="38546"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1">
            <a:extLst>
              <a:ext uri="{FF2B5EF4-FFF2-40B4-BE49-F238E27FC236}">
                <a16:creationId xmlns:a16="http://schemas.microsoft.com/office/drawing/2014/main" id="{4E0E7F87-DDE9-E767-F9F4-420A87955CD3}"/>
              </a:ext>
            </a:extLst>
          </xdr:cNvPr>
          <xdr:cNvSpPr>
            <a:spLocks noChangeAspect="1" noChangeArrowheads="1"/>
          </xdr:cNvSpPr>
        </xdr:nvSpPr>
        <xdr:spPr bwMode="auto">
          <a:xfrm rot="16200000">
            <a:off x="6452059" y="6139803"/>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2">
            <a:extLst>
              <a:ext uri="{FF2B5EF4-FFF2-40B4-BE49-F238E27FC236}">
                <a16:creationId xmlns:a16="http://schemas.microsoft.com/office/drawing/2014/main" id="{34F1FFCB-EAFF-C7ED-A436-FCEF6CD92C03}"/>
              </a:ext>
            </a:extLst>
          </xdr:cNvPr>
          <xdr:cNvSpPr>
            <a:spLocks noChangeAspect="1" noChangeArrowheads="1"/>
          </xdr:cNvSpPr>
        </xdr:nvSpPr>
        <xdr:spPr bwMode="auto">
          <a:xfrm rot="16200000">
            <a:off x="6529625" y="5969823"/>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3">
            <a:extLst>
              <a:ext uri="{FF2B5EF4-FFF2-40B4-BE49-F238E27FC236}">
                <a16:creationId xmlns:a16="http://schemas.microsoft.com/office/drawing/2014/main" id="{C72024B7-1236-F44A-228C-1932C5A6DDAF}"/>
              </a:ext>
            </a:extLst>
          </xdr:cNvPr>
          <xdr:cNvSpPr>
            <a:spLocks noChangeAspect="1" noChangeArrowheads="1"/>
          </xdr:cNvSpPr>
        </xdr:nvSpPr>
        <xdr:spPr bwMode="auto">
          <a:xfrm rot="16200000">
            <a:off x="6556081" y="590221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4">
            <a:extLst>
              <a:ext uri="{FF2B5EF4-FFF2-40B4-BE49-F238E27FC236}">
                <a16:creationId xmlns:a16="http://schemas.microsoft.com/office/drawing/2014/main" id="{C4E620B3-B007-637F-F068-E74D5F1C3969}"/>
              </a:ext>
            </a:extLst>
          </xdr:cNvPr>
          <xdr:cNvSpPr>
            <a:spLocks noChangeAspect="1" noChangeArrowheads="1"/>
          </xdr:cNvSpPr>
        </xdr:nvSpPr>
        <xdr:spPr bwMode="auto">
          <a:xfrm rot="16200000">
            <a:off x="6584647" y="5833379"/>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5">
            <a:extLst>
              <a:ext uri="{FF2B5EF4-FFF2-40B4-BE49-F238E27FC236}">
                <a16:creationId xmlns:a16="http://schemas.microsoft.com/office/drawing/2014/main" id="{56758EB8-723A-D58A-D15E-5D50579D116B}"/>
              </a:ext>
            </a:extLst>
          </xdr:cNvPr>
          <xdr:cNvSpPr>
            <a:spLocks noChangeAspect="1" noChangeArrowheads="1"/>
          </xdr:cNvSpPr>
        </xdr:nvSpPr>
        <xdr:spPr bwMode="auto">
          <a:xfrm rot="16200000">
            <a:off x="6607284" y="5763870"/>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WordArt 716">
            <a:extLst>
              <a:ext uri="{FF2B5EF4-FFF2-40B4-BE49-F238E27FC236}">
                <a16:creationId xmlns:a16="http://schemas.microsoft.com/office/drawing/2014/main" id="{7160E86A-64A6-1518-B52F-479A716EF8EC}"/>
              </a:ext>
            </a:extLst>
          </xdr:cNvPr>
          <xdr:cNvSpPr>
            <a:spLocks noChangeAspect="1" noChangeArrowheads="1" noChangeShapeType="1" noTextEdit="1"/>
          </xdr:cNvSpPr>
        </xdr:nvSpPr>
        <xdr:spPr bwMode="auto">
          <a:xfrm rot="1031946">
            <a:off x="6646276" y="6536283"/>
            <a:ext cx="20373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0" name="WordArt 717">
            <a:extLst>
              <a:ext uri="{FF2B5EF4-FFF2-40B4-BE49-F238E27FC236}">
                <a16:creationId xmlns:a16="http://schemas.microsoft.com/office/drawing/2014/main" id="{9D264962-D6CD-D1A7-4B8B-3907DB61FE60}"/>
              </a:ext>
            </a:extLst>
          </xdr:cNvPr>
          <xdr:cNvSpPr>
            <a:spLocks noChangeAspect="1" noChangeArrowheads="1" noChangeShapeType="1" noTextEdit="1"/>
          </xdr:cNvSpPr>
        </xdr:nvSpPr>
        <xdr:spPr bwMode="auto">
          <a:xfrm rot="1662537">
            <a:off x="6420985" y="6309431"/>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1" name="WordArt 718">
            <a:extLst>
              <a:ext uri="{FF2B5EF4-FFF2-40B4-BE49-F238E27FC236}">
                <a16:creationId xmlns:a16="http://schemas.microsoft.com/office/drawing/2014/main" id="{BAE7588A-F050-B5F5-5E3C-2010DCF53467}"/>
              </a:ext>
            </a:extLst>
          </xdr:cNvPr>
          <xdr:cNvSpPr>
            <a:spLocks noChangeAspect="1" noChangeArrowheads="1" noChangeShapeType="1" noTextEdit="1"/>
          </xdr:cNvSpPr>
        </xdr:nvSpPr>
        <xdr:spPr bwMode="auto">
          <a:xfrm rot="1751609">
            <a:off x="6452784" y="6254456"/>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2" name="WordArt 719">
            <a:extLst>
              <a:ext uri="{FF2B5EF4-FFF2-40B4-BE49-F238E27FC236}">
                <a16:creationId xmlns:a16="http://schemas.microsoft.com/office/drawing/2014/main" id="{143F6DBA-2758-5033-D106-F0740C223CB5}"/>
              </a:ext>
            </a:extLst>
          </xdr:cNvPr>
          <xdr:cNvSpPr>
            <a:spLocks noChangeAspect="1" noChangeArrowheads="1" noChangeShapeType="1" noTextEdit="1"/>
          </xdr:cNvSpPr>
        </xdr:nvSpPr>
        <xdr:spPr bwMode="auto">
          <a:xfrm rot="1887936">
            <a:off x="6478116" y="6186843"/>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3" name="WordArt 720">
            <a:extLst>
              <a:ext uri="{FF2B5EF4-FFF2-40B4-BE49-F238E27FC236}">
                <a16:creationId xmlns:a16="http://schemas.microsoft.com/office/drawing/2014/main" id="{7B242F9E-B036-7A00-79EB-5437D74D1C80}"/>
              </a:ext>
            </a:extLst>
          </xdr:cNvPr>
          <xdr:cNvSpPr>
            <a:spLocks noChangeAspect="1" noChangeArrowheads="1" noChangeShapeType="1" noTextEdit="1"/>
          </xdr:cNvSpPr>
        </xdr:nvSpPr>
        <xdr:spPr bwMode="auto">
          <a:xfrm rot="1730546">
            <a:off x="6592917" y="593850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4" name="WordArt 721">
            <a:extLst>
              <a:ext uri="{FF2B5EF4-FFF2-40B4-BE49-F238E27FC236}">
                <a16:creationId xmlns:a16="http://schemas.microsoft.com/office/drawing/2014/main" id="{D4D05C21-4BDE-D111-AD78-A34256CF9135}"/>
              </a:ext>
            </a:extLst>
          </xdr:cNvPr>
          <xdr:cNvSpPr>
            <a:spLocks noChangeAspect="1" noChangeArrowheads="1" noChangeShapeType="1" noTextEdit="1"/>
          </xdr:cNvSpPr>
        </xdr:nvSpPr>
        <xdr:spPr bwMode="auto">
          <a:xfrm rot="1578452">
            <a:off x="6562735" y="600738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5" name="WordArt 722">
            <a:extLst>
              <a:ext uri="{FF2B5EF4-FFF2-40B4-BE49-F238E27FC236}">
                <a16:creationId xmlns:a16="http://schemas.microsoft.com/office/drawing/2014/main" id="{14A72C56-AC1B-89DB-E6DD-1A05D5B538A0}"/>
              </a:ext>
            </a:extLst>
          </xdr:cNvPr>
          <xdr:cNvSpPr>
            <a:spLocks noChangeAspect="1" noChangeArrowheads="1" noChangeShapeType="1" noTextEdit="1"/>
          </xdr:cNvSpPr>
        </xdr:nvSpPr>
        <xdr:spPr bwMode="auto">
          <a:xfrm rot="1569229">
            <a:off x="6616632" y="586710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6" name="WordArt 723">
            <a:extLst>
              <a:ext uri="{FF2B5EF4-FFF2-40B4-BE49-F238E27FC236}">
                <a16:creationId xmlns:a16="http://schemas.microsoft.com/office/drawing/2014/main" id="{FC3D2089-0D97-0A3E-8C6A-51998A82C411}"/>
              </a:ext>
            </a:extLst>
          </xdr:cNvPr>
          <xdr:cNvSpPr>
            <a:spLocks noChangeAspect="1" noChangeArrowheads="1" noChangeShapeType="1" noTextEdit="1"/>
          </xdr:cNvSpPr>
        </xdr:nvSpPr>
        <xdr:spPr bwMode="auto">
          <a:xfrm rot="1748467">
            <a:off x="6654360" y="5770422"/>
            <a:ext cx="53358"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7" name="WordArt 724">
            <a:extLst>
              <a:ext uri="{FF2B5EF4-FFF2-40B4-BE49-F238E27FC236}">
                <a16:creationId xmlns:a16="http://schemas.microsoft.com/office/drawing/2014/main" id="{4EDFF1FB-2FE9-E0C7-3914-570F0C189AA8}"/>
              </a:ext>
            </a:extLst>
          </xdr:cNvPr>
          <xdr:cNvSpPr>
            <a:spLocks noChangeAspect="1" noChangeArrowheads="1" noChangeShapeType="1" noTextEdit="1"/>
          </xdr:cNvSpPr>
        </xdr:nvSpPr>
        <xdr:spPr bwMode="auto">
          <a:xfrm rot="2126960">
            <a:off x="6768622" y="5638355"/>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8" name="WordArt 725">
            <a:extLst>
              <a:ext uri="{FF2B5EF4-FFF2-40B4-BE49-F238E27FC236}">
                <a16:creationId xmlns:a16="http://schemas.microsoft.com/office/drawing/2014/main" id="{169E05D1-174D-A344-C266-3EBFEB9273AC}"/>
              </a:ext>
            </a:extLst>
          </xdr:cNvPr>
          <xdr:cNvSpPr>
            <a:spLocks noChangeAspect="1" noChangeArrowheads="1" noChangeShapeType="1" noTextEdit="1"/>
          </xdr:cNvSpPr>
        </xdr:nvSpPr>
        <xdr:spPr bwMode="auto">
          <a:xfrm rot="540385">
            <a:off x="6860248" y="6315750"/>
            <a:ext cx="26679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199" name="WordArt 726">
            <a:extLst>
              <a:ext uri="{FF2B5EF4-FFF2-40B4-BE49-F238E27FC236}">
                <a16:creationId xmlns:a16="http://schemas.microsoft.com/office/drawing/2014/main" id="{ECB87627-356B-02DE-34CF-09A37777CAF2}"/>
              </a:ext>
            </a:extLst>
          </xdr:cNvPr>
          <xdr:cNvSpPr>
            <a:spLocks noChangeAspect="1" noChangeArrowheads="1" noChangeShapeType="1" noTextEdit="1"/>
          </xdr:cNvSpPr>
        </xdr:nvSpPr>
        <xdr:spPr bwMode="auto">
          <a:xfrm rot="319529">
            <a:off x="6900132" y="6198849"/>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0" name="WordArt 727">
            <a:extLst>
              <a:ext uri="{FF2B5EF4-FFF2-40B4-BE49-F238E27FC236}">
                <a16:creationId xmlns:a16="http://schemas.microsoft.com/office/drawing/2014/main" id="{38C9DABD-2B3C-5F81-ADD5-A6EF3CC6ADBF}"/>
              </a:ext>
            </a:extLst>
          </xdr:cNvPr>
          <xdr:cNvSpPr>
            <a:spLocks noChangeAspect="1" noChangeArrowheads="1" noChangeShapeType="1" noTextEdit="1"/>
          </xdr:cNvSpPr>
        </xdr:nvSpPr>
        <xdr:spPr bwMode="auto">
          <a:xfrm rot="1889890">
            <a:off x="6905522" y="58885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1" name="WordArt 728">
            <a:extLst>
              <a:ext uri="{FF2B5EF4-FFF2-40B4-BE49-F238E27FC236}">
                <a16:creationId xmlns:a16="http://schemas.microsoft.com/office/drawing/2014/main" id="{C18EAF8F-4B4F-060B-7730-45DC5BBF9AFE}"/>
              </a:ext>
            </a:extLst>
          </xdr:cNvPr>
          <xdr:cNvSpPr>
            <a:spLocks noChangeAspect="1" noChangeArrowheads="1" noChangeShapeType="1" noTextEdit="1"/>
          </xdr:cNvSpPr>
        </xdr:nvSpPr>
        <xdr:spPr bwMode="auto">
          <a:xfrm rot="1845366">
            <a:off x="7058051" y="5621294"/>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2" name="Oval 729">
            <a:extLst>
              <a:ext uri="{FF2B5EF4-FFF2-40B4-BE49-F238E27FC236}">
                <a16:creationId xmlns:a16="http://schemas.microsoft.com/office/drawing/2014/main" id="{CFCC4E76-B13D-972A-2072-9C3F10338807}"/>
              </a:ext>
            </a:extLst>
          </xdr:cNvPr>
          <xdr:cNvSpPr>
            <a:spLocks noChangeAspect="1" noChangeArrowheads="1"/>
          </xdr:cNvSpPr>
        </xdr:nvSpPr>
        <xdr:spPr bwMode="auto">
          <a:xfrm rot="16200000">
            <a:off x="6815820" y="5496531"/>
            <a:ext cx="39810"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 name="Oval 730">
            <a:extLst>
              <a:ext uri="{FF2B5EF4-FFF2-40B4-BE49-F238E27FC236}">
                <a16:creationId xmlns:a16="http://schemas.microsoft.com/office/drawing/2014/main" id="{4A4AA5A3-7097-A25E-AF02-BC1B2A775572}"/>
              </a:ext>
            </a:extLst>
          </xdr:cNvPr>
          <xdr:cNvSpPr>
            <a:spLocks noChangeAspect="1" noChangeArrowheads="1"/>
          </xdr:cNvSpPr>
        </xdr:nvSpPr>
        <xdr:spPr bwMode="auto">
          <a:xfrm rot="16200000">
            <a:off x="6882653" y="5382111"/>
            <a:ext cx="39810" cy="32877"/>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1">
            <a:extLst>
              <a:ext uri="{FF2B5EF4-FFF2-40B4-BE49-F238E27FC236}">
                <a16:creationId xmlns:a16="http://schemas.microsoft.com/office/drawing/2014/main" id="{BD9C7EAF-B89A-C6F1-E2A9-125208AD090B}"/>
              </a:ext>
            </a:extLst>
          </xdr:cNvPr>
          <xdr:cNvSpPr>
            <a:spLocks noChangeAspect="1" noChangeArrowheads="1"/>
          </xdr:cNvSpPr>
        </xdr:nvSpPr>
        <xdr:spPr bwMode="auto">
          <a:xfrm rot="16200000">
            <a:off x="7061638" y="516609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AutoShape 732">
            <a:extLst>
              <a:ext uri="{FF2B5EF4-FFF2-40B4-BE49-F238E27FC236}">
                <a16:creationId xmlns:a16="http://schemas.microsoft.com/office/drawing/2014/main" id="{7BED2D6A-07A2-E9D9-D6D0-676BDB929504}"/>
              </a:ext>
            </a:extLst>
          </xdr:cNvPr>
          <xdr:cNvSpPr>
            <a:spLocks noChangeAspect="1" noChangeArrowheads="1"/>
          </xdr:cNvSpPr>
        </xdr:nvSpPr>
        <xdr:spPr bwMode="auto">
          <a:xfrm rot="17961465">
            <a:off x="7187990" y="5013250"/>
            <a:ext cx="36018" cy="27488"/>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6" name="WordArt 733">
            <a:extLst>
              <a:ext uri="{FF2B5EF4-FFF2-40B4-BE49-F238E27FC236}">
                <a16:creationId xmlns:a16="http://schemas.microsoft.com/office/drawing/2014/main" id="{EE702402-D3F6-9779-131B-464D8EEF5BE3}"/>
              </a:ext>
            </a:extLst>
          </xdr:cNvPr>
          <xdr:cNvSpPr>
            <a:spLocks noChangeAspect="1" noChangeArrowheads="1" noChangeShapeType="1" noTextEdit="1"/>
          </xdr:cNvSpPr>
        </xdr:nvSpPr>
        <xdr:spPr bwMode="auto">
          <a:xfrm rot="2103439">
            <a:off x="6847313" y="5559368"/>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7" name="WordArt 734">
            <a:extLst>
              <a:ext uri="{FF2B5EF4-FFF2-40B4-BE49-F238E27FC236}">
                <a16:creationId xmlns:a16="http://schemas.microsoft.com/office/drawing/2014/main" id="{7C82920B-8680-9EB3-66AF-8AA0CCC18F57}"/>
              </a:ext>
            </a:extLst>
          </xdr:cNvPr>
          <xdr:cNvSpPr>
            <a:spLocks noChangeAspect="1" noChangeArrowheads="1" noChangeShapeType="1" noTextEdit="1"/>
          </xdr:cNvSpPr>
        </xdr:nvSpPr>
        <xdr:spPr bwMode="auto">
          <a:xfrm rot="2190509">
            <a:off x="6910911" y="5431724"/>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8" name="WordArt 735">
            <a:extLst>
              <a:ext uri="{FF2B5EF4-FFF2-40B4-BE49-F238E27FC236}">
                <a16:creationId xmlns:a16="http://schemas.microsoft.com/office/drawing/2014/main" id="{80DC27B9-74DD-6049-5278-2C4C41560328}"/>
              </a:ext>
            </a:extLst>
          </xdr:cNvPr>
          <xdr:cNvSpPr>
            <a:spLocks noChangeAspect="1" noChangeArrowheads="1" noChangeShapeType="1" noTextEdit="1"/>
          </xdr:cNvSpPr>
        </xdr:nvSpPr>
        <xdr:spPr bwMode="auto">
          <a:xfrm rot="2115318">
            <a:off x="7003076" y="5367903"/>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09" name="WordArt 736">
            <a:extLst>
              <a:ext uri="{FF2B5EF4-FFF2-40B4-BE49-F238E27FC236}">
                <a16:creationId xmlns:a16="http://schemas.microsoft.com/office/drawing/2014/main" id="{5F9C8E4C-4670-6EB7-0500-8B112763A869}"/>
              </a:ext>
            </a:extLst>
          </xdr:cNvPr>
          <xdr:cNvSpPr>
            <a:spLocks noChangeAspect="1" noChangeArrowheads="1" noChangeShapeType="1" noTextEdit="1"/>
          </xdr:cNvSpPr>
        </xdr:nvSpPr>
        <xdr:spPr bwMode="auto">
          <a:xfrm rot="2031787">
            <a:off x="7095240" y="521624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0" name="WordArt 737">
            <a:extLst>
              <a:ext uri="{FF2B5EF4-FFF2-40B4-BE49-F238E27FC236}">
                <a16:creationId xmlns:a16="http://schemas.microsoft.com/office/drawing/2014/main" id="{1E9B98C7-71F5-A4F6-7E77-3710FDDEF391}"/>
              </a:ext>
            </a:extLst>
          </xdr:cNvPr>
          <xdr:cNvSpPr>
            <a:spLocks noChangeAspect="1" noChangeArrowheads="1" noChangeShapeType="1" noTextEdit="1"/>
          </xdr:cNvSpPr>
        </xdr:nvSpPr>
        <xdr:spPr bwMode="auto">
          <a:xfrm rot="2121075">
            <a:off x="7223516" y="5056377"/>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1" name="WordArt 738">
            <a:extLst>
              <a:ext uri="{FF2B5EF4-FFF2-40B4-BE49-F238E27FC236}">
                <a16:creationId xmlns:a16="http://schemas.microsoft.com/office/drawing/2014/main" id="{78042C00-C95C-4A1B-5855-8B7BC5247BA3}"/>
              </a:ext>
            </a:extLst>
          </xdr:cNvPr>
          <xdr:cNvSpPr>
            <a:spLocks noChangeAspect="1" noChangeArrowheads="1" noChangeShapeType="1" noTextEdit="1"/>
          </xdr:cNvSpPr>
        </xdr:nvSpPr>
        <xdr:spPr bwMode="auto">
          <a:xfrm rot="894393">
            <a:off x="7420780" y="4507889"/>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2" name="Oval 739">
            <a:extLst>
              <a:ext uri="{FF2B5EF4-FFF2-40B4-BE49-F238E27FC236}">
                <a16:creationId xmlns:a16="http://schemas.microsoft.com/office/drawing/2014/main" id="{CED2C9AC-09E3-2A1D-8A84-852F8F3213E4}"/>
              </a:ext>
            </a:extLst>
          </xdr:cNvPr>
          <xdr:cNvSpPr>
            <a:spLocks noChangeAspect="1" noChangeArrowheads="1"/>
          </xdr:cNvSpPr>
        </xdr:nvSpPr>
        <xdr:spPr bwMode="auto">
          <a:xfrm rot="16200000">
            <a:off x="7843688" y="2852715"/>
            <a:ext cx="39178" cy="3395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AutoShape 740">
            <a:extLst>
              <a:ext uri="{FF2B5EF4-FFF2-40B4-BE49-F238E27FC236}">
                <a16:creationId xmlns:a16="http://schemas.microsoft.com/office/drawing/2014/main" id="{29F22248-B7E5-B148-9189-9391C2EA091B}"/>
              </a:ext>
            </a:extLst>
          </xdr:cNvPr>
          <xdr:cNvSpPr>
            <a:spLocks noChangeAspect="1" noChangeArrowheads="1"/>
          </xdr:cNvSpPr>
        </xdr:nvSpPr>
        <xdr:spPr bwMode="auto">
          <a:xfrm rot="17608762">
            <a:off x="7560374" y="3856829"/>
            <a:ext cx="36650" cy="26949"/>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4" name="WordArt 741">
            <a:extLst>
              <a:ext uri="{FF2B5EF4-FFF2-40B4-BE49-F238E27FC236}">
                <a16:creationId xmlns:a16="http://schemas.microsoft.com/office/drawing/2014/main" id="{767AEAF9-832E-54AA-9B15-D62E6C4912AD}"/>
              </a:ext>
            </a:extLst>
          </xdr:cNvPr>
          <xdr:cNvSpPr>
            <a:spLocks noChangeAspect="1" noChangeArrowheads="1" noChangeShapeType="1" noTextEdit="1"/>
          </xdr:cNvSpPr>
        </xdr:nvSpPr>
        <xdr:spPr bwMode="auto">
          <a:xfrm>
            <a:off x="7890765" y="2847892"/>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5" name="WordArt 742">
            <a:extLst>
              <a:ext uri="{FF2B5EF4-FFF2-40B4-BE49-F238E27FC236}">
                <a16:creationId xmlns:a16="http://schemas.microsoft.com/office/drawing/2014/main" id="{19D7320E-1B56-F41D-E27D-812E405D1FFC}"/>
              </a:ext>
            </a:extLst>
          </xdr:cNvPr>
          <xdr:cNvSpPr>
            <a:spLocks noChangeAspect="1" noChangeArrowheads="1" noChangeShapeType="1" noTextEdit="1"/>
          </xdr:cNvSpPr>
        </xdr:nvSpPr>
        <xdr:spPr bwMode="auto">
          <a:xfrm rot="336566">
            <a:off x="7605109" y="386461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6" name="WordArt 743">
            <a:extLst>
              <a:ext uri="{FF2B5EF4-FFF2-40B4-BE49-F238E27FC236}">
                <a16:creationId xmlns:a16="http://schemas.microsoft.com/office/drawing/2014/main" id="{AC9661CA-E8CC-2858-9B8A-3348020FB2CA}"/>
              </a:ext>
            </a:extLst>
          </xdr:cNvPr>
          <xdr:cNvSpPr>
            <a:spLocks noChangeAspect="1" noChangeArrowheads="1" noChangeShapeType="1" noTextEdit="1"/>
          </xdr:cNvSpPr>
        </xdr:nvSpPr>
        <xdr:spPr bwMode="auto">
          <a:xfrm rot="276128">
            <a:off x="7892382" y="4112321"/>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7" name="AutoShape 744">
            <a:extLst>
              <a:ext uri="{FF2B5EF4-FFF2-40B4-BE49-F238E27FC236}">
                <a16:creationId xmlns:a16="http://schemas.microsoft.com/office/drawing/2014/main" id="{865F456A-E416-4050-8A83-08903F17E89C}"/>
              </a:ext>
            </a:extLst>
          </xdr:cNvPr>
          <xdr:cNvSpPr>
            <a:spLocks noChangeAspect="1" noChangeArrowheads="1"/>
          </xdr:cNvSpPr>
        </xdr:nvSpPr>
        <xdr:spPr bwMode="auto">
          <a:xfrm rot="16200000">
            <a:off x="6734881" y="5578864"/>
            <a:ext cx="41073" cy="35572"/>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8" name="AutoShape 745">
            <a:extLst>
              <a:ext uri="{FF2B5EF4-FFF2-40B4-BE49-F238E27FC236}">
                <a16:creationId xmlns:a16="http://schemas.microsoft.com/office/drawing/2014/main" id="{A664024A-49E9-26FC-39C1-BE00F869DABA}"/>
              </a:ext>
            </a:extLst>
          </xdr:cNvPr>
          <xdr:cNvSpPr>
            <a:spLocks noChangeAspect="1" noChangeArrowheads="1"/>
          </xdr:cNvSpPr>
        </xdr:nvSpPr>
        <xdr:spPr bwMode="auto">
          <a:xfrm rot="16200000">
            <a:off x="6968256" y="5312110"/>
            <a:ext cx="41073" cy="3449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Oval 746">
            <a:extLst>
              <a:ext uri="{FF2B5EF4-FFF2-40B4-BE49-F238E27FC236}">
                <a16:creationId xmlns:a16="http://schemas.microsoft.com/office/drawing/2014/main" id="{C8A87A6C-2B90-E4AA-FCA4-E52D3A5A4760}"/>
              </a:ext>
            </a:extLst>
          </xdr:cNvPr>
          <xdr:cNvSpPr>
            <a:spLocks noChangeAspect="1" noChangeArrowheads="1"/>
          </xdr:cNvSpPr>
        </xdr:nvSpPr>
        <xdr:spPr bwMode="auto">
          <a:xfrm rot="16200000">
            <a:off x="7863091" y="2646670"/>
            <a:ext cx="39178" cy="33416"/>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WordArt 747">
            <a:extLst>
              <a:ext uri="{FF2B5EF4-FFF2-40B4-BE49-F238E27FC236}">
                <a16:creationId xmlns:a16="http://schemas.microsoft.com/office/drawing/2014/main" id="{A05301B3-F62D-DC0B-1015-E91B9DCA873F}"/>
              </a:ext>
            </a:extLst>
          </xdr:cNvPr>
          <xdr:cNvSpPr>
            <a:spLocks noChangeAspect="1" noChangeArrowheads="1" noChangeShapeType="1" noTextEdit="1"/>
          </xdr:cNvSpPr>
        </xdr:nvSpPr>
        <xdr:spPr bwMode="auto">
          <a:xfrm>
            <a:off x="7904778" y="2639366"/>
            <a:ext cx="140672"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1" name="WordArt 748">
            <a:extLst>
              <a:ext uri="{FF2B5EF4-FFF2-40B4-BE49-F238E27FC236}">
                <a16:creationId xmlns:a16="http://schemas.microsoft.com/office/drawing/2014/main" id="{BEF0B803-3E13-E702-6FA0-59F0D14F4BC8}"/>
              </a:ext>
            </a:extLst>
          </xdr:cNvPr>
          <xdr:cNvSpPr>
            <a:spLocks noChangeAspect="1" noChangeArrowheads="1" noChangeShapeType="1" noTextEdit="1"/>
          </xdr:cNvSpPr>
        </xdr:nvSpPr>
        <xdr:spPr bwMode="auto">
          <a:xfrm rot="302792">
            <a:off x="7890765" y="327568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2" name="WordArt 749">
            <a:extLst>
              <a:ext uri="{FF2B5EF4-FFF2-40B4-BE49-F238E27FC236}">
                <a16:creationId xmlns:a16="http://schemas.microsoft.com/office/drawing/2014/main" id="{B1F14A6F-3F3D-E471-A6EA-50B007732A68}"/>
              </a:ext>
            </a:extLst>
          </xdr:cNvPr>
          <xdr:cNvSpPr>
            <a:spLocks noChangeAspect="1" noChangeArrowheads="1" noChangeShapeType="1" noTextEdit="1"/>
          </xdr:cNvSpPr>
        </xdr:nvSpPr>
        <xdr:spPr bwMode="auto">
          <a:xfrm>
            <a:off x="7816925" y="3565097"/>
            <a:ext cx="160075"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3" name="WordArt 750">
            <a:extLst>
              <a:ext uri="{FF2B5EF4-FFF2-40B4-BE49-F238E27FC236}">
                <a16:creationId xmlns:a16="http://schemas.microsoft.com/office/drawing/2014/main" id="{955E5656-A7F7-80D0-F739-752CF0964B70}"/>
              </a:ext>
            </a:extLst>
          </xdr:cNvPr>
          <xdr:cNvSpPr>
            <a:spLocks noChangeAspect="1" noChangeArrowheads="1" noChangeShapeType="1" noTextEdit="1"/>
          </xdr:cNvSpPr>
        </xdr:nvSpPr>
        <xdr:spPr bwMode="auto">
          <a:xfrm>
            <a:off x="7668708" y="2353116"/>
            <a:ext cx="14929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4" name="WordArt 751">
            <a:extLst>
              <a:ext uri="{FF2B5EF4-FFF2-40B4-BE49-F238E27FC236}">
                <a16:creationId xmlns:a16="http://schemas.microsoft.com/office/drawing/2014/main" id="{50FDA196-65D4-4F76-0D9E-F8BAF91EB326}"/>
              </a:ext>
            </a:extLst>
          </xdr:cNvPr>
          <xdr:cNvSpPr>
            <a:spLocks noChangeAspect="1" noChangeArrowheads="1" noChangeShapeType="1" noTextEdit="1"/>
          </xdr:cNvSpPr>
        </xdr:nvSpPr>
        <xdr:spPr bwMode="auto">
          <a:xfrm>
            <a:off x="7620739" y="2246957"/>
            <a:ext cx="149296" cy="53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2">
            <a:extLst>
              <a:ext uri="{FF2B5EF4-FFF2-40B4-BE49-F238E27FC236}">
                <a16:creationId xmlns:a16="http://schemas.microsoft.com/office/drawing/2014/main" id="{A48C111D-A3C5-585C-EC4A-FEBA2D5228D7}"/>
              </a:ext>
            </a:extLst>
          </xdr:cNvPr>
          <xdr:cNvSpPr>
            <a:spLocks noChangeAspect="1" noChangeArrowheads="1" noChangeShapeType="1" noTextEdit="1"/>
          </xdr:cNvSpPr>
        </xdr:nvSpPr>
        <xdr:spPr bwMode="auto">
          <a:xfrm>
            <a:off x="7626129" y="2141430"/>
            <a:ext cx="148757" cy="5307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Line 753">
            <a:extLst>
              <a:ext uri="{FF2B5EF4-FFF2-40B4-BE49-F238E27FC236}">
                <a16:creationId xmlns:a16="http://schemas.microsoft.com/office/drawing/2014/main" id="{B79D1B12-8161-D12C-51D5-A21D059490AB}"/>
              </a:ext>
            </a:extLst>
          </xdr:cNvPr>
          <xdr:cNvSpPr>
            <a:spLocks noChangeAspect="1" noChangeShapeType="1"/>
          </xdr:cNvSpPr>
        </xdr:nvSpPr>
        <xdr:spPr bwMode="auto">
          <a:xfrm rot="16200000">
            <a:off x="4595818" y="5870819"/>
            <a:ext cx="926363" cy="3729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7" name="WordArt 754">
            <a:extLst>
              <a:ext uri="{FF2B5EF4-FFF2-40B4-BE49-F238E27FC236}">
                <a16:creationId xmlns:a16="http://schemas.microsoft.com/office/drawing/2014/main" id="{FC2D9A56-F82F-FD79-5864-D2CA719F98AE}"/>
              </a:ext>
            </a:extLst>
          </xdr:cNvPr>
          <xdr:cNvSpPr>
            <a:spLocks noChangeAspect="1" noChangeArrowheads="1" noChangeShapeType="1" noTextEdit="1"/>
          </xdr:cNvSpPr>
        </xdr:nvSpPr>
        <xdr:spPr bwMode="auto">
          <a:xfrm>
            <a:off x="4643451" y="2203988"/>
            <a:ext cx="70928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8" name="WordArt 755">
            <a:extLst>
              <a:ext uri="{FF2B5EF4-FFF2-40B4-BE49-F238E27FC236}">
                <a16:creationId xmlns:a16="http://schemas.microsoft.com/office/drawing/2014/main" id="{E96634BB-F0EA-23AE-6A1B-1E91EECB1A55}"/>
              </a:ext>
            </a:extLst>
          </xdr:cNvPr>
          <xdr:cNvSpPr>
            <a:spLocks noChangeAspect="1" noChangeArrowheads="1" noChangeShapeType="1" noTextEdit="1"/>
          </xdr:cNvSpPr>
        </xdr:nvSpPr>
        <xdr:spPr bwMode="auto">
          <a:xfrm rot="19178727">
            <a:off x="7150754" y="1797045"/>
            <a:ext cx="247389"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29" name="WordArt 756">
            <a:extLst>
              <a:ext uri="{FF2B5EF4-FFF2-40B4-BE49-F238E27FC236}">
                <a16:creationId xmlns:a16="http://schemas.microsoft.com/office/drawing/2014/main" id="{93696A8A-A109-0249-0F82-15AB82A2DD65}"/>
              </a:ext>
            </a:extLst>
          </xdr:cNvPr>
          <xdr:cNvSpPr>
            <a:spLocks noChangeAspect="1" noChangeArrowheads="1" noChangeShapeType="1" noTextEdit="1"/>
          </xdr:cNvSpPr>
        </xdr:nvSpPr>
        <xdr:spPr bwMode="auto">
          <a:xfrm>
            <a:off x="6862943" y="1989142"/>
            <a:ext cx="50933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0" name="WordArt 757">
            <a:extLst>
              <a:ext uri="{FF2B5EF4-FFF2-40B4-BE49-F238E27FC236}">
                <a16:creationId xmlns:a16="http://schemas.microsoft.com/office/drawing/2014/main" id="{C995BE3B-3285-8346-BB2B-0F3BAF5A62C3}"/>
              </a:ext>
            </a:extLst>
          </xdr:cNvPr>
          <xdr:cNvSpPr>
            <a:spLocks noChangeAspect="1" noChangeArrowheads="1" noChangeShapeType="1" noTextEdit="1"/>
          </xdr:cNvSpPr>
        </xdr:nvSpPr>
        <xdr:spPr bwMode="auto">
          <a:xfrm>
            <a:off x="6837611" y="1785039"/>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1" name="WordArt 758">
            <a:extLst>
              <a:ext uri="{FF2B5EF4-FFF2-40B4-BE49-F238E27FC236}">
                <a16:creationId xmlns:a16="http://schemas.microsoft.com/office/drawing/2014/main" id="{48077D48-A156-F7CA-DC23-CE5B98C42C50}"/>
              </a:ext>
            </a:extLst>
          </xdr:cNvPr>
          <xdr:cNvSpPr>
            <a:spLocks noChangeAspect="1" noChangeArrowheads="1" noChangeShapeType="1" noTextEdit="1"/>
          </xdr:cNvSpPr>
        </xdr:nvSpPr>
        <xdr:spPr bwMode="auto">
          <a:xfrm>
            <a:off x="6124549" y="2191982"/>
            <a:ext cx="420399" cy="10426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2" name="WordArt 759">
            <a:extLst>
              <a:ext uri="{FF2B5EF4-FFF2-40B4-BE49-F238E27FC236}">
                <a16:creationId xmlns:a16="http://schemas.microsoft.com/office/drawing/2014/main" id="{73466B4B-DB5D-87C0-95ED-3AFA1F85A34C}"/>
              </a:ext>
            </a:extLst>
          </xdr:cNvPr>
          <xdr:cNvSpPr>
            <a:spLocks noChangeAspect="1" noChangeArrowheads="1" noChangeShapeType="1" noTextEdit="1"/>
          </xdr:cNvSpPr>
        </xdr:nvSpPr>
        <xdr:spPr bwMode="auto">
          <a:xfrm rot="18046983">
            <a:off x="6367655" y="2568035"/>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3" name="WordArt 760">
            <a:extLst>
              <a:ext uri="{FF2B5EF4-FFF2-40B4-BE49-F238E27FC236}">
                <a16:creationId xmlns:a16="http://schemas.microsoft.com/office/drawing/2014/main" id="{7F2EABFE-8E1D-0C9A-2C48-31DF3E0B7EA9}"/>
              </a:ext>
            </a:extLst>
          </xdr:cNvPr>
          <xdr:cNvSpPr>
            <a:spLocks noChangeAspect="1" noChangeArrowheads="1" noChangeShapeType="1" noTextEdit="1"/>
          </xdr:cNvSpPr>
        </xdr:nvSpPr>
        <xdr:spPr bwMode="auto">
          <a:xfrm>
            <a:off x="6366009" y="2068761"/>
            <a:ext cx="142289" cy="834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4" name="WordArt 761">
            <a:extLst>
              <a:ext uri="{FF2B5EF4-FFF2-40B4-BE49-F238E27FC236}">
                <a16:creationId xmlns:a16="http://schemas.microsoft.com/office/drawing/2014/main" id="{AA5A9B04-5F16-9605-3728-780D60959755}"/>
              </a:ext>
            </a:extLst>
          </xdr:cNvPr>
          <xdr:cNvSpPr>
            <a:spLocks noChangeAspect="1" noChangeArrowheads="1" noChangeShapeType="1" noTextEdit="1"/>
          </xdr:cNvSpPr>
        </xdr:nvSpPr>
        <xdr:spPr bwMode="auto">
          <a:xfrm>
            <a:off x="6618249" y="1516482"/>
            <a:ext cx="545980"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5" name="WordArt 762">
            <a:extLst>
              <a:ext uri="{FF2B5EF4-FFF2-40B4-BE49-F238E27FC236}">
                <a16:creationId xmlns:a16="http://schemas.microsoft.com/office/drawing/2014/main" id="{20429443-2098-6FC2-9A9D-868C269CDF41}"/>
              </a:ext>
            </a:extLst>
          </xdr:cNvPr>
          <xdr:cNvSpPr>
            <a:spLocks noChangeAspect="1" noChangeArrowheads="1" noChangeShapeType="1" noTextEdit="1"/>
          </xdr:cNvSpPr>
        </xdr:nvSpPr>
        <xdr:spPr bwMode="auto">
          <a:xfrm rot="17031002">
            <a:off x="5712802" y="1964573"/>
            <a:ext cx="483402"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6" name="WordArt 763">
            <a:extLst>
              <a:ext uri="{FF2B5EF4-FFF2-40B4-BE49-F238E27FC236}">
                <a16:creationId xmlns:a16="http://schemas.microsoft.com/office/drawing/2014/main" id="{C7A30BF6-5B43-3FFC-E42E-45589FB1F498}"/>
              </a:ext>
            </a:extLst>
          </xdr:cNvPr>
          <xdr:cNvSpPr>
            <a:spLocks noChangeAspect="1" noChangeArrowheads="1" noChangeShapeType="1" noTextEdit="1"/>
          </xdr:cNvSpPr>
        </xdr:nvSpPr>
        <xdr:spPr bwMode="auto">
          <a:xfrm>
            <a:off x="5780146" y="2674752"/>
            <a:ext cx="296974"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7" name="WordArt 764">
            <a:extLst>
              <a:ext uri="{FF2B5EF4-FFF2-40B4-BE49-F238E27FC236}">
                <a16:creationId xmlns:a16="http://schemas.microsoft.com/office/drawing/2014/main" id="{2D86A762-CBBC-C8B0-4234-9636ECAE65D1}"/>
              </a:ext>
            </a:extLst>
          </xdr:cNvPr>
          <xdr:cNvSpPr>
            <a:spLocks noChangeAspect="1" noChangeArrowheads="1" noChangeShapeType="1" noTextEdit="1"/>
          </xdr:cNvSpPr>
        </xdr:nvSpPr>
        <xdr:spPr bwMode="auto">
          <a:xfrm rot="17571339">
            <a:off x="2152615" y="2290000"/>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8" name="WordArt 765">
            <a:extLst>
              <a:ext uri="{FF2B5EF4-FFF2-40B4-BE49-F238E27FC236}">
                <a16:creationId xmlns:a16="http://schemas.microsoft.com/office/drawing/2014/main" id="{9413083A-884F-F533-1C15-0606613584A5}"/>
              </a:ext>
            </a:extLst>
          </xdr:cNvPr>
          <xdr:cNvSpPr>
            <a:spLocks noChangeAspect="1" noChangeArrowheads="1" noChangeShapeType="1" noTextEdit="1"/>
          </xdr:cNvSpPr>
        </xdr:nvSpPr>
        <xdr:spPr bwMode="auto">
          <a:xfrm>
            <a:off x="3153190" y="1975872"/>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39" name="WordArt 766">
            <a:extLst>
              <a:ext uri="{FF2B5EF4-FFF2-40B4-BE49-F238E27FC236}">
                <a16:creationId xmlns:a16="http://schemas.microsoft.com/office/drawing/2014/main" id="{88D314F3-3DB7-A48D-B44E-8B558FC9BF84}"/>
              </a:ext>
            </a:extLst>
          </xdr:cNvPr>
          <xdr:cNvSpPr>
            <a:spLocks noChangeAspect="1" noChangeArrowheads="1" noChangeShapeType="1" noTextEdit="1"/>
          </xdr:cNvSpPr>
        </xdr:nvSpPr>
        <xdr:spPr bwMode="auto">
          <a:xfrm>
            <a:off x="2506422" y="3053891"/>
            <a:ext cx="133665"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0" name="WordArt 767">
            <a:extLst>
              <a:ext uri="{FF2B5EF4-FFF2-40B4-BE49-F238E27FC236}">
                <a16:creationId xmlns:a16="http://schemas.microsoft.com/office/drawing/2014/main" id="{8A1CF4BC-BBF0-CC4F-D995-7A774ABCAE26}"/>
              </a:ext>
            </a:extLst>
          </xdr:cNvPr>
          <xdr:cNvSpPr>
            <a:spLocks noChangeAspect="1" noChangeArrowheads="1" noChangeShapeType="1" noTextEdit="1"/>
          </xdr:cNvSpPr>
        </xdr:nvSpPr>
        <xdr:spPr bwMode="auto">
          <a:xfrm>
            <a:off x="1465126" y="150950"/>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1" name="WordArt 768">
            <a:extLst>
              <a:ext uri="{FF2B5EF4-FFF2-40B4-BE49-F238E27FC236}">
                <a16:creationId xmlns:a16="http://schemas.microsoft.com/office/drawing/2014/main" id="{FCE7243C-3F12-EF72-90EB-AED0ABA85C10}"/>
              </a:ext>
            </a:extLst>
          </xdr:cNvPr>
          <xdr:cNvSpPr>
            <a:spLocks noChangeAspect="1" noChangeArrowheads="1" noChangeShapeType="1" noTextEdit="1"/>
          </xdr:cNvSpPr>
        </xdr:nvSpPr>
        <xdr:spPr bwMode="auto">
          <a:xfrm>
            <a:off x="1881752" y="2602084"/>
            <a:ext cx="19995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2" name="WordArt 769">
            <a:extLst>
              <a:ext uri="{FF2B5EF4-FFF2-40B4-BE49-F238E27FC236}">
                <a16:creationId xmlns:a16="http://schemas.microsoft.com/office/drawing/2014/main" id="{A0C86C41-2DD2-29D7-A593-B56E4B5E5E04}"/>
              </a:ext>
            </a:extLst>
          </xdr:cNvPr>
          <xdr:cNvSpPr>
            <a:spLocks noChangeAspect="1" noChangeArrowheads="1" noChangeShapeType="1" noTextEdit="1"/>
          </xdr:cNvSpPr>
        </xdr:nvSpPr>
        <xdr:spPr bwMode="auto">
          <a:xfrm>
            <a:off x="1861271" y="2687390"/>
            <a:ext cx="236609"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3" name="WordArt 770">
            <a:extLst>
              <a:ext uri="{FF2B5EF4-FFF2-40B4-BE49-F238E27FC236}">
                <a16:creationId xmlns:a16="http://schemas.microsoft.com/office/drawing/2014/main" id="{ACBC4879-DF23-0C15-C565-B12280F580CE}"/>
              </a:ext>
            </a:extLst>
          </xdr:cNvPr>
          <xdr:cNvSpPr>
            <a:spLocks noChangeAspect="1" noChangeArrowheads="1" noChangeShapeType="1" noTextEdit="1"/>
          </xdr:cNvSpPr>
        </xdr:nvSpPr>
        <xdr:spPr bwMode="auto">
          <a:xfrm>
            <a:off x="1734073" y="2052964"/>
            <a:ext cx="388061" cy="7835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4" name="Rectangle 771">
            <a:extLst>
              <a:ext uri="{FF2B5EF4-FFF2-40B4-BE49-F238E27FC236}">
                <a16:creationId xmlns:a16="http://schemas.microsoft.com/office/drawing/2014/main" id="{DC753286-5B9D-DF24-C8AB-9A32ECEA9084}"/>
              </a:ext>
            </a:extLst>
          </xdr:cNvPr>
          <xdr:cNvSpPr>
            <a:spLocks noChangeAspect="1" noChangeArrowheads="1"/>
          </xdr:cNvSpPr>
        </xdr:nvSpPr>
        <xdr:spPr bwMode="auto">
          <a:xfrm rot="16200000">
            <a:off x="4961973" y="3641882"/>
            <a:ext cx="7081052" cy="40423"/>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5" name="Line 772">
            <a:extLst>
              <a:ext uri="{FF2B5EF4-FFF2-40B4-BE49-F238E27FC236}">
                <a16:creationId xmlns:a16="http://schemas.microsoft.com/office/drawing/2014/main" id="{AEA55B27-AB32-78C2-A536-EDB413FC4430}"/>
              </a:ext>
            </a:extLst>
          </xdr:cNvPr>
          <xdr:cNvSpPr>
            <a:spLocks noChangeAspect="1" noChangeShapeType="1"/>
          </xdr:cNvSpPr>
        </xdr:nvSpPr>
        <xdr:spPr bwMode="auto">
          <a:xfrm rot="16200000">
            <a:off x="4949242" y="3668096"/>
            <a:ext cx="710759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6" name="Line 773">
            <a:extLst>
              <a:ext uri="{FF2B5EF4-FFF2-40B4-BE49-F238E27FC236}">
                <a16:creationId xmlns:a16="http://schemas.microsoft.com/office/drawing/2014/main" id="{C1D50136-54D7-97C0-5B55-47767287D33B}"/>
              </a:ext>
            </a:extLst>
          </xdr:cNvPr>
          <xdr:cNvSpPr>
            <a:spLocks noChangeAspect="1" noChangeShapeType="1"/>
          </xdr:cNvSpPr>
        </xdr:nvSpPr>
        <xdr:spPr bwMode="auto">
          <a:xfrm rot="16200000" flipV="1">
            <a:off x="8507350" y="7080347"/>
            <a:ext cx="0" cy="366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4">
            <a:extLst>
              <a:ext uri="{FF2B5EF4-FFF2-40B4-BE49-F238E27FC236}">
                <a16:creationId xmlns:a16="http://schemas.microsoft.com/office/drawing/2014/main" id="{322C6DC0-728A-6B8D-0E74-B53E3193D88C}"/>
              </a:ext>
            </a:extLst>
          </xdr:cNvPr>
          <xdr:cNvSpPr>
            <a:spLocks noChangeAspect="1" noChangeShapeType="1"/>
          </xdr:cNvSpPr>
        </xdr:nvSpPr>
        <xdr:spPr bwMode="auto">
          <a:xfrm rot="16200000" flipV="1">
            <a:off x="8503038" y="696602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5">
            <a:extLst>
              <a:ext uri="{FF2B5EF4-FFF2-40B4-BE49-F238E27FC236}">
                <a16:creationId xmlns:a16="http://schemas.microsoft.com/office/drawing/2014/main" id="{C50FC4BF-2F21-86C7-B1F5-E63C75BC4A97}"/>
              </a:ext>
            </a:extLst>
          </xdr:cNvPr>
          <xdr:cNvSpPr>
            <a:spLocks noChangeAspect="1" noChangeShapeType="1"/>
          </xdr:cNvSpPr>
        </xdr:nvSpPr>
        <xdr:spPr bwMode="auto">
          <a:xfrm rot="16200000" flipV="1">
            <a:off x="8503038" y="685291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6">
            <a:extLst>
              <a:ext uri="{FF2B5EF4-FFF2-40B4-BE49-F238E27FC236}">
                <a16:creationId xmlns:a16="http://schemas.microsoft.com/office/drawing/2014/main" id="{4AEBBFF8-8771-E35D-A841-142E304E87C8}"/>
              </a:ext>
            </a:extLst>
          </xdr:cNvPr>
          <xdr:cNvSpPr>
            <a:spLocks noChangeAspect="1" noChangeShapeType="1"/>
          </xdr:cNvSpPr>
        </xdr:nvSpPr>
        <xdr:spPr bwMode="auto">
          <a:xfrm rot="16200000">
            <a:off x="8460692" y="7041801"/>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7">
            <a:extLst>
              <a:ext uri="{FF2B5EF4-FFF2-40B4-BE49-F238E27FC236}">
                <a16:creationId xmlns:a16="http://schemas.microsoft.com/office/drawing/2014/main" id="{887FD0A4-08C5-B80B-0A02-E4C7F8C09499}"/>
              </a:ext>
            </a:extLst>
          </xdr:cNvPr>
          <xdr:cNvSpPr>
            <a:spLocks noChangeAspect="1" noChangeShapeType="1"/>
          </xdr:cNvSpPr>
        </xdr:nvSpPr>
        <xdr:spPr bwMode="auto">
          <a:xfrm rot="16200000">
            <a:off x="8460692" y="681747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8">
            <a:extLst>
              <a:ext uri="{FF2B5EF4-FFF2-40B4-BE49-F238E27FC236}">
                <a16:creationId xmlns:a16="http://schemas.microsoft.com/office/drawing/2014/main" id="{E59AD44F-9D1D-BD31-4987-4A346013D9CF}"/>
              </a:ext>
            </a:extLst>
          </xdr:cNvPr>
          <xdr:cNvSpPr>
            <a:spLocks noChangeAspect="1" noChangeShapeType="1"/>
          </xdr:cNvSpPr>
        </xdr:nvSpPr>
        <xdr:spPr bwMode="auto">
          <a:xfrm rot="16200000" flipV="1">
            <a:off x="8503038" y="663048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9">
            <a:extLst>
              <a:ext uri="{FF2B5EF4-FFF2-40B4-BE49-F238E27FC236}">
                <a16:creationId xmlns:a16="http://schemas.microsoft.com/office/drawing/2014/main" id="{EB2E8405-0BB5-B9A5-E071-D0F46E99FDF1}"/>
              </a:ext>
            </a:extLst>
          </xdr:cNvPr>
          <xdr:cNvSpPr>
            <a:spLocks noChangeAspect="1" noChangeShapeType="1"/>
          </xdr:cNvSpPr>
        </xdr:nvSpPr>
        <xdr:spPr bwMode="auto">
          <a:xfrm rot="16200000" flipV="1">
            <a:off x="8503038" y="651800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80">
            <a:extLst>
              <a:ext uri="{FF2B5EF4-FFF2-40B4-BE49-F238E27FC236}">
                <a16:creationId xmlns:a16="http://schemas.microsoft.com/office/drawing/2014/main" id="{315A8023-A82B-9280-9628-842684BD4EA6}"/>
              </a:ext>
            </a:extLst>
          </xdr:cNvPr>
          <xdr:cNvSpPr>
            <a:spLocks noChangeAspect="1" noChangeShapeType="1"/>
          </xdr:cNvSpPr>
        </xdr:nvSpPr>
        <xdr:spPr bwMode="auto">
          <a:xfrm rot="16200000" flipV="1">
            <a:off x="8503038" y="640173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1">
            <a:extLst>
              <a:ext uri="{FF2B5EF4-FFF2-40B4-BE49-F238E27FC236}">
                <a16:creationId xmlns:a16="http://schemas.microsoft.com/office/drawing/2014/main" id="{C6F38AA1-92B6-AC5C-4CC8-0E41964716B6}"/>
              </a:ext>
            </a:extLst>
          </xdr:cNvPr>
          <xdr:cNvSpPr>
            <a:spLocks noChangeAspect="1" noChangeShapeType="1"/>
          </xdr:cNvSpPr>
        </xdr:nvSpPr>
        <xdr:spPr bwMode="auto">
          <a:xfrm rot="16200000" flipV="1">
            <a:off x="8503038" y="628799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2">
            <a:extLst>
              <a:ext uri="{FF2B5EF4-FFF2-40B4-BE49-F238E27FC236}">
                <a16:creationId xmlns:a16="http://schemas.microsoft.com/office/drawing/2014/main" id="{86AA1DFD-B205-975A-98F6-D60B9BBF077F}"/>
              </a:ext>
            </a:extLst>
          </xdr:cNvPr>
          <xdr:cNvSpPr>
            <a:spLocks noChangeAspect="1" noChangeShapeType="1"/>
          </xdr:cNvSpPr>
        </xdr:nvSpPr>
        <xdr:spPr bwMode="auto">
          <a:xfrm rot="16200000" flipV="1">
            <a:off x="8503038" y="617677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3">
            <a:extLst>
              <a:ext uri="{FF2B5EF4-FFF2-40B4-BE49-F238E27FC236}">
                <a16:creationId xmlns:a16="http://schemas.microsoft.com/office/drawing/2014/main" id="{15EB1849-E9BB-8A06-F1BC-AAA68AA9C671}"/>
              </a:ext>
            </a:extLst>
          </xdr:cNvPr>
          <xdr:cNvSpPr>
            <a:spLocks noChangeAspect="1" noChangeShapeType="1"/>
          </xdr:cNvSpPr>
        </xdr:nvSpPr>
        <xdr:spPr bwMode="auto">
          <a:xfrm rot="16200000" flipV="1">
            <a:off x="8503038" y="606430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4">
            <a:extLst>
              <a:ext uri="{FF2B5EF4-FFF2-40B4-BE49-F238E27FC236}">
                <a16:creationId xmlns:a16="http://schemas.microsoft.com/office/drawing/2014/main" id="{4F741856-8E04-05D4-750C-576D718FF94B}"/>
              </a:ext>
            </a:extLst>
          </xdr:cNvPr>
          <xdr:cNvSpPr>
            <a:spLocks noChangeAspect="1" noChangeShapeType="1"/>
          </xdr:cNvSpPr>
        </xdr:nvSpPr>
        <xdr:spPr bwMode="auto">
          <a:xfrm rot="16200000" flipV="1">
            <a:off x="8503038" y="594676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5">
            <a:extLst>
              <a:ext uri="{FF2B5EF4-FFF2-40B4-BE49-F238E27FC236}">
                <a16:creationId xmlns:a16="http://schemas.microsoft.com/office/drawing/2014/main" id="{57CDB132-1B26-8506-64A8-543CA57045F8}"/>
              </a:ext>
            </a:extLst>
          </xdr:cNvPr>
          <xdr:cNvSpPr>
            <a:spLocks noChangeAspect="1" noChangeShapeType="1"/>
          </xdr:cNvSpPr>
        </xdr:nvSpPr>
        <xdr:spPr bwMode="auto">
          <a:xfrm rot="16200000" flipV="1">
            <a:off x="8503038" y="583492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6">
            <a:extLst>
              <a:ext uri="{FF2B5EF4-FFF2-40B4-BE49-F238E27FC236}">
                <a16:creationId xmlns:a16="http://schemas.microsoft.com/office/drawing/2014/main" id="{FC862047-A90A-9E2D-905C-6AA139CF4723}"/>
              </a:ext>
            </a:extLst>
          </xdr:cNvPr>
          <xdr:cNvSpPr>
            <a:spLocks noChangeAspect="1" noChangeShapeType="1"/>
          </xdr:cNvSpPr>
        </xdr:nvSpPr>
        <xdr:spPr bwMode="auto">
          <a:xfrm rot="16200000">
            <a:off x="8461324" y="6365038"/>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7">
            <a:extLst>
              <a:ext uri="{FF2B5EF4-FFF2-40B4-BE49-F238E27FC236}">
                <a16:creationId xmlns:a16="http://schemas.microsoft.com/office/drawing/2014/main" id="{5E45ACAF-DC0E-915E-89CE-26064BFA354A}"/>
              </a:ext>
            </a:extLst>
          </xdr:cNvPr>
          <xdr:cNvSpPr>
            <a:spLocks noChangeAspect="1" noChangeShapeType="1"/>
          </xdr:cNvSpPr>
        </xdr:nvSpPr>
        <xdr:spPr bwMode="auto">
          <a:xfrm rot="16200000">
            <a:off x="8460692" y="659504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8">
            <a:extLst>
              <a:ext uri="{FF2B5EF4-FFF2-40B4-BE49-F238E27FC236}">
                <a16:creationId xmlns:a16="http://schemas.microsoft.com/office/drawing/2014/main" id="{0FAA92A8-2BC4-3725-F4B7-8A2A125A90F0}"/>
              </a:ext>
            </a:extLst>
          </xdr:cNvPr>
          <xdr:cNvSpPr>
            <a:spLocks noChangeAspect="1" noChangeShapeType="1"/>
          </xdr:cNvSpPr>
        </xdr:nvSpPr>
        <xdr:spPr bwMode="auto">
          <a:xfrm rot="16200000">
            <a:off x="8460060" y="5685747"/>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9">
            <a:extLst>
              <a:ext uri="{FF2B5EF4-FFF2-40B4-BE49-F238E27FC236}">
                <a16:creationId xmlns:a16="http://schemas.microsoft.com/office/drawing/2014/main" id="{D62A6BD1-8FF9-6ADC-D17B-203A013FF262}"/>
              </a:ext>
            </a:extLst>
          </xdr:cNvPr>
          <xdr:cNvSpPr>
            <a:spLocks noChangeAspect="1" noChangeShapeType="1"/>
          </xdr:cNvSpPr>
        </xdr:nvSpPr>
        <xdr:spPr bwMode="auto">
          <a:xfrm rot="16200000">
            <a:off x="8461324" y="6140714"/>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90">
            <a:extLst>
              <a:ext uri="{FF2B5EF4-FFF2-40B4-BE49-F238E27FC236}">
                <a16:creationId xmlns:a16="http://schemas.microsoft.com/office/drawing/2014/main" id="{5F5DC9D0-964C-23C5-C92C-E9D5075E7BC4}"/>
              </a:ext>
            </a:extLst>
          </xdr:cNvPr>
          <xdr:cNvSpPr>
            <a:spLocks noChangeAspect="1" noChangeShapeType="1"/>
          </xdr:cNvSpPr>
        </xdr:nvSpPr>
        <xdr:spPr bwMode="auto">
          <a:xfrm rot="16200000">
            <a:off x="8460692" y="591070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1">
            <a:extLst>
              <a:ext uri="{FF2B5EF4-FFF2-40B4-BE49-F238E27FC236}">
                <a16:creationId xmlns:a16="http://schemas.microsoft.com/office/drawing/2014/main" id="{3472B30D-A42A-B666-21D0-67D61ECF961D}"/>
              </a:ext>
            </a:extLst>
          </xdr:cNvPr>
          <xdr:cNvSpPr>
            <a:spLocks noChangeAspect="1" noChangeShapeType="1"/>
          </xdr:cNvSpPr>
        </xdr:nvSpPr>
        <xdr:spPr bwMode="auto">
          <a:xfrm rot="16200000" flipV="1">
            <a:off x="8503038" y="572244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2">
            <a:extLst>
              <a:ext uri="{FF2B5EF4-FFF2-40B4-BE49-F238E27FC236}">
                <a16:creationId xmlns:a16="http://schemas.microsoft.com/office/drawing/2014/main" id="{54A85ECE-CFB5-3DFB-2B75-56FB43FBCCFB}"/>
              </a:ext>
            </a:extLst>
          </xdr:cNvPr>
          <xdr:cNvSpPr>
            <a:spLocks noChangeAspect="1" noChangeShapeType="1"/>
          </xdr:cNvSpPr>
        </xdr:nvSpPr>
        <xdr:spPr bwMode="auto">
          <a:xfrm rot="16200000" flipV="1">
            <a:off x="8503038" y="560807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3">
            <a:extLst>
              <a:ext uri="{FF2B5EF4-FFF2-40B4-BE49-F238E27FC236}">
                <a16:creationId xmlns:a16="http://schemas.microsoft.com/office/drawing/2014/main" id="{9E2BAA99-EE9C-9E38-139B-6FAE073CC6AE}"/>
              </a:ext>
            </a:extLst>
          </xdr:cNvPr>
          <xdr:cNvSpPr>
            <a:spLocks noChangeAspect="1" noChangeShapeType="1"/>
          </xdr:cNvSpPr>
        </xdr:nvSpPr>
        <xdr:spPr bwMode="auto">
          <a:xfrm rot="16200000" flipV="1">
            <a:off x="8503038" y="549243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4">
            <a:extLst>
              <a:ext uri="{FF2B5EF4-FFF2-40B4-BE49-F238E27FC236}">
                <a16:creationId xmlns:a16="http://schemas.microsoft.com/office/drawing/2014/main" id="{D589D85C-B976-D6B4-EAD0-17DD92695D9C}"/>
              </a:ext>
            </a:extLst>
          </xdr:cNvPr>
          <xdr:cNvSpPr>
            <a:spLocks noChangeAspect="1" noChangeShapeType="1"/>
          </xdr:cNvSpPr>
        </xdr:nvSpPr>
        <xdr:spPr bwMode="auto">
          <a:xfrm rot="16200000" flipV="1">
            <a:off x="8503038" y="538121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5">
            <a:extLst>
              <a:ext uri="{FF2B5EF4-FFF2-40B4-BE49-F238E27FC236}">
                <a16:creationId xmlns:a16="http://schemas.microsoft.com/office/drawing/2014/main" id="{C8D47181-306C-0B92-430F-36432140ED66}"/>
              </a:ext>
            </a:extLst>
          </xdr:cNvPr>
          <xdr:cNvSpPr>
            <a:spLocks noChangeAspect="1" noChangeShapeType="1"/>
          </xdr:cNvSpPr>
        </xdr:nvSpPr>
        <xdr:spPr bwMode="auto">
          <a:xfrm rot="16200000" flipV="1">
            <a:off x="8503038" y="526368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6">
            <a:extLst>
              <a:ext uri="{FF2B5EF4-FFF2-40B4-BE49-F238E27FC236}">
                <a16:creationId xmlns:a16="http://schemas.microsoft.com/office/drawing/2014/main" id="{A4B40348-38A0-2C20-4B63-7D12CB1E9561}"/>
              </a:ext>
            </a:extLst>
          </xdr:cNvPr>
          <xdr:cNvSpPr>
            <a:spLocks noChangeAspect="1" noChangeShapeType="1"/>
          </xdr:cNvSpPr>
        </xdr:nvSpPr>
        <xdr:spPr bwMode="auto">
          <a:xfrm rot="16200000" flipV="1">
            <a:off x="8503038" y="51524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7">
            <a:extLst>
              <a:ext uri="{FF2B5EF4-FFF2-40B4-BE49-F238E27FC236}">
                <a16:creationId xmlns:a16="http://schemas.microsoft.com/office/drawing/2014/main" id="{5F0F8E58-8D2E-C027-3447-4598EF908121}"/>
              </a:ext>
            </a:extLst>
          </xdr:cNvPr>
          <xdr:cNvSpPr>
            <a:spLocks noChangeAspect="1" noChangeShapeType="1"/>
          </xdr:cNvSpPr>
        </xdr:nvSpPr>
        <xdr:spPr bwMode="auto">
          <a:xfrm rot="16200000" flipV="1">
            <a:off x="8503038" y="50380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8">
            <a:extLst>
              <a:ext uri="{FF2B5EF4-FFF2-40B4-BE49-F238E27FC236}">
                <a16:creationId xmlns:a16="http://schemas.microsoft.com/office/drawing/2014/main" id="{F08C3FA4-AEE6-8E3A-9008-B020C89780BE}"/>
              </a:ext>
            </a:extLst>
          </xdr:cNvPr>
          <xdr:cNvSpPr>
            <a:spLocks noChangeAspect="1" noChangeShapeType="1"/>
          </xdr:cNvSpPr>
        </xdr:nvSpPr>
        <xdr:spPr bwMode="auto">
          <a:xfrm rot="16200000" flipV="1">
            <a:off x="8503038" y="492119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9">
            <a:extLst>
              <a:ext uri="{FF2B5EF4-FFF2-40B4-BE49-F238E27FC236}">
                <a16:creationId xmlns:a16="http://schemas.microsoft.com/office/drawing/2014/main" id="{9651CE69-79AD-C303-821B-B18131CFAD12}"/>
              </a:ext>
            </a:extLst>
          </xdr:cNvPr>
          <xdr:cNvSpPr>
            <a:spLocks noChangeAspect="1" noChangeShapeType="1"/>
          </xdr:cNvSpPr>
        </xdr:nvSpPr>
        <xdr:spPr bwMode="auto">
          <a:xfrm rot="16200000">
            <a:off x="8460692" y="5228253"/>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800">
            <a:extLst>
              <a:ext uri="{FF2B5EF4-FFF2-40B4-BE49-F238E27FC236}">
                <a16:creationId xmlns:a16="http://schemas.microsoft.com/office/drawing/2014/main" id="{65CB6591-67C6-B8DA-484A-5DC296BF31BC}"/>
              </a:ext>
            </a:extLst>
          </xdr:cNvPr>
          <xdr:cNvSpPr>
            <a:spLocks noChangeAspect="1" noChangeShapeType="1"/>
          </xdr:cNvSpPr>
        </xdr:nvSpPr>
        <xdr:spPr bwMode="auto">
          <a:xfrm rot="16200000">
            <a:off x="8461277" y="5456368"/>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1">
            <a:extLst>
              <a:ext uri="{FF2B5EF4-FFF2-40B4-BE49-F238E27FC236}">
                <a16:creationId xmlns:a16="http://schemas.microsoft.com/office/drawing/2014/main" id="{5ED16052-B98D-C131-8E94-F22DF70C8556}"/>
              </a:ext>
            </a:extLst>
          </xdr:cNvPr>
          <xdr:cNvSpPr>
            <a:spLocks noChangeAspect="1" noChangeShapeType="1"/>
          </xdr:cNvSpPr>
        </xdr:nvSpPr>
        <xdr:spPr bwMode="auto">
          <a:xfrm rot="16200000">
            <a:off x="8458750" y="499887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2">
            <a:extLst>
              <a:ext uri="{FF2B5EF4-FFF2-40B4-BE49-F238E27FC236}">
                <a16:creationId xmlns:a16="http://schemas.microsoft.com/office/drawing/2014/main" id="{F43F5077-6D3D-BE3E-4208-FFFF5E0A29B1}"/>
              </a:ext>
            </a:extLst>
          </xdr:cNvPr>
          <xdr:cNvSpPr>
            <a:spLocks noChangeAspect="1" noChangeShapeType="1"/>
          </xdr:cNvSpPr>
        </xdr:nvSpPr>
        <xdr:spPr bwMode="auto">
          <a:xfrm rot="16200000" flipV="1">
            <a:off x="8503038" y="480998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3">
            <a:extLst>
              <a:ext uri="{FF2B5EF4-FFF2-40B4-BE49-F238E27FC236}">
                <a16:creationId xmlns:a16="http://schemas.microsoft.com/office/drawing/2014/main" id="{52D3A329-8859-A420-DDF8-723A1DB941A8}"/>
              </a:ext>
            </a:extLst>
          </xdr:cNvPr>
          <xdr:cNvSpPr>
            <a:spLocks noChangeAspect="1" noChangeShapeType="1"/>
          </xdr:cNvSpPr>
        </xdr:nvSpPr>
        <xdr:spPr bwMode="auto">
          <a:xfrm rot="16200000" flipV="1">
            <a:off x="8503038" y="469750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4">
            <a:extLst>
              <a:ext uri="{FF2B5EF4-FFF2-40B4-BE49-F238E27FC236}">
                <a16:creationId xmlns:a16="http://schemas.microsoft.com/office/drawing/2014/main" id="{B89A582F-EEF4-D0B8-61EB-DD0876693EA9}"/>
              </a:ext>
            </a:extLst>
          </xdr:cNvPr>
          <xdr:cNvSpPr>
            <a:spLocks noChangeAspect="1" noChangeShapeType="1"/>
          </xdr:cNvSpPr>
        </xdr:nvSpPr>
        <xdr:spPr bwMode="auto">
          <a:xfrm rot="16200000" flipV="1">
            <a:off x="8503038" y="457997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5">
            <a:extLst>
              <a:ext uri="{FF2B5EF4-FFF2-40B4-BE49-F238E27FC236}">
                <a16:creationId xmlns:a16="http://schemas.microsoft.com/office/drawing/2014/main" id="{5A5A162B-308C-12B0-6112-1B49E023A9EE}"/>
              </a:ext>
            </a:extLst>
          </xdr:cNvPr>
          <xdr:cNvSpPr>
            <a:spLocks noChangeAspect="1" noChangeShapeType="1"/>
          </xdr:cNvSpPr>
        </xdr:nvSpPr>
        <xdr:spPr bwMode="auto">
          <a:xfrm rot="16200000" flipV="1">
            <a:off x="8503038" y="446812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6">
            <a:extLst>
              <a:ext uri="{FF2B5EF4-FFF2-40B4-BE49-F238E27FC236}">
                <a16:creationId xmlns:a16="http://schemas.microsoft.com/office/drawing/2014/main" id="{09EA4D4B-FA93-924A-34AA-2A5E85533CCC}"/>
              </a:ext>
            </a:extLst>
          </xdr:cNvPr>
          <xdr:cNvSpPr>
            <a:spLocks noChangeAspect="1" noChangeShapeType="1"/>
          </xdr:cNvSpPr>
        </xdr:nvSpPr>
        <xdr:spPr bwMode="auto">
          <a:xfrm rot="16200000" flipV="1">
            <a:off x="8503038" y="435564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7">
            <a:extLst>
              <a:ext uri="{FF2B5EF4-FFF2-40B4-BE49-F238E27FC236}">
                <a16:creationId xmlns:a16="http://schemas.microsoft.com/office/drawing/2014/main" id="{60BAB04D-2BE3-A078-EAF1-393F870E4BB9}"/>
              </a:ext>
            </a:extLst>
          </xdr:cNvPr>
          <xdr:cNvSpPr>
            <a:spLocks noChangeAspect="1" noChangeShapeType="1"/>
          </xdr:cNvSpPr>
        </xdr:nvSpPr>
        <xdr:spPr bwMode="auto">
          <a:xfrm rot="16200000" flipV="1">
            <a:off x="8503038" y="42444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8">
            <a:extLst>
              <a:ext uri="{FF2B5EF4-FFF2-40B4-BE49-F238E27FC236}">
                <a16:creationId xmlns:a16="http://schemas.microsoft.com/office/drawing/2014/main" id="{1C86739D-C6E2-AD3E-9412-EEAFF8119A82}"/>
              </a:ext>
            </a:extLst>
          </xdr:cNvPr>
          <xdr:cNvSpPr>
            <a:spLocks noChangeAspect="1" noChangeShapeType="1"/>
          </xdr:cNvSpPr>
        </xdr:nvSpPr>
        <xdr:spPr bwMode="auto">
          <a:xfrm rot="16200000" flipV="1">
            <a:off x="8503038" y="412563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9">
            <a:extLst>
              <a:ext uri="{FF2B5EF4-FFF2-40B4-BE49-F238E27FC236}">
                <a16:creationId xmlns:a16="http://schemas.microsoft.com/office/drawing/2014/main" id="{63BCFC3E-694B-E5C2-2D6C-70E60A9B56CD}"/>
              </a:ext>
            </a:extLst>
          </xdr:cNvPr>
          <xdr:cNvSpPr>
            <a:spLocks noChangeAspect="1" noChangeShapeType="1"/>
          </xdr:cNvSpPr>
        </xdr:nvSpPr>
        <xdr:spPr bwMode="auto">
          <a:xfrm rot="16200000" flipV="1">
            <a:off x="8503038" y="401315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10">
            <a:extLst>
              <a:ext uri="{FF2B5EF4-FFF2-40B4-BE49-F238E27FC236}">
                <a16:creationId xmlns:a16="http://schemas.microsoft.com/office/drawing/2014/main" id="{3583C8E1-A07B-ABF6-D23D-7439F78B8A70}"/>
              </a:ext>
            </a:extLst>
          </xdr:cNvPr>
          <xdr:cNvSpPr>
            <a:spLocks noChangeAspect="1" noChangeShapeType="1"/>
          </xdr:cNvSpPr>
        </xdr:nvSpPr>
        <xdr:spPr bwMode="auto">
          <a:xfrm rot="16200000">
            <a:off x="8460692" y="454390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1">
            <a:extLst>
              <a:ext uri="{FF2B5EF4-FFF2-40B4-BE49-F238E27FC236}">
                <a16:creationId xmlns:a16="http://schemas.microsoft.com/office/drawing/2014/main" id="{F58FC184-A2D5-E7FA-4650-368A1F5CC279}"/>
              </a:ext>
            </a:extLst>
          </xdr:cNvPr>
          <xdr:cNvSpPr>
            <a:spLocks noChangeAspect="1" noChangeShapeType="1"/>
          </xdr:cNvSpPr>
        </xdr:nvSpPr>
        <xdr:spPr bwMode="auto">
          <a:xfrm rot="16200000">
            <a:off x="8461277" y="477265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2">
            <a:extLst>
              <a:ext uri="{FF2B5EF4-FFF2-40B4-BE49-F238E27FC236}">
                <a16:creationId xmlns:a16="http://schemas.microsoft.com/office/drawing/2014/main" id="{08A5E1D7-40CA-91CD-5324-D552F0845B93}"/>
              </a:ext>
            </a:extLst>
          </xdr:cNvPr>
          <xdr:cNvSpPr>
            <a:spLocks noChangeAspect="1" noChangeShapeType="1"/>
          </xdr:cNvSpPr>
        </xdr:nvSpPr>
        <xdr:spPr bwMode="auto">
          <a:xfrm rot="16200000">
            <a:off x="8461277" y="4318319"/>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3">
            <a:extLst>
              <a:ext uri="{FF2B5EF4-FFF2-40B4-BE49-F238E27FC236}">
                <a16:creationId xmlns:a16="http://schemas.microsoft.com/office/drawing/2014/main" id="{7F1D7810-1B95-3F1D-D78A-222FBEAB1183}"/>
              </a:ext>
            </a:extLst>
          </xdr:cNvPr>
          <xdr:cNvSpPr>
            <a:spLocks noChangeAspect="1" noChangeShapeType="1"/>
          </xdr:cNvSpPr>
        </xdr:nvSpPr>
        <xdr:spPr bwMode="auto">
          <a:xfrm rot="16200000">
            <a:off x="8458750" y="386335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4">
            <a:extLst>
              <a:ext uri="{FF2B5EF4-FFF2-40B4-BE49-F238E27FC236}">
                <a16:creationId xmlns:a16="http://schemas.microsoft.com/office/drawing/2014/main" id="{AA4F54EB-6903-0FF8-4F5D-BEEBA318747D}"/>
              </a:ext>
            </a:extLst>
          </xdr:cNvPr>
          <xdr:cNvSpPr>
            <a:spLocks noChangeAspect="1" noChangeShapeType="1"/>
          </xdr:cNvSpPr>
        </xdr:nvSpPr>
        <xdr:spPr bwMode="auto">
          <a:xfrm rot="16200000">
            <a:off x="8460060" y="408957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5">
            <a:extLst>
              <a:ext uri="{FF2B5EF4-FFF2-40B4-BE49-F238E27FC236}">
                <a16:creationId xmlns:a16="http://schemas.microsoft.com/office/drawing/2014/main" id="{DC3E10A4-5434-05A7-1F61-49AE884E492F}"/>
              </a:ext>
            </a:extLst>
          </xdr:cNvPr>
          <xdr:cNvSpPr>
            <a:spLocks noChangeAspect="1" noChangeShapeType="1"/>
          </xdr:cNvSpPr>
        </xdr:nvSpPr>
        <xdr:spPr bwMode="auto">
          <a:xfrm rot="16200000">
            <a:off x="8459382" y="3637133"/>
            <a:ext cx="1099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6">
            <a:extLst>
              <a:ext uri="{FF2B5EF4-FFF2-40B4-BE49-F238E27FC236}">
                <a16:creationId xmlns:a16="http://schemas.microsoft.com/office/drawing/2014/main" id="{7FA51B69-8FAC-9ACF-FC9C-F86DAF3DB5B9}"/>
              </a:ext>
            </a:extLst>
          </xdr:cNvPr>
          <xdr:cNvSpPr>
            <a:spLocks noChangeAspect="1" noChangeShapeType="1"/>
          </xdr:cNvSpPr>
        </xdr:nvSpPr>
        <xdr:spPr bwMode="auto">
          <a:xfrm rot="16200000" flipV="1">
            <a:off x="8503038" y="390194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7">
            <a:extLst>
              <a:ext uri="{FF2B5EF4-FFF2-40B4-BE49-F238E27FC236}">
                <a16:creationId xmlns:a16="http://schemas.microsoft.com/office/drawing/2014/main" id="{BA5C73A1-29F0-C42C-1346-E36B0081500C}"/>
              </a:ext>
            </a:extLst>
          </xdr:cNvPr>
          <xdr:cNvSpPr>
            <a:spLocks noChangeAspect="1" noChangeShapeType="1"/>
          </xdr:cNvSpPr>
        </xdr:nvSpPr>
        <xdr:spPr bwMode="auto">
          <a:xfrm rot="16200000" flipV="1">
            <a:off x="8503038" y="378567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8">
            <a:extLst>
              <a:ext uri="{FF2B5EF4-FFF2-40B4-BE49-F238E27FC236}">
                <a16:creationId xmlns:a16="http://schemas.microsoft.com/office/drawing/2014/main" id="{DC004979-2732-73B6-4EBA-50518790D82F}"/>
              </a:ext>
            </a:extLst>
          </xdr:cNvPr>
          <xdr:cNvSpPr>
            <a:spLocks noChangeAspect="1" noChangeShapeType="1"/>
          </xdr:cNvSpPr>
        </xdr:nvSpPr>
        <xdr:spPr bwMode="auto">
          <a:xfrm rot="16200000" flipV="1">
            <a:off x="8503038" y="367446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9">
            <a:extLst>
              <a:ext uri="{FF2B5EF4-FFF2-40B4-BE49-F238E27FC236}">
                <a16:creationId xmlns:a16="http://schemas.microsoft.com/office/drawing/2014/main" id="{36A8BE05-F678-9958-4D39-019D2C1E5D52}"/>
              </a:ext>
            </a:extLst>
          </xdr:cNvPr>
          <xdr:cNvSpPr>
            <a:spLocks noChangeAspect="1" noChangeShapeType="1"/>
          </xdr:cNvSpPr>
        </xdr:nvSpPr>
        <xdr:spPr bwMode="auto">
          <a:xfrm rot="16200000" flipV="1">
            <a:off x="8503038" y="355945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20">
            <a:extLst>
              <a:ext uri="{FF2B5EF4-FFF2-40B4-BE49-F238E27FC236}">
                <a16:creationId xmlns:a16="http://schemas.microsoft.com/office/drawing/2014/main" id="{FE73BC9B-2A42-6F8E-CA38-321B266ADA95}"/>
              </a:ext>
            </a:extLst>
          </xdr:cNvPr>
          <xdr:cNvSpPr>
            <a:spLocks noChangeAspect="1" noChangeShapeType="1"/>
          </xdr:cNvSpPr>
        </xdr:nvSpPr>
        <xdr:spPr bwMode="auto">
          <a:xfrm rot="16200000" flipV="1">
            <a:off x="8503038" y="344318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1">
            <a:extLst>
              <a:ext uri="{FF2B5EF4-FFF2-40B4-BE49-F238E27FC236}">
                <a16:creationId xmlns:a16="http://schemas.microsoft.com/office/drawing/2014/main" id="{9F394C3D-1A14-A26B-43BA-363732CFDF9D}"/>
              </a:ext>
            </a:extLst>
          </xdr:cNvPr>
          <xdr:cNvSpPr>
            <a:spLocks noChangeAspect="1" noChangeShapeType="1"/>
          </xdr:cNvSpPr>
        </xdr:nvSpPr>
        <xdr:spPr bwMode="auto">
          <a:xfrm rot="16200000">
            <a:off x="8460060" y="340712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2">
            <a:extLst>
              <a:ext uri="{FF2B5EF4-FFF2-40B4-BE49-F238E27FC236}">
                <a16:creationId xmlns:a16="http://schemas.microsoft.com/office/drawing/2014/main" id="{29E195B0-402C-D108-A5E2-FF69DF568FF1}"/>
              </a:ext>
            </a:extLst>
          </xdr:cNvPr>
          <xdr:cNvSpPr>
            <a:spLocks noChangeAspect="1" noChangeShapeType="1"/>
          </xdr:cNvSpPr>
        </xdr:nvSpPr>
        <xdr:spPr bwMode="auto">
          <a:xfrm rot="16200000" flipV="1">
            <a:off x="8503038" y="3219495"/>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3">
            <a:extLst>
              <a:ext uri="{FF2B5EF4-FFF2-40B4-BE49-F238E27FC236}">
                <a16:creationId xmlns:a16="http://schemas.microsoft.com/office/drawing/2014/main" id="{FC472A52-E9BA-6762-E0DA-9D01B9922ECE}"/>
              </a:ext>
            </a:extLst>
          </xdr:cNvPr>
          <xdr:cNvSpPr>
            <a:spLocks noChangeAspect="1" noChangeShapeType="1"/>
          </xdr:cNvSpPr>
        </xdr:nvSpPr>
        <xdr:spPr bwMode="auto">
          <a:xfrm rot="16200000" flipV="1">
            <a:off x="8503038" y="310069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4">
            <a:extLst>
              <a:ext uri="{FF2B5EF4-FFF2-40B4-BE49-F238E27FC236}">
                <a16:creationId xmlns:a16="http://schemas.microsoft.com/office/drawing/2014/main" id="{45DB1565-FCF4-AE6D-6239-88DD6A505A4B}"/>
              </a:ext>
            </a:extLst>
          </xdr:cNvPr>
          <xdr:cNvSpPr>
            <a:spLocks noChangeAspect="1" noChangeShapeType="1"/>
          </xdr:cNvSpPr>
        </xdr:nvSpPr>
        <xdr:spPr bwMode="auto">
          <a:xfrm rot="16200000" flipV="1">
            <a:off x="8503038" y="299011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5">
            <a:extLst>
              <a:ext uri="{FF2B5EF4-FFF2-40B4-BE49-F238E27FC236}">
                <a16:creationId xmlns:a16="http://schemas.microsoft.com/office/drawing/2014/main" id="{AFD0D985-8DA2-41A8-C037-94F3D803C215}"/>
              </a:ext>
            </a:extLst>
          </xdr:cNvPr>
          <xdr:cNvSpPr>
            <a:spLocks noChangeAspect="1" noChangeShapeType="1"/>
          </xdr:cNvSpPr>
        </xdr:nvSpPr>
        <xdr:spPr bwMode="auto">
          <a:xfrm rot="16200000" flipV="1">
            <a:off x="8503038" y="287700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6">
            <a:extLst>
              <a:ext uri="{FF2B5EF4-FFF2-40B4-BE49-F238E27FC236}">
                <a16:creationId xmlns:a16="http://schemas.microsoft.com/office/drawing/2014/main" id="{381D3EAA-23FA-B853-88FF-76AC4439C069}"/>
              </a:ext>
            </a:extLst>
          </xdr:cNvPr>
          <xdr:cNvSpPr>
            <a:spLocks noChangeAspect="1" noChangeShapeType="1"/>
          </xdr:cNvSpPr>
        </xdr:nvSpPr>
        <xdr:spPr bwMode="auto">
          <a:xfrm rot="16200000" flipV="1">
            <a:off x="8503038" y="275947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7">
            <a:extLst>
              <a:ext uri="{FF2B5EF4-FFF2-40B4-BE49-F238E27FC236}">
                <a16:creationId xmlns:a16="http://schemas.microsoft.com/office/drawing/2014/main" id="{B211A2BF-20CA-9B68-CE1C-9B1B38121DFB}"/>
              </a:ext>
            </a:extLst>
          </xdr:cNvPr>
          <xdr:cNvSpPr>
            <a:spLocks noChangeAspect="1" noChangeShapeType="1"/>
          </xdr:cNvSpPr>
        </xdr:nvSpPr>
        <xdr:spPr bwMode="auto">
          <a:xfrm rot="16200000" flipV="1">
            <a:off x="8503038" y="264762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8">
            <a:extLst>
              <a:ext uri="{FF2B5EF4-FFF2-40B4-BE49-F238E27FC236}">
                <a16:creationId xmlns:a16="http://schemas.microsoft.com/office/drawing/2014/main" id="{8367358C-8028-D4AC-3D0C-5F7B4139C16F}"/>
              </a:ext>
            </a:extLst>
          </xdr:cNvPr>
          <xdr:cNvSpPr>
            <a:spLocks noChangeAspect="1" noChangeShapeType="1"/>
          </xdr:cNvSpPr>
        </xdr:nvSpPr>
        <xdr:spPr bwMode="auto">
          <a:xfrm rot="16200000" flipV="1">
            <a:off x="8503038" y="253641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9">
            <a:extLst>
              <a:ext uri="{FF2B5EF4-FFF2-40B4-BE49-F238E27FC236}">
                <a16:creationId xmlns:a16="http://schemas.microsoft.com/office/drawing/2014/main" id="{8940C3FE-009A-0B68-269D-064ED7F2A9D1}"/>
              </a:ext>
            </a:extLst>
          </xdr:cNvPr>
          <xdr:cNvSpPr>
            <a:spLocks noChangeAspect="1" noChangeShapeType="1"/>
          </xdr:cNvSpPr>
        </xdr:nvSpPr>
        <xdr:spPr bwMode="auto">
          <a:xfrm rot="16200000" flipV="1">
            <a:off x="8503038" y="24251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30">
            <a:extLst>
              <a:ext uri="{FF2B5EF4-FFF2-40B4-BE49-F238E27FC236}">
                <a16:creationId xmlns:a16="http://schemas.microsoft.com/office/drawing/2014/main" id="{6E6AD6B2-2995-3651-89B5-AF63F32BCCB9}"/>
              </a:ext>
            </a:extLst>
          </xdr:cNvPr>
          <xdr:cNvSpPr>
            <a:spLocks noChangeAspect="1" noChangeShapeType="1"/>
          </xdr:cNvSpPr>
        </xdr:nvSpPr>
        <xdr:spPr bwMode="auto">
          <a:xfrm rot="16200000" flipV="1">
            <a:off x="8503038" y="230703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1">
            <a:extLst>
              <a:ext uri="{FF2B5EF4-FFF2-40B4-BE49-F238E27FC236}">
                <a16:creationId xmlns:a16="http://schemas.microsoft.com/office/drawing/2014/main" id="{8F0DE1C1-36B3-3E20-2371-82E9D2B270E8}"/>
              </a:ext>
            </a:extLst>
          </xdr:cNvPr>
          <xdr:cNvSpPr>
            <a:spLocks noChangeAspect="1" noChangeShapeType="1"/>
          </xdr:cNvSpPr>
        </xdr:nvSpPr>
        <xdr:spPr bwMode="auto">
          <a:xfrm rot="16200000" flipV="1">
            <a:off x="8503038" y="219392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2">
            <a:extLst>
              <a:ext uri="{FF2B5EF4-FFF2-40B4-BE49-F238E27FC236}">
                <a16:creationId xmlns:a16="http://schemas.microsoft.com/office/drawing/2014/main" id="{FF45A122-1BA1-BE22-216C-EEDF0DC8B4E7}"/>
              </a:ext>
            </a:extLst>
          </xdr:cNvPr>
          <xdr:cNvSpPr>
            <a:spLocks noChangeAspect="1" noChangeShapeType="1"/>
          </xdr:cNvSpPr>
        </xdr:nvSpPr>
        <xdr:spPr bwMode="auto">
          <a:xfrm rot="16200000">
            <a:off x="8458750" y="3180903"/>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3">
            <a:extLst>
              <a:ext uri="{FF2B5EF4-FFF2-40B4-BE49-F238E27FC236}">
                <a16:creationId xmlns:a16="http://schemas.microsoft.com/office/drawing/2014/main" id="{C5EB8180-0337-B622-2ADF-71E6AF4C502C}"/>
              </a:ext>
            </a:extLst>
          </xdr:cNvPr>
          <xdr:cNvSpPr>
            <a:spLocks noChangeAspect="1" noChangeShapeType="1"/>
          </xdr:cNvSpPr>
        </xdr:nvSpPr>
        <xdr:spPr bwMode="auto">
          <a:xfrm rot="16200000">
            <a:off x="8460692" y="2952787"/>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4">
            <a:extLst>
              <a:ext uri="{FF2B5EF4-FFF2-40B4-BE49-F238E27FC236}">
                <a16:creationId xmlns:a16="http://schemas.microsoft.com/office/drawing/2014/main" id="{6A1A545E-1BE2-2F62-9397-C34C30C3879D}"/>
              </a:ext>
            </a:extLst>
          </xdr:cNvPr>
          <xdr:cNvSpPr>
            <a:spLocks noChangeAspect="1" noChangeShapeType="1"/>
          </xdr:cNvSpPr>
        </xdr:nvSpPr>
        <xdr:spPr bwMode="auto">
          <a:xfrm rot="16200000">
            <a:off x="8460692" y="2723408"/>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5">
            <a:extLst>
              <a:ext uri="{FF2B5EF4-FFF2-40B4-BE49-F238E27FC236}">
                <a16:creationId xmlns:a16="http://schemas.microsoft.com/office/drawing/2014/main" id="{DD0ADE56-E1B2-C838-5D47-7359E7A47D8B}"/>
              </a:ext>
            </a:extLst>
          </xdr:cNvPr>
          <xdr:cNvSpPr>
            <a:spLocks noChangeAspect="1" noChangeShapeType="1"/>
          </xdr:cNvSpPr>
        </xdr:nvSpPr>
        <xdr:spPr bwMode="auto">
          <a:xfrm rot="16200000">
            <a:off x="8460692" y="2500980"/>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6">
            <a:extLst>
              <a:ext uri="{FF2B5EF4-FFF2-40B4-BE49-F238E27FC236}">
                <a16:creationId xmlns:a16="http://schemas.microsoft.com/office/drawing/2014/main" id="{AD8FB80D-C605-E603-62A1-CACD24648726}"/>
              </a:ext>
            </a:extLst>
          </xdr:cNvPr>
          <xdr:cNvSpPr>
            <a:spLocks noChangeAspect="1" noChangeShapeType="1"/>
          </xdr:cNvSpPr>
        </xdr:nvSpPr>
        <xdr:spPr bwMode="auto">
          <a:xfrm rot="16200000">
            <a:off x="8460645" y="2269705"/>
            <a:ext cx="107423"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7">
            <a:extLst>
              <a:ext uri="{FF2B5EF4-FFF2-40B4-BE49-F238E27FC236}">
                <a16:creationId xmlns:a16="http://schemas.microsoft.com/office/drawing/2014/main" id="{71CFA6EA-994B-9DAB-A229-83E40C53926B}"/>
              </a:ext>
            </a:extLst>
          </xdr:cNvPr>
          <xdr:cNvSpPr>
            <a:spLocks noChangeAspect="1" noChangeShapeType="1"/>
          </xdr:cNvSpPr>
        </xdr:nvSpPr>
        <xdr:spPr bwMode="auto">
          <a:xfrm rot="16200000">
            <a:off x="8458750" y="2042854"/>
            <a:ext cx="11121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8">
            <a:extLst>
              <a:ext uri="{FF2B5EF4-FFF2-40B4-BE49-F238E27FC236}">
                <a16:creationId xmlns:a16="http://schemas.microsoft.com/office/drawing/2014/main" id="{AB78E5C9-B3EA-6677-3B46-EC979B3DCC13}"/>
              </a:ext>
            </a:extLst>
          </xdr:cNvPr>
          <xdr:cNvSpPr>
            <a:spLocks noChangeAspect="1" noChangeShapeType="1"/>
          </xdr:cNvSpPr>
        </xdr:nvSpPr>
        <xdr:spPr bwMode="auto">
          <a:xfrm rot="16200000" flipV="1">
            <a:off x="8503038" y="2081446"/>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9">
            <a:extLst>
              <a:ext uri="{FF2B5EF4-FFF2-40B4-BE49-F238E27FC236}">
                <a16:creationId xmlns:a16="http://schemas.microsoft.com/office/drawing/2014/main" id="{38B02C57-18D1-1366-CA37-4E370041E2F6}"/>
              </a:ext>
            </a:extLst>
          </xdr:cNvPr>
          <xdr:cNvSpPr>
            <a:spLocks noChangeAspect="1" noChangeShapeType="1"/>
          </xdr:cNvSpPr>
        </xdr:nvSpPr>
        <xdr:spPr bwMode="auto">
          <a:xfrm rot="16200000" flipV="1">
            <a:off x="8503038" y="196517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40">
            <a:extLst>
              <a:ext uri="{FF2B5EF4-FFF2-40B4-BE49-F238E27FC236}">
                <a16:creationId xmlns:a16="http://schemas.microsoft.com/office/drawing/2014/main" id="{EA411507-1DEE-F5A4-A6A0-A6BAABA874EC}"/>
              </a:ext>
            </a:extLst>
          </xdr:cNvPr>
          <xdr:cNvSpPr>
            <a:spLocks noChangeAspect="1" noChangeShapeType="1"/>
          </xdr:cNvSpPr>
        </xdr:nvSpPr>
        <xdr:spPr bwMode="auto">
          <a:xfrm rot="16200000" flipV="1">
            <a:off x="8503038" y="185269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1">
            <a:extLst>
              <a:ext uri="{FF2B5EF4-FFF2-40B4-BE49-F238E27FC236}">
                <a16:creationId xmlns:a16="http://schemas.microsoft.com/office/drawing/2014/main" id="{8007A3DB-E9FF-8300-FCA0-4DD8FA4ECA16}"/>
              </a:ext>
            </a:extLst>
          </xdr:cNvPr>
          <xdr:cNvSpPr>
            <a:spLocks noChangeAspect="1" noChangeShapeType="1"/>
          </xdr:cNvSpPr>
        </xdr:nvSpPr>
        <xdr:spPr bwMode="auto">
          <a:xfrm rot="16200000" flipV="1">
            <a:off x="8503038" y="17395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2">
            <a:extLst>
              <a:ext uri="{FF2B5EF4-FFF2-40B4-BE49-F238E27FC236}">
                <a16:creationId xmlns:a16="http://schemas.microsoft.com/office/drawing/2014/main" id="{10133286-5F63-A134-7BCE-895CB6E278C1}"/>
              </a:ext>
            </a:extLst>
          </xdr:cNvPr>
          <xdr:cNvSpPr>
            <a:spLocks noChangeAspect="1" noChangeShapeType="1"/>
          </xdr:cNvSpPr>
        </xdr:nvSpPr>
        <xdr:spPr bwMode="auto">
          <a:xfrm rot="16200000" flipV="1">
            <a:off x="8503038" y="162268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3">
            <a:extLst>
              <a:ext uri="{FF2B5EF4-FFF2-40B4-BE49-F238E27FC236}">
                <a16:creationId xmlns:a16="http://schemas.microsoft.com/office/drawing/2014/main" id="{3D65EA5C-CE4B-5C4A-5B5D-F8404D54942F}"/>
              </a:ext>
            </a:extLst>
          </xdr:cNvPr>
          <xdr:cNvSpPr>
            <a:spLocks noChangeAspect="1" noChangeShapeType="1"/>
          </xdr:cNvSpPr>
        </xdr:nvSpPr>
        <xdr:spPr bwMode="auto">
          <a:xfrm rot="16200000" flipV="1">
            <a:off x="8503038" y="151147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4">
            <a:extLst>
              <a:ext uri="{FF2B5EF4-FFF2-40B4-BE49-F238E27FC236}">
                <a16:creationId xmlns:a16="http://schemas.microsoft.com/office/drawing/2014/main" id="{DDA5B1FE-6D79-6EA7-1B56-737ECC7A0387}"/>
              </a:ext>
            </a:extLst>
          </xdr:cNvPr>
          <xdr:cNvSpPr>
            <a:spLocks noChangeAspect="1" noChangeShapeType="1"/>
          </xdr:cNvSpPr>
        </xdr:nvSpPr>
        <xdr:spPr bwMode="auto">
          <a:xfrm rot="16200000" flipV="1">
            <a:off x="8503038" y="139836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5">
            <a:extLst>
              <a:ext uri="{FF2B5EF4-FFF2-40B4-BE49-F238E27FC236}">
                <a16:creationId xmlns:a16="http://schemas.microsoft.com/office/drawing/2014/main" id="{4CB7CF14-ECAA-AA57-6064-73D7686A451E}"/>
              </a:ext>
            </a:extLst>
          </xdr:cNvPr>
          <xdr:cNvSpPr>
            <a:spLocks noChangeAspect="1" noChangeShapeType="1"/>
          </xdr:cNvSpPr>
        </xdr:nvSpPr>
        <xdr:spPr bwMode="auto">
          <a:xfrm rot="16200000" flipV="1">
            <a:off x="8503038" y="1280831"/>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6">
            <a:extLst>
              <a:ext uri="{FF2B5EF4-FFF2-40B4-BE49-F238E27FC236}">
                <a16:creationId xmlns:a16="http://schemas.microsoft.com/office/drawing/2014/main" id="{C0A73CF1-4AA2-F06D-6505-8E5E170213DE}"/>
              </a:ext>
            </a:extLst>
          </xdr:cNvPr>
          <xdr:cNvSpPr>
            <a:spLocks noChangeAspect="1" noChangeShapeType="1"/>
          </xdr:cNvSpPr>
        </xdr:nvSpPr>
        <xdr:spPr bwMode="auto">
          <a:xfrm rot="16200000">
            <a:off x="8460060" y="181600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7">
            <a:extLst>
              <a:ext uri="{FF2B5EF4-FFF2-40B4-BE49-F238E27FC236}">
                <a16:creationId xmlns:a16="http://schemas.microsoft.com/office/drawing/2014/main" id="{1FB01D0D-19E7-E729-1A6A-7C4DE4CB79AC}"/>
              </a:ext>
            </a:extLst>
          </xdr:cNvPr>
          <xdr:cNvSpPr>
            <a:spLocks noChangeAspect="1" noChangeShapeType="1"/>
          </xdr:cNvSpPr>
        </xdr:nvSpPr>
        <xdr:spPr bwMode="auto">
          <a:xfrm rot="16200000">
            <a:off x="8461324" y="1586623"/>
            <a:ext cx="10552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8">
            <a:extLst>
              <a:ext uri="{FF2B5EF4-FFF2-40B4-BE49-F238E27FC236}">
                <a16:creationId xmlns:a16="http://schemas.microsoft.com/office/drawing/2014/main" id="{78C46A07-D53A-126B-E5BE-85D65E89C79E}"/>
              </a:ext>
            </a:extLst>
          </xdr:cNvPr>
          <xdr:cNvSpPr>
            <a:spLocks noChangeAspect="1" noChangeShapeType="1"/>
          </xdr:cNvSpPr>
        </xdr:nvSpPr>
        <xdr:spPr bwMode="auto">
          <a:xfrm rot="16200000">
            <a:off x="8457532" y="1359772"/>
            <a:ext cx="11311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9">
            <a:extLst>
              <a:ext uri="{FF2B5EF4-FFF2-40B4-BE49-F238E27FC236}">
                <a16:creationId xmlns:a16="http://schemas.microsoft.com/office/drawing/2014/main" id="{8759F1C4-E056-D605-A972-44EF527AA203}"/>
              </a:ext>
            </a:extLst>
          </xdr:cNvPr>
          <xdr:cNvSpPr>
            <a:spLocks noChangeAspect="1" noChangeShapeType="1"/>
          </xdr:cNvSpPr>
        </xdr:nvSpPr>
        <xdr:spPr bwMode="auto">
          <a:xfrm rot="16200000" flipV="1">
            <a:off x="8503038" y="116961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50">
            <a:extLst>
              <a:ext uri="{FF2B5EF4-FFF2-40B4-BE49-F238E27FC236}">
                <a16:creationId xmlns:a16="http://schemas.microsoft.com/office/drawing/2014/main" id="{BF904A85-EAAA-C904-CA45-6A634A0D4A51}"/>
              </a:ext>
            </a:extLst>
          </xdr:cNvPr>
          <xdr:cNvSpPr>
            <a:spLocks noChangeAspect="1" noChangeShapeType="1"/>
          </xdr:cNvSpPr>
        </xdr:nvSpPr>
        <xdr:spPr bwMode="auto">
          <a:xfrm rot="16200000" flipV="1">
            <a:off x="8503038" y="105713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1">
            <a:extLst>
              <a:ext uri="{FF2B5EF4-FFF2-40B4-BE49-F238E27FC236}">
                <a16:creationId xmlns:a16="http://schemas.microsoft.com/office/drawing/2014/main" id="{3CF672C3-1E5C-C1C5-D047-51CC75DF64E4}"/>
              </a:ext>
            </a:extLst>
          </xdr:cNvPr>
          <xdr:cNvSpPr>
            <a:spLocks noChangeAspect="1" noChangeShapeType="1"/>
          </xdr:cNvSpPr>
        </xdr:nvSpPr>
        <xdr:spPr bwMode="auto">
          <a:xfrm rot="16200000">
            <a:off x="8460060" y="1133552"/>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2">
            <a:extLst>
              <a:ext uri="{FF2B5EF4-FFF2-40B4-BE49-F238E27FC236}">
                <a16:creationId xmlns:a16="http://schemas.microsoft.com/office/drawing/2014/main" id="{C93B7411-6AA1-7692-6ABA-1BD39B0B6353}"/>
              </a:ext>
            </a:extLst>
          </xdr:cNvPr>
          <xdr:cNvSpPr>
            <a:spLocks noChangeAspect="1" noChangeShapeType="1"/>
          </xdr:cNvSpPr>
        </xdr:nvSpPr>
        <xdr:spPr bwMode="auto">
          <a:xfrm rot="16200000">
            <a:off x="8460692" y="902909"/>
            <a:ext cx="10679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3">
            <a:extLst>
              <a:ext uri="{FF2B5EF4-FFF2-40B4-BE49-F238E27FC236}">
                <a16:creationId xmlns:a16="http://schemas.microsoft.com/office/drawing/2014/main" id="{805B8570-F8C4-F3E5-4350-B1905D969464}"/>
              </a:ext>
            </a:extLst>
          </xdr:cNvPr>
          <xdr:cNvSpPr>
            <a:spLocks noChangeAspect="1" noChangeShapeType="1"/>
          </xdr:cNvSpPr>
        </xdr:nvSpPr>
        <xdr:spPr bwMode="auto">
          <a:xfrm rot="16200000" flipV="1">
            <a:off x="8503038" y="938342"/>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4">
            <a:extLst>
              <a:ext uri="{FF2B5EF4-FFF2-40B4-BE49-F238E27FC236}">
                <a16:creationId xmlns:a16="http://schemas.microsoft.com/office/drawing/2014/main" id="{D43B8BAD-5413-CB50-E06F-EB0597684B58}"/>
              </a:ext>
            </a:extLst>
          </xdr:cNvPr>
          <xdr:cNvSpPr>
            <a:spLocks noChangeAspect="1" noChangeShapeType="1"/>
          </xdr:cNvSpPr>
        </xdr:nvSpPr>
        <xdr:spPr bwMode="auto">
          <a:xfrm rot="16200000" flipV="1">
            <a:off x="8503038" y="827128"/>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5">
            <a:extLst>
              <a:ext uri="{FF2B5EF4-FFF2-40B4-BE49-F238E27FC236}">
                <a16:creationId xmlns:a16="http://schemas.microsoft.com/office/drawing/2014/main" id="{40B1AAFF-9D75-5143-66F1-E0FA903F1816}"/>
              </a:ext>
            </a:extLst>
          </xdr:cNvPr>
          <xdr:cNvSpPr>
            <a:spLocks noChangeAspect="1" noChangeShapeType="1"/>
          </xdr:cNvSpPr>
        </xdr:nvSpPr>
        <xdr:spPr bwMode="auto">
          <a:xfrm rot="16200000" flipV="1">
            <a:off x="8503038" y="71465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6">
            <a:extLst>
              <a:ext uri="{FF2B5EF4-FFF2-40B4-BE49-F238E27FC236}">
                <a16:creationId xmlns:a16="http://schemas.microsoft.com/office/drawing/2014/main" id="{A9F3E099-5FB6-A8EE-1958-9CC2544C3A5F}"/>
              </a:ext>
            </a:extLst>
          </xdr:cNvPr>
          <xdr:cNvSpPr>
            <a:spLocks noChangeAspect="1" noChangeShapeType="1"/>
          </xdr:cNvSpPr>
        </xdr:nvSpPr>
        <xdr:spPr bwMode="auto">
          <a:xfrm rot="16200000" flipV="1">
            <a:off x="8503038" y="601540"/>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7">
            <a:extLst>
              <a:ext uri="{FF2B5EF4-FFF2-40B4-BE49-F238E27FC236}">
                <a16:creationId xmlns:a16="http://schemas.microsoft.com/office/drawing/2014/main" id="{A06EFE32-AF81-6413-4FD9-0A65686D18A7}"/>
              </a:ext>
            </a:extLst>
          </xdr:cNvPr>
          <xdr:cNvSpPr>
            <a:spLocks noChangeAspect="1" noChangeShapeType="1"/>
          </xdr:cNvSpPr>
        </xdr:nvSpPr>
        <xdr:spPr bwMode="auto">
          <a:xfrm rot="16200000" flipV="1">
            <a:off x="8503038" y="485903"/>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8">
            <a:extLst>
              <a:ext uri="{FF2B5EF4-FFF2-40B4-BE49-F238E27FC236}">
                <a16:creationId xmlns:a16="http://schemas.microsoft.com/office/drawing/2014/main" id="{FFD24670-DA59-262C-6E6B-0C67254F17E9}"/>
              </a:ext>
            </a:extLst>
          </xdr:cNvPr>
          <xdr:cNvSpPr>
            <a:spLocks noChangeAspect="1" noChangeShapeType="1"/>
          </xdr:cNvSpPr>
        </xdr:nvSpPr>
        <xdr:spPr bwMode="auto">
          <a:xfrm rot="16200000" flipV="1">
            <a:off x="8503038" y="374689"/>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9">
            <a:extLst>
              <a:ext uri="{FF2B5EF4-FFF2-40B4-BE49-F238E27FC236}">
                <a16:creationId xmlns:a16="http://schemas.microsoft.com/office/drawing/2014/main" id="{CBA088E7-A32D-617E-D38A-0C9AA389CC48}"/>
              </a:ext>
            </a:extLst>
          </xdr:cNvPr>
          <xdr:cNvSpPr>
            <a:spLocks noChangeAspect="1" noChangeShapeType="1"/>
          </xdr:cNvSpPr>
        </xdr:nvSpPr>
        <xdr:spPr bwMode="auto">
          <a:xfrm rot="16200000" flipV="1">
            <a:off x="8503038" y="260947"/>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60">
            <a:extLst>
              <a:ext uri="{FF2B5EF4-FFF2-40B4-BE49-F238E27FC236}">
                <a16:creationId xmlns:a16="http://schemas.microsoft.com/office/drawing/2014/main" id="{8FB37273-02A8-3789-5F57-B603C9F44109}"/>
              </a:ext>
            </a:extLst>
          </xdr:cNvPr>
          <xdr:cNvSpPr>
            <a:spLocks noChangeAspect="1" noChangeShapeType="1"/>
          </xdr:cNvSpPr>
        </xdr:nvSpPr>
        <xdr:spPr bwMode="auto">
          <a:xfrm rot="16200000" flipV="1">
            <a:off x="8503038" y="143414"/>
            <a:ext cx="0" cy="3718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1">
            <a:extLst>
              <a:ext uri="{FF2B5EF4-FFF2-40B4-BE49-F238E27FC236}">
                <a16:creationId xmlns:a16="http://schemas.microsoft.com/office/drawing/2014/main" id="{8DB4069A-102D-4A17-61EB-55C608783726}"/>
              </a:ext>
            </a:extLst>
          </xdr:cNvPr>
          <xdr:cNvSpPr>
            <a:spLocks noChangeAspect="1" noChangeShapeType="1"/>
          </xdr:cNvSpPr>
        </xdr:nvSpPr>
        <xdr:spPr bwMode="auto">
          <a:xfrm rot="16200000">
            <a:off x="8460060" y="677953"/>
            <a:ext cx="10805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2">
            <a:extLst>
              <a:ext uri="{FF2B5EF4-FFF2-40B4-BE49-F238E27FC236}">
                <a16:creationId xmlns:a16="http://schemas.microsoft.com/office/drawing/2014/main" id="{2B8963F1-A255-7BAC-0C05-828433E7FB76}"/>
              </a:ext>
            </a:extLst>
          </xdr:cNvPr>
          <xdr:cNvSpPr>
            <a:spLocks noChangeAspect="1" noChangeShapeType="1"/>
          </xdr:cNvSpPr>
        </xdr:nvSpPr>
        <xdr:spPr bwMode="auto">
          <a:xfrm rot="16200000">
            <a:off x="8461277" y="448574"/>
            <a:ext cx="10615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3">
            <a:extLst>
              <a:ext uri="{FF2B5EF4-FFF2-40B4-BE49-F238E27FC236}">
                <a16:creationId xmlns:a16="http://schemas.microsoft.com/office/drawing/2014/main" id="{BA3712A2-53A1-1383-B7B3-AD61D23A8B86}"/>
              </a:ext>
            </a:extLst>
          </xdr:cNvPr>
          <xdr:cNvSpPr>
            <a:spLocks noChangeAspect="1" noChangeShapeType="1"/>
          </xdr:cNvSpPr>
        </xdr:nvSpPr>
        <xdr:spPr bwMode="auto">
          <a:xfrm rot="16200000">
            <a:off x="8458118" y="221723"/>
            <a:ext cx="1124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WordArt 864">
            <a:extLst>
              <a:ext uri="{FF2B5EF4-FFF2-40B4-BE49-F238E27FC236}">
                <a16:creationId xmlns:a16="http://schemas.microsoft.com/office/drawing/2014/main" id="{F92EF06E-D354-A762-5F5E-EBC6F22C974C}"/>
              </a:ext>
            </a:extLst>
          </xdr:cNvPr>
          <xdr:cNvSpPr>
            <a:spLocks noChangeAspect="1" noChangeArrowheads="1" noChangeShapeType="1" noTextEdit="1"/>
          </xdr:cNvSpPr>
        </xdr:nvSpPr>
        <xdr:spPr bwMode="auto">
          <a:xfrm>
            <a:off x="8535377" y="3319288"/>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8" name="Line 865">
            <a:extLst>
              <a:ext uri="{FF2B5EF4-FFF2-40B4-BE49-F238E27FC236}">
                <a16:creationId xmlns:a16="http://schemas.microsoft.com/office/drawing/2014/main" id="{BA751CDE-458D-08E5-A484-61FC9D4DFFE5}"/>
              </a:ext>
            </a:extLst>
          </xdr:cNvPr>
          <xdr:cNvSpPr>
            <a:spLocks noChangeAspect="1" noChangeShapeType="1"/>
          </xdr:cNvSpPr>
        </xdr:nvSpPr>
        <xdr:spPr bwMode="auto">
          <a:xfrm rot="16200000">
            <a:off x="288071"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866">
            <a:extLst>
              <a:ext uri="{FF2B5EF4-FFF2-40B4-BE49-F238E27FC236}">
                <a16:creationId xmlns:a16="http://schemas.microsoft.com/office/drawing/2014/main" id="{F6B6BAC3-399A-FD0A-A311-0DE8A84C4EE8}"/>
              </a:ext>
            </a:extLst>
          </xdr:cNvPr>
          <xdr:cNvSpPr>
            <a:spLocks noChangeAspect="1" noChangeShapeType="1"/>
          </xdr:cNvSpPr>
        </xdr:nvSpPr>
        <xdr:spPr bwMode="auto">
          <a:xfrm rot="16200000">
            <a:off x="2554454" y="3664937"/>
            <a:ext cx="708737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Freeform 867">
            <a:extLst>
              <a:ext uri="{FF2B5EF4-FFF2-40B4-BE49-F238E27FC236}">
                <a16:creationId xmlns:a16="http://schemas.microsoft.com/office/drawing/2014/main" id="{963B0AA3-252C-A27E-00A7-E5FF251BBD2D}"/>
              </a:ext>
            </a:extLst>
          </xdr:cNvPr>
          <xdr:cNvSpPr>
            <a:spLocks noChangeAspect="1"/>
          </xdr:cNvSpPr>
        </xdr:nvSpPr>
        <xdr:spPr bwMode="auto">
          <a:xfrm>
            <a:off x="1369727" y="6323333"/>
            <a:ext cx="937274" cy="894136"/>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868">
            <a:extLst>
              <a:ext uri="{FF2B5EF4-FFF2-40B4-BE49-F238E27FC236}">
                <a16:creationId xmlns:a16="http://schemas.microsoft.com/office/drawing/2014/main" id="{D9551DD0-C031-CB99-C2D1-57EB8B4EC265}"/>
              </a:ext>
            </a:extLst>
          </xdr:cNvPr>
          <xdr:cNvSpPr>
            <a:spLocks noChangeAspect="1"/>
          </xdr:cNvSpPr>
        </xdr:nvSpPr>
        <xdr:spPr bwMode="auto">
          <a:xfrm>
            <a:off x="3621558" y="6576724"/>
            <a:ext cx="405308" cy="636322"/>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9">
            <a:extLst>
              <a:ext uri="{FF2B5EF4-FFF2-40B4-BE49-F238E27FC236}">
                <a16:creationId xmlns:a16="http://schemas.microsoft.com/office/drawing/2014/main" id="{1A5BC79A-E182-E1C5-0BD1-765824B06D8B}"/>
              </a:ext>
            </a:extLst>
          </xdr:cNvPr>
          <xdr:cNvSpPr>
            <a:spLocks noChangeAspect="1"/>
          </xdr:cNvSpPr>
        </xdr:nvSpPr>
        <xdr:spPr bwMode="auto">
          <a:xfrm>
            <a:off x="6042087" y="5920182"/>
            <a:ext cx="481303" cy="1264429"/>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70">
            <a:extLst>
              <a:ext uri="{FF2B5EF4-FFF2-40B4-BE49-F238E27FC236}">
                <a16:creationId xmlns:a16="http://schemas.microsoft.com/office/drawing/2014/main" id="{135D14FD-184E-A7FA-0F49-40AA021E97CF}"/>
              </a:ext>
            </a:extLst>
          </xdr:cNvPr>
          <xdr:cNvSpPr>
            <a:spLocks noChangeAspect="1"/>
          </xdr:cNvSpPr>
        </xdr:nvSpPr>
        <xdr:spPr bwMode="auto">
          <a:xfrm>
            <a:off x="6011365" y="6346081"/>
            <a:ext cx="9702" cy="158606"/>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1">
            <a:extLst>
              <a:ext uri="{FF2B5EF4-FFF2-40B4-BE49-F238E27FC236}">
                <a16:creationId xmlns:a16="http://schemas.microsoft.com/office/drawing/2014/main" id="{B7A58AF0-D11B-671E-959D-E007D745C4F6}"/>
              </a:ext>
            </a:extLst>
          </xdr:cNvPr>
          <xdr:cNvSpPr>
            <a:spLocks noChangeAspect="1"/>
          </xdr:cNvSpPr>
        </xdr:nvSpPr>
        <xdr:spPr bwMode="auto">
          <a:xfrm>
            <a:off x="7609960" y="2412514"/>
            <a:ext cx="205888" cy="75828"/>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2">
            <a:extLst>
              <a:ext uri="{FF2B5EF4-FFF2-40B4-BE49-F238E27FC236}">
                <a16:creationId xmlns:a16="http://schemas.microsoft.com/office/drawing/2014/main" id="{7E51AF2A-A4B1-B940-127A-CC8A023A2795}"/>
              </a:ext>
            </a:extLst>
          </xdr:cNvPr>
          <xdr:cNvSpPr>
            <a:spLocks noChangeAspect="1"/>
          </xdr:cNvSpPr>
        </xdr:nvSpPr>
        <xdr:spPr bwMode="auto">
          <a:xfrm>
            <a:off x="7512945" y="2308251"/>
            <a:ext cx="250623" cy="113742"/>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3">
            <a:extLst>
              <a:ext uri="{FF2B5EF4-FFF2-40B4-BE49-F238E27FC236}">
                <a16:creationId xmlns:a16="http://schemas.microsoft.com/office/drawing/2014/main" id="{754ABD93-3E66-C59B-D85E-8396ABB849B4}"/>
              </a:ext>
            </a:extLst>
          </xdr:cNvPr>
          <xdr:cNvSpPr>
            <a:spLocks noChangeAspect="1"/>
          </xdr:cNvSpPr>
        </xdr:nvSpPr>
        <xdr:spPr bwMode="auto">
          <a:xfrm>
            <a:off x="7448268" y="2194509"/>
            <a:ext cx="302903" cy="199048"/>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7" name="AutoShape 874">
            <a:extLst>
              <a:ext uri="{FF2B5EF4-FFF2-40B4-BE49-F238E27FC236}">
                <a16:creationId xmlns:a16="http://schemas.microsoft.com/office/drawing/2014/main" id="{C03656BC-A0C8-AAFB-1F78-121F645292EF}"/>
              </a:ext>
            </a:extLst>
          </xdr:cNvPr>
          <xdr:cNvCxnSpPr>
            <a:cxnSpLocks noChangeAspect="1" noChangeShapeType="1"/>
          </xdr:cNvCxnSpPr>
        </xdr:nvCxnSpPr>
        <xdr:spPr bwMode="auto">
          <a:xfrm flipV="1">
            <a:off x="6025378" y="2554691"/>
            <a:ext cx="100788" cy="147232"/>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8" name="WordArt 875">
            <a:extLst>
              <a:ext uri="{FF2B5EF4-FFF2-40B4-BE49-F238E27FC236}">
                <a16:creationId xmlns:a16="http://schemas.microsoft.com/office/drawing/2014/main" id="{F4C0E253-F116-D4E2-1862-5E0FE25E2FE1}"/>
              </a:ext>
            </a:extLst>
          </xdr:cNvPr>
          <xdr:cNvSpPr>
            <a:spLocks noChangeAspect="1" noChangeArrowheads="1" noChangeShapeType="1" noTextEdit="1"/>
          </xdr:cNvSpPr>
        </xdr:nvSpPr>
        <xdr:spPr bwMode="auto">
          <a:xfrm>
            <a:off x="3115462" y="3275055"/>
            <a:ext cx="388061" cy="15671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49" name="WordArt 876">
            <a:extLst>
              <a:ext uri="{FF2B5EF4-FFF2-40B4-BE49-F238E27FC236}">
                <a16:creationId xmlns:a16="http://schemas.microsoft.com/office/drawing/2014/main" id="{A277A2EC-5B2C-5E20-7E66-173857B0F1AB}"/>
              </a:ext>
            </a:extLst>
          </xdr:cNvPr>
          <xdr:cNvSpPr>
            <a:spLocks noChangeAspect="1" noChangeArrowheads="1" noChangeShapeType="1" noTextEdit="1"/>
          </xdr:cNvSpPr>
        </xdr:nvSpPr>
        <xdr:spPr bwMode="auto">
          <a:xfrm rot="18012483">
            <a:off x="3308712" y="1446416"/>
            <a:ext cx="831578" cy="668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0" name="WordArt 877">
            <a:extLst>
              <a:ext uri="{FF2B5EF4-FFF2-40B4-BE49-F238E27FC236}">
                <a16:creationId xmlns:a16="http://schemas.microsoft.com/office/drawing/2014/main" id="{CB616A53-FFCB-CC9D-D613-EDD5F975C852}"/>
              </a:ext>
            </a:extLst>
          </xdr:cNvPr>
          <xdr:cNvSpPr>
            <a:spLocks noChangeAspect="1" noChangeArrowheads="1" noChangeShapeType="1" noTextEdit="1"/>
          </xdr:cNvSpPr>
        </xdr:nvSpPr>
        <xdr:spPr bwMode="auto">
          <a:xfrm>
            <a:off x="3321889" y="353158"/>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1" name="WordArt 878">
            <a:extLst>
              <a:ext uri="{FF2B5EF4-FFF2-40B4-BE49-F238E27FC236}">
                <a16:creationId xmlns:a16="http://schemas.microsoft.com/office/drawing/2014/main" id="{4EDAE740-629D-DB49-3C46-B3D8479335AD}"/>
              </a:ext>
            </a:extLst>
          </xdr:cNvPr>
          <xdr:cNvSpPr>
            <a:spLocks noChangeAspect="1" noChangeArrowheads="1" noChangeShapeType="1" noTextEdit="1"/>
          </xdr:cNvSpPr>
        </xdr:nvSpPr>
        <xdr:spPr bwMode="auto">
          <a:xfrm>
            <a:off x="1583700" y="5092395"/>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9">
            <a:extLst>
              <a:ext uri="{FF2B5EF4-FFF2-40B4-BE49-F238E27FC236}">
                <a16:creationId xmlns:a16="http://schemas.microsoft.com/office/drawing/2014/main" id="{FB832BFA-769D-0A10-0741-C8AC0CA1EFC7}"/>
              </a:ext>
            </a:extLst>
          </xdr:cNvPr>
          <xdr:cNvSpPr>
            <a:spLocks noChangeAspect="1" noChangeArrowheads="1" noChangeShapeType="1" noTextEdit="1"/>
          </xdr:cNvSpPr>
        </xdr:nvSpPr>
        <xdr:spPr bwMode="auto">
          <a:xfrm>
            <a:off x="2925743" y="5490491"/>
            <a:ext cx="164926"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80">
            <a:extLst>
              <a:ext uri="{FF2B5EF4-FFF2-40B4-BE49-F238E27FC236}">
                <a16:creationId xmlns:a16="http://schemas.microsoft.com/office/drawing/2014/main" id="{8897F24C-6B66-0E74-D762-F8548FE10874}"/>
              </a:ext>
            </a:extLst>
          </xdr:cNvPr>
          <xdr:cNvSpPr>
            <a:spLocks noChangeAspect="1" noChangeArrowheads="1" noChangeShapeType="1" noTextEdit="1"/>
          </xdr:cNvSpPr>
        </xdr:nvSpPr>
        <xdr:spPr bwMode="auto">
          <a:xfrm>
            <a:off x="5451911" y="5879740"/>
            <a:ext cx="320150" cy="6255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4" name="WordArt 881">
            <a:extLst>
              <a:ext uri="{FF2B5EF4-FFF2-40B4-BE49-F238E27FC236}">
                <a16:creationId xmlns:a16="http://schemas.microsoft.com/office/drawing/2014/main" id="{4368BEDF-30AE-1E25-CFB8-F90442369B6E}"/>
              </a:ext>
            </a:extLst>
          </xdr:cNvPr>
          <xdr:cNvSpPr>
            <a:spLocks noChangeAspect="1" noChangeArrowheads="1" noChangeShapeType="1" noTextEdit="1"/>
          </xdr:cNvSpPr>
        </xdr:nvSpPr>
        <xdr:spPr bwMode="auto">
          <a:xfrm>
            <a:off x="327353" y="4751802"/>
            <a:ext cx="201037" cy="6634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5" name="WordArt 882">
            <a:extLst>
              <a:ext uri="{FF2B5EF4-FFF2-40B4-BE49-F238E27FC236}">
                <a16:creationId xmlns:a16="http://schemas.microsoft.com/office/drawing/2014/main" id="{133A94FC-961D-C37B-550A-B369B69F597F}"/>
              </a:ext>
            </a:extLst>
          </xdr:cNvPr>
          <xdr:cNvSpPr>
            <a:spLocks noChangeAspect="1" noChangeArrowheads="1" noChangeShapeType="1" noTextEdit="1"/>
          </xdr:cNvSpPr>
        </xdr:nvSpPr>
        <xdr:spPr bwMode="auto">
          <a:xfrm>
            <a:off x="3722885" y="151582"/>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6" name="WordArt 883">
            <a:extLst>
              <a:ext uri="{FF2B5EF4-FFF2-40B4-BE49-F238E27FC236}">
                <a16:creationId xmlns:a16="http://schemas.microsoft.com/office/drawing/2014/main" id="{3EA94F6F-2F36-023D-C827-7FCB3A49B230}"/>
              </a:ext>
            </a:extLst>
          </xdr:cNvPr>
          <xdr:cNvSpPr>
            <a:spLocks noChangeAspect="1" noChangeArrowheads="1" noChangeShapeType="1" noTextEdit="1"/>
          </xdr:cNvSpPr>
        </xdr:nvSpPr>
        <xdr:spPr bwMode="auto">
          <a:xfrm>
            <a:off x="5990884" y="152846"/>
            <a:ext cx="210200"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4">
            <a:extLst>
              <a:ext uri="{FF2B5EF4-FFF2-40B4-BE49-F238E27FC236}">
                <a16:creationId xmlns:a16="http://schemas.microsoft.com/office/drawing/2014/main" id="{E6CE2EB3-E50A-6D45-A9FA-995CE5C434F6}"/>
              </a:ext>
            </a:extLst>
          </xdr:cNvPr>
          <xdr:cNvSpPr>
            <a:spLocks noChangeAspect="1" noChangeArrowheads="1" noChangeShapeType="1" noTextEdit="1"/>
          </xdr:cNvSpPr>
        </xdr:nvSpPr>
        <xdr:spPr bwMode="auto">
          <a:xfrm>
            <a:off x="8535916" y="2181239"/>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5">
            <a:extLst>
              <a:ext uri="{FF2B5EF4-FFF2-40B4-BE49-F238E27FC236}">
                <a16:creationId xmlns:a16="http://schemas.microsoft.com/office/drawing/2014/main" id="{F43B9E4A-CD45-C0BA-0074-71AAEF3B7FFF}"/>
              </a:ext>
            </a:extLst>
          </xdr:cNvPr>
          <xdr:cNvSpPr>
            <a:spLocks noChangeAspect="1" noChangeArrowheads="1" noChangeShapeType="1" noTextEdit="1"/>
          </xdr:cNvSpPr>
        </xdr:nvSpPr>
        <xdr:spPr bwMode="auto">
          <a:xfrm>
            <a:off x="8535916" y="445670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6">
            <a:extLst>
              <a:ext uri="{FF2B5EF4-FFF2-40B4-BE49-F238E27FC236}">
                <a16:creationId xmlns:a16="http://schemas.microsoft.com/office/drawing/2014/main" id="{16E811CB-D3A4-0A12-8DD5-172F083FB71C}"/>
              </a:ext>
            </a:extLst>
          </xdr:cNvPr>
          <xdr:cNvSpPr>
            <a:spLocks noChangeAspect="1" noChangeArrowheads="1" noChangeShapeType="1" noTextEdit="1"/>
          </xdr:cNvSpPr>
        </xdr:nvSpPr>
        <xdr:spPr bwMode="auto">
          <a:xfrm>
            <a:off x="8535916" y="104382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7">
            <a:extLst>
              <a:ext uri="{FF2B5EF4-FFF2-40B4-BE49-F238E27FC236}">
                <a16:creationId xmlns:a16="http://schemas.microsoft.com/office/drawing/2014/main" id="{020B03CF-C575-B405-3CB1-1FE1893451EF}"/>
              </a:ext>
            </a:extLst>
          </xdr:cNvPr>
          <xdr:cNvSpPr>
            <a:spLocks noChangeAspect="1" noChangeArrowheads="1" noChangeShapeType="1" noTextEdit="1"/>
          </xdr:cNvSpPr>
        </xdr:nvSpPr>
        <xdr:spPr bwMode="auto">
          <a:xfrm>
            <a:off x="8535916" y="5598545"/>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8">
            <a:extLst>
              <a:ext uri="{FF2B5EF4-FFF2-40B4-BE49-F238E27FC236}">
                <a16:creationId xmlns:a16="http://schemas.microsoft.com/office/drawing/2014/main" id="{A77BA10C-D690-267D-19CA-8D5257C72EFF}"/>
              </a:ext>
            </a:extLst>
          </xdr:cNvPr>
          <xdr:cNvSpPr>
            <a:spLocks noChangeAspect="1" noChangeArrowheads="1" noChangeShapeType="1" noTextEdit="1"/>
          </xdr:cNvSpPr>
        </xdr:nvSpPr>
        <xdr:spPr bwMode="auto">
          <a:xfrm>
            <a:off x="8535916" y="6735962"/>
            <a:ext cx="185946" cy="524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Rectangle 889">
            <a:extLst>
              <a:ext uri="{FF2B5EF4-FFF2-40B4-BE49-F238E27FC236}">
                <a16:creationId xmlns:a16="http://schemas.microsoft.com/office/drawing/2014/main" id="{DEB7347F-8059-06F6-0F99-64A0859CE4B9}"/>
              </a:ext>
            </a:extLst>
          </xdr:cNvPr>
          <xdr:cNvSpPr>
            <a:spLocks noChangeAspect="1" noChangeArrowheads="1"/>
          </xdr:cNvSpPr>
        </xdr:nvSpPr>
        <xdr:spPr bwMode="auto">
          <a:xfrm rot="16200000">
            <a:off x="4027442" y="3555267"/>
            <a:ext cx="58135" cy="709881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3" name="Line 890">
            <a:extLst>
              <a:ext uri="{FF2B5EF4-FFF2-40B4-BE49-F238E27FC236}">
                <a16:creationId xmlns:a16="http://schemas.microsoft.com/office/drawing/2014/main" id="{CCE1E878-8715-E654-3CBA-D4C18829DC82}"/>
              </a:ext>
            </a:extLst>
          </xdr:cNvPr>
          <xdr:cNvSpPr>
            <a:spLocks noChangeAspect="1" noChangeShapeType="1"/>
          </xdr:cNvSpPr>
        </xdr:nvSpPr>
        <xdr:spPr bwMode="auto">
          <a:xfrm rot="16200000">
            <a:off x="4054892" y="3552507"/>
            <a:ext cx="0" cy="709612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4" name="Line 891">
            <a:extLst>
              <a:ext uri="{FF2B5EF4-FFF2-40B4-BE49-F238E27FC236}">
                <a16:creationId xmlns:a16="http://schemas.microsoft.com/office/drawing/2014/main" id="{F813FA08-89C2-F1A2-3B49-88CC8358FD4D}"/>
              </a:ext>
            </a:extLst>
          </xdr:cNvPr>
          <xdr:cNvSpPr>
            <a:spLocks noChangeAspect="1" noChangeShapeType="1"/>
          </xdr:cNvSpPr>
        </xdr:nvSpPr>
        <xdr:spPr bwMode="auto">
          <a:xfrm rot="16200000">
            <a:off x="55682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2">
            <a:extLst>
              <a:ext uri="{FF2B5EF4-FFF2-40B4-BE49-F238E27FC236}">
                <a16:creationId xmlns:a16="http://schemas.microsoft.com/office/drawing/2014/main" id="{D725DCA3-5034-7A6B-50D5-A311EE76B664}"/>
              </a:ext>
            </a:extLst>
          </xdr:cNvPr>
          <xdr:cNvSpPr>
            <a:spLocks noChangeAspect="1" noChangeShapeType="1"/>
          </xdr:cNvSpPr>
        </xdr:nvSpPr>
        <xdr:spPr bwMode="auto">
          <a:xfrm rot="16200000">
            <a:off x="63174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3">
            <a:extLst>
              <a:ext uri="{FF2B5EF4-FFF2-40B4-BE49-F238E27FC236}">
                <a16:creationId xmlns:a16="http://schemas.microsoft.com/office/drawing/2014/main" id="{EEF3A8C1-8267-85E0-24E3-A86A51366B7C}"/>
              </a:ext>
            </a:extLst>
          </xdr:cNvPr>
          <xdr:cNvSpPr>
            <a:spLocks noChangeAspect="1" noChangeShapeType="1"/>
          </xdr:cNvSpPr>
        </xdr:nvSpPr>
        <xdr:spPr bwMode="auto">
          <a:xfrm rot="16200000">
            <a:off x="7098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4">
            <a:extLst>
              <a:ext uri="{FF2B5EF4-FFF2-40B4-BE49-F238E27FC236}">
                <a16:creationId xmlns:a16="http://schemas.microsoft.com/office/drawing/2014/main" id="{DE12B584-BCCC-96F1-AD8B-D3CC853BAE68}"/>
              </a:ext>
            </a:extLst>
          </xdr:cNvPr>
          <xdr:cNvSpPr>
            <a:spLocks noChangeAspect="1" noChangeShapeType="1"/>
          </xdr:cNvSpPr>
        </xdr:nvSpPr>
        <xdr:spPr bwMode="auto">
          <a:xfrm rot="16200000">
            <a:off x="78319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5">
            <a:extLst>
              <a:ext uri="{FF2B5EF4-FFF2-40B4-BE49-F238E27FC236}">
                <a16:creationId xmlns:a16="http://schemas.microsoft.com/office/drawing/2014/main" id="{B6C507DE-7F49-924F-E40A-7E32BC4DD9DF}"/>
              </a:ext>
            </a:extLst>
          </xdr:cNvPr>
          <xdr:cNvSpPr>
            <a:spLocks noChangeAspect="1" noChangeShapeType="1"/>
          </xdr:cNvSpPr>
        </xdr:nvSpPr>
        <xdr:spPr bwMode="auto">
          <a:xfrm rot="16200000">
            <a:off x="85703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6">
            <a:extLst>
              <a:ext uri="{FF2B5EF4-FFF2-40B4-BE49-F238E27FC236}">
                <a16:creationId xmlns:a16="http://schemas.microsoft.com/office/drawing/2014/main" id="{317C8FC7-3694-7947-4F62-F8E034206214}"/>
              </a:ext>
            </a:extLst>
          </xdr:cNvPr>
          <xdr:cNvSpPr>
            <a:spLocks noChangeAspect="1" noChangeShapeType="1"/>
          </xdr:cNvSpPr>
        </xdr:nvSpPr>
        <xdr:spPr bwMode="auto">
          <a:xfrm rot="16200000">
            <a:off x="93195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7">
            <a:extLst>
              <a:ext uri="{FF2B5EF4-FFF2-40B4-BE49-F238E27FC236}">
                <a16:creationId xmlns:a16="http://schemas.microsoft.com/office/drawing/2014/main" id="{A6291D9C-5E06-32FC-5B1E-37A1637E5632}"/>
              </a:ext>
            </a:extLst>
          </xdr:cNvPr>
          <xdr:cNvSpPr>
            <a:spLocks noChangeAspect="1" noChangeShapeType="1"/>
          </xdr:cNvSpPr>
        </xdr:nvSpPr>
        <xdr:spPr bwMode="auto">
          <a:xfrm rot="16200000">
            <a:off x="101010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8">
            <a:extLst>
              <a:ext uri="{FF2B5EF4-FFF2-40B4-BE49-F238E27FC236}">
                <a16:creationId xmlns:a16="http://schemas.microsoft.com/office/drawing/2014/main" id="{7D9812DB-528A-ECB2-5364-FF2F1F0C8885}"/>
              </a:ext>
            </a:extLst>
          </xdr:cNvPr>
          <xdr:cNvSpPr>
            <a:spLocks noChangeAspect="1" noChangeShapeType="1"/>
          </xdr:cNvSpPr>
        </xdr:nvSpPr>
        <xdr:spPr bwMode="auto">
          <a:xfrm rot="16200000">
            <a:off x="108501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9">
            <a:extLst>
              <a:ext uri="{FF2B5EF4-FFF2-40B4-BE49-F238E27FC236}">
                <a16:creationId xmlns:a16="http://schemas.microsoft.com/office/drawing/2014/main" id="{B837BFC0-0ABA-ADF7-A97A-FF809CB1B4F6}"/>
              </a:ext>
            </a:extLst>
          </xdr:cNvPr>
          <xdr:cNvSpPr>
            <a:spLocks noChangeAspect="1" noChangeShapeType="1"/>
          </xdr:cNvSpPr>
        </xdr:nvSpPr>
        <xdr:spPr bwMode="auto">
          <a:xfrm rot="16200000">
            <a:off x="11604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900">
            <a:extLst>
              <a:ext uri="{FF2B5EF4-FFF2-40B4-BE49-F238E27FC236}">
                <a16:creationId xmlns:a16="http://schemas.microsoft.com/office/drawing/2014/main" id="{625B3819-9337-7673-658E-1A9126D89CA9}"/>
              </a:ext>
            </a:extLst>
          </xdr:cNvPr>
          <xdr:cNvSpPr>
            <a:spLocks noChangeAspect="1" noChangeShapeType="1"/>
          </xdr:cNvSpPr>
        </xdr:nvSpPr>
        <xdr:spPr bwMode="auto">
          <a:xfrm rot="16200000">
            <a:off x="123377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1">
            <a:extLst>
              <a:ext uri="{FF2B5EF4-FFF2-40B4-BE49-F238E27FC236}">
                <a16:creationId xmlns:a16="http://schemas.microsoft.com/office/drawing/2014/main" id="{3A479BBE-B06F-C497-2C53-FEF27A5C2723}"/>
              </a:ext>
            </a:extLst>
          </xdr:cNvPr>
          <xdr:cNvSpPr>
            <a:spLocks noChangeAspect="1" noChangeShapeType="1"/>
          </xdr:cNvSpPr>
        </xdr:nvSpPr>
        <xdr:spPr bwMode="auto">
          <a:xfrm rot="16200000">
            <a:off x="131354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2">
            <a:extLst>
              <a:ext uri="{FF2B5EF4-FFF2-40B4-BE49-F238E27FC236}">
                <a16:creationId xmlns:a16="http://schemas.microsoft.com/office/drawing/2014/main" id="{E7423E1A-0C8E-1426-BD95-EA08CDDAADFA}"/>
              </a:ext>
            </a:extLst>
          </xdr:cNvPr>
          <xdr:cNvSpPr>
            <a:spLocks noChangeAspect="1" noChangeShapeType="1"/>
          </xdr:cNvSpPr>
        </xdr:nvSpPr>
        <xdr:spPr bwMode="auto">
          <a:xfrm rot="16200000">
            <a:off x="138846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3">
            <a:extLst>
              <a:ext uri="{FF2B5EF4-FFF2-40B4-BE49-F238E27FC236}">
                <a16:creationId xmlns:a16="http://schemas.microsoft.com/office/drawing/2014/main" id="{03889936-5408-8273-0EDF-0284CDBBE1CB}"/>
              </a:ext>
            </a:extLst>
          </xdr:cNvPr>
          <xdr:cNvSpPr>
            <a:spLocks noChangeAspect="1" noChangeShapeType="1"/>
          </xdr:cNvSpPr>
        </xdr:nvSpPr>
        <xdr:spPr bwMode="auto">
          <a:xfrm rot="16200000">
            <a:off x="146337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4">
            <a:extLst>
              <a:ext uri="{FF2B5EF4-FFF2-40B4-BE49-F238E27FC236}">
                <a16:creationId xmlns:a16="http://schemas.microsoft.com/office/drawing/2014/main" id="{52140198-F853-604D-7784-86173312012A}"/>
              </a:ext>
            </a:extLst>
          </xdr:cNvPr>
          <xdr:cNvSpPr>
            <a:spLocks noChangeAspect="1" noChangeShapeType="1"/>
          </xdr:cNvSpPr>
        </xdr:nvSpPr>
        <xdr:spPr bwMode="auto">
          <a:xfrm rot="16200000">
            <a:off x="544559" y="7078358"/>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5">
            <a:extLst>
              <a:ext uri="{FF2B5EF4-FFF2-40B4-BE49-F238E27FC236}">
                <a16:creationId xmlns:a16="http://schemas.microsoft.com/office/drawing/2014/main" id="{232FB979-02F1-AF7F-98FA-BCFBE7313A11}"/>
              </a:ext>
            </a:extLst>
          </xdr:cNvPr>
          <xdr:cNvSpPr>
            <a:spLocks noChangeAspect="1" noChangeShapeType="1"/>
          </xdr:cNvSpPr>
        </xdr:nvSpPr>
        <xdr:spPr bwMode="auto">
          <a:xfrm rot="16200000">
            <a:off x="697628"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6">
            <a:extLst>
              <a:ext uri="{FF2B5EF4-FFF2-40B4-BE49-F238E27FC236}">
                <a16:creationId xmlns:a16="http://schemas.microsoft.com/office/drawing/2014/main" id="{70F69591-E70A-0E95-007C-6F66F906185E}"/>
              </a:ext>
            </a:extLst>
          </xdr:cNvPr>
          <xdr:cNvSpPr>
            <a:spLocks noChangeAspect="1" noChangeShapeType="1"/>
          </xdr:cNvSpPr>
        </xdr:nvSpPr>
        <xdr:spPr bwMode="auto">
          <a:xfrm rot="16200000">
            <a:off x="846384"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7">
            <a:extLst>
              <a:ext uri="{FF2B5EF4-FFF2-40B4-BE49-F238E27FC236}">
                <a16:creationId xmlns:a16="http://schemas.microsoft.com/office/drawing/2014/main" id="{B5723916-6490-5EDA-4C28-46E7C55E6C7A}"/>
              </a:ext>
            </a:extLst>
          </xdr:cNvPr>
          <xdr:cNvSpPr>
            <a:spLocks noChangeAspect="1" noChangeShapeType="1"/>
          </xdr:cNvSpPr>
        </xdr:nvSpPr>
        <xdr:spPr bwMode="auto">
          <a:xfrm rot="16200000">
            <a:off x="99729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8">
            <a:extLst>
              <a:ext uri="{FF2B5EF4-FFF2-40B4-BE49-F238E27FC236}">
                <a16:creationId xmlns:a16="http://schemas.microsoft.com/office/drawing/2014/main" id="{BC04AB3B-C384-1019-6E0F-93A73BACF55B}"/>
              </a:ext>
            </a:extLst>
          </xdr:cNvPr>
          <xdr:cNvSpPr>
            <a:spLocks noChangeAspect="1" noChangeShapeType="1"/>
          </xdr:cNvSpPr>
        </xdr:nvSpPr>
        <xdr:spPr bwMode="auto">
          <a:xfrm rot="16200000">
            <a:off x="1148748" y="7080115"/>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9">
            <a:extLst>
              <a:ext uri="{FF2B5EF4-FFF2-40B4-BE49-F238E27FC236}">
                <a16:creationId xmlns:a16="http://schemas.microsoft.com/office/drawing/2014/main" id="{F2E59647-7F9E-36F9-32DC-2F0ADA9E6E9C}"/>
              </a:ext>
            </a:extLst>
          </xdr:cNvPr>
          <xdr:cNvSpPr>
            <a:spLocks noChangeAspect="1" noChangeShapeType="1"/>
          </xdr:cNvSpPr>
        </xdr:nvSpPr>
        <xdr:spPr bwMode="auto">
          <a:xfrm rot="16200000">
            <a:off x="129966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10">
            <a:extLst>
              <a:ext uri="{FF2B5EF4-FFF2-40B4-BE49-F238E27FC236}">
                <a16:creationId xmlns:a16="http://schemas.microsoft.com/office/drawing/2014/main" id="{BA33F3D2-A491-7A22-A11C-18F347962130}"/>
              </a:ext>
            </a:extLst>
          </xdr:cNvPr>
          <xdr:cNvSpPr>
            <a:spLocks noChangeAspect="1" noChangeShapeType="1"/>
          </xdr:cNvSpPr>
        </xdr:nvSpPr>
        <xdr:spPr bwMode="auto">
          <a:xfrm rot="16200000">
            <a:off x="1451651"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1">
            <a:extLst>
              <a:ext uri="{FF2B5EF4-FFF2-40B4-BE49-F238E27FC236}">
                <a16:creationId xmlns:a16="http://schemas.microsoft.com/office/drawing/2014/main" id="{6971634D-C95A-7283-B007-336262A9FD7C}"/>
              </a:ext>
            </a:extLst>
          </xdr:cNvPr>
          <xdr:cNvSpPr>
            <a:spLocks noChangeAspect="1" noChangeShapeType="1"/>
          </xdr:cNvSpPr>
        </xdr:nvSpPr>
        <xdr:spPr bwMode="auto">
          <a:xfrm rot="16200000" flipH="1">
            <a:off x="167802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2">
            <a:extLst>
              <a:ext uri="{FF2B5EF4-FFF2-40B4-BE49-F238E27FC236}">
                <a16:creationId xmlns:a16="http://schemas.microsoft.com/office/drawing/2014/main" id="{CB77748C-DE37-E663-9685-2FB74A6322BF}"/>
              </a:ext>
            </a:extLst>
          </xdr:cNvPr>
          <xdr:cNvSpPr>
            <a:spLocks noChangeAspect="1" noChangeShapeType="1"/>
          </xdr:cNvSpPr>
        </xdr:nvSpPr>
        <xdr:spPr bwMode="auto">
          <a:xfrm rot="16200000">
            <a:off x="16148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3">
            <a:extLst>
              <a:ext uri="{FF2B5EF4-FFF2-40B4-BE49-F238E27FC236}">
                <a16:creationId xmlns:a16="http://schemas.microsoft.com/office/drawing/2014/main" id="{787744C6-44DA-21C2-348E-FC21BD664A2C}"/>
              </a:ext>
            </a:extLst>
          </xdr:cNvPr>
          <xdr:cNvSpPr>
            <a:spLocks noChangeAspect="1" noChangeShapeType="1"/>
          </xdr:cNvSpPr>
        </xdr:nvSpPr>
        <xdr:spPr bwMode="auto">
          <a:xfrm rot="16200000">
            <a:off x="168867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4">
            <a:extLst>
              <a:ext uri="{FF2B5EF4-FFF2-40B4-BE49-F238E27FC236}">
                <a16:creationId xmlns:a16="http://schemas.microsoft.com/office/drawing/2014/main" id="{97D9FB94-234E-E1C4-028F-78AC109AC590}"/>
              </a:ext>
            </a:extLst>
          </xdr:cNvPr>
          <xdr:cNvSpPr>
            <a:spLocks noChangeAspect="1" noChangeShapeType="1"/>
          </xdr:cNvSpPr>
        </xdr:nvSpPr>
        <xdr:spPr bwMode="auto">
          <a:xfrm rot="16200000">
            <a:off x="17625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5">
            <a:extLst>
              <a:ext uri="{FF2B5EF4-FFF2-40B4-BE49-F238E27FC236}">
                <a16:creationId xmlns:a16="http://schemas.microsoft.com/office/drawing/2014/main" id="{7D837F41-B67E-29A0-23E9-02B217F2354E}"/>
              </a:ext>
            </a:extLst>
          </xdr:cNvPr>
          <xdr:cNvSpPr>
            <a:spLocks noChangeAspect="1" noChangeShapeType="1"/>
          </xdr:cNvSpPr>
        </xdr:nvSpPr>
        <xdr:spPr bwMode="auto">
          <a:xfrm rot="16200000">
            <a:off x="18417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6">
            <a:extLst>
              <a:ext uri="{FF2B5EF4-FFF2-40B4-BE49-F238E27FC236}">
                <a16:creationId xmlns:a16="http://schemas.microsoft.com/office/drawing/2014/main" id="{792BC06C-A73A-B534-92DC-40E77ED74359}"/>
              </a:ext>
            </a:extLst>
          </xdr:cNvPr>
          <xdr:cNvSpPr>
            <a:spLocks noChangeAspect="1" noChangeShapeType="1"/>
          </xdr:cNvSpPr>
        </xdr:nvSpPr>
        <xdr:spPr bwMode="auto">
          <a:xfrm rot="16200000">
            <a:off x="19166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7">
            <a:extLst>
              <a:ext uri="{FF2B5EF4-FFF2-40B4-BE49-F238E27FC236}">
                <a16:creationId xmlns:a16="http://schemas.microsoft.com/office/drawing/2014/main" id="{424425CE-9CB2-53C2-2BC3-C4CC2DE31B08}"/>
              </a:ext>
            </a:extLst>
          </xdr:cNvPr>
          <xdr:cNvSpPr>
            <a:spLocks noChangeAspect="1" noChangeShapeType="1"/>
          </xdr:cNvSpPr>
        </xdr:nvSpPr>
        <xdr:spPr bwMode="auto">
          <a:xfrm rot="16200000">
            <a:off x="199049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8">
            <a:extLst>
              <a:ext uri="{FF2B5EF4-FFF2-40B4-BE49-F238E27FC236}">
                <a16:creationId xmlns:a16="http://schemas.microsoft.com/office/drawing/2014/main" id="{9246197B-0E10-CA28-F82D-8063D9125636}"/>
              </a:ext>
            </a:extLst>
          </xdr:cNvPr>
          <xdr:cNvSpPr>
            <a:spLocks noChangeAspect="1" noChangeShapeType="1"/>
          </xdr:cNvSpPr>
        </xdr:nvSpPr>
        <xdr:spPr bwMode="auto">
          <a:xfrm rot="16200000">
            <a:off x="206541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9">
            <a:extLst>
              <a:ext uri="{FF2B5EF4-FFF2-40B4-BE49-F238E27FC236}">
                <a16:creationId xmlns:a16="http://schemas.microsoft.com/office/drawing/2014/main" id="{9189D549-9B98-8677-5032-BC452C5D5FD9}"/>
              </a:ext>
            </a:extLst>
          </xdr:cNvPr>
          <xdr:cNvSpPr>
            <a:spLocks noChangeAspect="1" noChangeShapeType="1"/>
          </xdr:cNvSpPr>
        </xdr:nvSpPr>
        <xdr:spPr bwMode="auto">
          <a:xfrm rot="16200000">
            <a:off x="21435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20">
            <a:extLst>
              <a:ext uri="{FF2B5EF4-FFF2-40B4-BE49-F238E27FC236}">
                <a16:creationId xmlns:a16="http://schemas.microsoft.com/office/drawing/2014/main" id="{5EA2E5BF-AFEC-6F4D-3363-09D248A4F658}"/>
              </a:ext>
            </a:extLst>
          </xdr:cNvPr>
          <xdr:cNvSpPr>
            <a:spLocks noChangeAspect="1" noChangeShapeType="1"/>
          </xdr:cNvSpPr>
        </xdr:nvSpPr>
        <xdr:spPr bwMode="auto">
          <a:xfrm rot="16200000" flipH="1">
            <a:off x="1827855"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1">
            <a:extLst>
              <a:ext uri="{FF2B5EF4-FFF2-40B4-BE49-F238E27FC236}">
                <a16:creationId xmlns:a16="http://schemas.microsoft.com/office/drawing/2014/main" id="{0E2169D9-0B77-8CD0-82C4-0EA1B44AF062}"/>
              </a:ext>
            </a:extLst>
          </xdr:cNvPr>
          <xdr:cNvSpPr>
            <a:spLocks noChangeAspect="1" noChangeShapeType="1"/>
          </xdr:cNvSpPr>
        </xdr:nvSpPr>
        <xdr:spPr bwMode="auto">
          <a:xfrm rot="16200000" flipH="1">
            <a:off x="197984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2">
            <a:extLst>
              <a:ext uri="{FF2B5EF4-FFF2-40B4-BE49-F238E27FC236}">
                <a16:creationId xmlns:a16="http://schemas.microsoft.com/office/drawing/2014/main" id="{8536E0FD-26E0-708D-00F1-F120868B48D2}"/>
              </a:ext>
            </a:extLst>
          </xdr:cNvPr>
          <xdr:cNvSpPr>
            <a:spLocks noChangeAspect="1" noChangeShapeType="1"/>
          </xdr:cNvSpPr>
        </xdr:nvSpPr>
        <xdr:spPr bwMode="auto">
          <a:xfrm rot="16200000" flipH="1">
            <a:off x="2130758"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3">
            <a:extLst>
              <a:ext uri="{FF2B5EF4-FFF2-40B4-BE49-F238E27FC236}">
                <a16:creationId xmlns:a16="http://schemas.microsoft.com/office/drawing/2014/main" id="{FF9F7CDE-1EF3-38A9-61DC-033E50CD9CE4}"/>
              </a:ext>
            </a:extLst>
          </xdr:cNvPr>
          <xdr:cNvSpPr>
            <a:spLocks noChangeAspect="1" noChangeShapeType="1"/>
          </xdr:cNvSpPr>
        </xdr:nvSpPr>
        <xdr:spPr bwMode="auto">
          <a:xfrm rot="16200000">
            <a:off x="221686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4">
            <a:extLst>
              <a:ext uri="{FF2B5EF4-FFF2-40B4-BE49-F238E27FC236}">
                <a16:creationId xmlns:a16="http://schemas.microsoft.com/office/drawing/2014/main" id="{9B9E7BC9-C9E0-44A5-2EFA-F5B1FE0DDC7A}"/>
              </a:ext>
            </a:extLst>
          </xdr:cNvPr>
          <xdr:cNvSpPr>
            <a:spLocks noChangeAspect="1" noChangeShapeType="1"/>
          </xdr:cNvSpPr>
        </xdr:nvSpPr>
        <xdr:spPr bwMode="auto">
          <a:xfrm rot="16200000">
            <a:off x="229339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5">
            <a:extLst>
              <a:ext uri="{FF2B5EF4-FFF2-40B4-BE49-F238E27FC236}">
                <a16:creationId xmlns:a16="http://schemas.microsoft.com/office/drawing/2014/main" id="{C4D89C90-097F-4674-9EA5-3E42B03D2A97}"/>
              </a:ext>
            </a:extLst>
          </xdr:cNvPr>
          <xdr:cNvSpPr>
            <a:spLocks noChangeAspect="1" noChangeShapeType="1"/>
          </xdr:cNvSpPr>
        </xdr:nvSpPr>
        <xdr:spPr bwMode="auto">
          <a:xfrm rot="16200000">
            <a:off x="23715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6">
            <a:extLst>
              <a:ext uri="{FF2B5EF4-FFF2-40B4-BE49-F238E27FC236}">
                <a16:creationId xmlns:a16="http://schemas.microsoft.com/office/drawing/2014/main" id="{987A3246-D750-734E-25A5-A31E95C28D9C}"/>
              </a:ext>
            </a:extLst>
          </xdr:cNvPr>
          <xdr:cNvSpPr>
            <a:spLocks noChangeAspect="1" noChangeShapeType="1"/>
          </xdr:cNvSpPr>
        </xdr:nvSpPr>
        <xdr:spPr bwMode="auto">
          <a:xfrm rot="16200000">
            <a:off x="24464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7">
            <a:extLst>
              <a:ext uri="{FF2B5EF4-FFF2-40B4-BE49-F238E27FC236}">
                <a16:creationId xmlns:a16="http://schemas.microsoft.com/office/drawing/2014/main" id="{C29C6A2F-EB1D-7EE2-0652-EE16907A6F4D}"/>
              </a:ext>
            </a:extLst>
          </xdr:cNvPr>
          <xdr:cNvSpPr>
            <a:spLocks noChangeAspect="1" noChangeShapeType="1"/>
          </xdr:cNvSpPr>
        </xdr:nvSpPr>
        <xdr:spPr bwMode="auto">
          <a:xfrm rot="16200000">
            <a:off x="252030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8">
            <a:extLst>
              <a:ext uri="{FF2B5EF4-FFF2-40B4-BE49-F238E27FC236}">
                <a16:creationId xmlns:a16="http://schemas.microsoft.com/office/drawing/2014/main" id="{903251E6-6E87-C847-BF40-398A09374D78}"/>
              </a:ext>
            </a:extLst>
          </xdr:cNvPr>
          <xdr:cNvSpPr>
            <a:spLocks noChangeAspect="1" noChangeShapeType="1"/>
          </xdr:cNvSpPr>
        </xdr:nvSpPr>
        <xdr:spPr bwMode="auto">
          <a:xfrm rot="16200000">
            <a:off x="259414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9">
            <a:extLst>
              <a:ext uri="{FF2B5EF4-FFF2-40B4-BE49-F238E27FC236}">
                <a16:creationId xmlns:a16="http://schemas.microsoft.com/office/drawing/2014/main" id="{EDE0F03E-6CE0-34E7-9E7A-23B1366FDF72}"/>
              </a:ext>
            </a:extLst>
          </xdr:cNvPr>
          <xdr:cNvSpPr>
            <a:spLocks noChangeAspect="1" noChangeShapeType="1"/>
          </xdr:cNvSpPr>
        </xdr:nvSpPr>
        <xdr:spPr bwMode="auto">
          <a:xfrm rot="16200000">
            <a:off x="267337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30">
            <a:extLst>
              <a:ext uri="{FF2B5EF4-FFF2-40B4-BE49-F238E27FC236}">
                <a16:creationId xmlns:a16="http://schemas.microsoft.com/office/drawing/2014/main" id="{BF669CF0-3AA1-FA1B-F5F2-E6C7DE07E340}"/>
              </a:ext>
            </a:extLst>
          </xdr:cNvPr>
          <xdr:cNvSpPr>
            <a:spLocks noChangeAspect="1" noChangeShapeType="1"/>
          </xdr:cNvSpPr>
        </xdr:nvSpPr>
        <xdr:spPr bwMode="auto">
          <a:xfrm rot="16200000">
            <a:off x="27482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1">
            <a:extLst>
              <a:ext uri="{FF2B5EF4-FFF2-40B4-BE49-F238E27FC236}">
                <a16:creationId xmlns:a16="http://schemas.microsoft.com/office/drawing/2014/main" id="{02505577-4C2F-5538-ED24-97220F97966B}"/>
              </a:ext>
            </a:extLst>
          </xdr:cNvPr>
          <xdr:cNvSpPr>
            <a:spLocks noChangeAspect="1" noChangeShapeType="1"/>
          </xdr:cNvSpPr>
        </xdr:nvSpPr>
        <xdr:spPr bwMode="auto">
          <a:xfrm rot="16200000">
            <a:off x="282213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2">
            <a:extLst>
              <a:ext uri="{FF2B5EF4-FFF2-40B4-BE49-F238E27FC236}">
                <a16:creationId xmlns:a16="http://schemas.microsoft.com/office/drawing/2014/main" id="{1C6AFF0D-7DAA-7BEE-6EBA-3E7951F99E53}"/>
              </a:ext>
            </a:extLst>
          </xdr:cNvPr>
          <xdr:cNvSpPr>
            <a:spLocks noChangeAspect="1" noChangeShapeType="1"/>
          </xdr:cNvSpPr>
        </xdr:nvSpPr>
        <xdr:spPr bwMode="auto">
          <a:xfrm rot="16200000">
            <a:off x="289704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3">
            <a:extLst>
              <a:ext uri="{FF2B5EF4-FFF2-40B4-BE49-F238E27FC236}">
                <a16:creationId xmlns:a16="http://schemas.microsoft.com/office/drawing/2014/main" id="{96BF4A92-F961-E77C-7FEB-3EEBBAEC81B1}"/>
              </a:ext>
            </a:extLst>
          </xdr:cNvPr>
          <xdr:cNvSpPr>
            <a:spLocks noChangeAspect="1" noChangeShapeType="1"/>
          </xdr:cNvSpPr>
        </xdr:nvSpPr>
        <xdr:spPr bwMode="auto">
          <a:xfrm rot="16200000">
            <a:off x="29751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4">
            <a:extLst>
              <a:ext uri="{FF2B5EF4-FFF2-40B4-BE49-F238E27FC236}">
                <a16:creationId xmlns:a16="http://schemas.microsoft.com/office/drawing/2014/main" id="{DC95509D-8178-1774-4F52-575D1F4C2B6C}"/>
              </a:ext>
            </a:extLst>
          </xdr:cNvPr>
          <xdr:cNvSpPr>
            <a:spLocks noChangeAspect="1" noChangeShapeType="1"/>
          </xdr:cNvSpPr>
        </xdr:nvSpPr>
        <xdr:spPr bwMode="auto">
          <a:xfrm rot="16200000">
            <a:off x="30484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5">
            <a:extLst>
              <a:ext uri="{FF2B5EF4-FFF2-40B4-BE49-F238E27FC236}">
                <a16:creationId xmlns:a16="http://schemas.microsoft.com/office/drawing/2014/main" id="{97FDA9F0-D6C1-AC25-FF6C-8BF0CA9543C6}"/>
              </a:ext>
            </a:extLst>
          </xdr:cNvPr>
          <xdr:cNvSpPr>
            <a:spLocks noChangeAspect="1" noChangeShapeType="1"/>
          </xdr:cNvSpPr>
        </xdr:nvSpPr>
        <xdr:spPr bwMode="auto">
          <a:xfrm rot="16200000">
            <a:off x="312395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6">
            <a:extLst>
              <a:ext uri="{FF2B5EF4-FFF2-40B4-BE49-F238E27FC236}">
                <a16:creationId xmlns:a16="http://schemas.microsoft.com/office/drawing/2014/main" id="{05B5E221-C5B0-005D-80C8-245814ACCE4A}"/>
              </a:ext>
            </a:extLst>
          </xdr:cNvPr>
          <xdr:cNvSpPr>
            <a:spLocks noChangeAspect="1" noChangeShapeType="1"/>
          </xdr:cNvSpPr>
        </xdr:nvSpPr>
        <xdr:spPr bwMode="auto">
          <a:xfrm rot="16200000">
            <a:off x="319725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7">
            <a:extLst>
              <a:ext uri="{FF2B5EF4-FFF2-40B4-BE49-F238E27FC236}">
                <a16:creationId xmlns:a16="http://schemas.microsoft.com/office/drawing/2014/main" id="{F977B8A2-6412-6F31-EA1D-B5EFDBEBDCB9}"/>
              </a:ext>
            </a:extLst>
          </xdr:cNvPr>
          <xdr:cNvSpPr>
            <a:spLocks noChangeAspect="1" noChangeShapeType="1"/>
          </xdr:cNvSpPr>
        </xdr:nvSpPr>
        <xdr:spPr bwMode="auto">
          <a:xfrm rot="16200000">
            <a:off x="32770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8">
            <a:extLst>
              <a:ext uri="{FF2B5EF4-FFF2-40B4-BE49-F238E27FC236}">
                <a16:creationId xmlns:a16="http://schemas.microsoft.com/office/drawing/2014/main" id="{1E1AE859-6E0B-FDBE-32B9-4C88FF2513E5}"/>
              </a:ext>
            </a:extLst>
          </xdr:cNvPr>
          <xdr:cNvSpPr>
            <a:spLocks noChangeAspect="1" noChangeShapeType="1"/>
          </xdr:cNvSpPr>
        </xdr:nvSpPr>
        <xdr:spPr bwMode="auto">
          <a:xfrm rot="16200000">
            <a:off x="33503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9">
            <a:extLst>
              <a:ext uri="{FF2B5EF4-FFF2-40B4-BE49-F238E27FC236}">
                <a16:creationId xmlns:a16="http://schemas.microsoft.com/office/drawing/2014/main" id="{F35BEBD8-BE1E-B5C8-AAC9-72B5B5F26C4D}"/>
              </a:ext>
            </a:extLst>
          </xdr:cNvPr>
          <xdr:cNvSpPr>
            <a:spLocks noChangeAspect="1" noChangeShapeType="1"/>
          </xdr:cNvSpPr>
        </xdr:nvSpPr>
        <xdr:spPr bwMode="auto">
          <a:xfrm rot="16200000">
            <a:off x="342578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40">
            <a:extLst>
              <a:ext uri="{FF2B5EF4-FFF2-40B4-BE49-F238E27FC236}">
                <a16:creationId xmlns:a16="http://schemas.microsoft.com/office/drawing/2014/main" id="{54E15C46-F6B3-2FE7-1CF6-22507F9FC5F9}"/>
              </a:ext>
            </a:extLst>
          </xdr:cNvPr>
          <xdr:cNvSpPr>
            <a:spLocks noChangeAspect="1" noChangeShapeType="1"/>
          </xdr:cNvSpPr>
        </xdr:nvSpPr>
        <xdr:spPr bwMode="auto">
          <a:xfrm rot="16200000">
            <a:off x="350500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1">
            <a:extLst>
              <a:ext uri="{FF2B5EF4-FFF2-40B4-BE49-F238E27FC236}">
                <a16:creationId xmlns:a16="http://schemas.microsoft.com/office/drawing/2014/main" id="{E5F23C21-8807-7237-7CC7-BCBE0471B4A8}"/>
              </a:ext>
            </a:extLst>
          </xdr:cNvPr>
          <xdr:cNvSpPr>
            <a:spLocks noChangeAspect="1" noChangeShapeType="1"/>
          </xdr:cNvSpPr>
        </xdr:nvSpPr>
        <xdr:spPr bwMode="auto">
          <a:xfrm rot="16200000">
            <a:off x="357831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2">
            <a:extLst>
              <a:ext uri="{FF2B5EF4-FFF2-40B4-BE49-F238E27FC236}">
                <a16:creationId xmlns:a16="http://schemas.microsoft.com/office/drawing/2014/main" id="{71AB6AF4-B213-4124-091C-5EDD9B21A172}"/>
              </a:ext>
            </a:extLst>
          </xdr:cNvPr>
          <xdr:cNvSpPr>
            <a:spLocks noChangeAspect="1" noChangeShapeType="1"/>
          </xdr:cNvSpPr>
        </xdr:nvSpPr>
        <xdr:spPr bwMode="auto">
          <a:xfrm rot="16200000">
            <a:off x="36521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3">
            <a:extLst>
              <a:ext uri="{FF2B5EF4-FFF2-40B4-BE49-F238E27FC236}">
                <a16:creationId xmlns:a16="http://schemas.microsoft.com/office/drawing/2014/main" id="{B0A8BC7C-44BD-F6B7-72BC-64B517A42A2F}"/>
              </a:ext>
            </a:extLst>
          </xdr:cNvPr>
          <xdr:cNvSpPr>
            <a:spLocks noChangeAspect="1" noChangeShapeType="1"/>
          </xdr:cNvSpPr>
        </xdr:nvSpPr>
        <xdr:spPr bwMode="auto">
          <a:xfrm rot="16200000">
            <a:off x="372706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4">
            <a:extLst>
              <a:ext uri="{FF2B5EF4-FFF2-40B4-BE49-F238E27FC236}">
                <a16:creationId xmlns:a16="http://schemas.microsoft.com/office/drawing/2014/main" id="{6511AB9C-1F7B-38A3-9995-C8617D3FFE33}"/>
              </a:ext>
            </a:extLst>
          </xdr:cNvPr>
          <xdr:cNvSpPr>
            <a:spLocks noChangeAspect="1" noChangeShapeType="1"/>
          </xdr:cNvSpPr>
        </xdr:nvSpPr>
        <xdr:spPr bwMode="auto">
          <a:xfrm rot="16200000" flipH="1">
            <a:off x="2281131"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5">
            <a:extLst>
              <a:ext uri="{FF2B5EF4-FFF2-40B4-BE49-F238E27FC236}">
                <a16:creationId xmlns:a16="http://schemas.microsoft.com/office/drawing/2014/main" id="{4BA200F5-00FB-AAD2-F863-A4564C69A83B}"/>
              </a:ext>
            </a:extLst>
          </xdr:cNvPr>
          <xdr:cNvSpPr>
            <a:spLocks noChangeAspect="1" noChangeShapeType="1"/>
          </xdr:cNvSpPr>
        </xdr:nvSpPr>
        <xdr:spPr bwMode="auto">
          <a:xfrm rot="16200000" flipH="1">
            <a:off x="243527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6">
            <a:extLst>
              <a:ext uri="{FF2B5EF4-FFF2-40B4-BE49-F238E27FC236}">
                <a16:creationId xmlns:a16="http://schemas.microsoft.com/office/drawing/2014/main" id="{431FA86F-0A0D-3DB2-6AC5-188A9B3CF58A}"/>
              </a:ext>
            </a:extLst>
          </xdr:cNvPr>
          <xdr:cNvSpPr>
            <a:spLocks noChangeAspect="1" noChangeShapeType="1"/>
          </xdr:cNvSpPr>
        </xdr:nvSpPr>
        <xdr:spPr bwMode="auto">
          <a:xfrm rot="16200000" flipH="1">
            <a:off x="258295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7">
            <a:extLst>
              <a:ext uri="{FF2B5EF4-FFF2-40B4-BE49-F238E27FC236}">
                <a16:creationId xmlns:a16="http://schemas.microsoft.com/office/drawing/2014/main" id="{D5285AC4-EB92-3914-8088-6C1126E66AA3}"/>
              </a:ext>
            </a:extLst>
          </xdr:cNvPr>
          <xdr:cNvSpPr>
            <a:spLocks noChangeAspect="1" noChangeShapeType="1"/>
          </xdr:cNvSpPr>
        </xdr:nvSpPr>
        <xdr:spPr bwMode="auto">
          <a:xfrm rot="16200000" flipH="1">
            <a:off x="2736564"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8">
            <a:extLst>
              <a:ext uri="{FF2B5EF4-FFF2-40B4-BE49-F238E27FC236}">
                <a16:creationId xmlns:a16="http://schemas.microsoft.com/office/drawing/2014/main" id="{9AE99B55-6567-B49D-39AE-B98BE5C9FDEC}"/>
              </a:ext>
            </a:extLst>
          </xdr:cNvPr>
          <xdr:cNvSpPr>
            <a:spLocks noChangeAspect="1" noChangeShapeType="1"/>
          </xdr:cNvSpPr>
        </xdr:nvSpPr>
        <xdr:spPr bwMode="auto">
          <a:xfrm rot="16200000" flipH="1">
            <a:off x="288532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9">
            <a:extLst>
              <a:ext uri="{FF2B5EF4-FFF2-40B4-BE49-F238E27FC236}">
                <a16:creationId xmlns:a16="http://schemas.microsoft.com/office/drawing/2014/main" id="{B19699D2-4AB7-2055-05BA-42B8B8961829}"/>
              </a:ext>
            </a:extLst>
          </xdr:cNvPr>
          <xdr:cNvSpPr>
            <a:spLocks noChangeAspect="1" noChangeShapeType="1"/>
          </xdr:cNvSpPr>
        </xdr:nvSpPr>
        <xdr:spPr bwMode="auto">
          <a:xfrm rot="16200000" flipH="1">
            <a:off x="3186606"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50">
            <a:extLst>
              <a:ext uri="{FF2B5EF4-FFF2-40B4-BE49-F238E27FC236}">
                <a16:creationId xmlns:a16="http://schemas.microsoft.com/office/drawing/2014/main" id="{B047DB37-E774-7ED4-227D-725EE6FCDDF7}"/>
              </a:ext>
            </a:extLst>
          </xdr:cNvPr>
          <xdr:cNvSpPr>
            <a:spLocks noChangeAspect="1" noChangeShapeType="1"/>
          </xdr:cNvSpPr>
        </xdr:nvSpPr>
        <xdr:spPr bwMode="auto">
          <a:xfrm rot="16200000" flipH="1">
            <a:off x="333967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1">
            <a:extLst>
              <a:ext uri="{FF2B5EF4-FFF2-40B4-BE49-F238E27FC236}">
                <a16:creationId xmlns:a16="http://schemas.microsoft.com/office/drawing/2014/main" id="{A282B0C5-D927-C0E9-32B0-391340A0D880}"/>
              </a:ext>
            </a:extLst>
          </xdr:cNvPr>
          <xdr:cNvSpPr>
            <a:spLocks noChangeAspect="1" noChangeShapeType="1"/>
          </xdr:cNvSpPr>
        </xdr:nvSpPr>
        <xdr:spPr bwMode="auto">
          <a:xfrm rot="16200000" flipH="1">
            <a:off x="3491126" y="7076109"/>
            <a:ext cx="0" cy="7545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2">
            <a:extLst>
              <a:ext uri="{FF2B5EF4-FFF2-40B4-BE49-F238E27FC236}">
                <a16:creationId xmlns:a16="http://schemas.microsoft.com/office/drawing/2014/main" id="{20D362EC-0B3F-7CA3-C01E-D34BA69A7F6F}"/>
              </a:ext>
            </a:extLst>
          </xdr:cNvPr>
          <xdr:cNvSpPr>
            <a:spLocks noChangeAspect="1" noChangeShapeType="1"/>
          </xdr:cNvSpPr>
        </xdr:nvSpPr>
        <xdr:spPr bwMode="auto">
          <a:xfrm rot="16200000" flipH="1">
            <a:off x="30378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3">
            <a:extLst>
              <a:ext uri="{FF2B5EF4-FFF2-40B4-BE49-F238E27FC236}">
                <a16:creationId xmlns:a16="http://schemas.microsoft.com/office/drawing/2014/main" id="{232EC32B-1B37-E4ED-F4DA-28EEC61F60ED}"/>
              </a:ext>
            </a:extLst>
          </xdr:cNvPr>
          <xdr:cNvSpPr>
            <a:spLocks noChangeAspect="1" noChangeShapeType="1"/>
          </xdr:cNvSpPr>
        </xdr:nvSpPr>
        <xdr:spPr bwMode="auto">
          <a:xfrm rot="16200000" flipH="1">
            <a:off x="364150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4">
            <a:extLst>
              <a:ext uri="{FF2B5EF4-FFF2-40B4-BE49-F238E27FC236}">
                <a16:creationId xmlns:a16="http://schemas.microsoft.com/office/drawing/2014/main" id="{05E53409-06E6-E6E0-FF94-5717CEEC4C45}"/>
              </a:ext>
            </a:extLst>
          </xdr:cNvPr>
          <xdr:cNvSpPr>
            <a:spLocks noChangeAspect="1" noChangeShapeType="1"/>
          </xdr:cNvSpPr>
        </xdr:nvSpPr>
        <xdr:spPr bwMode="auto">
          <a:xfrm rot="16200000" flipH="1">
            <a:off x="3792951" y="7076063"/>
            <a:ext cx="0" cy="749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5">
            <a:extLst>
              <a:ext uri="{FF2B5EF4-FFF2-40B4-BE49-F238E27FC236}">
                <a16:creationId xmlns:a16="http://schemas.microsoft.com/office/drawing/2014/main" id="{347B4101-13B5-A88A-7C95-1EE3F3DB82D2}"/>
              </a:ext>
            </a:extLst>
          </xdr:cNvPr>
          <xdr:cNvSpPr>
            <a:spLocks noChangeAspect="1" noChangeShapeType="1"/>
          </xdr:cNvSpPr>
        </xdr:nvSpPr>
        <xdr:spPr bwMode="auto">
          <a:xfrm rot="16200000">
            <a:off x="388013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6">
            <a:extLst>
              <a:ext uri="{FF2B5EF4-FFF2-40B4-BE49-F238E27FC236}">
                <a16:creationId xmlns:a16="http://schemas.microsoft.com/office/drawing/2014/main" id="{83AB049F-BC3B-A5A2-8B7A-529A4216A260}"/>
              </a:ext>
            </a:extLst>
          </xdr:cNvPr>
          <xdr:cNvSpPr>
            <a:spLocks noChangeAspect="1" noChangeShapeType="1"/>
          </xdr:cNvSpPr>
        </xdr:nvSpPr>
        <xdr:spPr bwMode="auto">
          <a:xfrm rot="16200000">
            <a:off x="39555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7">
            <a:extLst>
              <a:ext uri="{FF2B5EF4-FFF2-40B4-BE49-F238E27FC236}">
                <a16:creationId xmlns:a16="http://schemas.microsoft.com/office/drawing/2014/main" id="{A8CD5322-FCD3-1B0B-4A3F-E33A91CED470}"/>
              </a:ext>
            </a:extLst>
          </xdr:cNvPr>
          <xdr:cNvSpPr>
            <a:spLocks noChangeAspect="1" noChangeShapeType="1"/>
          </xdr:cNvSpPr>
        </xdr:nvSpPr>
        <xdr:spPr bwMode="auto">
          <a:xfrm rot="16200000">
            <a:off x="402889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8">
            <a:extLst>
              <a:ext uri="{FF2B5EF4-FFF2-40B4-BE49-F238E27FC236}">
                <a16:creationId xmlns:a16="http://schemas.microsoft.com/office/drawing/2014/main" id="{EED39043-DD46-7877-83D3-02ACFF99E575}"/>
              </a:ext>
            </a:extLst>
          </xdr:cNvPr>
          <xdr:cNvSpPr>
            <a:spLocks noChangeAspect="1" noChangeShapeType="1"/>
          </xdr:cNvSpPr>
        </xdr:nvSpPr>
        <xdr:spPr bwMode="auto">
          <a:xfrm rot="16200000">
            <a:off x="410704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9">
            <a:extLst>
              <a:ext uri="{FF2B5EF4-FFF2-40B4-BE49-F238E27FC236}">
                <a16:creationId xmlns:a16="http://schemas.microsoft.com/office/drawing/2014/main" id="{05E82947-29A7-ADCD-5F41-0C03094098EC}"/>
              </a:ext>
            </a:extLst>
          </xdr:cNvPr>
          <xdr:cNvSpPr>
            <a:spLocks noChangeAspect="1" noChangeShapeType="1"/>
          </xdr:cNvSpPr>
        </xdr:nvSpPr>
        <xdr:spPr bwMode="auto">
          <a:xfrm rot="16200000">
            <a:off x="41819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60">
            <a:extLst>
              <a:ext uri="{FF2B5EF4-FFF2-40B4-BE49-F238E27FC236}">
                <a16:creationId xmlns:a16="http://schemas.microsoft.com/office/drawing/2014/main" id="{ED44E569-21AF-388E-87BB-E81150488A99}"/>
              </a:ext>
            </a:extLst>
          </xdr:cNvPr>
          <xdr:cNvSpPr>
            <a:spLocks noChangeAspect="1" noChangeShapeType="1"/>
          </xdr:cNvSpPr>
        </xdr:nvSpPr>
        <xdr:spPr bwMode="auto">
          <a:xfrm rot="16200000">
            <a:off x="425579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1">
            <a:extLst>
              <a:ext uri="{FF2B5EF4-FFF2-40B4-BE49-F238E27FC236}">
                <a16:creationId xmlns:a16="http://schemas.microsoft.com/office/drawing/2014/main" id="{98364E36-14FF-E48E-EB25-34184C1BC4B4}"/>
              </a:ext>
            </a:extLst>
          </xdr:cNvPr>
          <xdr:cNvSpPr>
            <a:spLocks noChangeAspect="1" noChangeShapeType="1"/>
          </xdr:cNvSpPr>
        </xdr:nvSpPr>
        <xdr:spPr bwMode="auto">
          <a:xfrm rot="16200000">
            <a:off x="433071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2">
            <a:extLst>
              <a:ext uri="{FF2B5EF4-FFF2-40B4-BE49-F238E27FC236}">
                <a16:creationId xmlns:a16="http://schemas.microsoft.com/office/drawing/2014/main" id="{916BE308-6030-BDA5-E723-7729698A06DF}"/>
              </a:ext>
            </a:extLst>
          </xdr:cNvPr>
          <xdr:cNvSpPr>
            <a:spLocks noChangeAspect="1" noChangeShapeType="1"/>
          </xdr:cNvSpPr>
        </xdr:nvSpPr>
        <xdr:spPr bwMode="auto">
          <a:xfrm rot="16200000">
            <a:off x="440886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3">
            <a:extLst>
              <a:ext uri="{FF2B5EF4-FFF2-40B4-BE49-F238E27FC236}">
                <a16:creationId xmlns:a16="http://schemas.microsoft.com/office/drawing/2014/main" id="{BDC0AFFE-C54F-1953-3CE8-A4E413221B75}"/>
              </a:ext>
            </a:extLst>
          </xdr:cNvPr>
          <xdr:cNvSpPr>
            <a:spLocks noChangeAspect="1" noChangeShapeType="1"/>
          </xdr:cNvSpPr>
        </xdr:nvSpPr>
        <xdr:spPr bwMode="auto">
          <a:xfrm rot="16200000">
            <a:off x="448378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4">
            <a:extLst>
              <a:ext uri="{FF2B5EF4-FFF2-40B4-BE49-F238E27FC236}">
                <a16:creationId xmlns:a16="http://schemas.microsoft.com/office/drawing/2014/main" id="{417D81DC-95BA-BA13-F540-F322B752794E}"/>
              </a:ext>
            </a:extLst>
          </xdr:cNvPr>
          <xdr:cNvSpPr>
            <a:spLocks noChangeAspect="1" noChangeShapeType="1"/>
          </xdr:cNvSpPr>
        </xdr:nvSpPr>
        <xdr:spPr bwMode="auto">
          <a:xfrm rot="16200000">
            <a:off x="455762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5">
            <a:extLst>
              <a:ext uri="{FF2B5EF4-FFF2-40B4-BE49-F238E27FC236}">
                <a16:creationId xmlns:a16="http://schemas.microsoft.com/office/drawing/2014/main" id="{65580F07-C03C-D0AB-F124-C490D2042673}"/>
              </a:ext>
            </a:extLst>
          </xdr:cNvPr>
          <xdr:cNvSpPr>
            <a:spLocks noChangeAspect="1" noChangeShapeType="1"/>
          </xdr:cNvSpPr>
        </xdr:nvSpPr>
        <xdr:spPr bwMode="auto">
          <a:xfrm rot="16200000">
            <a:off x="463685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6">
            <a:extLst>
              <a:ext uri="{FF2B5EF4-FFF2-40B4-BE49-F238E27FC236}">
                <a16:creationId xmlns:a16="http://schemas.microsoft.com/office/drawing/2014/main" id="{BBEFB683-546A-8559-9588-9B29313A131D}"/>
              </a:ext>
            </a:extLst>
          </xdr:cNvPr>
          <xdr:cNvSpPr>
            <a:spLocks noChangeAspect="1" noChangeShapeType="1"/>
          </xdr:cNvSpPr>
        </xdr:nvSpPr>
        <xdr:spPr bwMode="auto">
          <a:xfrm rot="16200000">
            <a:off x="471069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7">
            <a:extLst>
              <a:ext uri="{FF2B5EF4-FFF2-40B4-BE49-F238E27FC236}">
                <a16:creationId xmlns:a16="http://schemas.microsoft.com/office/drawing/2014/main" id="{07F90090-1396-241A-C9FF-7D8CD3B34F7C}"/>
              </a:ext>
            </a:extLst>
          </xdr:cNvPr>
          <xdr:cNvSpPr>
            <a:spLocks noChangeAspect="1" noChangeShapeType="1"/>
          </xdr:cNvSpPr>
        </xdr:nvSpPr>
        <xdr:spPr bwMode="auto">
          <a:xfrm rot="16200000">
            <a:off x="4786288" y="7106255"/>
            <a:ext cx="511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8">
            <a:extLst>
              <a:ext uri="{FF2B5EF4-FFF2-40B4-BE49-F238E27FC236}">
                <a16:creationId xmlns:a16="http://schemas.microsoft.com/office/drawing/2014/main" id="{12C8837F-DFEB-281C-67CC-7211154A9B61}"/>
              </a:ext>
            </a:extLst>
          </xdr:cNvPr>
          <xdr:cNvSpPr>
            <a:spLocks noChangeAspect="1" noChangeShapeType="1"/>
          </xdr:cNvSpPr>
        </xdr:nvSpPr>
        <xdr:spPr bwMode="auto">
          <a:xfrm rot="16200000">
            <a:off x="485944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9">
            <a:extLst>
              <a:ext uri="{FF2B5EF4-FFF2-40B4-BE49-F238E27FC236}">
                <a16:creationId xmlns:a16="http://schemas.microsoft.com/office/drawing/2014/main" id="{5815BACF-803C-3C55-4846-C0D0EF9D97E5}"/>
              </a:ext>
            </a:extLst>
          </xdr:cNvPr>
          <xdr:cNvSpPr>
            <a:spLocks noChangeAspect="1" noChangeShapeType="1"/>
          </xdr:cNvSpPr>
        </xdr:nvSpPr>
        <xdr:spPr bwMode="auto">
          <a:xfrm rot="16200000">
            <a:off x="493867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70">
            <a:extLst>
              <a:ext uri="{FF2B5EF4-FFF2-40B4-BE49-F238E27FC236}">
                <a16:creationId xmlns:a16="http://schemas.microsoft.com/office/drawing/2014/main" id="{07E913E6-1582-D780-A493-EE2D0B6DFA4E}"/>
              </a:ext>
            </a:extLst>
          </xdr:cNvPr>
          <xdr:cNvSpPr>
            <a:spLocks noChangeAspect="1" noChangeShapeType="1"/>
          </xdr:cNvSpPr>
        </xdr:nvSpPr>
        <xdr:spPr bwMode="auto">
          <a:xfrm rot="16200000">
            <a:off x="50135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1">
            <a:extLst>
              <a:ext uri="{FF2B5EF4-FFF2-40B4-BE49-F238E27FC236}">
                <a16:creationId xmlns:a16="http://schemas.microsoft.com/office/drawing/2014/main" id="{3C65F87C-8DD2-CDB9-E04B-7BD5B7B8E48A}"/>
              </a:ext>
            </a:extLst>
          </xdr:cNvPr>
          <xdr:cNvSpPr>
            <a:spLocks noChangeAspect="1" noChangeShapeType="1"/>
          </xdr:cNvSpPr>
        </xdr:nvSpPr>
        <xdr:spPr bwMode="auto">
          <a:xfrm rot="16200000">
            <a:off x="5088067" y="7104991"/>
            <a:ext cx="518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2">
            <a:extLst>
              <a:ext uri="{FF2B5EF4-FFF2-40B4-BE49-F238E27FC236}">
                <a16:creationId xmlns:a16="http://schemas.microsoft.com/office/drawing/2014/main" id="{82CC8953-F00C-79AD-5A2C-8CC70E7343D4}"/>
              </a:ext>
            </a:extLst>
          </xdr:cNvPr>
          <xdr:cNvSpPr>
            <a:spLocks noChangeAspect="1" noChangeShapeType="1"/>
          </xdr:cNvSpPr>
        </xdr:nvSpPr>
        <xdr:spPr bwMode="auto">
          <a:xfrm rot="16200000">
            <a:off x="516235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3">
            <a:extLst>
              <a:ext uri="{FF2B5EF4-FFF2-40B4-BE49-F238E27FC236}">
                <a16:creationId xmlns:a16="http://schemas.microsoft.com/office/drawing/2014/main" id="{4C7E749E-2818-2891-1519-A718323574F2}"/>
              </a:ext>
            </a:extLst>
          </xdr:cNvPr>
          <xdr:cNvSpPr>
            <a:spLocks noChangeAspect="1" noChangeShapeType="1"/>
          </xdr:cNvSpPr>
        </xdr:nvSpPr>
        <xdr:spPr bwMode="auto">
          <a:xfrm rot="16200000">
            <a:off x="524050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4">
            <a:extLst>
              <a:ext uri="{FF2B5EF4-FFF2-40B4-BE49-F238E27FC236}">
                <a16:creationId xmlns:a16="http://schemas.microsoft.com/office/drawing/2014/main" id="{7678DD9C-F955-864B-4C0E-9048C5371620}"/>
              </a:ext>
            </a:extLst>
          </xdr:cNvPr>
          <xdr:cNvSpPr>
            <a:spLocks noChangeAspect="1" noChangeShapeType="1"/>
          </xdr:cNvSpPr>
        </xdr:nvSpPr>
        <xdr:spPr bwMode="auto">
          <a:xfrm rot="16200000">
            <a:off x="531542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5">
            <a:extLst>
              <a:ext uri="{FF2B5EF4-FFF2-40B4-BE49-F238E27FC236}">
                <a16:creationId xmlns:a16="http://schemas.microsoft.com/office/drawing/2014/main" id="{465C69DB-254A-49D1-409F-80A351BD067F}"/>
              </a:ext>
            </a:extLst>
          </xdr:cNvPr>
          <xdr:cNvSpPr>
            <a:spLocks noChangeAspect="1" noChangeShapeType="1"/>
          </xdr:cNvSpPr>
        </xdr:nvSpPr>
        <xdr:spPr bwMode="auto">
          <a:xfrm rot="16200000">
            <a:off x="538926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6">
            <a:extLst>
              <a:ext uri="{FF2B5EF4-FFF2-40B4-BE49-F238E27FC236}">
                <a16:creationId xmlns:a16="http://schemas.microsoft.com/office/drawing/2014/main" id="{9F09EC9B-6B0D-54A6-BA34-9D530A568182}"/>
              </a:ext>
            </a:extLst>
          </xdr:cNvPr>
          <xdr:cNvSpPr>
            <a:spLocks noChangeAspect="1" noChangeShapeType="1"/>
          </xdr:cNvSpPr>
        </xdr:nvSpPr>
        <xdr:spPr bwMode="auto">
          <a:xfrm rot="16200000">
            <a:off x="546417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7">
            <a:extLst>
              <a:ext uri="{FF2B5EF4-FFF2-40B4-BE49-F238E27FC236}">
                <a16:creationId xmlns:a16="http://schemas.microsoft.com/office/drawing/2014/main" id="{60CA8D34-5D7F-6796-4C58-4AC41953292C}"/>
              </a:ext>
            </a:extLst>
          </xdr:cNvPr>
          <xdr:cNvSpPr>
            <a:spLocks noChangeAspect="1" noChangeShapeType="1"/>
          </xdr:cNvSpPr>
        </xdr:nvSpPr>
        <xdr:spPr bwMode="auto">
          <a:xfrm rot="16200000">
            <a:off x="55417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8">
            <a:extLst>
              <a:ext uri="{FF2B5EF4-FFF2-40B4-BE49-F238E27FC236}">
                <a16:creationId xmlns:a16="http://schemas.microsoft.com/office/drawing/2014/main" id="{9A932848-37CB-E3F9-933E-297F72ECED30}"/>
              </a:ext>
            </a:extLst>
          </xdr:cNvPr>
          <xdr:cNvSpPr>
            <a:spLocks noChangeAspect="1" noChangeShapeType="1"/>
          </xdr:cNvSpPr>
        </xdr:nvSpPr>
        <xdr:spPr bwMode="auto">
          <a:xfrm rot="16200000">
            <a:off x="561562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9">
            <a:extLst>
              <a:ext uri="{FF2B5EF4-FFF2-40B4-BE49-F238E27FC236}">
                <a16:creationId xmlns:a16="http://schemas.microsoft.com/office/drawing/2014/main" id="{70079558-5B1A-B6DC-427C-C7B0ED79408A}"/>
              </a:ext>
            </a:extLst>
          </xdr:cNvPr>
          <xdr:cNvSpPr>
            <a:spLocks noChangeAspect="1" noChangeShapeType="1"/>
          </xdr:cNvSpPr>
        </xdr:nvSpPr>
        <xdr:spPr bwMode="auto">
          <a:xfrm rot="16200000">
            <a:off x="569054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80">
            <a:extLst>
              <a:ext uri="{FF2B5EF4-FFF2-40B4-BE49-F238E27FC236}">
                <a16:creationId xmlns:a16="http://schemas.microsoft.com/office/drawing/2014/main" id="{1510B885-E314-2A4F-36C9-BDDA15613C1B}"/>
              </a:ext>
            </a:extLst>
          </xdr:cNvPr>
          <xdr:cNvSpPr>
            <a:spLocks noChangeAspect="1" noChangeShapeType="1"/>
          </xdr:cNvSpPr>
        </xdr:nvSpPr>
        <xdr:spPr bwMode="auto">
          <a:xfrm rot="16200000">
            <a:off x="576869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1">
            <a:extLst>
              <a:ext uri="{FF2B5EF4-FFF2-40B4-BE49-F238E27FC236}">
                <a16:creationId xmlns:a16="http://schemas.microsoft.com/office/drawing/2014/main" id="{FC084E76-EEEC-DEA4-E6BE-F341C27BAD59}"/>
              </a:ext>
            </a:extLst>
          </xdr:cNvPr>
          <xdr:cNvSpPr>
            <a:spLocks noChangeAspect="1" noChangeShapeType="1"/>
          </xdr:cNvSpPr>
        </xdr:nvSpPr>
        <xdr:spPr bwMode="auto">
          <a:xfrm rot="16200000">
            <a:off x="58436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2">
            <a:extLst>
              <a:ext uri="{FF2B5EF4-FFF2-40B4-BE49-F238E27FC236}">
                <a16:creationId xmlns:a16="http://schemas.microsoft.com/office/drawing/2014/main" id="{2828C821-C658-EE01-1F32-63000B713BCF}"/>
              </a:ext>
            </a:extLst>
          </xdr:cNvPr>
          <xdr:cNvSpPr>
            <a:spLocks noChangeAspect="1" noChangeShapeType="1"/>
          </xdr:cNvSpPr>
        </xdr:nvSpPr>
        <xdr:spPr bwMode="auto">
          <a:xfrm rot="16200000">
            <a:off x="5919071"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3">
            <a:extLst>
              <a:ext uri="{FF2B5EF4-FFF2-40B4-BE49-F238E27FC236}">
                <a16:creationId xmlns:a16="http://schemas.microsoft.com/office/drawing/2014/main" id="{65C2EAF7-A69E-151A-C55E-782BCF1C39D4}"/>
              </a:ext>
            </a:extLst>
          </xdr:cNvPr>
          <xdr:cNvSpPr>
            <a:spLocks noChangeAspect="1" noChangeShapeType="1"/>
          </xdr:cNvSpPr>
        </xdr:nvSpPr>
        <xdr:spPr bwMode="auto">
          <a:xfrm rot="16200000">
            <a:off x="599398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4">
            <a:extLst>
              <a:ext uri="{FF2B5EF4-FFF2-40B4-BE49-F238E27FC236}">
                <a16:creationId xmlns:a16="http://schemas.microsoft.com/office/drawing/2014/main" id="{6DCDC340-D368-2028-793C-8337C05916AB}"/>
              </a:ext>
            </a:extLst>
          </xdr:cNvPr>
          <xdr:cNvSpPr>
            <a:spLocks noChangeAspect="1" noChangeShapeType="1"/>
          </xdr:cNvSpPr>
        </xdr:nvSpPr>
        <xdr:spPr bwMode="auto">
          <a:xfrm rot="16200000" flipH="1">
            <a:off x="4395523" y="7077187"/>
            <a:ext cx="0" cy="733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5">
            <a:extLst>
              <a:ext uri="{FF2B5EF4-FFF2-40B4-BE49-F238E27FC236}">
                <a16:creationId xmlns:a16="http://schemas.microsoft.com/office/drawing/2014/main" id="{103B166F-3DF8-0E30-833E-E9E35C144617}"/>
              </a:ext>
            </a:extLst>
          </xdr:cNvPr>
          <xdr:cNvSpPr>
            <a:spLocks noChangeAspect="1" noChangeShapeType="1"/>
          </xdr:cNvSpPr>
        </xdr:nvSpPr>
        <xdr:spPr bwMode="auto">
          <a:xfrm rot="16200000" flipH="1">
            <a:off x="4245150"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6">
            <a:extLst>
              <a:ext uri="{FF2B5EF4-FFF2-40B4-BE49-F238E27FC236}">
                <a16:creationId xmlns:a16="http://schemas.microsoft.com/office/drawing/2014/main" id="{8B3EFC08-759F-8FDD-2610-F16CA1395C05}"/>
              </a:ext>
            </a:extLst>
          </xdr:cNvPr>
          <xdr:cNvSpPr>
            <a:spLocks noChangeAspect="1" noChangeShapeType="1"/>
          </xdr:cNvSpPr>
        </xdr:nvSpPr>
        <xdr:spPr bwMode="auto">
          <a:xfrm rot="16200000" flipH="1">
            <a:off x="4094237"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7">
            <a:extLst>
              <a:ext uri="{FF2B5EF4-FFF2-40B4-BE49-F238E27FC236}">
                <a16:creationId xmlns:a16="http://schemas.microsoft.com/office/drawing/2014/main" id="{058BDC44-E87D-0FCB-745F-38A80FE578BB}"/>
              </a:ext>
            </a:extLst>
          </xdr:cNvPr>
          <xdr:cNvSpPr>
            <a:spLocks noChangeAspect="1" noChangeShapeType="1"/>
          </xdr:cNvSpPr>
        </xdr:nvSpPr>
        <xdr:spPr bwMode="auto">
          <a:xfrm rot="16200000" flipH="1">
            <a:off x="3943864"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8">
            <a:extLst>
              <a:ext uri="{FF2B5EF4-FFF2-40B4-BE49-F238E27FC236}">
                <a16:creationId xmlns:a16="http://schemas.microsoft.com/office/drawing/2014/main" id="{F4750CD2-F71D-4400-6DAD-878902712FA0}"/>
              </a:ext>
            </a:extLst>
          </xdr:cNvPr>
          <xdr:cNvSpPr>
            <a:spLocks noChangeAspect="1" noChangeShapeType="1"/>
          </xdr:cNvSpPr>
        </xdr:nvSpPr>
        <xdr:spPr bwMode="auto">
          <a:xfrm rot="16200000" flipH="1">
            <a:off x="4546436"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9">
            <a:extLst>
              <a:ext uri="{FF2B5EF4-FFF2-40B4-BE49-F238E27FC236}">
                <a16:creationId xmlns:a16="http://schemas.microsoft.com/office/drawing/2014/main" id="{36D4DCC5-3FF6-8193-A7CD-8E3EFC432079}"/>
              </a:ext>
            </a:extLst>
          </xdr:cNvPr>
          <xdr:cNvSpPr>
            <a:spLocks noChangeAspect="1" noChangeShapeType="1"/>
          </xdr:cNvSpPr>
        </xdr:nvSpPr>
        <xdr:spPr bwMode="auto">
          <a:xfrm rot="16200000" flipH="1">
            <a:off x="4699504"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90">
            <a:extLst>
              <a:ext uri="{FF2B5EF4-FFF2-40B4-BE49-F238E27FC236}">
                <a16:creationId xmlns:a16="http://schemas.microsoft.com/office/drawing/2014/main" id="{6C535235-0165-3EB7-0996-D051A4FB1C83}"/>
              </a:ext>
            </a:extLst>
          </xdr:cNvPr>
          <xdr:cNvSpPr>
            <a:spLocks noChangeAspect="1" noChangeShapeType="1"/>
          </xdr:cNvSpPr>
        </xdr:nvSpPr>
        <xdr:spPr bwMode="auto">
          <a:xfrm rot="16200000" flipH="1">
            <a:off x="4848261" y="7079343"/>
            <a:ext cx="0" cy="689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1">
            <a:extLst>
              <a:ext uri="{FF2B5EF4-FFF2-40B4-BE49-F238E27FC236}">
                <a16:creationId xmlns:a16="http://schemas.microsoft.com/office/drawing/2014/main" id="{0EA71C74-0DB3-3F55-3FBD-DB018618A943}"/>
              </a:ext>
            </a:extLst>
          </xdr:cNvPr>
          <xdr:cNvSpPr>
            <a:spLocks noChangeAspect="1" noChangeShapeType="1"/>
          </xdr:cNvSpPr>
        </xdr:nvSpPr>
        <xdr:spPr bwMode="auto">
          <a:xfrm rot="16200000" flipH="1">
            <a:off x="500186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2">
            <a:extLst>
              <a:ext uri="{FF2B5EF4-FFF2-40B4-BE49-F238E27FC236}">
                <a16:creationId xmlns:a16="http://schemas.microsoft.com/office/drawing/2014/main" id="{678229B2-AB8D-239E-B60A-E411D24FFBBF}"/>
              </a:ext>
            </a:extLst>
          </xdr:cNvPr>
          <xdr:cNvSpPr>
            <a:spLocks noChangeAspect="1" noChangeShapeType="1"/>
          </xdr:cNvSpPr>
        </xdr:nvSpPr>
        <xdr:spPr bwMode="auto">
          <a:xfrm rot="16200000" flipH="1">
            <a:off x="5150625"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3">
            <a:extLst>
              <a:ext uri="{FF2B5EF4-FFF2-40B4-BE49-F238E27FC236}">
                <a16:creationId xmlns:a16="http://schemas.microsoft.com/office/drawing/2014/main" id="{99AFA96F-B44D-DD3E-6DE6-2B454E9C1078}"/>
              </a:ext>
            </a:extLst>
          </xdr:cNvPr>
          <xdr:cNvSpPr>
            <a:spLocks noChangeAspect="1" noChangeShapeType="1"/>
          </xdr:cNvSpPr>
        </xdr:nvSpPr>
        <xdr:spPr bwMode="auto">
          <a:xfrm rot="16200000" flipH="1">
            <a:off x="530369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4">
            <a:extLst>
              <a:ext uri="{FF2B5EF4-FFF2-40B4-BE49-F238E27FC236}">
                <a16:creationId xmlns:a16="http://schemas.microsoft.com/office/drawing/2014/main" id="{A6391EAB-DB35-3D3B-506F-1A217B964A9E}"/>
              </a:ext>
            </a:extLst>
          </xdr:cNvPr>
          <xdr:cNvSpPr>
            <a:spLocks noChangeAspect="1" noChangeShapeType="1"/>
          </xdr:cNvSpPr>
        </xdr:nvSpPr>
        <xdr:spPr bwMode="auto">
          <a:xfrm rot="16200000" flipH="1">
            <a:off x="5452450"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5">
            <a:extLst>
              <a:ext uri="{FF2B5EF4-FFF2-40B4-BE49-F238E27FC236}">
                <a16:creationId xmlns:a16="http://schemas.microsoft.com/office/drawing/2014/main" id="{86FF8759-927B-5A76-504A-9766E087EB98}"/>
              </a:ext>
            </a:extLst>
          </xdr:cNvPr>
          <xdr:cNvSpPr>
            <a:spLocks noChangeAspect="1" noChangeShapeType="1"/>
          </xdr:cNvSpPr>
        </xdr:nvSpPr>
        <xdr:spPr bwMode="auto">
          <a:xfrm rot="16200000" flipH="1">
            <a:off x="5604979"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6">
            <a:extLst>
              <a:ext uri="{FF2B5EF4-FFF2-40B4-BE49-F238E27FC236}">
                <a16:creationId xmlns:a16="http://schemas.microsoft.com/office/drawing/2014/main" id="{44998839-7394-E15D-C637-25597E9DE1C8}"/>
              </a:ext>
            </a:extLst>
          </xdr:cNvPr>
          <xdr:cNvSpPr>
            <a:spLocks noChangeAspect="1" noChangeShapeType="1"/>
          </xdr:cNvSpPr>
        </xdr:nvSpPr>
        <xdr:spPr bwMode="auto">
          <a:xfrm rot="16200000" flipH="1">
            <a:off x="620916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7">
            <a:extLst>
              <a:ext uri="{FF2B5EF4-FFF2-40B4-BE49-F238E27FC236}">
                <a16:creationId xmlns:a16="http://schemas.microsoft.com/office/drawing/2014/main" id="{CAB152E0-044A-0530-76EA-5A353B1C5FB2}"/>
              </a:ext>
            </a:extLst>
          </xdr:cNvPr>
          <xdr:cNvSpPr>
            <a:spLocks noChangeAspect="1" noChangeShapeType="1"/>
          </xdr:cNvSpPr>
        </xdr:nvSpPr>
        <xdr:spPr bwMode="auto">
          <a:xfrm rot="16200000" flipH="1">
            <a:off x="5755892"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8">
            <a:extLst>
              <a:ext uri="{FF2B5EF4-FFF2-40B4-BE49-F238E27FC236}">
                <a16:creationId xmlns:a16="http://schemas.microsoft.com/office/drawing/2014/main" id="{F1848E23-FAA4-FA48-8C73-DE85A347A031}"/>
              </a:ext>
            </a:extLst>
          </xdr:cNvPr>
          <xdr:cNvSpPr>
            <a:spLocks noChangeAspect="1" noChangeShapeType="1"/>
          </xdr:cNvSpPr>
        </xdr:nvSpPr>
        <xdr:spPr bwMode="auto">
          <a:xfrm rot="16200000" flipH="1">
            <a:off x="590734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9">
            <a:extLst>
              <a:ext uri="{FF2B5EF4-FFF2-40B4-BE49-F238E27FC236}">
                <a16:creationId xmlns:a16="http://schemas.microsoft.com/office/drawing/2014/main" id="{F68517A9-A0B8-C817-E93D-4511F89E5208}"/>
              </a:ext>
            </a:extLst>
          </xdr:cNvPr>
          <xdr:cNvSpPr>
            <a:spLocks noChangeAspect="1" noChangeShapeType="1"/>
          </xdr:cNvSpPr>
        </xdr:nvSpPr>
        <xdr:spPr bwMode="auto">
          <a:xfrm rot="16200000" flipH="1">
            <a:off x="6059334" y="7077726"/>
            <a:ext cx="0" cy="7222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1000">
            <a:extLst>
              <a:ext uri="{FF2B5EF4-FFF2-40B4-BE49-F238E27FC236}">
                <a16:creationId xmlns:a16="http://schemas.microsoft.com/office/drawing/2014/main" id="{420488D7-7EF2-FF91-E38B-78140CAA60A8}"/>
              </a:ext>
            </a:extLst>
          </xdr:cNvPr>
          <xdr:cNvSpPr>
            <a:spLocks noChangeAspect="1" noChangeShapeType="1"/>
          </xdr:cNvSpPr>
        </xdr:nvSpPr>
        <xdr:spPr bwMode="auto">
          <a:xfrm rot="16200000">
            <a:off x="61454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1">
            <a:extLst>
              <a:ext uri="{FF2B5EF4-FFF2-40B4-BE49-F238E27FC236}">
                <a16:creationId xmlns:a16="http://schemas.microsoft.com/office/drawing/2014/main" id="{46EDACCC-3FC3-9240-D6D3-2450AE45C56C}"/>
              </a:ext>
            </a:extLst>
          </xdr:cNvPr>
          <xdr:cNvSpPr>
            <a:spLocks noChangeAspect="1" noChangeShapeType="1"/>
          </xdr:cNvSpPr>
        </xdr:nvSpPr>
        <xdr:spPr bwMode="auto">
          <a:xfrm rot="16200000">
            <a:off x="622089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2">
            <a:extLst>
              <a:ext uri="{FF2B5EF4-FFF2-40B4-BE49-F238E27FC236}">
                <a16:creationId xmlns:a16="http://schemas.microsoft.com/office/drawing/2014/main" id="{E8807CE6-41CD-DF69-D71C-D8835B94EFE0}"/>
              </a:ext>
            </a:extLst>
          </xdr:cNvPr>
          <xdr:cNvSpPr>
            <a:spLocks noChangeAspect="1" noChangeShapeType="1"/>
          </xdr:cNvSpPr>
        </xdr:nvSpPr>
        <xdr:spPr bwMode="auto">
          <a:xfrm rot="16200000">
            <a:off x="629581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3">
            <a:extLst>
              <a:ext uri="{FF2B5EF4-FFF2-40B4-BE49-F238E27FC236}">
                <a16:creationId xmlns:a16="http://schemas.microsoft.com/office/drawing/2014/main" id="{57E61EE1-47C3-1973-04FB-C0AE86E65534}"/>
              </a:ext>
            </a:extLst>
          </xdr:cNvPr>
          <xdr:cNvSpPr>
            <a:spLocks noChangeAspect="1" noChangeShapeType="1"/>
          </xdr:cNvSpPr>
        </xdr:nvSpPr>
        <xdr:spPr bwMode="auto">
          <a:xfrm rot="16200000">
            <a:off x="637342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4">
            <a:extLst>
              <a:ext uri="{FF2B5EF4-FFF2-40B4-BE49-F238E27FC236}">
                <a16:creationId xmlns:a16="http://schemas.microsoft.com/office/drawing/2014/main" id="{C4445C6C-D3C3-C443-D0C9-D6BEFBD9361E}"/>
              </a:ext>
            </a:extLst>
          </xdr:cNvPr>
          <xdr:cNvSpPr>
            <a:spLocks noChangeAspect="1" noChangeShapeType="1"/>
          </xdr:cNvSpPr>
        </xdr:nvSpPr>
        <xdr:spPr bwMode="auto">
          <a:xfrm rot="16200000">
            <a:off x="644726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5">
            <a:extLst>
              <a:ext uri="{FF2B5EF4-FFF2-40B4-BE49-F238E27FC236}">
                <a16:creationId xmlns:a16="http://schemas.microsoft.com/office/drawing/2014/main" id="{4B48364C-CC06-9D74-806A-8841005421D6}"/>
              </a:ext>
            </a:extLst>
          </xdr:cNvPr>
          <xdr:cNvSpPr>
            <a:spLocks noChangeAspect="1" noChangeShapeType="1"/>
          </xdr:cNvSpPr>
        </xdr:nvSpPr>
        <xdr:spPr bwMode="auto">
          <a:xfrm rot="16200000">
            <a:off x="6522182"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6">
            <a:extLst>
              <a:ext uri="{FF2B5EF4-FFF2-40B4-BE49-F238E27FC236}">
                <a16:creationId xmlns:a16="http://schemas.microsoft.com/office/drawing/2014/main" id="{6B0D715F-DC61-0116-25C2-1F447D4E4E36}"/>
              </a:ext>
            </a:extLst>
          </xdr:cNvPr>
          <xdr:cNvSpPr>
            <a:spLocks noChangeAspect="1" noChangeShapeType="1"/>
          </xdr:cNvSpPr>
        </xdr:nvSpPr>
        <xdr:spPr bwMode="auto">
          <a:xfrm rot="16200000">
            <a:off x="659763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7">
            <a:extLst>
              <a:ext uri="{FF2B5EF4-FFF2-40B4-BE49-F238E27FC236}">
                <a16:creationId xmlns:a16="http://schemas.microsoft.com/office/drawing/2014/main" id="{0A26A43A-F011-A0D5-4F71-44EAA7FF30F9}"/>
              </a:ext>
            </a:extLst>
          </xdr:cNvPr>
          <xdr:cNvSpPr>
            <a:spLocks noChangeAspect="1" noChangeShapeType="1"/>
          </xdr:cNvSpPr>
        </xdr:nvSpPr>
        <xdr:spPr bwMode="auto">
          <a:xfrm rot="16200000">
            <a:off x="667525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8">
            <a:extLst>
              <a:ext uri="{FF2B5EF4-FFF2-40B4-BE49-F238E27FC236}">
                <a16:creationId xmlns:a16="http://schemas.microsoft.com/office/drawing/2014/main" id="{71BD0898-2743-1B78-0B8F-842052A6D2C0}"/>
              </a:ext>
            </a:extLst>
          </xdr:cNvPr>
          <xdr:cNvSpPr>
            <a:spLocks noChangeAspect="1" noChangeShapeType="1"/>
          </xdr:cNvSpPr>
        </xdr:nvSpPr>
        <xdr:spPr bwMode="auto">
          <a:xfrm rot="16200000">
            <a:off x="674908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9">
            <a:extLst>
              <a:ext uri="{FF2B5EF4-FFF2-40B4-BE49-F238E27FC236}">
                <a16:creationId xmlns:a16="http://schemas.microsoft.com/office/drawing/2014/main" id="{9732E233-280D-115C-86BB-617733AC5606}"/>
              </a:ext>
            </a:extLst>
          </xdr:cNvPr>
          <xdr:cNvSpPr>
            <a:spLocks noChangeAspect="1" noChangeShapeType="1"/>
          </xdr:cNvSpPr>
        </xdr:nvSpPr>
        <xdr:spPr bwMode="auto">
          <a:xfrm rot="16200000">
            <a:off x="682400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10">
            <a:extLst>
              <a:ext uri="{FF2B5EF4-FFF2-40B4-BE49-F238E27FC236}">
                <a16:creationId xmlns:a16="http://schemas.microsoft.com/office/drawing/2014/main" id="{654AC38D-1F70-9298-88CC-354F0674AD10}"/>
              </a:ext>
            </a:extLst>
          </xdr:cNvPr>
          <xdr:cNvSpPr>
            <a:spLocks noChangeAspect="1" noChangeShapeType="1"/>
          </xdr:cNvSpPr>
        </xdr:nvSpPr>
        <xdr:spPr bwMode="auto">
          <a:xfrm rot="16200000">
            <a:off x="6902158"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1">
            <a:extLst>
              <a:ext uri="{FF2B5EF4-FFF2-40B4-BE49-F238E27FC236}">
                <a16:creationId xmlns:a16="http://schemas.microsoft.com/office/drawing/2014/main" id="{D8681B9E-1DAF-00E0-7E55-E3DD62740C57}"/>
              </a:ext>
            </a:extLst>
          </xdr:cNvPr>
          <xdr:cNvSpPr>
            <a:spLocks noChangeAspect="1" noChangeShapeType="1"/>
          </xdr:cNvSpPr>
        </xdr:nvSpPr>
        <xdr:spPr bwMode="auto">
          <a:xfrm rot="16200000">
            <a:off x="697707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2">
            <a:extLst>
              <a:ext uri="{FF2B5EF4-FFF2-40B4-BE49-F238E27FC236}">
                <a16:creationId xmlns:a16="http://schemas.microsoft.com/office/drawing/2014/main" id="{D5DFA067-5C2A-AD53-83D9-183C5B7AF567}"/>
              </a:ext>
            </a:extLst>
          </xdr:cNvPr>
          <xdr:cNvSpPr>
            <a:spLocks noChangeAspect="1" noChangeShapeType="1"/>
          </xdr:cNvSpPr>
        </xdr:nvSpPr>
        <xdr:spPr bwMode="auto">
          <a:xfrm rot="16200000">
            <a:off x="7050914"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3">
            <a:extLst>
              <a:ext uri="{FF2B5EF4-FFF2-40B4-BE49-F238E27FC236}">
                <a16:creationId xmlns:a16="http://schemas.microsoft.com/office/drawing/2014/main" id="{4DAB31CC-5D64-A32A-AABA-CC76A5F85D55}"/>
              </a:ext>
            </a:extLst>
          </xdr:cNvPr>
          <xdr:cNvSpPr>
            <a:spLocks noChangeAspect="1" noChangeShapeType="1"/>
          </xdr:cNvSpPr>
        </xdr:nvSpPr>
        <xdr:spPr bwMode="auto">
          <a:xfrm rot="16200000">
            <a:off x="7124215"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4">
            <a:extLst>
              <a:ext uri="{FF2B5EF4-FFF2-40B4-BE49-F238E27FC236}">
                <a16:creationId xmlns:a16="http://schemas.microsoft.com/office/drawing/2014/main" id="{865100B6-ED72-C0CC-44E0-B36F289A7E01}"/>
              </a:ext>
            </a:extLst>
          </xdr:cNvPr>
          <xdr:cNvSpPr>
            <a:spLocks noChangeAspect="1" noChangeShapeType="1"/>
          </xdr:cNvSpPr>
        </xdr:nvSpPr>
        <xdr:spPr bwMode="auto">
          <a:xfrm rot="16200000">
            <a:off x="7203983"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5">
            <a:extLst>
              <a:ext uri="{FF2B5EF4-FFF2-40B4-BE49-F238E27FC236}">
                <a16:creationId xmlns:a16="http://schemas.microsoft.com/office/drawing/2014/main" id="{B59BBF22-9F2E-1414-1C62-E9C162D6335C}"/>
              </a:ext>
            </a:extLst>
          </xdr:cNvPr>
          <xdr:cNvSpPr>
            <a:spLocks noChangeAspect="1" noChangeShapeType="1"/>
          </xdr:cNvSpPr>
        </xdr:nvSpPr>
        <xdr:spPr bwMode="auto">
          <a:xfrm rot="16200000">
            <a:off x="7278900"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6">
            <a:extLst>
              <a:ext uri="{FF2B5EF4-FFF2-40B4-BE49-F238E27FC236}">
                <a16:creationId xmlns:a16="http://schemas.microsoft.com/office/drawing/2014/main" id="{A4D84EEF-C547-D77E-E2C7-A988C04394A3}"/>
              </a:ext>
            </a:extLst>
          </xdr:cNvPr>
          <xdr:cNvSpPr>
            <a:spLocks noChangeAspect="1" noChangeShapeType="1"/>
          </xdr:cNvSpPr>
        </xdr:nvSpPr>
        <xdr:spPr bwMode="auto">
          <a:xfrm rot="16200000">
            <a:off x="7352739"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7">
            <a:extLst>
              <a:ext uri="{FF2B5EF4-FFF2-40B4-BE49-F238E27FC236}">
                <a16:creationId xmlns:a16="http://schemas.microsoft.com/office/drawing/2014/main" id="{F1607C21-9C85-2528-D28D-391F197EC8C5}"/>
              </a:ext>
            </a:extLst>
          </xdr:cNvPr>
          <xdr:cNvSpPr>
            <a:spLocks noChangeAspect="1" noChangeShapeType="1"/>
          </xdr:cNvSpPr>
        </xdr:nvSpPr>
        <xdr:spPr bwMode="auto">
          <a:xfrm rot="16200000">
            <a:off x="7427657"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8">
            <a:extLst>
              <a:ext uri="{FF2B5EF4-FFF2-40B4-BE49-F238E27FC236}">
                <a16:creationId xmlns:a16="http://schemas.microsoft.com/office/drawing/2014/main" id="{DA34A4B8-84FF-D767-AE6E-67C57F53B118}"/>
              </a:ext>
            </a:extLst>
          </xdr:cNvPr>
          <xdr:cNvSpPr>
            <a:spLocks noChangeAspect="1" noChangeShapeType="1"/>
          </xdr:cNvSpPr>
        </xdr:nvSpPr>
        <xdr:spPr bwMode="auto">
          <a:xfrm rot="16200000">
            <a:off x="7506886" y="7105623"/>
            <a:ext cx="5307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9">
            <a:extLst>
              <a:ext uri="{FF2B5EF4-FFF2-40B4-BE49-F238E27FC236}">
                <a16:creationId xmlns:a16="http://schemas.microsoft.com/office/drawing/2014/main" id="{2670AA2A-E998-20DD-D3F6-228641EDE61A}"/>
              </a:ext>
            </a:extLst>
          </xdr:cNvPr>
          <xdr:cNvSpPr>
            <a:spLocks noChangeAspect="1" noChangeShapeType="1"/>
          </xdr:cNvSpPr>
        </xdr:nvSpPr>
        <xdr:spPr bwMode="auto">
          <a:xfrm rot="16200000" flipH="1">
            <a:off x="6360620"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20">
            <a:extLst>
              <a:ext uri="{FF2B5EF4-FFF2-40B4-BE49-F238E27FC236}">
                <a16:creationId xmlns:a16="http://schemas.microsoft.com/office/drawing/2014/main" id="{67ABA1D4-EDC6-295C-AB47-999138DC91D4}"/>
              </a:ext>
            </a:extLst>
          </xdr:cNvPr>
          <xdr:cNvSpPr>
            <a:spLocks noChangeAspect="1" noChangeShapeType="1"/>
          </xdr:cNvSpPr>
        </xdr:nvSpPr>
        <xdr:spPr bwMode="auto">
          <a:xfrm rot="16200000" flipH="1">
            <a:off x="6510993"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1">
            <a:extLst>
              <a:ext uri="{FF2B5EF4-FFF2-40B4-BE49-F238E27FC236}">
                <a16:creationId xmlns:a16="http://schemas.microsoft.com/office/drawing/2014/main" id="{6B11F54A-6C6D-643A-6F9B-66A72332B101}"/>
              </a:ext>
            </a:extLst>
          </xdr:cNvPr>
          <xdr:cNvSpPr>
            <a:spLocks noChangeAspect="1" noChangeShapeType="1"/>
          </xdr:cNvSpPr>
        </xdr:nvSpPr>
        <xdr:spPr bwMode="auto">
          <a:xfrm rot="16200000" flipH="1">
            <a:off x="6662445" y="7076602"/>
            <a:ext cx="0" cy="738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2">
            <a:extLst>
              <a:ext uri="{FF2B5EF4-FFF2-40B4-BE49-F238E27FC236}">
                <a16:creationId xmlns:a16="http://schemas.microsoft.com/office/drawing/2014/main" id="{98D6C814-B63C-EB42-BC20-C87A63FA99EF}"/>
              </a:ext>
            </a:extLst>
          </xdr:cNvPr>
          <xdr:cNvSpPr>
            <a:spLocks noChangeAspect="1" noChangeShapeType="1"/>
          </xdr:cNvSpPr>
        </xdr:nvSpPr>
        <xdr:spPr bwMode="auto">
          <a:xfrm rot="16200000" flipH="1">
            <a:off x="6812818" y="7078219"/>
            <a:ext cx="0" cy="7060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3">
            <a:extLst>
              <a:ext uri="{FF2B5EF4-FFF2-40B4-BE49-F238E27FC236}">
                <a16:creationId xmlns:a16="http://schemas.microsoft.com/office/drawing/2014/main" id="{DADF9482-7904-31BD-CDD8-EB8D6A0448BB}"/>
              </a:ext>
            </a:extLst>
          </xdr:cNvPr>
          <xdr:cNvSpPr>
            <a:spLocks noChangeAspect="1" noChangeShapeType="1"/>
          </xdr:cNvSpPr>
        </xdr:nvSpPr>
        <xdr:spPr bwMode="auto">
          <a:xfrm rot="16200000" flipH="1">
            <a:off x="6965348"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4">
            <a:extLst>
              <a:ext uri="{FF2B5EF4-FFF2-40B4-BE49-F238E27FC236}">
                <a16:creationId xmlns:a16="http://schemas.microsoft.com/office/drawing/2014/main" id="{C6EFA9D7-8421-3758-0767-E2A44E5F44B3}"/>
              </a:ext>
            </a:extLst>
          </xdr:cNvPr>
          <xdr:cNvSpPr>
            <a:spLocks noChangeAspect="1" noChangeShapeType="1"/>
          </xdr:cNvSpPr>
        </xdr:nvSpPr>
        <xdr:spPr bwMode="auto">
          <a:xfrm rot="16200000" flipH="1">
            <a:off x="7113565" y="7078758"/>
            <a:ext cx="0" cy="695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5">
            <a:extLst>
              <a:ext uri="{FF2B5EF4-FFF2-40B4-BE49-F238E27FC236}">
                <a16:creationId xmlns:a16="http://schemas.microsoft.com/office/drawing/2014/main" id="{E942CFFE-E359-901F-959B-57654DBEB272}"/>
              </a:ext>
            </a:extLst>
          </xdr:cNvPr>
          <xdr:cNvSpPr>
            <a:spLocks noChangeAspect="1" noChangeShapeType="1"/>
          </xdr:cNvSpPr>
        </xdr:nvSpPr>
        <xdr:spPr bwMode="auto">
          <a:xfrm rot="16200000" flipH="1">
            <a:off x="7267173"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6">
            <a:extLst>
              <a:ext uri="{FF2B5EF4-FFF2-40B4-BE49-F238E27FC236}">
                <a16:creationId xmlns:a16="http://schemas.microsoft.com/office/drawing/2014/main" id="{9428E9B0-B9E1-29AE-BCDE-419A8FFD8FFE}"/>
              </a:ext>
            </a:extLst>
          </xdr:cNvPr>
          <xdr:cNvSpPr>
            <a:spLocks noChangeAspect="1" noChangeShapeType="1"/>
          </xdr:cNvSpPr>
        </xdr:nvSpPr>
        <xdr:spPr bwMode="auto">
          <a:xfrm rot="16200000" flipH="1">
            <a:off x="7415929" y="7078265"/>
            <a:ext cx="0" cy="7114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7">
            <a:extLst>
              <a:ext uri="{FF2B5EF4-FFF2-40B4-BE49-F238E27FC236}">
                <a16:creationId xmlns:a16="http://schemas.microsoft.com/office/drawing/2014/main" id="{42BF13A1-8E29-1224-DC05-D0D3E47D5D2F}"/>
              </a:ext>
            </a:extLst>
          </xdr:cNvPr>
          <xdr:cNvSpPr>
            <a:spLocks noChangeAspect="1" noChangeShapeType="1"/>
          </xdr:cNvSpPr>
        </xdr:nvSpPr>
        <xdr:spPr bwMode="auto">
          <a:xfrm rot="16200000" flipH="1">
            <a:off x="7568998" y="7079882"/>
            <a:ext cx="0" cy="6791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WordArt 1">
            <a:extLst>
              <a:ext uri="{FF2B5EF4-FFF2-40B4-BE49-F238E27FC236}">
                <a16:creationId xmlns:a16="http://schemas.microsoft.com/office/drawing/2014/main" id="{96E8B6EF-C79F-7A8F-BA35-A94C7573931D}"/>
              </a:ext>
            </a:extLst>
          </xdr:cNvPr>
          <xdr:cNvSpPr>
            <a:spLocks noChangeArrowheads="1" noChangeShapeType="1" noTextEdit="1"/>
          </xdr:cNvSpPr>
        </xdr:nvSpPr>
        <xdr:spPr bwMode="auto">
          <a:xfrm>
            <a:off x="695325" y="714375"/>
            <a:ext cx="2057400"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sp macro="" textlink="">
        <xdr:nvSpPr>
          <xdr:cNvPr id="502" name="フリーフォーム 1">
            <a:extLst>
              <a:ext uri="{FF2B5EF4-FFF2-40B4-BE49-F238E27FC236}">
                <a16:creationId xmlns:a16="http://schemas.microsoft.com/office/drawing/2014/main" id="{0D9A85DB-0E51-D566-81A9-15D9A508E03C}"/>
              </a:ext>
            </a:extLst>
          </xdr:cNvPr>
          <xdr:cNvSpPr/>
        </xdr:nvSpPr>
        <xdr:spPr>
          <a:xfrm>
            <a:off x="6010275" y="2247900"/>
            <a:ext cx="476250" cy="650081"/>
          </a:xfrm>
          <a:custGeom>
            <a:avLst/>
            <a:gdLst>
              <a:gd name="connsiteX0" fmla="*/ 11906 w 476250"/>
              <a:gd name="connsiteY0" fmla="*/ 0 h 650081"/>
              <a:gd name="connsiteX1" fmla="*/ 0 w 476250"/>
              <a:gd name="connsiteY1" fmla="*/ 364331 h 650081"/>
              <a:gd name="connsiteX2" fmla="*/ 80963 w 476250"/>
              <a:gd name="connsiteY2" fmla="*/ 609600 h 650081"/>
              <a:gd name="connsiteX3" fmla="*/ 171450 w 476250"/>
              <a:gd name="connsiteY3" fmla="*/ 650081 h 650081"/>
              <a:gd name="connsiteX4" fmla="*/ 278606 w 476250"/>
              <a:gd name="connsiteY4" fmla="*/ 485775 h 650081"/>
              <a:gd name="connsiteX5" fmla="*/ 476250 w 476250"/>
              <a:gd name="connsiteY5" fmla="*/ 214313 h 6500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76250" h="650081">
                <a:moveTo>
                  <a:pt x="11906" y="0"/>
                </a:moveTo>
                <a:lnTo>
                  <a:pt x="0" y="364331"/>
                </a:lnTo>
                <a:lnTo>
                  <a:pt x="80963" y="609600"/>
                </a:lnTo>
                <a:lnTo>
                  <a:pt x="171450" y="650081"/>
                </a:lnTo>
                <a:lnTo>
                  <a:pt x="278606" y="485775"/>
                </a:lnTo>
                <a:lnTo>
                  <a:pt x="476250" y="214313"/>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9525</xdr:colOff>
      <xdr:row>5</xdr:row>
      <xdr:rowOff>0</xdr:rowOff>
    </xdr:from>
    <xdr:to>
      <xdr:col>44</xdr:col>
      <xdr:colOff>200025</xdr:colOff>
      <xdr:row>5</xdr:row>
      <xdr:rowOff>1</xdr:rowOff>
    </xdr:to>
    <xdr:cxnSp macro="">
      <xdr:nvCxnSpPr>
        <xdr:cNvPr id="2" name="直線コネクタ 1">
          <a:extLst>
            <a:ext uri="{FF2B5EF4-FFF2-40B4-BE49-F238E27FC236}">
              <a16:creationId xmlns:a16="http://schemas.microsoft.com/office/drawing/2014/main" id="{78AD2FA0-C92E-4B51-B91A-0507FBE175C8}"/>
            </a:ext>
          </a:extLst>
        </xdr:cNvPr>
        <xdr:cNvCxnSpPr/>
      </xdr:nvCxnSpPr>
      <xdr:spPr>
        <a:xfrm flipV="1">
          <a:off x="8131060" y="1828800"/>
          <a:ext cx="138753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123827</xdr:colOff>
      <xdr:row>0</xdr:row>
      <xdr:rowOff>123824</xdr:rowOff>
    </xdr:from>
    <xdr:to>
      <xdr:col>13</xdr:col>
      <xdr:colOff>108067</xdr:colOff>
      <xdr:row>34</xdr:row>
      <xdr:rowOff>33252</xdr:rowOff>
    </xdr:to>
    <xdr:grpSp>
      <xdr:nvGrpSpPr>
        <xdr:cNvPr id="2" name="Group 413">
          <a:extLst>
            <a:ext uri="{FF2B5EF4-FFF2-40B4-BE49-F238E27FC236}">
              <a16:creationId xmlns:a16="http://schemas.microsoft.com/office/drawing/2014/main" id="{94653CF3-CEE6-4074-B51B-8D5C3EEF1BC7}"/>
            </a:ext>
          </a:extLst>
        </xdr:cNvPr>
        <xdr:cNvGrpSpPr>
          <a:grpSpLocks noChangeAspect="1"/>
        </xdr:cNvGrpSpPr>
      </xdr:nvGrpSpPr>
      <xdr:grpSpPr bwMode="auto">
        <a:xfrm>
          <a:off x="123827" y="123824"/>
          <a:ext cx="9061738" cy="6127348"/>
          <a:chOff x="753" y="710"/>
          <a:chExt cx="15337" cy="10366"/>
        </a:xfrm>
      </xdr:grpSpPr>
      <xdr:sp macro="" textlink="">
        <xdr:nvSpPr>
          <xdr:cNvPr id="3" name="Freeform 414">
            <a:extLst>
              <a:ext uri="{FF2B5EF4-FFF2-40B4-BE49-F238E27FC236}">
                <a16:creationId xmlns:a16="http://schemas.microsoft.com/office/drawing/2014/main" id="{58A1CC37-FB45-94E7-2520-73480B7CE2B6}"/>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C811F4C8-8F8C-E3BB-427A-05E7FFC8D733}"/>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FD694939-51B9-EE1C-FC89-A47A3643082A}"/>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B0C9F852-2C08-85C9-DD60-7FB24792C557}"/>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879A1CA5-1DF7-694F-FFDE-D486A2ECF8F7}"/>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D4292BBD-3A19-AC73-17D9-7AAF9967AEFF}"/>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F7BDC3D2-F954-7EC4-9B15-20F51EB4D961}"/>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A2C7C31C-9510-4C84-74BE-E59587D1F973}"/>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A1F2F181-B0AD-A771-A1F3-C75625985680}"/>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592242DB-34AE-4747-6C21-C8D4534A5250}"/>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4026A6B6-5AB1-8253-52AB-7DC22076874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2B544882-768F-B010-BE7B-9BFA79A794EE}"/>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05B2B1A2-35E3-9F8D-6C28-5C48FFD2C7E3}"/>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B071ADF3-7ED1-E88E-66E1-DBB44E803667}"/>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4EC7F541-FA75-AA38-CAF3-DCEA73096F29}"/>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61AF6049-C8A6-1D7B-05BC-4A9DD89132C8}"/>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EB916E70-087C-8E8F-B6C8-57506F6D2A2E}"/>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6E3CCFE8-A465-7C3A-1715-7DC01BBAE4BB}"/>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0322A686-0135-C1A7-277B-A1805CBEFA0A}"/>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49C49891-426B-C254-F68E-0538AFF8F12B}"/>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B8E6F6CB-760C-6102-88F3-A2BEF6C46E34}"/>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7CACCA46-B9D5-884E-ED50-433126927F87}"/>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ACD750EF-CC50-77A8-21E5-416004D72034}"/>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083A9884-9D42-2CAD-0C7E-98CF42777B7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3BDAAE35-8D92-C5BA-CCBE-7A957F309C53}"/>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1AE0F694-F262-493D-9A07-7B1DA5105CCA}"/>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54B3021C-EEE5-0900-6238-C3E86EB7CE76}"/>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ED760343-459B-3FD1-E9E2-5B34C750A523}"/>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65BC123E-E9F0-D2EB-68E0-125BAE516196}"/>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E7A66A63-F4AF-0978-2F8F-09C017008CF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CE07B38A-DC0E-79FD-8640-4106487016D8}"/>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F806277C-0897-D008-4AB6-9DDE242561AE}"/>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6982C360-5A0B-8371-8280-82F23F5AA954}"/>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282499C2-5340-3838-8206-36F68006CD81}"/>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8AE1B1C8-07CD-C0A6-E923-EC538BF0C04A}"/>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A32EEA72-134B-B77A-AEC0-F7E06BD3C3B7}"/>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649F833B-D6D7-8121-1878-58C6E82CA3A3}"/>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34887B95-A311-28AA-CEF7-2BD2696FB2C6}"/>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178D846D-989A-14E5-8029-85942A8A346E}"/>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3BC1E8D7-D2CE-3308-D99C-537EB31B9DBF}"/>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B65FD850-72BB-B7F3-4342-F66607C2F4AF}"/>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1C5B89B0-24EC-6E41-FE44-83D61DD9F259}"/>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C6CAED9C-2BAD-0522-BE5A-69E078394259}"/>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2495381C-2915-AA67-39FF-0741E9BE1406}"/>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6B43BBFC-C32F-4E22-2E8D-C009F25AD6D5}"/>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D73D3624-B8D5-EAC9-250D-02BD0FCF479C}"/>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C7E541AE-03C3-5A04-B446-5C55CB28FF48}"/>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CCB17F52-0BA9-A3DB-19F0-62D5E27BFAEC}"/>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7CE325E0-851F-CDE8-43CD-7D1C39A51D22}"/>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E9F0F9A6-525B-DE6B-4E98-887FC73194D3}"/>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F4FE221C-839A-9AD9-F154-6A5BCCEC8341}"/>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05AAB780-A1D9-4058-967D-FCECA69F98EA}"/>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C7E82F04-7627-4142-7993-3F85C9B4DBE3}"/>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993CF922-56F7-4F0A-1E6D-A70E2E9EAEDE}"/>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DEE0BF2D-A853-D437-492A-A1F98AB30135}"/>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8C7113D1-CCFF-5E4B-0105-336046521746}"/>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462AD18B-52DC-ED4C-7798-8BF1E57676BD}"/>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EF9235D4-5D42-9EC8-ECA2-F5E5B146FD43}"/>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3D38B98C-27A3-0B9F-BA5A-972690EF43C2}"/>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26CE49E8-C64F-AEBF-F044-07457753560C}"/>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092343FE-E6FB-EBC5-94B5-1ACD9E89F4E6}"/>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0A50D43C-B931-DE6C-CD41-295EC8CD94F4}"/>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19F46681-21E8-8EB8-4AA6-B388D50203B0}"/>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52B5742F-7A21-DDF6-BF3D-57083138512D}"/>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668C987A-C104-C631-92D3-40E5EAF9A57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DA53F731-72C3-8B39-A7F2-34218C753076}"/>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33EA33B5-CE5F-F7F5-55F0-1D19E561134C}"/>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D20744F7-BEF7-79D4-4848-57AD1F9F73F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70AD549C-36DF-C4E6-B54B-5F06E36A231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DEA40F56-D439-714D-3C7A-B8984DD81CC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F0377451-D45A-F744-F317-F508B311A22E}"/>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35687032-4B0D-3F70-5C0B-A2523EF74FAB}"/>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324398A9-50EF-3378-2E4D-3A135769082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860C7488-4534-3EF0-5282-2A807CCB7C4E}"/>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C168272B-0D8F-2995-93DE-BE664530CD19}"/>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302CA230-9D74-5D0D-020D-123BCEAFFDB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7C8530DA-67DE-1B10-E7F6-C40012156EC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5B8990DB-9CEA-59C9-D2E8-C1C6247E870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663092BC-AD65-0B41-59FB-894C9BF3CBA2}"/>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28CD43DB-26D8-4BBD-EAC7-83DE93F83A6B}"/>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3131E778-95B6-37AC-D2DB-3BCAA607900C}"/>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78B4D62E-04D7-5633-72A9-259CF865B510}"/>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62E15D66-7741-6E5B-E594-F66F866E3195}"/>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7236E1B8-6301-4E04-27BE-D95734EE2A73}"/>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36C192D7-9773-4C7D-61E3-4ED9DA009904}"/>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1FA68A7D-C637-E4FD-10D6-4882B3E88413}"/>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FFE45209-BFFB-358F-BD25-516E7B8C77F5}"/>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62E71E3D-1BCF-4EEF-BC9E-B9C4F1441ABD}"/>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FB6DE447-A5D4-81E1-70F4-F06CC46C248E}"/>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7B39EC82-0926-2A01-DDDE-3E94D1F08F8E}"/>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06D5DE21-8105-C88B-DBAE-D5C7ACEB7D72}"/>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C0E89781-2918-C336-9A5E-079BCC02F9A2}"/>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17282AC8-A75D-46D5-137E-B31A2A4B3C86}"/>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5F7B364F-2DC7-75F6-EA6A-6F81B289BE06}"/>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93744F96-4C9D-85FF-4E5B-749BCC13BC74}"/>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D7EE659F-246D-B919-48DD-19BDF979EBF0}"/>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8BB1A5F3-A602-03E0-A400-3BF10218B514}"/>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8DD3D6EC-C9A8-A82E-4FF2-35442E2B4FF9}"/>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E94F8CA2-2E4D-3A19-5DA4-F27EE5017917}"/>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CC6A37B3-2C52-3335-9CEA-50722465C51D}"/>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3D4CB6CD-14C8-37A9-DA36-BB737AB61CAC}"/>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51CA2050-27CC-2CC4-D8DA-D8E5AD42328C}"/>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0D582650-371F-A765-8B4A-B7799466E8CB}"/>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95D2E09F-B28B-15D3-58F9-A0943531FE5E}"/>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51984AE3-1ACB-FDAC-AE1B-BB1E657E70D4}"/>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7BB78E91-D39E-D639-84B5-48B14E74A06E}"/>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3AB472BA-6319-2C1E-FF90-2A42451B8DDC}"/>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FE40F488-4B16-3ED3-74E2-6A436CC6F9C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FBB549A4-2A12-8DA9-A184-9941CF63358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D7F20373-9931-BE87-5438-209544A3EDF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6CDCBDBF-FF49-3D8E-2F6B-F9449E0DEBE3}"/>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31F07ACA-8741-376F-11A0-BFA08912B38A}"/>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D1F60342-C611-148E-816D-F74D350DED0F}"/>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2E989B9E-A85D-442B-6231-C6FA9EE88371}"/>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8665CC88-5697-2119-D98D-6DD36C7A3C2D}"/>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51235F52-235E-BA6B-513F-F1E5F5DBB954}"/>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E0E08618-C0DC-28CA-F49D-DACAF1BA6467}"/>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F2F4E2CE-802A-4FCE-FB88-4B8027F3FD4C}"/>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7B11E8DD-73CC-BD19-1244-1D535EFE9E86}"/>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88376DAC-CC9F-1578-BF0F-8CFF6BEB0527}"/>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B8BB1F36-0671-179D-6183-2C1903DD2CAD}"/>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D96C7695-9B96-0F2E-1951-E2C64E81D484}"/>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18E5139F-1FDF-A5F9-73DC-53288E70042C}"/>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AFDB31CE-9930-BD4E-0CAA-536801A4A19D}"/>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80651C6A-B65F-F65C-0181-6141AD281F38}"/>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9B4F3707-3AD1-B75C-D14B-478273EDB43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C0184C02-572C-6247-4DC4-711B4D8E871F}"/>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8E0EEC29-CA1B-1BC3-AAC1-2215C6F3C40F}"/>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7AF0755D-533B-FA2A-D4AB-3FF7D676FF98}"/>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17A84F89-952E-CE46-DF64-60F893ACBE35}"/>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DAAD94EC-7373-D278-DE2D-C785F328AAB0}"/>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97572453-6794-7A9D-3754-38DE1AC6DC00}"/>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229CA770-13E4-1B5E-A8C2-CFAB41F53288}"/>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AC7F6AB2-F9CB-C77F-B206-4D6D410EAA0D}"/>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BAE19CCC-5342-EB4B-2905-A61B5DF611DE}"/>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7F01D065-D359-7AFC-1CC2-C536A8C7EDCB}"/>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F4F4E4AA-C4E2-3CEB-DDAA-E345D3EF0B66}"/>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AEF7E59C-940D-5970-CBFD-58C2BDEABABF}"/>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6D9F6ADD-EBEF-E428-2492-5190DC1D8B36}"/>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31CA4F3A-D712-FBC7-BBC8-29D3D11F6B14}"/>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F72AF9CB-4682-90A3-3C02-DB7811F85BD6}"/>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04451BFF-2044-A58D-6565-E480BE3C8F7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B96CA590-C631-8270-6756-0536867BEE55}"/>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01FFF45C-C4CB-4EBC-C109-0A12C6512A30}"/>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BD49EC4C-9228-0FB6-0BEA-C3D5875C8E36}"/>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D3BD8FEA-714C-9094-4449-08323B7C20E7}"/>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ADAE0907-5EA7-779F-E152-56E72A9EE4E5}"/>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87D336F4-02D8-3173-9A40-749E6A43AE2F}"/>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B9D1ABE3-F182-5259-2C7B-36D3FC72E4D0}"/>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F792F1A8-4265-CDAF-45B5-DCF61CF0D265}"/>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9D28C9BB-B4CB-0EE4-C069-FEF9C1C18AF2}"/>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8E3C5489-E350-7104-3A2A-9E86F93BD7D8}"/>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923136FA-8493-AEA8-5B09-4FD12CA165BF}"/>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C844AE60-D33D-BBAA-1C6D-35AADBD5D7C2}"/>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28A5C456-6AE2-F673-513D-47110BE1B2F3}"/>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9782FE2A-AD1D-1BBB-1981-D1C8B5091911}"/>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512AAB0E-6084-4B4B-5BCD-8E37463FF5F1}"/>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F0786B5B-4C50-20FB-CDB9-F44B2B4D52DE}"/>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B923A1BD-2DA7-68D5-80C6-431F782C55E5}"/>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C71BA981-3EA2-5D7D-F046-EF6E47942B29}"/>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C9653F38-AA9F-F14D-5283-E9C4A30E3A77}"/>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307BDF92-E461-BE1E-2022-361061D76B3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44E67692-26DA-7289-9254-621A02EA398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6650841A-0688-D4B2-7892-85CFC8C734B4}"/>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2922A216-6BFF-260B-D9CA-918F30E58B38}"/>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C5632FC1-0A2D-AAB3-4C98-30000C16C527}"/>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E543D046-1E72-8EA1-73B6-A55F0EF9EBBA}"/>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A75FF4FC-854D-3339-FBC1-E69A55E51909}"/>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EE593231-DC6D-6646-2288-5073A0EA9829}"/>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94425384-9C80-8F8F-9479-FBEEC58109ED}"/>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D8D776B3-732D-65CD-14BD-FA9E0FC3E3DB}"/>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8402C0BE-C531-0A6A-FB37-D586A119D708}"/>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1913CE42-3C63-5C7C-7325-D90BF38F9E48}"/>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9EF36CD1-0D8E-9979-B847-D1ABFC74EBF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FA7474C8-4E11-4B0E-DEED-26459D3A806C}"/>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B2E28817-260A-45E9-9949-E6F6C935672A}"/>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18CD119C-D547-9379-DE2C-F81312DBE589}"/>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FFEE9A22-A9F3-8438-1EFB-881B6FC62131}"/>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7B02E2D3-7D1B-9348-87D1-762E0485B737}"/>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8F0CD8ED-8A45-F338-3F21-1A1EBC481C48}"/>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653EB116-575D-5FCD-1DE6-7714D2F6EB10}"/>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33F4D61A-29B5-368E-9D28-14803B549822}"/>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CC8DA957-6E14-CC56-E935-0B3946FDA54B}"/>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F2287BD7-749F-E6F2-6DDC-D8A7E60F687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2C034564-F683-34C5-1B61-41CEA1CC3543}"/>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76B621B7-AA8C-931B-77A5-9E94E7400E07}"/>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360069A5-B3B3-734F-D68E-DA110813554E}"/>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0CD94FBF-FCCA-28F5-FD13-5FADCE8C500D}"/>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3E2DFA8B-3876-F11D-4BF6-CF2AC44D1456}"/>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D64E986A-0AE0-6DD2-3754-CB6D5448C72A}"/>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BB7DC475-D89B-1B41-D48E-B6CA981CFCDB}"/>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3F4CFB1B-5251-0536-2F5C-BE628EE2551B}"/>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DBB33913-B921-5A36-A300-CF029E11E6BA}"/>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4C75D3AF-DA01-6573-F44A-12F50AE32BC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8632E00A-26DB-F030-42F6-F5D3939A10D6}"/>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97B553B5-3152-577D-D5E4-610CC6A7E236}"/>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7D927B32-A342-2991-903A-7A59FDFB85B7}"/>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7DAF04FE-BA9E-7CAE-A96D-086E25FD5EF2}"/>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BE412E82-9217-5655-A426-3462E0119BD7}"/>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6E112BA0-89FE-CE1A-A28C-042BB99F5FAF}"/>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DE11A53C-4F1E-8359-B968-12657274E83E}"/>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308F0E11-E8CB-F101-77AD-6E6721FBB151}"/>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41CB5542-62E6-49FD-7EA8-101ABB4DAFE7}"/>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8C6381D4-4389-30B6-5408-FD7755757D8F}"/>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CDA0A42D-871A-0DE3-D101-7587D9F0376A}"/>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68BA5E50-BC51-1DEF-0A35-9113AF7D4586}"/>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33C2E960-AFC9-9D46-7207-4A617F5398A6}"/>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70498083-0018-9B5B-D3A7-A64A94A4252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035D402C-75A9-BA3C-41AF-A013FAFD94AE}"/>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BE42A946-866C-AC4B-B1B0-C60A2777134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3F4CA7CC-2C84-754A-39AA-3CE9D0AA6CBC}"/>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2421A2B8-8AF3-F003-BAE8-53DB2C6FD912}"/>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45740FFD-2001-22A5-9E8D-5305D65B0206}"/>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E84E5803-38D4-8FF9-A29E-FE76088BECF5}"/>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68C4DE49-454C-C70A-654E-7C7482229682}"/>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B87D361F-EF9E-8C64-8A94-20DF2E5BA204}"/>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E56150B9-7C68-B7A6-5B43-466443474B47}"/>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9F22069A-43E7-C521-B54C-5C29400A376B}"/>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1669710C-F7E9-D49E-F84D-6CFE76EE2A29}"/>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2F16AABE-388F-5729-BDFF-5610E0E9D774}"/>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B79430D8-B1E8-B8CA-A654-623B22704FC7}"/>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53024268-2787-8F2E-E470-845467E778CB}"/>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876F7EC7-ECF5-7030-971C-66BC7552FED9}"/>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5ADA94C1-035D-6CC6-76AC-122DB4DDD3BD}"/>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F1A1E6A4-7E41-C3C9-734A-4B5A8216F36C}"/>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9221CE1F-D627-7183-6D7E-8A0ADD57A504}"/>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0A97948F-D963-7F5F-D550-C019AC8F0D4A}"/>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BE20BCCE-75C9-586F-9B5C-70CFE0811DC1}"/>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EFA3C862-DF1B-EB25-ECF7-BAF917470CB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107ED8BC-694F-D498-67D7-F29DFB8A05F1}"/>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128FEE46-3BED-66A6-C95B-6948677AAF6C}"/>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3FA003EB-10A0-FCD1-2267-B5D535306B84}"/>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81C5D693-83AA-2763-B483-E5BEDB619171}"/>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312F05B2-9CF1-812B-992B-9963C935342F}"/>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23D5BB7E-4962-162A-174B-07654463A586}"/>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B5BFF314-BB93-B9B8-3005-18EEDAB6D479}"/>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00FEDA0B-960B-5BD4-01FD-E6A3A81ED665}"/>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83225531-80A2-E4D0-93A9-7BE46D68B858}"/>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C928DE82-F29E-A523-7202-E503B75CFBC0}"/>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B2F4453C-8152-83EC-673B-45537CE1EC02}"/>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2A14863D-B9EA-7528-DED2-8256B2C6593A}"/>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A83DEB96-A2D8-FEB8-ECC2-10736F196324}"/>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6906F56B-B504-A68D-9FDD-7D5F9BB519DB}"/>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7D3F6A2E-09CC-AB74-5888-2F2CE77AEA51}"/>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D5AA1346-A7F6-5D1B-91DB-6EC870CDF96C}"/>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A2EF192D-0554-FDEF-76AC-2FF37035C043}"/>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4986B129-64CB-5323-37F2-E21351042C10}"/>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7F912A9B-361F-22F1-82C8-5A79542FC2D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188BFCB9-5887-ADDE-7940-A09D96A281B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28ABFEB3-BBD8-27AD-C014-559506BDE4F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2A834E0E-B750-C043-797C-2D116C66C1C3}"/>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C83884EF-B1EB-77EC-C9A4-664C360D95D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8F7B47FB-4375-2DC8-ED6D-7234BFF91DC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1154B6E7-2F9E-2BDC-8BC3-7C1669738EB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75C7BAC2-9273-70DD-E397-99ABF778EF1C}"/>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61B816D1-41D1-2F11-2DFB-8B5C607A7D0D}"/>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953820CD-3FC5-FCEF-76AB-CC5D3DE57570}"/>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0AD24856-DF72-44B2-63B4-215536293D9D}"/>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D3992DD3-7A3D-D023-7642-21965842FEF5}"/>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9942D80A-746B-BF96-B698-FF91D6339745}"/>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E49CFA55-2D09-F2F0-5E2D-A703F2E56E51}"/>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FBF64C57-0281-33C8-7FB8-6E198FDAFFA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3BFFFD18-9C2E-5E85-0576-81563B78DA7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DF56505B-969C-2CC9-4CDC-FF9A4C29FBE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DA7C16F9-E9C6-3A2D-029B-239EE553D2A0}"/>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A3262CF7-90E5-F759-4BD8-0DE34EEB735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30DBC6C0-62BA-1AA7-81A9-A7C70C54C01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67C06996-CD0E-617B-38C0-13E8F805483C}"/>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19D66884-BE9C-F365-D458-02575FB969DF}"/>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5A2D6E03-C9BF-9DAE-98BE-A688910F2ED7}"/>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85A77DF5-E501-9C87-298F-89F832AF29C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6F66B0D1-6083-D5A7-6DA6-17A92193EAB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E70C6B49-7B00-0D9D-E2DE-BACCABE970F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CBB0817B-01FA-A90A-D94B-0C198C996F99}"/>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268C933A-2BD4-BDB9-D8F3-9771791C5135}"/>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590AA369-0E94-99B6-D846-798D2017C20B}"/>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D1C21037-20C6-FC7F-3F34-92CDDF4D2865}"/>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96623589-9040-72BB-688C-F1A93E427BE6}"/>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F017F09E-279B-FD03-3669-484482729649}"/>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C2F66107-3E0A-78E9-1FFB-39F01DB0A6B4}"/>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6299794D-8F80-436C-6005-12D19DE73739}"/>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2B7B9DB8-3C89-7121-35AB-5D675D2065F5}"/>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6254CCE4-9319-B175-3EE2-494C41411D1A}"/>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088FDA20-B1FB-9EF9-3B02-1AC900D8DA87}"/>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D42C989C-4A28-2FC9-0FCA-8744C65B2D93}"/>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B5CEAE78-384B-424A-6C62-FC9D3578B6D7}"/>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F1D91FEF-CC04-31D6-66BE-DD4C0CE35FDC}"/>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97FFDB7F-7E52-63CD-21CA-A0F6780EAAD6}"/>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EB9D10E8-FA02-C121-DF35-9E1AFA78F9E1}"/>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7E0C2BCD-C7B8-B3F0-2F93-9BD6AC2A6BD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20F2A529-E762-4CF2-8586-A3D3569DBC0C}"/>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DECE68D8-3134-5479-7EA0-B238E56CE767}"/>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7E67FCA6-F684-3195-1B89-6554799AB9E1}"/>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956D82C3-0CFD-A043-570C-D9EAA28F1989}"/>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653E7172-0662-922B-7A49-3A1634C49453}"/>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5AF2330A-9E11-0431-89AF-2405DA00A6A1}"/>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CFD1C06E-A4DA-607E-53C5-98BD9556DC0C}"/>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A16E9CBB-2ACB-CC1C-F888-9ABDB923A1EB}"/>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D38AA017-506B-3794-78DC-C7E1CA72A0EA}"/>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7CD6AFCF-B04F-0E5E-1703-3AEB60663F81}"/>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D7ACB646-319B-FBA2-5A02-93D6B4EB2FDD}"/>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8E80763A-F6A9-F77F-2D88-FB5471DBF682}"/>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9811CA44-9F89-5F23-AC59-8296EB9E21E9}"/>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61B8376E-FA32-1E90-05E2-4043B64D55B1}"/>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834AFBE9-F09F-2923-7685-4B53E320DF18}"/>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1FE58C2F-E808-49AB-EF50-5277086970F0}"/>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5524CDB3-5C59-3049-EF5F-F855D06F8475}"/>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BC030B25-9FD6-8E55-A275-AD37536F701A}"/>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590CA5B1-BA48-ECAD-245D-A61E13F15177}"/>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90EE44BD-2989-6229-5729-CF4242CE34F2}"/>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354B24E9-60B3-4B71-EE5B-D8EAD90B5FD6}"/>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C879681C-DAA1-DAE0-53FB-62125347E2B6}"/>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982B19DC-6904-A9F7-CA5B-13B6613EC6A9}"/>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57A93D2A-43DE-74DC-7BF6-3B6608654571}"/>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6DAA7CFC-C353-4F0D-BFBC-8A24F66E3443}"/>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1C88E45A-DD12-0798-F9E8-3683F7BC8788}"/>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37A845B2-E92B-7950-F0B6-EBD86AA3C84C}"/>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2BEB6069-BE18-EB9F-9099-62AE467B9686}"/>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B79C9ADA-E750-9703-DF8F-C6C72761683E}"/>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F511DE67-7D7C-9690-1220-2B3212ADFCC5}"/>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679FB833-A593-65A7-D8D8-C107C279DF2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CEDA9C2D-B263-90C1-58FD-6B0A51898AA7}"/>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81D9CA7F-1BDC-9F32-8D4B-752171C909C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D8520850-1F0A-99B6-72B4-0BA1162C526D}"/>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F111B97E-4494-47FD-83AB-948E1BF76D2F}"/>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8C87B908-0179-7AE0-5CAE-B180E791D1DC}"/>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A22EC40E-4C5E-8687-B6F8-52F1C1D95746}"/>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3061645F-3C63-F95C-14DB-C5284074CEDC}"/>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38DB3B58-3AA7-C70C-9F26-B1379942C3C6}"/>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A46DC58A-EC4C-5403-60B6-6FA34545227D}"/>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20A21E45-2F3D-5D03-BEAC-70589D0EB9A5}"/>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7DEDF15D-4BD7-9B84-D88B-BFE1CF2C8F82}"/>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9AC30A47-431E-0CA2-ED04-5D6672AD1AB4}"/>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DE89C053-8D70-F514-490A-6470AB485DFE}"/>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1AB16543-7EF6-F1A4-213F-18C7041CF7B1}"/>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44A6E175-024B-E7D7-B2BC-447B629BA751}"/>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7C2BD259-8432-EE4E-D4EE-C24F962C131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894C2C2C-EECE-6C68-0E73-2E3DB6488E7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731C9F68-51B7-96D0-2223-D5395ECFD82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E90008DD-E264-E8AA-97ED-4469E7C8369A}"/>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EF6A3390-46D5-CBD5-8A46-C19F1BC910DC}"/>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70F560F5-6111-F9EC-106B-A18DEF77EF69}"/>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64EA4835-0C85-BA94-BC0F-2FE2A3F2CA6E}"/>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E94B5636-F18A-C953-3F7F-A18B5CA2F833}"/>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81FBB4B3-6267-6D29-1CA2-45B7F933747F}"/>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5B2A5212-451C-F812-34A5-76F22D822601}"/>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127C34CE-DAE4-BABA-B695-94FAE832AC5B}"/>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60215FE8-6EC0-1C0F-B53A-DC2DF3DDFCD0}"/>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9EF4E2B3-DB56-0D3D-087B-08FD04620A0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D8CEB09D-CC3C-E591-989E-EE43331C8CD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059E151F-AFC2-8D84-FF19-3A42EBB8C153}"/>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0E54D8DC-A8AA-0294-F9C8-D0877B622AAD}"/>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63BBC646-BB66-871F-0866-4D3E96FE1F2F}"/>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6D405799-B4F1-A5DC-D1D1-D80BA6F5781C}"/>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0E5FC9F5-0F27-4B88-33DF-0806DB7EAE2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55AC8964-6B33-1875-21B9-E0D80B2DAFA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1F1F3244-56A4-9D13-901A-5471B503F13D}"/>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9D0E77B9-8F55-69A5-1DF9-C768AE4C0B9C}"/>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053092EF-65F3-ED85-8458-C3BBEC003B4E}"/>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C23FD23A-F6D7-6B93-80DB-52AAEA887C58}"/>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033AC059-258E-5720-5FBA-341684CC1E0F}"/>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4AAAF57F-BE8A-106C-2D5C-E2FE66885F26}"/>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F8548EB9-52E8-710A-457C-B6FF0AFEA186}"/>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BDDE0952-7E05-F4A9-EB50-3269F4CE51BD}"/>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B70D764E-CA79-A4A1-EB0E-A5804B7083CC}"/>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6409F8EF-E55F-A436-9812-6509DA89A64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96305FCE-93F0-5450-EEEE-50356BA2F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E60E9E19-971B-E55C-315F-60782E267BB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696BA0A7-E4F0-3090-5F52-CCB886813E5D}"/>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7931A0E6-FFBF-17DE-A5EA-102FB61C73B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E38B10EB-4C18-3BC5-FE64-3E19665509A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1CBEFA38-2D8A-9DD8-8396-3D934C8793B0}"/>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0F2FA846-085E-FABC-DE0C-F65E07523ABE}"/>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26DEAF87-04E5-582A-E38D-B28A3E6B6AAD}"/>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C99343B2-239E-E374-7087-C0DB63B5699B}"/>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2D29994B-AB8D-8278-1794-05065EF17772}"/>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8E766959-1448-2A15-ECC5-5606611FD4E0}"/>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A70816D0-C87B-1D6B-4BAE-06795DC6764D}"/>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21751D76-BCA3-85EB-918B-C31073BD9E8B}"/>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B77FA1AA-F784-0BEB-FAB9-77FE76761AB6}"/>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139C5721-8C68-2C6D-FBF2-0D4EC9234F7F}"/>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99150942-8EA3-1DFD-BB08-0BBEF1F0AC24}"/>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17D7321D-677C-D420-3B71-1926E23A526F}"/>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17AD0AED-448E-00DD-E465-97EFBB7739A8}"/>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36E6E5CE-2FE0-425B-3E68-4964C0C43D86}"/>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8CB855E4-602C-1F13-C9DF-53306BCED39F}"/>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AE825847-1298-62AA-957E-C1E45220EE1E}"/>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E6B8E8BF-01AA-3C04-C815-0A0DCDA71093}"/>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D122E6A4-CD0F-0E36-D438-C9F8CF1F7546}"/>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3D104253-60B1-3EE4-DDA1-F81D6E30C8D8}"/>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65EE83DF-2729-67D9-C77F-1C2CE3699D14}"/>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52872865-F99F-E4EC-CCA3-38FB64718046}"/>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03020D2F-4D6D-5CA8-DF18-8C8528057724}"/>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36F0F96F-6AC7-1509-0C6D-0C930E0D9927}"/>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E5D16341-A4BA-EF74-FF62-FB56B7DFAA02}"/>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08E4DA20-4D9C-D2BF-7858-9F247E114AE0}"/>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BF1E81B9-1D2D-FB22-1C72-82049244141D}"/>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6C8BA7ED-0127-F0E1-618D-6EA849161841}"/>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57BC505B-ECED-66F1-D92C-AB4C138618B3}"/>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A414F7E9-94A2-A01B-22CF-2E047C712983}"/>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F6CDE6DD-6B80-01E4-C70E-512AD7DA6ACC}"/>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129D2A92-1940-872E-F152-5D9213DE5091}"/>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75B4C555-BB2A-F1A8-BBD6-7AE367A90247}"/>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884206CC-CD7C-AE35-3BD0-C604346D7CEE}"/>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C66854B0-BC56-F024-768C-5AE5A5EAE474}"/>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73B7368B-EE8F-5E6F-611E-DA350F7F23AB}"/>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3B8F64F5-B1CB-40D4-BE36-2528333C81FC}"/>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B76944EF-815F-A5E4-695F-6A8EF7349F2C}"/>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4D6D19D0-F66C-EA4D-AAFE-0C596BB14F06}"/>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CA722620-790C-DC2A-8039-F1675C400ED9}"/>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FBE960D3-43D3-2186-69E4-D9D1C7E80FED}"/>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19050</xdr:colOff>
      <xdr:row>8</xdr:row>
      <xdr:rowOff>180975</xdr:rowOff>
    </xdr:from>
    <xdr:to>
      <xdr:col>43</xdr:col>
      <xdr:colOff>123825</xdr:colOff>
      <xdr:row>10</xdr:row>
      <xdr:rowOff>95250</xdr:rowOff>
    </xdr:to>
    <xdr:sp macro="" textlink="">
      <xdr:nvSpPr>
        <xdr:cNvPr id="2" name="AutoShape 1">
          <a:extLst>
            <a:ext uri="{FF2B5EF4-FFF2-40B4-BE49-F238E27FC236}">
              <a16:creationId xmlns:a16="http://schemas.microsoft.com/office/drawing/2014/main" id="{1F203A61-27C2-43B6-AB11-46A8FD5698D4}"/>
            </a:ext>
          </a:extLst>
        </xdr:cNvPr>
        <xdr:cNvSpPr>
          <a:spLocks noChangeArrowheads="1"/>
        </xdr:cNvSpPr>
      </xdr:nvSpPr>
      <xdr:spPr bwMode="auto">
        <a:xfrm>
          <a:off x="5671705" y="2749608"/>
          <a:ext cx="528724" cy="562667"/>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61827</xdr:colOff>
      <xdr:row>7</xdr:row>
      <xdr:rowOff>46586</xdr:rowOff>
    </xdr:from>
    <xdr:to>
      <xdr:col>88</xdr:col>
      <xdr:colOff>118977</xdr:colOff>
      <xdr:row>10</xdr:row>
      <xdr:rowOff>46586</xdr:rowOff>
    </xdr:to>
    <xdr:sp macro="" textlink="">
      <xdr:nvSpPr>
        <xdr:cNvPr id="3" name="AutoShape 2">
          <a:extLst>
            <a:ext uri="{FF2B5EF4-FFF2-40B4-BE49-F238E27FC236}">
              <a16:creationId xmlns:a16="http://schemas.microsoft.com/office/drawing/2014/main" id="{9AE92403-AFEE-42C5-8085-9BB96931990B}"/>
            </a:ext>
          </a:extLst>
        </xdr:cNvPr>
        <xdr:cNvSpPr>
          <a:spLocks/>
        </xdr:cNvSpPr>
      </xdr:nvSpPr>
      <xdr:spPr bwMode="auto">
        <a:xfrm>
          <a:off x="13653136" y="2291022"/>
          <a:ext cx="198466" cy="972589"/>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9525</xdr:rowOff>
    </xdr:from>
    <xdr:to>
      <xdr:col>4</xdr:col>
      <xdr:colOff>0</xdr:colOff>
      <xdr:row>3</xdr:row>
      <xdr:rowOff>485776</xdr:rowOff>
    </xdr:to>
    <xdr:sp macro="" textlink="">
      <xdr:nvSpPr>
        <xdr:cNvPr id="2" name="Line 3">
          <a:extLst>
            <a:ext uri="{FF2B5EF4-FFF2-40B4-BE49-F238E27FC236}">
              <a16:creationId xmlns:a16="http://schemas.microsoft.com/office/drawing/2014/main" id="{68224101-E721-4368-BF57-B3F7311B87FA}"/>
            </a:ext>
          </a:extLst>
        </xdr:cNvPr>
        <xdr:cNvSpPr>
          <a:spLocks noChangeShapeType="1"/>
        </xdr:cNvSpPr>
      </xdr:nvSpPr>
      <xdr:spPr bwMode="auto">
        <a:xfrm>
          <a:off x="224444" y="1339561"/>
          <a:ext cx="2385752" cy="47625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9525</xdr:rowOff>
    </xdr:from>
    <xdr:to>
      <xdr:col>3</xdr:col>
      <xdr:colOff>400049</xdr:colOff>
      <xdr:row>5</xdr:row>
      <xdr:rowOff>0</xdr:rowOff>
    </xdr:to>
    <xdr:sp macro="" textlink="">
      <xdr:nvSpPr>
        <xdr:cNvPr id="3" name="Line 4">
          <a:extLst>
            <a:ext uri="{FF2B5EF4-FFF2-40B4-BE49-F238E27FC236}">
              <a16:creationId xmlns:a16="http://schemas.microsoft.com/office/drawing/2014/main" id="{ECA4BD1F-4D85-47B2-AB0F-249ABF96AB95}"/>
            </a:ext>
          </a:extLst>
        </xdr:cNvPr>
        <xdr:cNvSpPr>
          <a:spLocks noChangeShapeType="1"/>
        </xdr:cNvSpPr>
      </xdr:nvSpPr>
      <xdr:spPr bwMode="auto">
        <a:xfrm>
          <a:off x="224444" y="1339561"/>
          <a:ext cx="1937903" cy="77187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3</xdr:row>
      <xdr:rowOff>9525</xdr:rowOff>
    </xdr:from>
    <xdr:to>
      <xdr:col>2</xdr:col>
      <xdr:colOff>9526</xdr:colOff>
      <xdr:row>4</xdr:row>
      <xdr:rowOff>285749</xdr:rowOff>
    </xdr:to>
    <xdr:sp macro="" textlink="">
      <xdr:nvSpPr>
        <xdr:cNvPr id="4" name="Line 5">
          <a:extLst>
            <a:ext uri="{FF2B5EF4-FFF2-40B4-BE49-F238E27FC236}">
              <a16:creationId xmlns:a16="http://schemas.microsoft.com/office/drawing/2014/main" id="{9A00A594-B2FC-4625-BCE2-419FB94BCB93}"/>
            </a:ext>
          </a:extLst>
        </xdr:cNvPr>
        <xdr:cNvSpPr>
          <a:spLocks noChangeShapeType="1"/>
        </xdr:cNvSpPr>
      </xdr:nvSpPr>
      <xdr:spPr bwMode="auto">
        <a:xfrm>
          <a:off x="233968" y="1339561"/>
          <a:ext cx="681645" cy="7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9524</xdr:colOff>
      <xdr:row>6</xdr:row>
      <xdr:rowOff>19050</xdr:rowOff>
    </xdr:from>
    <xdr:to>
      <xdr:col>0</xdr:col>
      <xdr:colOff>695325</xdr:colOff>
      <xdr:row>10</xdr:row>
      <xdr:rowOff>9525</xdr:rowOff>
    </xdr:to>
    <xdr:sp macro="" textlink="">
      <xdr:nvSpPr>
        <xdr:cNvPr id="2" name="Line 1">
          <a:extLst>
            <a:ext uri="{FF2B5EF4-FFF2-40B4-BE49-F238E27FC236}">
              <a16:creationId xmlns:a16="http://schemas.microsoft.com/office/drawing/2014/main" id="{0C812894-3589-412C-90FD-E8E67643507B}"/>
            </a:ext>
          </a:extLst>
        </xdr:cNvPr>
        <xdr:cNvSpPr>
          <a:spLocks noChangeShapeType="1"/>
        </xdr:cNvSpPr>
      </xdr:nvSpPr>
      <xdr:spPr bwMode="auto">
        <a:xfrm>
          <a:off x="9524" y="1465465"/>
          <a:ext cx="685801" cy="14535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a16="http://schemas.microsoft.com/office/drawing/2014/main" id="{2FC837D4-DE8D-4915-A5C2-84F61FE6D810}"/>
            </a:ext>
          </a:extLst>
        </xdr:cNvPr>
        <xdr:cNvSpPr>
          <a:spLocks noChangeShapeType="1"/>
        </xdr:cNvSpPr>
      </xdr:nvSpPr>
      <xdr:spPr bwMode="auto">
        <a:xfrm>
          <a:off x="0" y="4002925"/>
          <a:ext cx="716107" cy="74485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a16="http://schemas.microsoft.com/office/drawing/2014/main" id="{7EFB8147-C000-4DC9-93DE-92BE40C286F9}"/>
            </a:ext>
          </a:extLst>
        </xdr:cNvPr>
        <xdr:cNvSpPr>
          <a:spLocks noChangeShapeType="1"/>
        </xdr:cNvSpPr>
      </xdr:nvSpPr>
      <xdr:spPr bwMode="auto">
        <a:xfrm>
          <a:off x="19050" y="5845060"/>
          <a:ext cx="687532" cy="72199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M14"/>
  <sheetViews>
    <sheetView view="pageLayout" zoomScaleNormal="100" workbookViewId="0">
      <selection activeCell="F11" sqref="F11"/>
    </sheetView>
  </sheetViews>
  <sheetFormatPr defaultColWidth="9" defaultRowHeight="34.700000000000003"/>
  <cols>
    <col min="1" max="16384" width="9" style="1"/>
  </cols>
  <sheetData>
    <row r="3" spans="2:13" ht="33.75" customHeight="1">
      <c r="D3" s="358" t="s">
        <v>0</v>
      </c>
      <c r="E3" s="358"/>
      <c r="F3" s="358"/>
      <c r="G3" s="358"/>
      <c r="H3" s="358"/>
      <c r="I3" s="358"/>
      <c r="J3" s="358"/>
    </row>
    <row r="6" spans="2:13" ht="55.5" customHeight="1">
      <c r="B6" s="361" t="s">
        <v>1</v>
      </c>
      <c r="C6" s="361"/>
      <c r="D6" s="361"/>
      <c r="E6" s="361"/>
      <c r="F6" s="361"/>
      <c r="G6" s="361"/>
      <c r="H6" s="361"/>
      <c r="I6" s="361"/>
      <c r="J6" s="361"/>
      <c r="K6" s="361"/>
      <c r="L6" s="361"/>
      <c r="M6" s="325"/>
    </row>
    <row r="9" spans="2:13" ht="32.25" customHeight="1">
      <c r="D9" s="358" t="s">
        <v>2</v>
      </c>
      <c r="E9" s="359"/>
      <c r="F9" s="359"/>
      <c r="G9" s="359"/>
      <c r="H9" s="359"/>
      <c r="I9" s="359"/>
      <c r="J9" s="359"/>
    </row>
    <row r="12" spans="2:13" ht="32.25" customHeight="1">
      <c r="E12" s="360" t="s">
        <v>3</v>
      </c>
      <c r="F12" s="360"/>
      <c r="G12" s="360"/>
      <c r="H12" s="360"/>
      <c r="I12" s="360"/>
    </row>
    <row r="13" spans="2:13" ht="32.25" customHeight="1"/>
    <row r="14" spans="2:13" ht="32.25" customHeight="1"/>
  </sheetData>
  <mergeCells count="4">
    <mergeCell ref="D3:J3"/>
    <mergeCell ref="D9:J9"/>
    <mergeCell ref="E12:I12"/>
    <mergeCell ref="B6:L6"/>
  </mergeCells>
  <phoneticPr fontId="2"/>
  <pageMargins left="0.78740157480314965" right="0.39370078740157483" top="0.39370078740157483" bottom="0.39370078740157483" header="0" footer="0"/>
  <pageSetup paperSize="9" orientation="landscape" horizontalDpi="4294967292" verticalDpi="12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35"/>
  <sheetViews>
    <sheetView view="pageLayout" zoomScaleNormal="100" workbookViewId="0">
      <selection activeCell="E16" sqref="E16"/>
    </sheetView>
  </sheetViews>
  <sheetFormatPr defaultColWidth="9" defaultRowHeight="12.45"/>
  <cols>
    <col min="1" max="1" width="2.44140625" style="2" customWidth="1"/>
    <col min="2" max="2" width="33.44140625" style="3" customWidth="1"/>
    <col min="3" max="3" width="4.88671875" style="4" customWidth="1"/>
    <col min="4" max="4" width="2.44140625" style="2" customWidth="1"/>
    <col min="5" max="5" width="33.33203125" style="3" customWidth="1"/>
    <col min="6" max="6" width="4.88671875" style="4" customWidth="1"/>
    <col min="7" max="7" width="2.44140625" style="323" customWidth="1"/>
    <col min="8" max="8" width="33.44140625" style="3" customWidth="1"/>
    <col min="9" max="9" width="4.88671875" style="4" customWidth="1"/>
    <col min="10" max="16384" width="9" style="3"/>
  </cols>
  <sheetData>
    <row r="1" spans="1:9" ht="19.8" customHeight="1"/>
    <row r="2" spans="1:9" ht="19.8" customHeight="1">
      <c r="A2" s="362" t="s">
        <v>4</v>
      </c>
      <c r="B2" s="362"/>
      <c r="C2" s="362"/>
      <c r="D2" s="362"/>
      <c r="E2" s="362"/>
      <c r="F2" s="362"/>
      <c r="G2" s="362"/>
      <c r="H2" s="362"/>
      <c r="I2" s="362"/>
    </row>
    <row r="3" spans="1:9" s="6" customFormat="1" ht="19.8" customHeight="1">
      <c r="A3" s="324"/>
      <c r="B3" s="5"/>
      <c r="C3" s="5" t="s">
        <v>5</v>
      </c>
      <c r="D3" s="324"/>
      <c r="E3" s="5"/>
      <c r="F3" s="5" t="s">
        <v>5</v>
      </c>
      <c r="G3" s="324"/>
      <c r="H3" s="5"/>
      <c r="I3" s="5" t="s">
        <v>5</v>
      </c>
    </row>
    <row r="4" spans="1:9" ht="19.8" customHeight="1">
      <c r="A4" s="324" t="s">
        <v>646</v>
      </c>
      <c r="B4" s="7" t="s">
        <v>6</v>
      </c>
      <c r="C4" s="9">
        <v>1</v>
      </c>
      <c r="D4" s="324"/>
      <c r="E4" s="7" t="s">
        <v>1792</v>
      </c>
      <c r="F4" s="9">
        <v>18</v>
      </c>
      <c r="G4" s="324" t="s">
        <v>689</v>
      </c>
      <c r="H4" s="7" t="s">
        <v>30</v>
      </c>
      <c r="I4" s="9"/>
    </row>
    <row r="5" spans="1:9" ht="19.8" customHeight="1">
      <c r="A5" s="324" t="s">
        <v>748</v>
      </c>
      <c r="B5" s="7" t="s">
        <v>7</v>
      </c>
      <c r="C5" s="9">
        <v>2</v>
      </c>
      <c r="D5" s="324"/>
      <c r="E5" s="7" t="s">
        <v>1793</v>
      </c>
      <c r="F5" s="9">
        <v>18</v>
      </c>
      <c r="G5" s="324"/>
      <c r="H5" s="7" t="s">
        <v>1794</v>
      </c>
      <c r="I5" s="9" t="s">
        <v>32</v>
      </c>
    </row>
    <row r="6" spans="1:9" ht="19.8" customHeight="1">
      <c r="A6" s="324" t="s">
        <v>750</v>
      </c>
      <c r="B6" s="7" t="s">
        <v>9</v>
      </c>
      <c r="C6" s="9">
        <v>3</v>
      </c>
      <c r="D6" s="324"/>
      <c r="E6" s="7" t="s">
        <v>1795</v>
      </c>
      <c r="F6" s="9">
        <v>19</v>
      </c>
      <c r="G6" s="324"/>
      <c r="H6" s="7" t="s">
        <v>1796</v>
      </c>
      <c r="I6" s="9">
        <v>30</v>
      </c>
    </row>
    <row r="7" spans="1:9" ht="19.8" customHeight="1">
      <c r="A7" s="324" t="s">
        <v>747</v>
      </c>
      <c r="B7" s="7" t="s">
        <v>1797</v>
      </c>
      <c r="C7" s="9">
        <v>3</v>
      </c>
      <c r="D7" s="324"/>
      <c r="E7" s="7" t="s">
        <v>1798</v>
      </c>
      <c r="F7" s="9">
        <v>19</v>
      </c>
      <c r="G7" s="324"/>
      <c r="H7" s="7" t="s">
        <v>1799</v>
      </c>
      <c r="I7" s="9">
        <v>30</v>
      </c>
    </row>
    <row r="8" spans="1:9" ht="19.8" customHeight="1">
      <c r="A8" s="324" t="s">
        <v>740</v>
      </c>
      <c r="B8" s="7" t="s">
        <v>10</v>
      </c>
      <c r="C8" s="9">
        <v>4</v>
      </c>
      <c r="D8" s="324"/>
      <c r="E8" s="7" t="s">
        <v>1800</v>
      </c>
      <c r="F8" s="9">
        <v>19</v>
      </c>
      <c r="G8" s="324" t="s">
        <v>1785</v>
      </c>
      <c r="H8" s="7" t="s">
        <v>33</v>
      </c>
      <c r="I8" s="9"/>
    </row>
    <row r="9" spans="1:9" ht="19.8" customHeight="1">
      <c r="A9" s="324" t="s">
        <v>749</v>
      </c>
      <c r="B9" s="7" t="s">
        <v>12</v>
      </c>
      <c r="C9" s="9">
        <v>5</v>
      </c>
      <c r="D9" s="324" t="s">
        <v>742</v>
      </c>
      <c r="E9" s="7" t="s">
        <v>1787</v>
      </c>
      <c r="F9" s="9">
        <v>20</v>
      </c>
      <c r="G9" s="324"/>
      <c r="H9" s="7" t="s">
        <v>1801</v>
      </c>
      <c r="I9" s="9">
        <v>31</v>
      </c>
    </row>
    <row r="10" spans="1:9" ht="19.8" customHeight="1">
      <c r="A10" s="324" t="s">
        <v>755</v>
      </c>
      <c r="B10" s="7" t="s">
        <v>14</v>
      </c>
      <c r="C10" s="9">
        <v>5</v>
      </c>
      <c r="D10" s="324" t="s">
        <v>1783</v>
      </c>
      <c r="E10" s="7" t="s">
        <v>8</v>
      </c>
      <c r="F10" s="9"/>
      <c r="G10" s="324"/>
      <c r="H10" s="7" t="s">
        <v>1802</v>
      </c>
      <c r="I10" s="9">
        <v>32</v>
      </c>
    </row>
    <row r="11" spans="1:9" ht="19.8" customHeight="1">
      <c r="A11" s="324" t="s">
        <v>1782</v>
      </c>
      <c r="B11" s="7" t="s">
        <v>16</v>
      </c>
      <c r="C11" s="9">
        <v>6</v>
      </c>
      <c r="D11" s="324"/>
      <c r="E11" s="7" t="s">
        <v>1803</v>
      </c>
      <c r="F11" s="9">
        <v>21</v>
      </c>
      <c r="G11" s="324"/>
      <c r="H11" s="7" t="s">
        <v>1804</v>
      </c>
      <c r="I11" s="9">
        <v>33</v>
      </c>
    </row>
    <row r="12" spans="1:9" ht="19.8" customHeight="1">
      <c r="A12" s="324" t="s">
        <v>709</v>
      </c>
      <c r="B12" s="7" t="s">
        <v>17</v>
      </c>
      <c r="C12" s="9"/>
      <c r="D12" s="324"/>
      <c r="E12" s="7" t="s">
        <v>1805</v>
      </c>
      <c r="F12" s="9">
        <v>22</v>
      </c>
      <c r="G12" s="324"/>
      <c r="H12" s="7" t="s">
        <v>1806</v>
      </c>
      <c r="I12" s="9">
        <v>33</v>
      </c>
    </row>
    <row r="13" spans="1:9" ht="19.8" customHeight="1">
      <c r="A13" s="324"/>
      <c r="B13" s="7" t="s">
        <v>1807</v>
      </c>
      <c r="C13" s="9"/>
      <c r="D13" s="324" t="s">
        <v>1784</v>
      </c>
      <c r="E13" s="7" t="s">
        <v>11</v>
      </c>
      <c r="F13" s="9"/>
      <c r="G13" s="324"/>
      <c r="H13" s="7" t="s">
        <v>1808</v>
      </c>
      <c r="I13" s="9">
        <v>34</v>
      </c>
    </row>
    <row r="14" spans="1:9" ht="19.8" customHeight="1">
      <c r="A14" s="324"/>
      <c r="B14" s="7" t="s">
        <v>19</v>
      </c>
      <c r="C14" s="9" t="s">
        <v>1789</v>
      </c>
      <c r="D14" s="324"/>
      <c r="E14" s="7" t="s">
        <v>1809</v>
      </c>
      <c r="F14" s="9">
        <v>23</v>
      </c>
      <c r="G14" s="324"/>
      <c r="H14" s="7" t="s">
        <v>1810</v>
      </c>
      <c r="I14" s="9">
        <v>34</v>
      </c>
    </row>
    <row r="15" spans="1:9" ht="19.8" customHeight="1">
      <c r="A15" s="324"/>
      <c r="B15" s="7" t="s">
        <v>20</v>
      </c>
      <c r="C15" s="9" t="s">
        <v>21</v>
      </c>
      <c r="D15" s="324" t="s">
        <v>670</v>
      </c>
      <c r="E15" s="7" t="s">
        <v>15</v>
      </c>
      <c r="F15" s="9"/>
      <c r="G15" s="324"/>
      <c r="H15" s="7" t="s">
        <v>1811</v>
      </c>
      <c r="I15" s="9">
        <v>34</v>
      </c>
    </row>
    <row r="16" spans="1:9" ht="19.8" customHeight="1">
      <c r="A16" s="324"/>
      <c r="B16" s="7" t="s">
        <v>23</v>
      </c>
      <c r="C16" s="9">
        <v>11</v>
      </c>
      <c r="D16" s="324"/>
      <c r="E16" s="7" t="s">
        <v>1812</v>
      </c>
      <c r="F16" s="9">
        <v>24</v>
      </c>
      <c r="G16" s="324"/>
      <c r="H16" s="8" t="s">
        <v>1813</v>
      </c>
      <c r="I16" s="9">
        <v>35</v>
      </c>
    </row>
    <row r="17" spans="1:9" ht="19.8" customHeight="1">
      <c r="A17" s="324"/>
      <c r="B17" s="7" t="s">
        <v>24</v>
      </c>
      <c r="C17" s="9">
        <v>12</v>
      </c>
      <c r="D17" s="324"/>
      <c r="E17" s="7" t="s">
        <v>1788</v>
      </c>
      <c r="F17" s="9">
        <v>25</v>
      </c>
      <c r="G17" s="324"/>
      <c r="H17" s="7" t="s">
        <v>1814</v>
      </c>
      <c r="I17" s="9">
        <v>35</v>
      </c>
    </row>
    <row r="18" spans="1:9" ht="19.8" customHeight="1">
      <c r="A18" s="324"/>
      <c r="B18" s="7" t="s">
        <v>26</v>
      </c>
      <c r="C18" s="9">
        <v>13</v>
      </c>
      <c r="D18" s="324"/>
      <c r="E18" s="7" t="s">
        <v>1815</v>
      </c>
      <c r="F18" s="9">
        <v>26</v>
      </c>
      <c r="G18" s="324" t="s">
        <v>1786</v>
      </c>
      <c r="H18" s="7" t="s">
        <v>13</v>
      </c>
      <c r="I18" s="9"/>
    </row>
    <row r="19" spans="1:9" ht="19.8" customHeight="1">
      <c r="A19" s="324"/>
      <c r="B19" s="7" t="s">
        <v>27</v>
      </c>
      <c r="C19" s="9">
        <v>14</v>
      </c>
      <c r="D19" s="324"/>
      <c r="E19" s="7" t="s">
        <v>1816</v>
      </c>
      <c r="F19" s="9">
        <v>26</v>
      </c>
      <c r="G19" s="324"/>
      <c r="H19" s="7" t="s">
        <v>1817</v>
      </c>
      <c r="I19" s="9">
        <v>36</v>
      </c>
    </row>
    <row r="20" spans="1:9" ht="19.8" customHeight="1">
      <c r="A20" s="324"/>
      <c r="B20" s="7" t="s">
        <v>1818</v>
      </c>
      <c r="C20" s="9"/>
      <c r="D20" s="324"/>
      <c r="E20" s="7" t="s">
        <v>1819</v>
      </c>
      <c r="F20" s="9">
        <v>26</v>
      </c>
      <c r="G20" s="324"/>
      <c r="H20" s="7" t="s">
        <v>1820</v>
      </c>
      <c r="I20" s="9">
        <v>37</v>
      </c>
    </row>
    <row r="21" spans="1:9" ht="19.8" customHeight="1">
      <c r="A21" s="324"/>
      <c r="B21" s="7" t="s">
        <v>28</v>
      </c>
      <c r="C21" s="9">
        <v>15</v>
      </c>
      <c r="D21" s="324" t="s">
        <v>663</v>
      </c>
      <c r="E21" s="7" t="s">
        <v>25</v>
      </c>
      <c r="F21" s="9"/>
      <c r="G21" s="324"/>
      <c r="H21" s="7" t="s">
        <v>1821</v>
      </c>
      <c r="I21" s="9">
        <v>37</v>
      </c>
    </row>
    <row r="22" spans="1:9" ht="19.8" customHeight="1">
      <c r="A22" s="324"/>
      <c r="B22" s="7" t="s">
        <v>29</v>
      </c>
      <c r="C22" s="9">
        <v>16</v>
      </c>
      <c r="D22" s="324"/>
      <c r="E22" s="7" t="s">
        <v>1822</v>
      </c>
      <c r="F22" s="9">
        <v>27</v>
      </c>
      <c r="G22" s="324" t="s">
        <v>687</v>
      </c>
      <c r="H22" s="7" t="s">
        <v>18</v>
      </c>
      <c r="I22" s="9"/>
    </row>
    <row r="23" spans="1:9" ht="19.8" customHeight="1">
      <c r="A23" s="324" t="s">
        <v>711</v>
      </c>
      <c r="B23" s="7" t="s">
        <v>31</v>
      </c>
      <c r="C23" s="9"/>
      <c r="D23" s="324"/>
      <c r="E23" s="7" t="s">
        <v>1823</v>
      </c>
      <c r="F23" s="9">
        <v>27</v>
      </c>
      <c r="G23" s="324"/>
      <c r="H23" s="7" t="s">
        <v>1824</v>
      </c>
      <c r="I23" s="9">
        <v>38</v>
      </c>
    </row>
    <row r="24" spans="1:9" ht="19.8" customHeight="1">
      <c r="A24" s="324"/>
      <c r="B24" s="7" t="s">
        <v>1825</v>
      </c>
      <c r="C24" s="9">
        <v>17</v>
      </c>
      <c r="D24" s="324"/>
      <c r="E24" s="7" t="s">
        <v>1826</v>
      </c>
      <c r="F24" s="9">
        <v>27</v>
      </c>
      <c r="G24" s="324"/>
      <c r="H24" s="7" t="s">
        <v>1827</v>
      </c>
      <c r="I24" s="9" t="s">
        <v>22</v>
      </c>
    </row>
    <row r="25" spans="1:9" ht="19.8" customHeight="1">
      <c r="A25" s="324"/>
      <c r="B25" s="7" t="s">
        <v>1828</v>
      </c>
      <c r="C25" s="9">
        <v>17</v>
      </c>
      <c r="D25" s="324"/>
      <c r="E25" s="7" t="s">
        <v>1829</v>
      </c>
      <c r="F25" s="9">
        <v>27</v>
      </c>
      <c r="G25" s="324"/>
    </row>
    <row r="26" spans="1:9" ht="17.7" customHeight="1"/>
    <row r="27" spans="1:9" ht="17.7" customHeight="1"/>
    <row r="28" spans="1:9" ht="17.7" customHeight="1"/>
    <row r="29" spans="1:9" ht="17.7" customHeight="1"/>
    <row r="30" spans="1:9" ht="17.7" customHeight="1"/>
    <row r="31" spans="1:9" ht="20.3" customHeight="1">
      <c r="G31" s="2"/>
      <c r="H31" s="7"/>
      <c r="I31" s="9"/>
    </row>
    <row r="32" spans="1:9" ht="20.3" customHeight="1">
      <c r="G32" s="2"/>
      <c r="H32" s="7"/>
      <c r="I32" s="9"/>
    </row>
    <row r="33" spans="7:9">
      <c r="G33" s="2"/>
      <c r="H33" s="7"/>
      <c r="I33" s="9"/>
    </row>
    <row r="34" spans="7:9">
      <c r="G34" s="2"/>
      <c r="H34" s="7"/>
      <c r="I34" s="9"/>
    </row>
    <row r="35" spans="7:9">
      <c r="H35" s="7"/>
      <c r="I35" s="9"/>
    </row>
  </sheetData>
  <mergeCells count="1">
    <mergeCell ref="A2:I2"/>
  </mergeCells>
  <phoneticPr fontId="2"/>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EB73-E060-419F-A14B-13FF33E58859}">
  <sheetPr codeName="Sheet3"/>
  <dimension ref="A1:N37"/>
  <sheetViews>
    <sheetView view="pageLayout" zoomScaleNormal="100" workbookViewId="0">
      <selection activeCell="A2" sqref="A2"/>
    </sheetView>
  </sheetViews>
  <sheetFormatPr defaultColWidth="9" defaultRowHeight="15.05"/>
  <cols>
    <col min="1" max="13" width="9" style="11"/>
    <col min="14" max="14" width="6.88671875" style="11" customWidth="1"/>
    <col min="15" max="16384" width="9" style="11"/>
  </cols>
  <sheetData>
    <row r="1" spans="1:14">
      <c r="A1" s="10"/>
      <c r="B1" s="10"/>
      <c r="C1" s="10"/>
      <c r="D1" s="10"/>
      <c r="E1" s="10"/>
      <c r="F1" s="10"/>
      <c r="G1" s="10"/>
      <c r="H1" s="10"/>
      <c r="I1" s="10"/>
      <c r="J1" s="10"/>
      <c r="K1" s="10"/>
      <c r="L1" s="10"/>
      <c r="M1" s="10"/>
      <c r="N1" s="10"/>
    </row>
    <row r="2" spans="1:14">
      <c r="A2" s="10"/>
      <c r="B2" s="10"/>
      <c r="C2" s="10"/>
      <c r="D2" s="10"/>
      <c r="E2" s="10"/>
      <c r="F2" s="10"/>
      <c r="G2" s="10"/>
      <c r="H2" s="10"/>
      <c r="I2" s="10"/>
      <c r="J2" s="10"/>
      <c r="K2" s="10"/>
      <c r="L2" s="10"/>
      <c r="M2" s="10"/>
      <c r="N2" s="10"/>
    </row>
    <row r="3" spans="1:14">
      <c r="A3" s="10"/>
      <c r="B3" s="10"/>
      <c r="C3" s="10"/>
      <c r="D3" s="10"/>
      <c r="E3" s="10"/>
      <c r="F3" s="10"/>
      <c r="G3" s="10"/>
      <c r="H3" s="10"/>
      <c r="I3" s="10"/>
      <c r="J3" s="10"/>
      <c r="K3" s="10"/>
      <c r="L3" s="10"/>
      <c r="M3" s="10"/>
      <c r="N3" s="10"/>
    </row>
    <row r="4" spans="1:14">
      <c r="A4" s="10"/>
      <c r="B4" s="10"/>
      <c r="C4" s="10"/>
      <c r="D4" s="10"/>
      <c r="E4" s="10"/>
      <c r="F4" s="10"/>
      <c r="G4" s="10"/>
      <c r="H4" s="10"/>
      <c r="I4" s="10"/>
      <c r="J4" s="10"/>
      <c r="K4" s="10"/>
      <c r="L4" s="10"/>
      <c r="M4" s="10"/>
      <c r="N4" s="10"/>
    </row>
    <row r="5" spans="1:14">
      <c r="A5" s="10"/>
      <c r="B5" s="10"/>
      <c r="C5" s="10"/>
      <c r="D5" s="10"/>
      <c r="E5" s="10"/>
      <c r="F5" s="10"/>
      <c r="G5" s="10"/>
      <c r="H5" s="10"/>
      <c r="I5" s="10"/>
      <c r="J5" s="10"/>
      <c r="K5" s="10"/>
      <c r="L5" s="10"/>
      <c r="M5" s="10"/>
      <c r="N5" s="10"/>
    </row>
    <row r="6" spans="1:14">
      <c r="A6" s="10"/>
      <c r="B6" s="10"/>
      <c r="C6" s="10"/>
      <c r="D6" s="10"/>
      <c r="E6" s="10"/>
      <c r="F6" s="10"/>
      <c r="G6" s="10"/>
      <c r="H6" s="10"/>
      <c r="I6" s="10"/>
      <c r="J6" s="10"/>
      <c r="K6" s="10"/>
      <c r="L6" s="10"/>
      <c r="M6" s="10"/>
      <c r="N6" s="10"/>
    </row>
    <row r="7" spans="1:14">
      <c r="A7" s="10"/>
      <c r="B7" s="10"/>
      <c r="C7" s="10"/>
      <c r="D7" s="10"/>
      <c r="E7" s="10"/>
      <c r="F7" s="10"/>
      <c r="G7" s="10"/>
      <c r="H7" s="10"/>
      <c r="I7" s="10"/>
      <c r="J7" s="10"/>
      <c r="K7" s="10"/>
      <c r="L7" s="10"/>
      <c r="M7" s="10"/>
      <c r="N7" s="10"/>
    </row>
    <row r="8" spans="1:14">
      <c r="A8" s="10"/>
      <c r="B8" s="10"/>
      <c r="C8" s="10"/>
      <c r="D8" s="10"/>
      <c r="E8" s="10"/>
      <c r="F8" s="10"/>
      <c r="G8" s="10"/>
      <c r="H8" s="10"/>
      <c r="I8" s="10"/>
      <c r="J8" s="10"/>
      <c r="K8" s="10"/>
      <c r="L8" s="10"/>
      <c r="M8" s="10"/>
      <c r="N8" s="10"/>
    </row>
    <row r="9" spans="1:14">
      <c r="A9" s="10"/>
      <c r="B9" s="10"/>
      <c r="C9" s="10"/>
      <c r="D9" s="10"/>
      <c r="E9" s="10"/>
      <c r="F9" s="10"/>
      <c r="G9" s="10"/>
      <c r="H9" s="10"/>
      <c r="I9" s="10"/>
      <c r="J9" s="10"/>
      <c r="K9" s="10"/>
      <c r="L9" s="10"/>
      <c r="M9" s="10"/>
      <c r="N9" s="10"/>
    </row>
    <row r="10" spans="1:14">
      <c r="A10" s="10"/>
      <c r="B10" s="10"/>
      <c r="C10" s="10"/>
      <c r="D10" s="10"/>
      <c r="E10" s="10"/>
      <c r="F10" s="10"/>
      <c r="G10" s="10"/>
      <c r="H10" s="10"/>
      <c r="I10" s="10"/>
      <c r="J10" s="10"/>
      <c r="K10" s="10"/>
      <c r="L10" s="10"/>
      <c r="M10" s="10"/>
      <c r="N10" s="10"/>
    </row>
    <row r="11" spans="1:14">
      <c r="A11" s="10"/>
      <c r="B11" s="10"/>
      <c r="C11" s="10"/>
      <c r="D11" s="10"/>
      <c r="E11" s="10"/>
      <c r="F11" s="10"/>
      <c r="G11" s="10"/>
      <c r="H11" s="10"/>
      <c r="I11" s="10"/>
      <c r="J11" s="10"/>
      <c r="K11" s="10"/>
      <c r="L11" s="10"/>
      <c r="M11" s="10"/>
      <c r="N11" s="10"/>
    </row>
    <row r="12" spans="1:14">
      <c r="A12" s="10"/>
      <c r="B12" s="10"/>
      <c r="C12" s="10"/>
      <c r="D12" s="10"/>
      <c r="E12" s="10"/>
      <c r="F12" s="10"/>
      <c r="G12" s="10"/>
      <c r="H12" s="10"/>
      <c r="I12" s="10"/>
      <c r="J12" s="10"/>
      <c r="K12" s="10"/>
      <c r="L12" s="10"/>
      <c r="M12" s="10"/>
      <c r="N12" s="10"/>
    </row>
    <row r="13" spans="1:14">
      <c r="A13" s="10"/>
      <c r="B13" s="10"/>
      <c r="C13" s="10"/>
      <c r="D13" s="10"/>
      <c r="E13" s="10"/>
      <c r="F13" s="10"/>
      <c r="G13" s="10"/>
      <c r="H13" s="10"/>
      <c r="I13" s="10"/>
      <c r="J13" s="10"/>
      <c r="K13" s="10"/>
      <c r="L13" s="10"/>
      <c r="M13" s="10"/>
      <c r="N13" s="10"/>
    </row>
    <row r="14" spans="1:14">
      <c r="A14" s="10"/>
      <c r="B14" s="10"/>
      <c r="C14" s="10"/>
      <c r="D14" s="10"/>
      <c r="E14" s="10"/>
      <c r="F14" s="10"/>
      <c r="G14" s="10"/>
      <c r="H14" s="10"/>
      <c r="I14" s="10"/>
      <c r="J14" s="10"/>
      <c r="K14" s="10"/>
      <c r="L14" s="10"/>
      <c r="M14" s="10"/>
      <c r="N14" s="10"/>
    </row>
    <row r="15" spans="1:14">
      <c r="A15" s="10"/>
      <c r="B15" s="10"/>
      <c r="C15" s="10"/>
      <c r="D15" s="10"/>
      <c r="E15" s="10"/>
      <c r="F15" s="10"/>
      <c r="G15" s="10"/>
      <c r="H15" s="10"/>
      <c r="I15" s="10"/>
      <c r="J15" s="10"/>
      <c r="K15" s="10"/>
      <c r="L15" s="10"/>
      <c r="M15" s="10"/>
      <c r="N15" s="10"/>
    </row>
    <row r="16" spans="1:14">
      <c r="A16" s="10"/>
      <c r="B16" s="10"/>
      <c r="C16" s="10"/>
      <c r="D16" s="10"/>
      <c r="E16" s="10"/>
      <c r="F16" s="10"/>
      <c r="G16" s="10"/>
      <c r="H16" s="10"/>
      <c r="I16" s="10"/>
      <c r="J16" s="10"/>
      <c r="K16" s="10"/>
      <c r="L16" s="10"/>
      <c r="M16" s="10"/>
      <c r="N16" s="10"/>
    </row>
    <row r="17" spans="1:14">
      <c r="A17" s="10"/>
      <c r="B17" s="10"/>
      <c r="C17" s="10"/>
      <c r="D17" s="10"/>
      <c r="E17" s="10"/>
      <c r="F17" s="10"/>
      <c r="G17" s="10"/>
      <c r="H17" s="10"/>
      <c r="I17" s="10"/>
      <c r="J17" s="10"/>
      <c r="K17" s="10"/>
      <c r="L17" s="10"/>
      <c r="M17" s="10"/>
      <c r="N17" s="10"/>
    </row>
    <row r="18" spans="1:14">
      <c r="A18" s="10"/>
      <c r="B18" s="10"/>
      <c r="C18" s="10"/>
      <c r="D18" s="10"/>
      <c r="E18" s="10"/>
      <c r="F18" s="10"/>
      <c r="G18" s="10"/>
      <c r="H18" s="10"/>
      <c r="I18" s="10"/>
      <c r="J18" s="10"/>
      <c r="K18" s="10"/>
      <c r="L18" s="10"/>
      <c r="M18" s="10"/>
      <c r="N18" s="10"/>
    </row>
    <row r="19" spans="1:14">
      <c r="A19" s="10"/>
      <c r="B19" s="10"/>
      <c r="C19" s="10"/>
      <c r="D19" s="10"/>
      <c r="E19" s="10"/>
      <c r="F19" s="10"/>
      <c r="G19" s="10"/>
      <c r="H19" s="10"/>
      <c r="I19" s="10"/>
      <c r="J19" s="10"/>
      <c r="K19" s="10"/>
      <c r="L19" s="10"/>
      <c r="M19" s="10"/>
      <c r="N19" s="10"/>
    </row>
    <row r="20" spans="1:14">
      <c r="A20" s="10"/>
      <c r="B20" s="10"/>
      <c r="C20" s="10"/>
      <c r="D20" s="10"/>
      <c r="E20" s="10"/>
      <c r="F20" s="10"/>
      <c r="G20" s="10"/>
      <c r="H20" s="10"/>
      <c r="I20" s="10"/>
      <c r="J20" s="10"/>
      <c r="K20" s="10"/>
      <c r="L20" s="10"/>
      <c r="M20" s="10"/>
      <c r="N20" s="10"/>
    </row>
    <row r="21" spans="1:14">
      <c r="A21" s="10"/>
      <c r="B21" s="10"/>
      <c r="C21" s="10"/>
      <c r="D21" s="10"/>
      <c r="E21" s="10"/>
      <c r="F21" s="10"/>
      <c r="G21" s="10"/>
      <c r="H21" s="10"/>
      <c r="I21" s="10"/>
      <c r="J21" s="10"/>
      <c r="K21" s="10"/>
      <c r="L21" s="10"/>
      <c r="M21" s="10"/>
      <c r="N21" s="10"/>
    </row>
    <row r="22" spans="1:14">
      <c r="A22" s="10"/>
      <c r="B22" s="10"/>
      <c r="C22" s="10"/>
      <c r="D22" s="10"/>
      <c r="E22" s="10"/>
      <c r="F22" s="10"/>
      <c r="G22" s="10"/>
      <c r="H22" s="10"/>
      <c r="I22" s="10"/>
      <c r="J22" s="10"/>
      <c r="K22" s="10"/>
      <c r="L22" s="10"/>
      <c r="M22" s="10"/>
      <c r="N22" s="10"/>
    </row>
    <row r="23" spans="1:14">
      <c r="A23" s="10"/>
      <c r="B23" s="10"/>
      <c r="C23" s="10"/>
      <c r="D23" s="10"/>
      <c r="E23" s="10"/>
      <c r="F23" s="10"/>
      <c r="G23" s="10"/>
      <c r="H23" s="10"/>
      <c r="I23" s="10"/>
      <c r="J23" s="10"/>
      <c r="K23" s="10"/>
      <c r="L23" s="10"/>
      <c r="M23" s="10"/>
      <c r="N23" s="10"/>
    </row>
    <row r="24" spans="1:14">
      <c r="A24" s="10"/>
      <c r="B24" s="10"/>
      <c r="C24" s="10"/>
      <c r="D24" s="10"/>
      <c r="E24" s="10"/>
      <c r="F24" s="10"/>
      <c r="G24" s="10"/>
      <c r="H24" s="10"/>
      <c r="I24" s="10"/>
      <c r="J24" s="10"/>
      <c r="K24" s="10"/>
      <c r="L24" s="10"/>
      <c r="M24" s="10"/>
      <c r="N24" s="10"/>
    </row>
    <row r="25" spans="1:14">
      <c r="A25" s="10"/>
      <c r="B25" s="10"/>
      <c r="C25" s="10"/>
      <c r="D25" s="10"/>
      <c r="E25" s="10"/>
      <c r="F25" s="10"/>
      <c r="G25" s="10"/>
      <c r="H25" s="10"/>
      <c r="I25" s="10"/>
      <c r="J25" s="10"/>
      <c r="K25" s="10"/>
      <c r="L25" s="10"/>
      <c r="M25" s="10"/>
      <c r="N25" s="10"/>
    </row>
    <row r="26" spans="1:14">
      <c r="A26" s="10"/>
      <c r="B26" s="10"/>
      <c r="C26" s="10"/>
      <c r="D26" s="10"/>
      <c r="E26" s="10"/>
      <c r="F26" s="10"/>
      <c r="G26" s="10"/>
      <c r="H26" s="10"/>
      <c r="I26" s="10"/>
      <c r="J26" s="10"/>
      <c r="K26" s="10"/>
      <c r="L26" s="10"/>
      <c r="M26" s="10"/>
      <c r="N26" s="10"/>
    </row>
    <row r="27" spans="1:14">
      <c r="A27" s="10"/>
      <c r="B27" s="10"/>
      <c r="C27" s="10"/>
      <c r="D27" s="10"/>
      <c r="E27" s="10"/>
      <c r="F27" s="10"/>
      <c r="G27" s="10"/>
      <c r="H27" s="10"/>
      <c r="I27" s="10"/>
      <c r="J27" s="10"/>
      <c r="K27" s="10"/>
      <c r="L27" s="10"/>
      <c r="M27" s="10"/>
      <c r="N27" s="10"/>
    </row>
    <row r="28" spans="1:14">
      <c r="A28" s="10"/>
      <c r="B28" s="10"/>
      <c r="C28" s="10"/>
      <c r="D28" s="10"/>
      <c r="E28" s="10"/>
      <c r="F28" s="10"/>
      <c r="G28" s="10"/>
      <c r="H28" s="10"/>
      <c r="I28" s="10"/>
      <c r="J28" s="10"/>
      <c r="K28" s="10"/>
      <c r="L28" s="10"/>
      <c r="M28" s="10"/>
      <c r="N28" s="10"/>
    </row>
    <row r="29" spans="1:14">
      <c r="A29" s="10"/>
      <c r="B29" s="10"/>
      <c r="C29" s="10"/>
      <c r="D29" s="10"/>
      <c r="E29" s="10"/>
      <c r="F29" s="10"/>
      <c r="G29" s="10"/>
      <c r="H29" s="10"/>
      <c r="I29" s="10"/>
      <c r="J29" s="10"/>
      <c r="K29" s="10"/>
      <c r="L29" s="10"/>
      <c r="M29" s="10"/>
      <c r="N29" s="10"/>
    </row>
    <row r="30" spans="1:14">
      <c r="A30" s="10"/>
      <c r="B30" s="10"/>
      <c r="C30" s="10"/>
      <c r="D30" s="10"/>
      <c r="E30" s="10"/>
      <c r="F30" s="10"/>
      <c r="G30" s="10"/>
      <c r="H30" s="10"/>
      <c r="I30" s="10"/>
      <c r="J30" s="10"/>
      <c r="K30" s="10"/>
      <c r="L30" s="10"/>
      <c r="M30" s="10"/>
      <c r="N30" s="10"/>
    </row>
    <row r="31" spans="1:14">
      <c r="A31" s="10"/>
      <c r="B31" s="10"/>
      <c r="C31" s="10"/>
      <c r="D31" s="10"/>
      <c r="E31" s="10"/>
      <c r="F31" s="10"/>
      <c r="G31" s="10"/>
      <c r="H31" s="10"/>
      <c r="I31" s="10"/>
      <c r="J31" s="10"/>
      <c r="K31" s="10"/>
      <c r="L31" s="10"/>
      <c r="M31" s="10"/>
      <c r="N31" s="10"/>
    </row>
    <row r="32" spans="1:14">
      <c r="A32" s="10"/>
      <c r="B32" s="10"/>
      <c r="C32" s="10"/>
      <c r="D32" s="10"/>
      <c r="E32" s="10"/>
      <c r="F32" s="10"/>
      <c r="G32" s="10"/>
      <c r="H32" s="10"/>
      <c r="I32" s="10"/>
      <c r="J32" s="10"/>
      <c r="K32" s="10"/>
      <c r="L32" s="10"/>
      <c r="M32" s="10"/>
      <c r="N32" s="10"/>
    </row>
    <row r="33" spans="1:14">
      <c r="A33" s="10"/>
      <c r="B33" s="10"/>
      <c r="C33" s="10"/>
      <c r="D33" s="10"/>
      <c r="E33" s="10"/>
      <c r="F33" s="10"/>
      <c r="G33" s="10"/>
      <c r="H33" s="10"/>
      <c r="I33" s="10"/>
      <c r="J33" s="10"/>
      <c r="K33" s="10"/>
      <c r="L33" s="10"/>
      <c r="M33" s="10"/>
      <c r="N33" s="10"/>
    </row>
    <row r="34" spans="1:14">
      <c r="A34" s="10"/>
      <c r="B34" s="10"/>
      <c r="C34" s="10"/>
      <c r="D34" s="10"/>
      <c r="E34" s="10"/>
      <c r="F34" s="10"/>
      <c r="G34" s="10"/>
      <c r="H34" s="10"/>
      <c r="I34" s="10"/>
      <c r="J34" s="10"/>
      <c r="K34" s="10"/>
      <c r="L34" s="10"/>
      <c r="M34" s="10"/>
      <c r="N34" s="10"/>
    </row>
    <row r="35" spans="1:14">
      <c r="A35" s="10"/>
      <c r="B35" s="10"/>
      <c r="C35" s="10"/>
      <c r="D35" s="10"/>
      <c r="E35" s="10"/>
      <c r="F35" s="10"/>
      <c r="G35" s="10"/>
      <c r="H35" s="10"/>
      <c r="I35" s="10"/>
      <c r="J35" s="10"/>
      <c r="K35" s="10"/>
      <c r="L35" s="10"/>
      <c r="M35" s="10"/>
      <c r="N35" s="10"/>
    </row>
    <row r="36" spans="1:14">
      <c r="A36" s="10"/>
      <c r="B36" s="10"/>
      <c r="C36" s="10"/>
      <c r="D36" s="10"/>
      <c r="E36" s="10"/>
      <c r="F36" s="10"/>
      <c r="G36" s="10"/>
      <c r="H36" s="10"/>
      <c r="I36" s="10"/>
      <c r="J36" s="10"/>
      <c r="K36" s="10"/>
      <c r="L36" s="10"/>
      <c r="M36" s="10"/>
      <c r="N36" s="10"/>
    </row>
    <row r="37" spans="1:14">
      <c r="A37" s="10"/>
      <c r="B37" s="10"/>
      <c r="C37" s="10"/>
      <c r="D37" s="10"/>
      <c r="E37" s="10"/>
      <c r="F37" s="10"/>
      <c r="G37" s="10"/>
      <c r="H37" s="10"/>
      <c r="I37" s="10"/>
      <c r="J37" s="10"/>
      <c r="K37" s="10"/>
      <c r="L37" s="10"/>
      <c r="M37" s="10"/>
      <c r="N37" s="10"/>
    </row>
  </sheetData>
  <phoneticPr fontId="2"/>
  <pageMargins left="0.78740157480314965" right="0.39370078740157483" top="0.39370078740157483" bottom="0.39370078740157483" header="0" footer="0"/>
  <pageSetup paperSize="9" fitToWidth="0" fitToHeight="0" orientation="landscape" r:id="rId1"/>
  <headerFooter scaleWithDoc="0" alignWithMargins="0">
    <oddFooter>&amp;C&amp;"ＭＳ 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2A48-C530-44DB-9323-A34C5DA94EEF}">
  <sheetPr codeName="Sheet4">
    <pageSetUpPr fitToPage="1"/>
  </sheetPr>
  <dimension ref="A1:BD597"/>
  <sheetViews>
    <sheetView showGridLines="0" view="pageLayout" topLeftCell="A7" zoomScale="85" zoomScaleNormal="100" zoomScaleSheetLayoutView="100" zoomScalePageLayoutView="85" workbookViewId="0">
      <selection activeCell="R20" sqref="R20:AC21"/>
    </sheetView>
  </sheetViews>
  <sheetFormatPr defaultColWidth="9" defaultRowHeight="15.05" customHeight="1"/>
  <cols>
    <col min="1" max="23" width="3" style="13" customWidth="1"/>
    <col min="24" max="24" width="5.44140625" style="13" customWidth="1"/>
    <col min="25" max="30" width="3" style="13" customWidth="1"/>
    <col min="31" max="31" width="2.44140625" style="13" customWidth="1"/>
    <col min="32" max="50" width="3" style="13" customWidth="1"/>
    <col min="51" max="51" width="3.33203125" style="13" customWidth="1"/>
    <col min="52" max="53" width="3" style="13" customWidth="1"/>
    <col min="54" max="54" width="3.21875" style="13" customWidth="1"/>
    <col min="55" max="55" width="3" style="13" customWidth="1"/>
    <col min="56" max="56" width="5.88671875" style="13" customWidth="1"/>
    <col min="57" max="68" width="3" style="13" customWidth="1"/>
    <col min="69" max="16384" width="9" style="13"/>
  </cols>
  <sheetData>
    <row r="1" spans="1:56" ht="15.05" customHeight="1">
      <c r="A1" s="12" t="s">
        <v>34</v>
      </c>
      <c r="K1" s="13" t="s">
        <v>1915</v>
      </c>
    </row>
    <row r="3" spans="1:56" ht="9" customHeight="1">
      <c r="B3" s="369" t="s">
        <v>35</v>
      </c>
      <c r="C3" s="369"/>
      <c r="D3" s="369"/>
      <c r="E3" s="369"/>
      <c r="F3" s="369"/>
      <c r="G3" s="15"/>
      <c r="H3" s="15"/>
      <c r="I3" s="363" t="s">
        <v>36</v>
      </c>
      <c r="J3" s="363"/>
      <c r="K3" s="363"/>
      <c r="L3" s="363"/>
    </row>
    <row r="4" spans="1:56" ht="9" customHeight="1">
      <c r="B4" s="369"/>
      <c r="C4" s="369"/>
      <c r="D4" s="369"/>
      <c r="E4" s="369"/>
      <c r="F4" s="369"/>
      <c r="H4" s="16"/>
      <c r="I4" s="363"/>
      <c r="J4" s="363"/>
      <c r="K4" s="363"/>
      <c r="L4" s="363"/>
    </row>
    <row r="5" spans="1:56" ht="15.05" customHeight="1">
      <c r="H5" s="17"/>
      <c r="I5" s="363" t="s">
        <v>37</v>
      </c>
      <c r="J5" s="363"/>
      <c r="K5" s="363"/>
      <c r="L5" s="363"/>
      <c r="M5" s="363"/>
      <c r="N5" s="363"/>
      <c r="O5" s="15"/>
      <c r="P5" s="15"/>
      <c r="Q5" s="15"/>
      <c r="R5" s="13" t="s">
        <v>38</v>
      </c>
      <c r="Y5" s="15"/>
      <c r="Z5" s="15"/>
      <c r="AA5" s="15"/>
      <c r="AB5" s="363" t="s">
        <v>39</v>
      </c>
      <c r="AC5" s="363"/>
      <c r="AD5" s="363"/>
      <c r="AE5" s="363"/>
      <c r="AF5" s="15"/>
      <c r="AG5" s="15"/>
      <c r="AH5" s="15"/>
      <c r="AI5" s="363" t="s">
        <v>40</v>
      </c>
      <c r="AJ5" s="363"/>
      <c r="AK5" s="363"/>
      <c r="AL5" s="363"/>
      <c r="AM5" s="363"/>
      <c r="AN5" s="363"/>
      <c r="AO5" s="363"/>
      <c r="AP5" s="363"/>
      <c r="AW5" s="16" t="s">
        <v>41</v>
      </c>
      <c r="AX5" s="18"/>
      <c r="AY5" s="18"/>
      <c r="AZ5" s="18"/>
      <c r="BA5" s="18"/>
      <c r="BB5" s="18"/>
      <c r="BC5" s="18"/>
      <c r="BD5" s="19"/>
    </row>
    <row r="6" spans="1:56" ht="15.05" customHeight="1">
      <c r="H6" s="20"/>
      <c r="I6" s="363"/>
      <c r="J6" s="363"/>
      <c r="K6" s="363"/>
      <c r="L6" s="363"/>
      <c r="M6" s="363"/>
      <c r="N6" s="363"/>
      <c r="R6" s="13" t="s">
        <v>42</v>
      </c>
      <c r="AB6" s="363"/>
      <c r="AC6" s="363"/>
      <c r="AD6" s="363"/>
      <c r="AE6" s="363"/>
      <c r="AI6" s="363"/>
      <c r="AJ6" s="363"/>
      <c r="AK6" s="363"/>
      <c r="AL6" s="363"/>
      <c r="AM6" s="363"/>
      <c r="AN6" s="363"/>
      <c r="AO6" s="363"/>
      <c r="AP6" s="363"/>
      <c r="AW6" s="20" t="s">
        <v>1830</v>
      </c>
      <c r="BB6" s="363">
        <v>2428</v>
      </c>
      <c r="BC6" s="363"/>
      <c r="BD6" s="381"/>
    </row>
    <row r="7" spans="1:56" ht="15.05" customHeight="1">
      <c r="H7" s="17"/>
      <c r="I7" s="378" t="s">
        <v>43</v>
      </c>
      <c r="J7" s="378"/>
      <c r="K7" s="378"/>
      <c r="L7" s="378"/>
      <c r="M7" s="378"/>
      <c r="N7" s="378"/>
      <c r="O7" s="15"/>
      <c r="P7" s="15"/>
      <c r="Q7" s="15"/>
      <c r="R7" s="13" t="s">
        <v>44</v>
      </c>
      <c r="Y7" s="15"/>
      <c r="Z7" s="15"/>
      <c r="AA7" s="15"/>
      <c r="AB7" s="363" t="s">
        <v>45</v>
      </c>
      <c r="AC7" s="363"/>
      <c r="AD7" s="363"/>
      <c r="AE7" s="363"/>
      <c r="AF7" s="15"/>
      <c r="AG7" s="15"/>
      <c r="AH7" s="15"/>
      <c r="AI7" s="363" t="s">
        <v>46</v>
      </c>
      <c r="AJ7" s="363"/>
      <c r="AK7" s="363"/>
      <c r="AL7" s="363"/>
      <c r="AM7" s="363"/>
      <c r="AN7" s="363"/>
      <c r="AO7" s="363"/>
      <c r="AP7" s="363"/>
      <c r="AQ7" s="363"/>
      <c r="AR7" s="363"/>
      <c r="AS7" s="363"/>
      <c r="AT7" s="363"/>
      <c r="AU7" s="363"/>
      <c r="AW7" s="20" t="s">
        <v>1831</v>
      </c>
      <c r="BD7" s="21"/>
    </row>
    <row r="8" spans="1:56" ht="15.05" customHeight="1">
      <c r="H8" s="20"/>
      <c r="I8" s="378"/>
      <c r="J8" s="378"/>
      <c r="K8" s="378"/>
      <c r="L8" s="378"/>
      <c r="M8" s="378"/>
      <c r="N8" s="378"/>
      <c r="R8" s="13" t="s">
        <v>47</v>
      </c>
      <c r="AB8" s="363"/>
      <c r="AC8" s="363"/>
      <c r="AD8" s="363"/>
      <c r="AE8" s="363"/>
      <c r="AI8" s="363"/>
      <c r="AJ8" s="363"/>
      <c r="AK8" s="363"/>
      <c r="AL8" s="363"/>
      <c r="AM8" s="363"/>
      <c r="AN8" s="363"/>
      <c r="AO8" s="363"/>
      <c r="AP8" s="363"/>
      <c r="AQ8" s="363"/>
      <c r="AR8" s="363"/>
      <c r="AS8" s="363"/>
      <c r="AT8" s="363"/>
      <c r="AU8" s="363"/>
      <c r="AW8" s="20"/>
      <c r="BB8" s="363">
        <v>3088</v>
      </c>
      <c r="BC8" s="363"/>
      <c r="BD8" s="381"/>
    </row>
    <row r="9" spans="1:56" ht="9" customHeight="1">
      <c r="H9" s="17"/>
      <c r="I9" s="363" t="s">
        <v>48</v>
      </c>
      <c r="J9" s="363"/>
      <c r="K9" s="363"/>
      <c r="L9" s="363"/>
      <c r="M9" s="363"/>
      <c r="N9" s="363"/>
      <c r="O9" s="15"/>
      <c r="P9" s="15"/>
      <c r="Q9" s="15"/>
      <c r="R9" s="363" t="s">
        <v>49</v>
      </c>
      <c r="S9" s="363"/>
      <c r="T9" s="363"/>
      <c r="U9" s="363"/>
      <c r="Y9" s="15"/>
      <c r="Z9" s="15"/>
      <c r="AA9" s="15"/>
      <c r="AB9" s="15"/>
      <c r="AC9" s="15"/>
      <c r="AD9" s="15"/>
      <c r="AE9" s="15"/>
      <c r="AF9" s="15"/>
      <c r="AG9" s="15"/>
      <c r="AH9" s="15"/>
      <c r="AI9" s="363" t="s">
        <v>50</v>
      </c>
      <c r="AJ9" s="363"/>
      <c r="AK9" s="363"/>
      <c r="AL9" s="363"/>
      <c r="AM9" s="363"/>
      <c r="AN9" s="363"/>
      <c r="AO9" s="363"/>
      <c r="AP9" s="363"/>
      <c r="AQ9" s="363"/>
      <c r="AR9" s="363"/>
      <c r="AS9" s="363"/>
      <c r="AW9" s="366" t="s">
        <v>1832</v>
      </c>
      <c r="AX9" s="363"/>
      <c r="AY9" s="363"/>
      <c r="AZ9" s="363"/>
      <c r="BA9" s="369" t="s">
        <v>51</v>
      </c>
      <c r="BB9" s="369"/>
      <c r="BC9" s="369"/>
      <c r="BD9" s="370"/>
    </row>
    <row r="10" spans="1:56" ht="9" customHeight="1">
      <c r="I10" s="363"/>
      <c r="J10" s="363"/>
      <c r="K10" s="363"/>
      <c r="L10" s="363"/>
      <c r="M10" s="363"/>
      <c r="N10" s="363"/>
      <c r="R10" s="363"/>
      <c r="S10" s="363"/>
      <c r="T10" s="363"/>
      <c r="U10" s="363"/>
      <c r="AI10" s="363"/>
      <c r="AJ10" s="363"/>
      <c r="AK10" s="363"/>
      <c r="AL10" s="363"/>
      <c r="AM10" s="363"/>
      <c r="AN10" s="363"/>
      <c r="AO10" s="363"/>
      <c r="AP10" s="363"/>
      <c r="AQ10" s="363"/>
      <c r="AR10" s="363"/>
      <c r="AS10" s="363"/>
      <c r="AW10" s="366"/>
      <c r="AX10" s="363"/>
      <c r="AY10" s="363"/>
      <c r="AZ10" s="363"/>
      <c r="BA10" s="369"/>
      <c r="BB10" s="369"/>
      <c r="BC10" s="369"/>
      <c r="BD10" s="370"/>
    </row>
    <row r="11" spans="1:56" ht="15.05" customHeight="1">
      <c r="R11" s="13" t="s">
        <v>52</v>
      </c>
      <c r="AI11" s="13" t="s">
        <v>53</v>
      </c>
      <c r="AW11" s="366" t="s">
        <v>54</v>
      </c>
      <c r="AX11" s="363"/>
      <c r="AY11" s="363"/>
      <c r="AZ11" s="363"/>
      <c r="BA11" s="363"/>
      <c r="BB11" s="363"/>
      <c r="BC11" s="363"/>
      <c r="BD11" s="381"/>
    </row>
    <row r="12" spans="1:56" ht="15.05" customHeight="1">
      <c r="R12" s="13" t="s">
        <v>47</v>
      </c>
      <c r="AI12" s="13" t="s">
        <v>55</v>
      </c>
      <c r="AW12" s="20" t="s">
        <v>1833</v>
      </c>
      <c r="BB12" s="369">
        <v>3096</v>
      </c>
      <c r="BC12" s="369"/>
      <c r="BD12" s="370"/>
    </row>
    <row r="13" spans="1:56" ht="15.05" customHeight="1">
      <c r="AI13" s="13" t="s">
        <v>56</v>
      </c>
      <c r="AW13" s="20" t="s">
        <v>1834</v>
      </c>
      <c r="BD13" s="21"/>
    </row>
    <row r="14" spans="1:56" ht="15.05" customHeight="1">
      <c r="AI14" s="13" t="s">
        <v>57</v>
      </c>
      <c r="AW14" s="20"/>
      <c r="BC14" s="363">
        <v>2558</v>
      </c>
      <c r="BD14" s="381"/>
    </row>
    <row r="15" spans="1:56" ht="15.05" customHeight="1">
      <c r="AI15" s="13" t="s">
        <v>58</v>
      </c>
      <c r="AW15" s="17" t="s">
        <v>1835</v>
      </c>
      <c r="AX15" s="15"/>
      <c r="AY15" s="15"/>
      <c r="AZ15" s="15"/>
      <c r="BA15" s="15"/>
      <c r="BB15" s="15"/>
      <c r="BC15" s="373">
        <v>3257</v>
      </c>
      <c r="BD15" s="382"/>
    </row>
    <row r="16" spans="1:56" ht="15.05" customHeight="1" thickBo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6"/>
      <c r="AR16" s="25"/>
      <c r="AS16" s="25"/>
      <c r="AT16" s="25"/>
      <c r="AU16" s="25"/>
      <c r="AV16" s="25"/>
      <c r="AW16" s="25"/>
      <c r="AX16" s="25"/>
      <c r="AY16" s="25"/>
      <c r="AZ16" s="25"/>
      <c r="BA16" s="25"/>
      <c r="BB16" s="25"/>
      <c r="BC16" s="25"/>
      <c r="BD16" s="25"/>
    </row>
    <row r="18" spans="1:56" ht="9" customHeight="1">
      <c r="A18" s="363" t="s">
        <v>59</v>
      </c>
      <c r="B18" s="363"/>
      <c r="C18" s="363"/>
      <c r="D18" s="363"/>
      <c r="E18" s="363"/>
      <c r="F18" s="363"/>
      <c r="G18" s="363"/>
      <c r="H18" s="15"/>
      <c r="I18" s="363" t="s">
        <v>1836</v>
      </c>
      <c r="J18" s="363"/>
      <c r="K18" s="363"/>
      <c r="L18" s="363"/>
      <c r="M18" s="363"/>
      <c r="N18" s="363"/>
      <c r="O18" s="15"/>
      <c r="P18" s="15"/>
      <c r="Q18" s="15"/>
      <c r="R18" s="363" t="s">
        <v>60</v>
      </c>
      <c r="S18" s="363"/>
      <c r="T18" s="363"/>
      <c r="U18" s="363"/>
      <c r="V18" s="363"/>
      <c r="W18" s="363"/>
      <c r="X18" s="363"/>
      <c r="Y18" s="363"/>
      <c r="Z18" s="363"/>
      <c r="AA18" s="363"/>
      <c r="AW18" s="364" t="s">
        <v>1837</v>
      </c>
      <c r="AX18" s="365"/>
      <c r="AY18" s="365"/>
      <c r="AZ18" s="365"/>
      <c r="BA18" s="367" t="s">
        <v>61</v>
      </c>
      <c r="BB18" s="367"/>
      <c r="BC18" s="367"/>
      <c r="BD18" s="368"/>
    </row>
    <row r="19" spans="1:56" ht="9" customHeight="1">
      <c r="A19" s="363"/>
      <c r="B19" s="363"/>
      <c r="C19" s="363"/>
      <c r="D19" s="363"/>
      <c r="E19" s="363"/>
      <c r="F19" s="363"/>
      <c r="G19" s="363"/>
      <c r="H19" s="16"/>
      <c r="I19" s="363"/>
      <c r="J19" s="363"/>
      <c r="K19" s="363"/>
      <c r="L19" s="363"/>
      <c r="M19" s="363"/>
      <c r="N19" s="363"/>
      <c r="R19" s="363"/>
      <c r="S19" s="363"/>
      <c r="T19" s="363"/>
      <c r="U19" s="363"/>
      <c r="V19" s="363"/>
      <c r="W19" s="363"/>
      <c r="X19" s="363"/>
      <c r="Y19" s="363"/>
      <c r="Z19" s="363"/>
      <c r="AA19" s="363"/>
      <c r="AW19" s="366"/>
      <c r="AX19" s="363"/>
      <c r="AY19" s="363"/>
      <c r="AZ19" s="363"/>
      <c r="BA19" s="369"/>
      <c r="BB19" s="369"/>
      <c r="BC19" s="369"/>
      <c r="BD19" s="370"/>
    </row>
    <row r="20" spans="1:56" ht="15.05" customHeight="1">
      <c r="A20" s="363" t="s">
        <v>62</v>
      </c>
      <c r="B20" s="363"/>
      <c r="C20" s="363"/>
      <c r="D20" s="363"/>
      <c r="E20" s="363"/>
      <c r="F20" s="363"/>
      <c r="G20" s="381"/>
      <c r="H20" s="20"/>
      <c r="R20" s="363" t="s">
        <v>63</v>
      </c>
      <c r="S20" s="363"/>
      <c r="T20" s="363"/>
      <c r="U20" s="363"/>
      <c r="V20" s="363"/>
      <c r="W20" s="363"/>
      <c r="X20" s="363"/>
      <c r="Y20" s="363"/>
      <c r="Z20" s="363"/>
      <c r="AA20" s="363"/>
      <c r="AB20" s="363"/>
      <c r="AC20" s="363"/>
      <c r="AW20" s="20" t="s">
        <v>1838</v>
      </c>
      <c r="AZ20" s="369" t="s">
        <v>64</v>
      </c>
      <c r="BA20" s="369"/>
      <c r="BB20" s="369"/>
      <c r="BC20" s="369"/>
      <c r="BD20" s="370"/>
    </row>
    <row r="21" spans="1:56" ht="15.05" customHeight="1">
      <c r="A21" s="13" t="s">
        <v>1839</v>
      </c>
      <c r="H21" s="20"/>
      <c r="R21" s="363"/>
      <c r="S21" s="363"/>
      <c r="T21" s="363"/>
      <c r="U21" s="363"/>
      <c r="V21" s="363"/>
      <c r="W21" s="363"/>
      <c r="X21" s="363"/>
      <c r="Y21" s="363"/>
      <c r="Z21" s="363"/>
      <c r="AA21" s="363"/>
      <c r="AB21" s="363"/>
      <c r="AC21" s="363"/>
      <c r="AW21" s="366" t="s">
        <v>1840</v>
      </c>
      <c r="AX21" s="363"/>
      <c r="AY21" s="363"/>
      <c r="AZ21" s="363"/>
      <c r="BA21" s="363"/>
      <c r="BB21" s="363">
        <v>6045</v>
      </c>
      <c r="BC21" s="363"/>
      <c r="BD21" s="381"/>
    </row>
    <row r="22" spans="1:56" ht="9" customHeight="1">
      <c r="C22" s="369" t="s">
        <v>65</v>
      </c>
      <c r="D22" s="369"/>
      <c r="E22" s="369"/>
      <c r="F22" s="369"/>
      <c r="G22" s="24"/>
      <c r="H22" s="17"/>
      <c r="I22" s="363" t="s">
        <v>66</v>
      </c>
      <c r="J22" s="363"/>
      <c r="K22" s="363"/>
      <c r="L22" s="363"/>
      <c r="M22" s="363"/>
      <c r="N22" s="363"/>
      <c r="O22" s="15"/>
      <c r="P22" s="15"/>
      <c r="Q22" s="15"/>
      <c r="R22" s="363" t="s">
        <v>67</v>
      </c>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W22" s="366" t="s">
        <v>1841</v>
      </c>
      <c r="AX22" s="363"/>
      <c r="AY22" s="363"/>
      <c r="AZ22" s="363"/>
      <c r="BA22" s="363"/>
      <c r="BB22" s="363">
        <v>6044</v>
      </c>
      <c r="BC22" s="363"/>
      <c r="BD22" s="381"/>
    </row>
    <row r="23" spans="1:56" ht="9" customHeight="1">
      <c r="C23" s="369"/>
      <c r="D23" s="369"/>
      <c r="E23" s="369"/>
      <c r="F23" s="369"/>
      <c r="H23" s="20"/>
      <c r="I23" s="363"/>
      <c r="J23" s="363"/>
      <c r="K23" s="363"/>
      <c r="L23" s="363"/>
      <c r="M23" s="363"/>
      <c r="N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W23" s="366"/>
      <c r="AX23" s="363"/>
      <c r="AY23" s="363"/>
      <c r="AZ23" s="363"/>
      <c r="BA23" s="363"/>
      <c r="BB23" s="363"/>
      <c r="BC23" s="363"/>
      <c r="BD23" s="381"/>
    </row>
    <row r="24" spans="1:56" ht="15.05" customHeight="1">
      <c r="C24" s="369" t="s">
        <v>68</v>
      </c>
      <c r="D24" s="369"/>
      <c r="E24" s="369"/>
      <c r="F24" s="369"/>
      <c r="H24" s="20"/>
      <c r="R24" s="13" t="s">
        <v>69</v>
      </c>
      <c r="AW24" s="366" t="s">
        <v>1842</v>
      </c>
      <c r="AX24" s="363"/>
      <c r="AY24" s="363"/>
      <c r="AZ24" s="363"/>
      <c r="BA24" s="363"/>
      <c r="BB24" s="363">
        <v>6046</v>
      </c>
      <c r="BC24" s="363"/>
      <c r="BD24" s="381"/>
    </row>
    <row r="25" spans="1:56" ht="9" customHeight="1">
      <c r="H25" s="17"/>
      <c r="I25" s="363" t="s">
        <v>70</v>
      </c>
      <c r="J25" s="363"/>
      <c r="K25" s="363"/>
      <c r="L25" s="363"/>
      <c r="M25" s="363"/>
      <c r="N25" s="363"/>
      <c r="O25" s="15"/>
      <c r="P25" s="15"/>
      <c r="Q25" s="15"/>
      <c r="R25" s="363" t="s">
        <v>1843</v>
      </c>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W25" s="366" t="s">
        <v>71</v>
      </c>
      <c r="AX25" s="363"/>
      <c r="AY25" s="363"/>
      <c r="AZ25" s="363"/>
      <c r="BA25" s="369" t="s">
        <v>72</v>
      </c>
      <c r="BB25" s="369"/>
      <c r="BC25" s="369"/>
      <c r="BD25" s="370"/>
    </row>
    <row r="26" spans="1:56" ht="9" customHeight="1">
      <c r="H26" s="20"/>
      <c r="I26" s="363"/>
      <c r="J26" s="363"/>
      <c r="K26" s="363"/>
      <c r="L26" s="363"/>
      <c r="M26" s="363"/>
      <c r="N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W26" s="372"/>
      <c r="AX26" s="373"/>
      <c r="AY26" s="373"/>
      <c r="AZ26" s="373"/>
      <c r="BA26" s="374"/>
      <c r="BB26" s="374"/>
      <c r="BC26" s="374"/>
      <c r="BD26" s="375"/>
    </row>
    <row r="27" spans="1:56" ht="9" customHeight="1">
      <c r="H27" s="17"/>
      <c r="I27" s="363" t="s">
        <v>73</v>
      </c>
      <c r="J27" s="363"/>
      <c r="K27" s="363"/>
      <c r="L27" s="363"/>
      <c r="M27" s="363"/>
      <c r="N27" s="363"/>
      <c r="O27" s="15"/>
      <c r="P27" s="15"/>
      <c r="Q27" s="15"/>
      <c r="R27" s="363" t="s">
        <v>74</v>
      </c>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row>
    <row r="28" spans="1:56" ht="7.55" customHeight="1">
      <c r="I28" s="363"/>
      <c r="J28" s="363"/>
      <c r="K28" s="363"/>
      <c r="L28" s="363"/>
      <c r="M28" s="363"/>
      <c r="N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row>
    <row r="29" spans="1:56" ht="15.05" customHeight="1">
      <c r="R29" s="13" t="s">
        <v>1844</v>
      </c>
    </row>
    <row r="30" spans="1:56" ht="15.05" customHeight="1">
      <c r="R30" s="13" t="s">
        <v>75</v>
      </c>
    </row>
    <row r="31" spans="1:56" ht="15.05" customHeight="1" thickBo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6"/>
      <c r="AR31" s="25"/>
      <c r="AS31" s="25"/>
      <c r="AT31" s="25"/>
      <c r="AU31" s="25"/>
      <c r="AV31" s="25"/>
      <c r="AW31" s="25"/>
      <c r="AX31" s="25"/>
      <c r="AY31" s="25"/>
      <c r="AZ31" s="25"/>
      <c r="BA31" s="25"/>
      <c r="BB31" s="25"/>
      <c r="BC31" s="25"/>
      <c r="BD31" s="25"/>
    </row>
    <row r="33" spans="1:56" ht="9" customHeight="1">
      <c r="A33" s="371" t="s">
        <v>1845</v>
      </c>
      <c r="B33" s="371"/>
      <c r="C33" s="371"/>
      <c r="D33" s="371"/>
      <c r="E33" s="371"/>
      <c r="H33" s="15"/>
      <c r="I33" s="363" t="s">
        <v>76</v>
      </c>
      <c r="J33" s="363"/>
      <c r="K33" s="363"/>
      <c r="L33" s="363"/>
      <c r="M33" s="363"/>
      <c r="N33" s="363"/>
      <c r="O33" s="15"/>
      <c r="P33" s="15"/>
      <c r="Q33" s="15"/>
      <c r="R33" s="363" t="s">
        <v>77</v>
      </c>
      <c r="S33" s="363"/>
      <c r="T33" s="363"/>
      <c r="U33" s="363"/>
      <c r="V33" s="363"/>
      <c r="W33" s="363"/>
      <c r="X33" s="363"/>
      <c r="Y33" s="363"/>
      <c r="Z33" s="363"/>
      <c r="AA33" s="363"/>
      <c r="AB33" s="363"/>
      <c r="AC33" s="363"/>
      <c r="AD33" s="363"/>
      <c r="AW33" s="364" t="s">
        <v>1837</v>
      </c>
      <c r="AX33" s="365"/>
      <c r="AY33" s="365"/>
      <c r="AZ33" s="365"/>
      <c r="BA33" s="367" t="s">
        <v>78</v>
      </c>
      <c r="BB33" s="367"/>
      <c r="BC33" s="367"/>
      <c r="BD33" s="368"/>
    </row>
    <row r="34" spans="1:56" ht="9" customHeight="1">
      <c r="A34" s="371"/>
      <c r="B34" s="371"/>
      <c r="C34" s="371"/>
      <c r="D34" s="371"/>
      <c r="E34" s="371"/>
      <c r="G34" s="21"/>
      <c r="H34" s="18"/>
      <c r="I34" s="363"/>
      <c r="J34" s="363"/>
      <c r="K34" s="363"/>
      <c r="L34" s="363"/>
      <c r="M34" s="363"/>
      <c r="N34" s="363"/>
      <c r="R34" s="363"/>
      <c r="S34" s="363"/>
      <c r="T34" s="363"/>
      <c r="U34" s="363"/>
      <c r="V34" s="363"/>
      <c r="W34" s="363"/>
      <c r="X34" s="363"/>
      <c r="Y34" s="363"/>
      <c r="Z34" s="363"/>
      <c r="AA34" s="363"/>
      <c r="AB34" s="363"/>
      <c r="AC34" s="363"/>
      <c r="AD34" s="363"/>
      <c r="AW34" s="366"/>
      <c r="AX34" s="363"/>
      <c r="AY34" s="363"/>
      <c r="AZ34" s="363"/>
      <c r="BA34" s="369"/>
      <c r="BB34" s="369"/>
      <c r="BC34" s="369"/>
      <c r="BD34" s="370"/>
    </row>
    <row r="35" spans="1:56" ht="9" customHeight="1">
      <c r="D35" s="22"/>
      <c r="E35" s="22"/>
      <c r="F35" s="22"/>
      <c r="G35" s="21"/>
      <c r="I35" s="363" t="s">
        <v>79</v>
      </c>
      <c r="J35" s="363"/>
      <c r="K35" s="363"/>
      <c r="L35" s="363"/>
      <c r="M35" s="363"/>
      <c r="N35" s="363"/>
      <c r="R35" s="363" t="s">
        <v>1846</v>
      </c>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W35" s="377" t="s">
        <v>1847</v>
      </c>
      <c r="AX35" s="378"/>
      <c r="AY35" s="378"/>
      <c r="AZ35" s="378"/>
      <c r="BA35" s="378"/>
      <c r="BB35" s="378"/>
      <c r="BC35" s="369">
        <v>4382</v>
      </c>
      <c r="BD35" s="370"/>
    </row>
    <row r="36" spans="1:56" ht="9" customHeight="1">
      <c r="E36" s="22"/>
      <c r="F36" s="22"/>
      <c r="G36" s="21"/>
      <c r="H36" s="15"/>
      <c r="I36" s="363"/>
      <c r="J36" s="363"/>
      <c r="K36" s="363"/>
      <c r="L36" s="363"/>
      <c r="M36" s="363"/>
      <c r="N36" s="363"/>
      <c r="O36" s="15"/>
      <c r="P36" s="15"/>
      <c r="Q36" s="15"/>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W36" s="377"/>
      <c r="AX36" s="378"/>
      <c r="AY36" s="378"/>
      <c r="AZ36" s="378"/>
      <c r="BA36" s="378"/>
      <c r="BB36" s="378"/>
      <c r="BC36" s="369"/>
      <c r="BD36" s="370"/>
    </row>
    <row r="37" spans="1:56" ht="9" customHeight="1">
      <c r="D37" s="379" t="s">
        <v>80</v>
      </c>
      <c r="E37" s="379"/>
      <c r="F37" s="379"/>
      <c r="G37" s="24"/>
      <c r="I37" s="363"/>
      <c r="J37" s="363"/>
      <c r="K37" s="363"/>
      <c r="L37" s="363"/>
      <c r="M37" s="363"/>
      <c r="N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W37" s="377"/>
      <c r="AX37" s="378"/>
      <c r="AY37" s="378"/>
      <c r="AZ37" s="378"/>
      <c r="BA37" s="378"/>
      <c r="BB37" s="378"/>
      <c r="BC37" s="369"/>
      <c r="BD37" s="370"/>
    </row>
    <row r="38" spans="1:56" ht="9" customHeight="1">
      <c r="D38" s="379"/>
      <c r="E38" s="379"/>
      <c r="F38" s="379"/>
      <c r="G38" s="21"/>
      <c r="I38" s="363"/>
      <c r="J38" s="363"/>
      <c r="K38" s="363"/>
      <c r="L38" s="363"/>
      <c r="M38" s="363"/>
      <c r="N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W38" s="377"/>
      <c r="AX38" s="378"/>
      <c r="AY38" s="378"/>
      <c r="AZ38" s="378"/>
      <c r="BA38" s="378"/>
      <c r="BB38" s="378"/>
      <c r="BC38" s="369"/>
      <c r="BD38" s="370"/>
    </row>
    <row r="39" spans="1:56" ht="9" customHeight="1">
      <c r="D39" s="379"/>
      <c r="E39" s="379"/>
      <c r="F39" s="379"/>
      <c r="G39" s="21"/>
      <c r="H39" s="15"/>
      <c r="I39" s="363" t="s">
        <v>81</v>
      </c>
      <c r="J39" s="363"/>
      <c r="K39" s="363"/>
      <c r="L39" s="363"/>
      <c r="M39" s="363"/>
      <c r="N39" s="363"/>
      <c r="O39" s="15"/>
      <c r="P39" s="15"/>
      <c r="Q39" s="15"/>
      <c r="R39" s="363" t="s">
        <v>82</v>
      </c>
      <c r="S39" s="363"/>
      <c r="T39" s="363"/>
      <c r="U39" s="363"/>
      <c r="V39" s="363"/>
      <c r="W39" s="363"/>
      <c r="X39" s="363"/>
      <c r="Y39" s="363"/>
      <c r="Z39" s="363"/>
      <c r="AA39" s="363"/>
      <c r="AB39" s="363"/>
      <c r="AC39" s="363"/>
      <c r="AD39" s="363"/>
      <c r="AW39" s="380" t="s">
        <v>1848</v>
      </c>
      <c r="AX39" s="376"/>
      <c r="AY39" s="376"/>
      <c r="AZ39" s="376"/>
      <c r="BC39" s="369">
        <v>4383</v>
      </c>
      <c r="BD39" s="370"/>
    </row>
    <row r="40" spans="1:56" ht="9" customHeight="1">
      <c r="D40" s="22"/>
      <c r="E40" s="22"/>
      <c r="F40" s="22"/>
      <c r="G40" s="21"/>
      <c r="I40" s="363"/>
      <c r="J40" s="363"/>
      <c r="K40" s="363"/>
      <c r="L40" s="363"/>
      <c r="M40" s="363"/>
      <c r="N40" s="363"/>
      <c r="R40" s="363"/>
      <c r="S40" s="363"/>
      <c r="T40" s="363"/>
      <c r="U40" s="363"/>
      <c r="V40" s="363"/>
      <c r="W40" s="363"/>
      <c r="X40" s="363"/>
      <c r="Y40" s="363"/>
      <c r="Z40" s="363"/>
      <c r="AA40" s="363"/>
      <c r="AB40" s="363"/>
      <c r="AC40" s="363"/>
      <c r="AD40" s="363"/>
      <c r="AW40" s="380"/>
      <c r="AX40" s="376"/>
      <c r="AY40" s="376"/>
      <c r="AZ40" s="376"/>
      <c r="BC40" s="369"/>
      <c r="BD40" s="370"/>
    </row>
    <row r="41" spans="1:56" ht="9" customHeight="1">
      <c r="G41" s="21"/>
      <c r="H41" s="15"/>
      <c r="I41" s="363" t="s">
        <v>83</v>
      </c>
      <c r="J41" s="363"/>
      <c r="K41" s="363"/>
      <c r="L41" s="363"/>
      <c r="M41" s="363"/>
      <c r="N41" s="363"/>
      <c r="O41" s="15"/>
      <c r="P41" s="15"/>
      <c r="Q41" s="15"/>
      <c r="R41" s="363" t="s">
        <v>84</v>
      </c>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W41" s="366" t="s">
        <v>85</v>
      </c>
      <c r="AX41" s="363"/>
      <c r="AY41" s="363"/>
      <c r="BA41" s="369" t="s">
        <v>86</v>
      </c>
      <c r="BB41" s="369"/>
      <c r="BC41" s="369"/>
      <c r="BD41" s="370"/>
    </row>
    <row r="42" spans="1:56" ht="9" customHeight="1">
      <c r="I42" s="363"/>
      <c r="J42" s="363"/>
      <c r="K42" s="363"/>
      <c r="L42" s="363"/>
      <c r="M42" s="363"/>
      <c r="N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W42" s="372"/>
      <c r="AX42" s="373"/>
      <c r="AY42" s="373"/>
      <c r="AZ42" s="15"/>
      <c r="BA42" s="374"/>
      <c r="BB42" s="374"/>
      <c r="BC42" s="374"/>
      <c r="BD42" s="375"/>
    </row>
    <row r="43" spans="1:56" ht="15.05" customHeight="1" thickBo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6"/>
      <c r="AR43" s="25"/>
      <c r="AS43" s="25"/>
      <c r="AT43" s="25"/>
      <c r="AU43" s="25"/>
      <c r="AV43" s="25"/>
      <c r="AW43" s="25"/>
      <c r="AX43" s="25"/>
      <c r="AY43" s="25"/>
      <c r="AZ43" s="25"/>
      <c r="BA43" s="25"/>
      <c r="BB43" s="25"/>
      <c r="BC43" s="25"/>
      <c r="BD43" s="25"/>
    </row>
    <row r="45" spans="1:56" ht="9" customHeight="1">
      <c r="A45" s="363" t="s">
        <v>1849</v>
      </c>
      <c r="B45" s="363"/>
      <c r="C45" s="363"/>
      <c r="D45" s="363"/>
      <c r="E45" s="363"/>
      <c r="F45" s="363"/>
      <c r="G45" s="363"/>
      <c r="AW45" s="364" t="s">
        <v>87</v>
      </c>
      <c r="AX45" s="365"/>
      <c r="AY45" s="365"/>
      <c r="AZ45" s="365"/>
      <c r="BA45" s="367" t="s">
        <v>88</v>
      </c>
      <c r="BB45" s="367"/>
      <c r="BC45" s="367"/>
      <c r="BD45" s="368"/>
    </row>
    <row r="46" spans="1:56" ht="9" customHeight="1">
      <c r="A46" s="363"/>
      <c r="B46" s="363"/>
      <c r="C46" s="363"/>
      <c r="D46" s="363"/>
      <c r="E46" s="363"/>
      <c r="F46" s="363"/>
      <c r="G46" s="363"/>
      <c r="AW46" s="366"/>
      <c r="AX46" s="363"/>
      <c r="AY46" s="363"/>
      <c r="AZ46" s="363"/>
      <c r="BA46" s="369"/>
      <c r="BB46" s="369"/>
      <c r="BC46" s="369"/>
      <c r="BD46" s="370"/>
    </row>
    <row r="47" spans="1:56" ht="9" customHeight="1">
      <c r="D47" s="369" t="s">
        <v>89</v>
      </c>
      <c r="E47" s="369"/>
      <c r="F47" s="369"/>
      <c r="H47" s="15"/>
      <c r="I47" s="376" t="s">
        <v>90</v>
      </c>
      <c r="J47" s="376"/>
      <c r="K47" s="376"/>
      <c r="L47" s="376"/>
      <c r="M47" s="376"/>
      <c r="N47" s="376"/>
      <c r="O47" s="15"/>
      <c r="P47" s="15"/>
      <c r="Q47" s="15"/>
      <c r="R47" s="363" t="s">
        <v>60</v>
      </c>
      <c r="S47" s="363"/>
      <c r="T47" s="363"/>
      <c r="U47" s="363"/>
      <c r="V47" s="363"/>
      <c r="W47" s="363"/>
      <c r="X47" s="363"/>
      <c r="Y47" s="363"/>
      <c r="Z47" s="363"/>
      <c r="AA47" s="363"/>
      <c r="AW47" s="20"/>
      <c r="BA47" s="14"/>
      <c r="BB47" s="14"/>
      <c r="BC47" s="14"/>
      <c r="BD47" s="23"/>
    </row>
    <row r="48" spans="1:56" ht="9" customHeight="1">
      <c r="D48" s="369"/>
      <c r="E48" s="369"/>
      <c r="F48" s="369"/>
      <c r="G48" s="15"/>
      <c r="H48" s="16"/>
      <c r="I48" s="376"/>
      <c r="J48" s="376"/>
      <c r="K48" s="376"/>
      <c r="L48" s="376"/>
      <c r="M48" s="376"/>
      <c r="N48" s="376"/>
      <c r="R48" s="363"/>
      <c r="S48" s="363"/>
      <c r="T48" s="363"/>
      <c r="U48" s="363"/>
      <c r="V48" s="363"/>
      <c r="W48" s="363"/>
      <c r="X48" s="363"/>
      <c r="Y48" s="363"/>
      <c r="Z48" s="363"/>
      <c r="AA48" s="363"/>
      <c r="AW48" s="366" t="s">
        <v>85</v>
      </c>
      <c r="AX48" s="363"/>
      <c r="AY48" s="363"/>
      <c r="AZ48" s="363"/>
      <c r="BA48" s="369" t="s">
        <v>91</v>
      </c>
      <c r="BB48" s="369"/>
      <c r="BC48" s="369"/>
      <c r="BD48" s="370"/>
    </row>
    <row r="49" spans="1:56" ht="9" customHeight="1">
      <c r="D49" s="369" t="s">
        <v>92</v>
      </c>
      <c r="E49" s="369"/>
      <c r="F49" s="369"/>
      <c r="H49" s="17"/>
      <c r="I49" s="363" t="s">
        <v>93</v>
      </c>
      <c r="J49" s="363"/>
      <c r="K49" s="363"/>
      <c r="L49" s="363"/>
      <c r="M49" s="363"/>
      <c r="N49" s="363"/>
      <c r="O49" s="15"/>
      <c r="P49" s="15"/>
      <c r="Q49" s="15"/>
      <c r="R49" s="363" t="s">
        <v>94</v>
      </c>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28"/>
      <c r="AW49" s="372"/>
      <c r="AX49" s="373"/>
      <c r="AY49" s="373"/>
      <c r="AZ49" s="373"/>
      <c r="BA49" s="374"/>
      <c r="BB49" s="374"/>
      <c r="BC49" s="374"/>
      <c r="BD49" s="375"/>
    </row>
    <row r="50" spans="1:56" ht="9" customHeight="1">
      <c r="D50" s="369"/>
      <c r="E50" s="369"/>
      <c r="F50" s="369"/>
      <c r="I50" s="363"/>
      <c r="J50" s="363"/>
      <c r="K50" s="363"/>
      <c r="L50" s="363"/>
      <c r="M50" s="363"/>
      <c r="N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28"/>
    </row>
    <row r="51" spans="1:56" ht="9" customHeight="1">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8"/>
    </row>
    <row r="52" spans="1:56" ht="15.05" customHeight="1" thickBo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6"/>
      <c r="AR52" s="25"/>
      <c r="AS52" s="25"/>
      <c r="AT52" s="25"/>
      <c r="AU52" s="25"/>
      <c r="AV52" s="25"/>
      <c r="AW52" s="25"/>
      <c r="AX52" s="25"/>
      <c r="AY52" s="25"/>
      <c r="AZ52" s="25"/>
      <c r="BA52" s="25"/>
      <c r="BB52" s="25"/>
      <c r="BC52" s="25"/>
      <c r="BD52" s="25"/>
    </row>
    <row r="54" spans="1:56" ht="9" customHeight="1">
      <c r="A54" s="363" t="s">
        <v>1850</v>
      </c>
      <c r="B54" s="363"/>
      <c r="C54" s="363"/>
      <c r="D54" s="363"/>
      <c r="E54" s="363"/>
      <c r="F54" s="363"/>
      <c r="G54" s="363"/>
      <c r="H54" s="363"/>
      <c r="I54" s="363"/>
      <c r="AW54" s="364" t="s">
        <v>87</v>
      </c>
      <c r="AX54" s="365"/>
      <c r="AY54" s="365"/>
      <c r="AZ54" s="365"/>
      <c r="BA54" s="367" t="s">
        <v>95</v>
      </c>
      <c r="BB54" s="367"/>
      <c r="BC54" s="367"/>
      <c r="BD54" s="368"/>
    </row>
    <row r="55" spans="1:56" ht="9" customHeight="1">
      <c r="A55" s="363"/>
      <c r="B55" s="363"/>
      <c r="C55" s="363"/>
      <c r="D55" s="363"/>
      <c r="E55" s="363"/>
      <c r="F55" s="363"/>
      <c r="G55" s="363"/>
      <c r="H55" s="363"/>
      <c r="I55" s="363"/>
      <c r="L55" s="371" t="s">
        <v>96</v>
      </c>
      <c r="M55" s="371"/>
      <c r="N55" s="371"/>
      <c r="AW55" s="366"/>
      <c r="AX55" s="363"/>
      <c r="AY55" s="363"/>
      <c r="AZ55" s="363"/>
      <c r="BA55" s="369"/>
      <c r="BB55" s="369"/>
      <c r="BC55" s="369"/>
      <c r="BD55" s="370"/>
    </row>
    <row r="56" spans="1:56" ht="9" customHeight="1">
      <c r="A56" s="363" t="s">
        <v>1851</v>
      </c>
      <c r="B56" s="363"/>
      <c r="C56" s="363"/>
      <c r="D56" s="363"/>
      <c r="E56" s="363"/>
      <c r="L56" s="371"/>
      <c r="M56" s="371"/>
      <c r="N56" s="371"/>
      <c r="O56" s="15"/>
      <c r="P56" s="15"/>
      <c r="Q56" s="15"/>
      <c r="R56" s="363" t="s">
        <v>97</v>
      </c>
      <c r="S56" s="363"/>
      <c r="T56" s="363"/>
      <c r="U56" s="363"/>
      <c r="V56" s="363"/>
      <c r="W56" s="363"/>
      <c r="AW56" s="20"/>
      <c r="BD56" s="21"/>
    </row>
    <row r="57" spans="1:56" ht="9" customHeight="1">
      <c r="A57" s="363"/>
      <c r="B57" s="363"/>
      <c r="C57" s="363"/>
      <c r="D57" s="363"/>
      <c r="E57" s="363"/>
      <c r="L57" s="371" t="s">
        <v>98</v>
      </c>
      <c r="M57" s="371"/>
      <c r="N57" s="371"/>
      <c r="R57" s="363"/>
      <c r="S57" s="363"/>
      <c r="T57" s="363"/>
      <c r="U57" s="363"/>
      <c r="V57" s="363"/>
      <c r="W57" s="363"/>
      <c r="AW57" s="366" t="s">
        <v>85</v>
      </c>
      <c r="AX57" s="363"/>
      <c r="AY57" s="363"/>
      <c r="AZ57" s="363"/>
      <c r="BA57" s="369" t="s">
        <v>72</v>
      </c>
      <c r="BB57" s="369"/>
      <c r="BC57" s="369"/>
      <c r="BD57" s="370"/>
    </row>
    <row r="58" spans="1:56" ht="9" customHeight="1">
      <c r="L58" s="371"/>
      <c r="M58" s="371"/>
      <c r="N58" s="371"/>
      <c r="AW58" s="372"/>
      <c r="AX58" s="373"/>
      <c r="AY58" s="373"/>
      <c r="AZ58" s="373"/>
      <c r="BA58" s="374"/>
      <c r="BB58" s="374"/>
      <c r="BC58" s="374"/>
      <c r="BD58" s="375"/>
    </row>
    <row r="59" spans="1:56" ht="15.05" customHeight="1" thickBo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row>
    <row r="60" spans="1:56" ht="15.75" customHeight="1"/>
    <row r="61" spans="1:56" ht="10.5" customHeight="1">
      <c r="A61" s="363" t="s">
        <v>1852</v>
      </c>
      <c r="B61" s="363"/>
      <c r="C61" s="363"/>
      <c r="D61" s="363"/>
      <c r="E61" s="363"/>
      <c r="F61" s="363"/>
      <c r="G61" s="363"/>
      <c r="H61" s="363"/>
      <c r="I61" s="363"/>
      <c r="J61" s="363"/>
      <c r="AW61" s="364" t="s">
        <v>87</v>
      </c>
      <c r="AX61" s="365"/>
      <c r="AY61" s="365"/>
      <c r="AZ61" s="365"/>
      <c r="BA61" s="367" t="s">
        <v>99</v>
      </c>
      <c r="BB61" s="367"/>
      <c r="BC61" s="367"/>
      <c r="BD61" s="368"/>
    </row>
    <row r="62" spans="1:56" ht="8.1999999999999993" customHeight="1">
      <c r="A62" s="363"/>
      <c r="B62" s="363"/>
      <c r="C62" s="363"/>
      <c r="D62" s="363"/>
      <c r="E62" s="363"/>
      <c r="F62" s="363"/>
      <c r="G62" s="363"/>
      <c r="H62" s="363"/>
      <c r="I62" s="363"/>
      <c r="J62" s="363"/>
      <c r="L62" s="371" t="s">
        <v>96</v>
      </c>
      <c r="M62" s="371"/>
      <c r="N62" s="371"/>
      <c r="AW62" s="366"/>
      <c r="AX62" s="363"/>
      <c r="AY62" s="363"/>
      <c r="AZ62" s="363"/>
      <c r="BA62" s="369"/>
      <c r="BB62" s="369"/>
      <c r="BC62" s="369"/>
      <c r="BD62" s="370"/>
    </row>
    <row r="63" spans="1:56" ht="8.1999999999999993" customHeight="1">
      <c r="A63" s="371" t="s">
        <v>1853</v>
      </c>
      <c r="B63" s="371"/>
      <c r="C63" s="371"/>
      <c r="D63" s="371"/>
      <c r="E63" s="371"/>
      <c r="L63" s="371"/>
      <c r="M63" s="371"/>
      <c r="N63" s="371"/>
      <c r="O63" s="15"/>
      <c r="P63" s="15"/>
      <c r="Q63" s="15"/>
      <c r="R63" s="363" t="s">
        <v>100</v>
      </c>
      <c r="S63" s="363"/>
      <c r="T63" s="363"/>
      <c r="U63" s="363"/>
      <c r="V63" s="363"/>
      <c r="W63" s="363"/>
      <c r="AW63" s="20"/>
      <c r="BD63" s="21"/>
    </row>
    <row r="64" spans="1:56" ht="8.1999999999999993" customHeight="1">
      <c r="A64" s="371"/>
      <c r="B64" s="371"/>
      <c r="C64" s="371"/>
      <c r="D64" s="371"/>
      <c r="E64" s="371"/>
      <c r="L64" s="371" t="s">
        <v>98</v>
      </c>
      <c r="M64" s="371"/>
      <c r="N64" s="371"/>
      <c r="R64" s="363"/>
      <c r="S64" s="363"/>
      <c r="T64" s="363"/>
      <c r="U64" s="363"/>
      <c r="V64" s="363"/>
      <c r="W64" s="363"/>
      <c r="AW64" s="366" t="s">
        <v>85</v>
      </c>
      <c r="AX64" s="363"/>
      <c r="AY64" s="363"/>
      <c r="AZ64" s="363"/>
      <c r="BA64" s="369" t="s">
        <v>101</v>
      </c>
      <c r="BB64" s="369"/>
      <c r="BC64" s="369"/>
      <c r="BD64" s="370"/>
    </row>
    <row r="65" spans="1:56" ht="8.1999999999999993" customHeight="1">
      <c r="L65" s="371"/>
      <c r="M65" s="371"/>
      <c r="N65" s="371"/>
      <c r="AW65" s="372"/>
      <c r="AX65" s="373"/>
      <c r="AY65" s="373"/>
      <c r="AZ65" s="373"/>
      <c r="BA65" s="374"/>
      <c r="BB65" s="374"/>
      <c r="BC65" s="374"/>
      <c r="BD65" s="375"/>
    </row>
    <row r="66" spans="1:56" ht="15.05" customHeight="1" thickBo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row>
    <row r="67" spans="1:56" ht="8.1999999999999993" customHeight="1"/>
    <row r="68" spans="1:56" ht="8.1999999999999993" customHeight="1"/>
    <row r="69" spans="1:56" ht="8.1999999999999993" customHeight="1"/>
    <row r="70" spans="1:56" ht="8.1999999999999993" customHeight="1"/>
    <row r="71" spans="1:56" ht="8.1999999999999993" customHeight="1"/>
    <row r="72" spans="1:56" ht="8.1999999999999993" customHeight="1"/>
    <row r="73" spans="1:56" ht="8.1999999999999993" customHeight="1"/>
    <row r="74" spans="1:56" ht="8.1999999999999993" customHeight="1"/>
    <row r="75" spans="1:56" ht="8.1999999999999993" customHeight="1"/>
    <row r="76" spans="1:56" ht="8.1999999999999993" customHeight="1"/>
    <row r="77" spans="1:56" ht="8.1999999999999993" customHeight="1"/>
    <row r="78" spans="1:56" ht="8.1999999999999993" customHeight="1"/>
    <row r="79" spans="1:56" ht="8.1999999999999993" customHeight="1"/>
    <row r="80" spans="1:56" ht="8.1999999999999993" customHeight="1"/>
    <row r="81" ht="8.1999999999999993" customHeight="1"/>
    <row r="82" ht="8.1999999999999993" customHeight="1"/>
    <row r="83" ht="8.1999999999999993" customHeight="1"/>
    <row r="84" ht="8.1999999999999993" customHeight="1"/>
    <row r="85" ht="8.1999999999999993" customHeight="1"/>
    <row r="86" ht="8.1999999999999993" customHeight="1"/>
    <row r="87" ht="8.1999999999999993" customHeight="1"/>
    <row r="88" ht="8.1999999999999993" customHeight="1"/>
    <row r="89" ht="8.1999999999999993" customHeight="1"/>
    <row r="90" ht="8.1999999999999993" customHeight="1"/>
    <row r="91" ht="8.1999999999999993" customHeight="1"/>
    <row r="92" ht="8.1999999999999993" customHeight="1"/>
    <row r="93" ht="8.1999999999999993" customHeight="1"/>
    <row r="94" ht="8.1999999999999993" customHeight="1"/>
    <row r="95" ht="8.1999999999999993" customHeight="1"/>
    <row r="96" ht="8.1999999999999993" customHeight="1"/>
    <row r="97" ht="8.1999999999999993" customHeight="1"/>
    <row r="98" ht="8.1999999999999993" customHeight="1"/>
    <row r="99" ht="8.1999999999999993" customHeight="1"/>
    <row r="100" ht="8.1999999999999993" customHeight="1"/>
    <row r="101" ht="8.1999999999999993" customHeight="1"/>
    <row r="102" ht="8.1999999999999993" customHeight="1"/>
    <row r="103" ht="8.1999999999999993" customHeight="1"/>
    <row r="104" ht="8.1999999999999993" customHeight="1"/>
    <row r="105" ht="8.1999999999999993" customHeight="1"/>
    <row r="106" ht="8.1999999999999993" customHeight="1"/>
    <row r="107" ht="8.1999999999999993" customHeight="1"/>
    <row r="108" ht="8.1999999999999993" customHeight="1"/>
    <row r="109" ht="8.1999999999999993" customHeight="1"/>
    <row r="110" ht="8.1999999999999993" customHeight="1"/>
    <row r="111" ht="8.1999999999999993" customHeight="1"/>
    <row r="112" ht="8.1999999999999993" customHeight="1"/>
    <row r="113" ht="8.1999999999999993" customHeight="1"/>
    <row r="114" ht="8.1999999999999993" customHeight="1"/>
    <row r="115" ht="8.1999999999999993" customHeight="1"/>
    <row r="116" ht="8.1999999999999993" customHeight="1"/>
    <row r="117" ht="8.1999999999999993" customHeight="1"/>
    <row r="118" ht="8.1999999999999993" customHeight="1"/>
    <row r="119" ht="8.1999999999999993" customHeight="1"/>
    <row r="120" ht="8.1999999999999993" customHeight="1"/>
    <row r="121" ht="8.1999999999999993" customHeight="1"/>
    <row r="122" ht="8.1999999999999993" customHeight="1"/>
    <row r="123" ht="8.1999999999999993" customHeight="1"/>
    <row r="124" ht="8.1999999999999993" customHeight="1"/>
    <row r="125" ht="8.1999999999999993" customHeight="1"/>
    <row r="126" ht="8.1999999999999993" customHeight="1"/>
    <row r="127" ht="8.1999999999999993" customHeight="1"/>
    <row r="128" ht="8.1999999999999993" customHeight="1"/>
    <row r="129" ht="8.1999999999999993" customHeight="1"/>
    <row r="130" ht="8.1999999999999993" customHeight="1"/>
    <row r="131" ht="8.1999999999999993" customHeight="1"/>
    <row r="132" ht="8.1999999999999993" customHeight="1"/>
    <row r="133" ht="8.1999999999999993" customHeight="1"/>
    <row r="134" ht="8.1999999999999993" customHeight="1"/>
    <row r="135" ht="8.1999999999999993" customHeight="1"/>
    <row r="136" ht="8.1999999999999993" customHeight="1"/>
    <row r="137" ht="8.1999999999999993" customHeight="1"/>
    <row r="138" ht="8.1999999999999993" customHeight="1"/>
    <row r="139" ht="8.1999999999999993" customHeight="1"/>
    <row r="140" ht="8.1999999999999993" customHeight="1"/>
    <row r="141" ht="8.1999999999999993" customHeight="1"/>
    <row r="142" ht="8.1999999999999993" customHeight="1"/>
    <row r="143" ht="8.1999999999999993" customHeight="1"/>
    <row r="144" ht="8.1999999999999993" customHeight="1"/>
    <row r="145" ht="8.1999999999999993" customHeight="1"/>
    <row r="146" ht="8.1999999999999993" customHeight="1"/>
    <row r="147" ht="8.1999999999999993" customHeight="1"/>
    <row r="148" ht="8.1999999999999993" customHeight="1"/>
    <row r="149" ht="8.1999999999999993" customHeight="1"/>
    <row r="150" ht="8.1999999999999993" customHeight="1"/>
    <row r="151" ht="8.1999999999999993" customHeight="1"/>
    <row r="152" ht="8.1999999999999993" customHeight="1"/>
    <row r="153" ht="8.1999999999999993" customHeight="1"/>
    <row r="154" ht="8.1999999999999993" customHeight="1"/>
    <row r="155" ht="8.1999999999999993" customHeight="1"/>
    <row r="156" ht="8.1999999999999993" customHeight="1"/>
    <row r="157" ht="8.1999999999999993" customHeight="1"/>
    <row r="158" ht="8.1999999999999993" customHeight="1"/>
    <row r="159" ht="8.1999999999999993" customHeight="1"/>
    <row r="160" ht="8.1999999999999993" customHeight="1"/>
    <row r="161" ht="8.1999999999999993" customHeight="1"/>
    <row r="162" ht="8.1999999999999993" customHeight="1"/>
    <row r="163" ht="8.1999999999999993" customHeight="1"/>
    <row r="164" ht="8.1999999999999993" customHeight="1"/>
    <row r="165" ht="8.1999999999999993" customHeight="1"/>
    <row r="166" ht="8.1999999999999993" customHeight="1"/>
    <row r="167" ht="8.1999999999999993" customHeight="1"/>
    <row r="168" ht="8.1999999999999993" customHeight="1"/>
    <row r="169" ht="8.1999999999999993" customHeight="1"/>
    <row r="170" ht="8.1999999999999993" customHeight="1"/>
    <row r="171" ht="8.1999999999999993" customHeight="1"/>
    <row r="172" ht="8.1999999999999993" customHeight="1"/>
    <row r="173" ht="8.1999999999999993" customHeight="1"/>
    <row r="174" ht="8.1999999999999993" customHeight="1"/>
    <row r="175" ht="8.1999999999999993" customHeight="1"/>
    <row r="176" ht="8.1999999999999993" customHeight="1"/>
    <row r="177" ht="8.1999999999999993" customHeight="1"/>
    <row r="178" ht="8.1999999999999993" customHeight="1"/>
    <row r="179" ht="8.1999999999999993" customHeight="1"/>
    <row r="180" ht="8.1999999999999993" customHeight="1"/>
    <row r="181" ht="8.1999999999999993" customHeight="1"/>
    <row r="182" ht="8.1999999999999993" customHeight="1"/>
    <row r="183" ht="8.1999999999999993" customHeight="1"/>
    <row r="184" ht="8.1999999999999993" customHeight="1"/>
    <row r="185" ht="8.1999999999999993" customHeight="1"/>
    <row r="186" ht="8.1999999999999993" customHeight="1"/>
    <row r="187" ht="8.1999999999999993" customHeight="1"/>
    <row r="188" ht="8.1999999999999993" customHeight="1"/>
    <row r="189" ht="8.1999999999999993" customHeight="1"/>
    <row r="190" ht="8.1999999999999993" customHeight="1"/>
    <row r="191" ht="8.1999999999999993" customHeight="1"/>
    <row r="192" ht="8.1999999999999993" customHeight="1"/>
    <row r="193" ht="8.1999999999999993" customHeight="1"/>
    <row r="194" ht="8.1999999999999993" customHeight="1"/>
    <row r="195" ht="8.1999999999999993" customHeight="1"/>
    <row r="196" ht="8.1999999999999993" customHeight="1"/>
    <row r="197" ht="8.1999999999999993" customHeight="1"/>
    <row r="198" ht="8.1999999999999993" customHeight="1"/>
    <row r="199" ht="8.1999999999999993" customHeight="1"/>
    <row r="200" ht="8.1999999999999993" customHeight="1"/>
    <row r="201" ht="8.1999999999999993" customHeight="1"/>
    <row r="202" ht="8.1999999999999993" customHeight="1"/>
    <row r="203" ht="8.1999999999999993" customHeight="1"/>
    <row r="204" ht="8.1999999999999993" customHeight="1"/>
    <row r="205" ht="8.1999999999999993" customHeight="1"/>
    <row r="206" ht="8.1999999999999993" customHeight="1"/>
    <row r="207" ht="8.1999999999999993" customHeight="1"/>
    <row r="208" ht="8.1999999999999993" customHeight="1"/>
    <row r="209" ht="8.1999999999999993" customHeight="1"/>
    <row r="210" ht="8.1999999999999993" customHeight="1"/>
    <row r="211" ht="8.1999999999999993" customHeight="1"/>
    <row r="212" ht="8.1999999999999993" customHeight="1"/>
    <row r="213" ht="8.1999999999999993" customHeight="1"/>
    <row r="214" ht="8.1999999999999993" customHeight="1"/>
    <row r="215" ht="8.1999999999999993" customHeight="1"/>
    <row r="216" ht="8.1999999999999993" customHeight="1"/>
    <row r="217" ht="8.1999999999999993" customHeight="1"/>
    <row r="218" ht="8.1999999999999993" customHeight="1"/>
    <row r="219" ht="8.1999999999999993" customHeight="1"/>
    <row r="220" ht="8.1999999999999993" customHeight="1"/>
    <row r="221" ht="8.1999999999999993" customHeight="1"/>
    <row r="222" ht="8.1999999999999993" customHeight="1"/>
    <row r="223" ht="8.1999999999999993" customHeight="1"/>
    <row r="224" ht="8.1999999999999993" customHeight="1"/>
    <row r="225" ht="8.1999999999999993" customHeight="1"/>
    <row r="226" ht="8.1999999999999993" customHeight="1"/>
    <row r="227" ht="8.1999999999999993" customHeight="1"/>
    <row r="228" ht="8.1999999999999993" customHeight="1"/>
    <row r="229" ht="8.1999999999999993" customHeight="1"/>
    <row r="230" ht="8.1999999999999993" customHeight="1"/>
    <row r="231" ht="8.1999999999999993" customHeight="1"/>
    <row r="232" ht="8.1999999999999993" customHeight="1"/>
    <row r="233" ht="8.1999999999999993" customHeight="1"/>
    <row r="234" ht="8.1999999999999993" customHeight="1"/>
    <row r="235" ht="8.1999999999999993" customHeight="1"/>
    <row r="236" ht="8.1999999999999993" customHeight="1"/>
    <row r="237" ht="8.1999999999999993" customHeight="1"/>
    <row r="238" ht="8.1999999999999993" customHeight="1"/>
    <row r="239" ht="8.1999999999999993" customHeight="1"/>
    <row r="240" ht="8.1999999999999993" customHeight="1"/>
    <row r="241" ht="8.1999999999999993" customHeight="1"/>
    <row r="242" ht="8.1999999999999993" customHeight="1"/>
    <row r="243" ht="8.1999999999999993" customHeight="1"/>
    <row r="244" ht="8.1999999999999993" customHeight="1"/>
    <row r="245" ht="8.1999999999999993" customHeight="1"/>
    <row r="246" ht="8.1999999999999993" customHeight="1"/>
    <row r="247" ht="8.1999999999999993" customHeight="1"/>
    <row r="248" ht="8.1999999999999993" customHeight="1"/>
    <row r="249" ht="8.1999999999999993" customHeight="1"/>
    <row r="250" ht="8.1999999999999993" customHeight="1"/>
    <row r="251" ht="8.1999999999999993" customHeight="1"/>
    <row r="252" ht="8.1999999999999993" customHeight="1"/>
    <row r="253" ht="8.1999999999999993" customHeight="1"/>
    <row r="254" ht="8.1999999999999993" customHeight="1"/>
    <row r="255" ht="8.1999999999999993" customHeight="1"/>
    <row r="256" ht="8.1999999999999993" customHeight="1"/>
    <row r="257" ht="8.1999999999999993" customHeight="1"/>
    <row r="258" ht="8.1999999999999993" customHeight="1"/>
    <row r="259" ht="8.1999999999999993" customHeight="1"/>
    <row r="260" ht="8.1999999999999993" customHeight="1"/>
    <row r="261" ht="8.1999999999999993" customHeight="1"/>
    <row r="262" ht="8.1999999999999993" customHeight="1"/>
    <row r="263" ht="8.1999999999999993" customHeight="1"/>
    <row r="264" ht="8.1999999999999993" customHeight="1"/>
    <row r="265" ht="8.1999999999999993" customHeight="1"/>
    <row r="266" ht="8.1999999999999993" customHeight="1"/>
    <row r="267" ht="8.1999999999999993" customHeight="1"/>
    <row r="268" ht="8.1999999999999993" customHeight="1"/>
    <row r="269" ht="8.1999999999999993" customHeight="1"/>
    <row r="270" ht="8.1999999999999993" customHeight="1"/>
    <row r="271" ht="8.1999999999999993" customHeight="1"/>
    <row r="272" ht="8.1999999999999993" customHeight="1"/>
    <row r="273" ht="8.1999999999999993" customHeight="1"/>
    <row r="274" ht="8.1999999999999993" customHeight="1"/>
    <row r="275" ht="8.1999999999999993" customHeight="1"/>
    <row r="276" ht="8.1999999999999993" customHeight="1"/>
    <row r="277" ht="8.1999999999999993" customHeight="1"/>
    <row r="278" ht="8.1999999999999993" customHeight="1"/>
    <row r="279" ht="8.1999999999999993" customHeight="1"/>
    <row r="280" ht="8.1999999999999993" customHeight="1"/>
    <row r="281" ht="8.1999999999999993" customHeight="1"/>
    <row r="282" ht="8.1999999999999993" customHeight="1"/>
    <row r="283" ht="8.1999999999999993" customHeight="1"/>
    <row r="284" ht="8.1999999999999993" customHeight="1"/>
    <row r="285" ht="8.1999999999999993" customHeight="1"/>
    <row r="286" ht="8.1999999999999993" customHeight="1"/>
    <row r="287" ht="8.1999999999999993" customHeight="1"/>
    <row r="288" ht="8.1999999999999993" customHeight="1"/>
    <row r="289" ht="8.1999999999999993" customHeight="1"/>
    <row r="290" ht="8.1999999999999993" customHeight="1"/>
    <row r="291" ht="8.1999999999999993" customHeight="1"/>
    <row r="292" ht="8.1999999999999993" customHeight="1"/>
    <row r="293" ht="8.1999999999999993" customHeight="1"/>
    <row r="294" ht="8.1999999999999993" customHeight="1"/>
    <row r="295" ht="8.1999999999999993" customHeight="1"/>
    <row r="296" ht="8.1999999999999993" customHeight="1"/>
    <row r="297" ht="8.1999999999999993" customHeight="1"/>
    <row r="298" ht="8.1999999999999993" customHeight="1"/>
    <row r="299" ht="8.1999999999999993" customHeight="1"/>
    <row r="300" ht="8.1999999999999993" customHeight="1"/>
    <row r="301" ht="8.1999999999999993" customHeight="1"/>
    <row r="302" ht="8.1999999999999993" customHeight="1"/>
    <row r="303" ht="8.1999999999999993" customHeight="1"/>
    <row r="304" ht="8.1999999999999993" customHeight="1"/>
    <row r="305" ht="8.1999999999999993" customHeight="1"/>
    <row r="306" ht="8.1999999999999993" customHeight="1"/>
    <row r="307" ht="8.1999999999999993" customHeight="1"/>
    <row r="308" ht="8.1999999999999993" customHeight="1"/>
    <row r="309" ht="8.1999999999999993" customHeight="1"/>
    <row r="310" ht="8.1999999999999993" customHeight="1"/>
    <row r="311" ht="8.1999999999999993" customHeight="1"/>
    <row r="312" ht="8.1999999999999993" customHeight="1"/>
    <row r="313" ht="8.1999999999999993" customHeight="1"/>
    <row r="314" ht="8.1999999999999993" customHeight="1"/>
    <row r="315" ht="8.1999999999999993" customHeight="1"/>
    <row r="316" ht="8.1999999999999993" customHeight="1"/>
    <row r="317" ht="8.1999999999999993" customHeight="1"/>
    <row r="318" ht="8.1999999999999993" customHeight="1"/>
    <row r="319" ht="8.1999999999999993" customHeight="1"/>
    <row r="320" ht="8.1999999999999993" customHeight="1"/>
    <row r="321" ht="8.1999999999999993" customHeight="1"/>
    <row r="322" ht="8.1999999999999993" customHeight="1"/>
    <row r="323" ht="8.1999999999999993" customHeight="1"/>
    <row r="324" ht="8.1999999999999993" customHeight="1"/>
    <row r="325" ht="8.1999999999999993" customHeight="1"/>
    <row r="326" ht="8.1999999999999993" customHeight="1"/>
    <row r="327" ht="8.1999999999999993" customHeight="1"/>
    <row r="328" ht="8.1999999999999993" customHeight="1"/>
    <row r="329" ht="8.1999999999999993" customHeight="1"/>
    <row r="330" ht="8.1999999999999993" customHeight="1"/>
    <row r="331" ht="8.1999999999999993" customHeight="1"/>
    <row r="332" ht="8.1999999999999993" customHeight="1"/>
    <row r="333" ht="8.1999999999999993" customHeight="1"/>
    <row r="334" ht="8.1999999999999993" customHeight="1"/>
    <row r="335" ht="8.1999999999999993" customHeight="1"/>
    <row r="336" ht="8.1999999999999993" customHeight="1"/>
    <row r="337" ht="8.1999999999999993" customHeight="1"/>
    <row r="338" ht="8.1999999999999993" customHeight="1"/>
    <row r="339" ht="8.1999999999999993" customHeight="1"/>
    <row r="340" ht="8.1999999999999993" customHeight="1"/>
    <row r="341" ht="8.1999999999999993" customHeight="1"/>
    <row r="342" ht="8.1999999999999993" customHeight="1"/>
    <row r="343" ht="8.1999999999999993" customHeight="1"/>
    <row r="344" ht="8.1999999999999993" customHeight="1"/>
    <row r="345" ht="8.1999999999999993" customHeight="1"/>
    <row r="346" ht="8.1999999999999993" customHeight="1"/>
    <row r="347" ht="8.1999999999999993" customHeight="1"/>
    <row r="348" ht="8.1999999999999993" customHeight="1"/>
    <row r="349" ht="8.1999999999999993" customHeight="1"/>
    <row r="350" ht="8.1999999999999993" customHeight="1"/>
    <row r="351" ht="8.1999999999999993" customHeight="1"/>
    <row r="352" ht="8.1999999999999993" customHeight="1"/>
    <row r="353" ht="8.1999999999999993" customHeight="1"/>
    <row r="354" ht="8.1999999999999993" customHeight="1"/>
    <row r="355" ht="8.1999999999999993" customHeight="1"/>
    <row r="356" ht="8.1999999999999993" customHeight="1"/>
    <row r="357" ht="8.1999999999999993" customHeight="1"/>
    <row r="358" ht="8.1999999999999993" customHeight="1"/>
    <row r="359" ht="8.1999999999999993" customHeight="1"/>
    <row r="360" ht="8.1999999999999993" customHeight="1"/>
    <row r="361" ht="8.1999999999999993" customHeight="1"/>
    <row r="362" ht="8.1999999999999993" customHeight="1"/>
    <row r="363" ht="8.1999999999999993" customHeight="1"/>
    <row r="364" ht="8.1999999999999993" customHeight="1"/>
    <row r="365" ht="8.1999999999999993" customHeight="1"/>
    <row r="366" ht="8.1999999999999993" customHeight="1"/>
    <row r="367" ht="8.1999999999999993" customHeight="1"/>
    <row r="368" ht="8.1999999999999993" customHeight="1"/>
    <row r="369" ht="8.1999999999999993" customHeight="1"/>
    <row r="370" ht="8.1999999999999993" customHeight="1"/>
    <row r="371" ht="8.1999999999999993" customHeight="1"/>
    <row r="372" ht="8.1999999999999993" customHeight="1"/>
    <row r="373" ht="8.1999999999999993" customHeight="1"/>
    <row r="374" ht="8.1999999999999993" customHeight="1"/>
    <row r="375" ht="8.1999999999999993" customHeight="1"/>
    <row r="376" ht="8.1999999999999993" customHeight="1"/>
    <row r="377" ht="8.1999999999999993" customHeight="1"/>
    <row r="378" ht="8.1999999999999993" customHeight="1"/>
    <row r="379" ht="8.1999999999999993" customHeight="1"/>
    <row r="380" ht="8.1999999999999993" customHeight="1"/>
    <row r="381" ht="8.1999999999999993" customHeight="1"/>
    <row r="382" ht="8.1999999999999993" customHeight="1"/>
    <row r="383" ht="8.1999999999999993" customHeight="1"/>
    <row r="384" ht="8.1999999999999993" customHeight="1"/>
    <row r="385" ht="8.1999999999999993" customHeight="1"/>
    <row r="386" ht="8.1999999999999993" customHeight="1"/>
    <row r="387" ht="8.1999999999999993" customHeight="1"/>
    <row r="388" ht="8.1999999999999993" customHeight="1"/>
    <row r="389" ht="8.1999999999999993" customHeight="1"/>
    <row r="390" ht="8.1999999999999993" customHeight="1"/>
    <row r="391" ht="8.1999999999999993" customHeight="1"/>
    <row r="392" ht="8.1999999999999993" customHeight="1"/>
    <row r="393" ht="8.1999999999999993" customHeight="1"/>
    <row r="394" ht="8.1999999999999993" customHeight="1"/>
    <row r="395" ht="8.1999999999999993" customHeight="1"/>
    <row r="396" ht="8.1999999999999993" customHeight="1"/>
    <row r="397" ht="8.1999999999999993" customHeight="1"/>
    <row r="398" ht="8.1999999999999993" customHeight="1"/>
    <row r="399" ht="8.1999999999999993" customHeight="1"/>
    <row r="400" ht="8.1999999999999993" customHeight="1"/>
    <row r="401" ht="8.1999999999999993" customHeight="1"/>
    <row r="402" ht="8.1999999999999993" customHeight="1"/>
    <row r="403" ht="8.1999999999999993" customHeight="1"/>
    <row r="404" ht="8.1999999999999993" customHeight="1"/>
    <row r="405" ht="8.1999999999999993" customHeight="1"/>
    <row r="406" ht="8.1999999999999993" customHeight="1"/>
    <row r="407" ht="8.1999999999999993" customHeight="1"/>
    <row r="408" ht="8.1999999999999993" customHeight="1"/>
    <row r="409" ht="8.1999999999999993" customHeight="1"/>
    <row r="410" ht="8.1999999999999993" customHeight="1"/>
    <row r="411" ht="8.1999999999999993" customHeight="1"/>
    <row r="412" ht="8.1999999999999993" customHeight="1"/>
    <row r="413" ht="8.1999999999999993" customHeight="1"/>
    <row r="414" ht="8.1999999999999993" customHeight="1"/>
    <row r="415" ht="8.1999999999999993" customHeight="1"/>
    <row r="416" ht="8.1999999999999993" customHeight="1"/>
    <row r="417" ht="8.1999999999999993" customHeight="1"/>
    <row r="418" ht="8.1999999999999993" customHeight="1"/>
    <row r="419" ht="8.1999999999999993" customHeight="1"/>
    <row r="420" ht="8.1999999999999993" customHeight="1"/>
    <row r="421" ht="8.1999999999999993" customHeight="1"/>
    <row r="422" ht="8.1999999999999993" customHeight="1"/>
    <row r="423" ht="8.1999999999999993" customHeight="1"/>
    <row r="424" ht="8.1999999999999993" customHeight="1"/>
    <row r="425" ht="8.1999999999999993" customHeight="1"/>
    <row r="426" ht="8.1999999999999993" customHeight="1"/>
    <row r="427" ht="8.1999999999999993" customHeight="1"/>
    <row r="428" ht="8.1999999999999993" customHeight="1"/>
    <row r="429" ht="8.1999999999999993" customHeight="1"/>
    <row r="430" ht="8.1999999999999993" customHeight="1"/>
    <row r="431" ht="8.1999999999999993" customHeight="1"/>
    <row r="432" ht="8.1999999999999993" customHeight="1"/>
    <row r="433" ht="8.1999999999999993" customHeight="1"/>
    <row r="434" ht="8.1999999999999993" customHeight="1"/>
    <row r="435" ht="8.1999999999999993" customHeight="1"/>
    <row r="436" ht="8.1999999999999993" customHeight="1"/>
    <row r="437" ht="8.1999999999999993" customHeight="1"/>
    <row r="438" ht="8.1999999999999993" customHeight="1"/>
    <row r="439" ht="8.1999999999999993" customHeight="1"/>
    <row r="440" ht="8.1999999999999993" customHeight="1"/>
    <row r="441" ht="8.1999999999999993" customHeight="1"/>
    <row r="442" ht="8.1999999999999993" customHeight="1"/>
    <row r="443" ht="8.1999999999999993" customHeight="1"/>
    <row r="444" ht="8.1999999999999993" customHeight="1"/>
    <row r="445" ht="8.1999999999999993" customHeight="1"/>
    <row r="446" ht="8.1999999999999993" customHeight="1"/>
    <row r="447" ht="8.1999999999999993" customHeight="1"/>
    <row r="448" ht="8.1999999999999993" customHeight="1"/>
    <row r="449" ht="8.1999999999999993" customHeight="1"/>
    <row r="450" ht="8.1999999999999993" customHeight="1"/>
    <row r="451" ht="8.1999999999999993" customHeight="1"/>
    <row r="452" ht="8.1999999999999993" customHeight="1"/>
    <row r="453" ht="8.1999999999999993" customHeight="1"/>
    <row r="454" ht="8.1999999999999993" customHeight="1"/>
    <row r="455" ht="8.1999999999999993" customHeight="1"/>
    <row r="456" ht="8.1999999999999993" customHeight="1"/>
    <row r="457" ht="8.1999999999999993" customHeight="1"/>
    <row r="458" ht="8.1999999999999993" customHeight="1"/>
    <row r="459" ht="8.1999999999999993" customHeight="1"/>
    <row r="460" ht="8.1999999999999993" customHeight="1"/>
    <row r="461" ht="8.1999999999999993" customHeight="1"/>
    <row r="462" ht="8.1999999999999993" customHeight="1"/>
    <row r="463" ht="8.1999999999999993" customHeight="1"/>
    <row r="464" ht="8.1999999999999993" customHeight="1"/>
    <row r="465" ht="8.1999999999999993" customHeight="1"/>
    <row r="466" ht="8.1999999999999993" customHeight="1"/>
    <row r="467" ht="8.1999999999999993" customHeight="1"/>
    <row r="468" ht="8.1999999999999993" customHeight="1"/>
    <row r="469" ht="8.1999999999999993" customHeight="1"/>
    <row r="470" ht="8.1999999999999993" customHeight="1"/>
    <row r="471" ht="8.1999999999999993" customHeight="1"/>
    <row r="472" ht="8.1999999999999993" customHeight="1"/>
    <row r="473" ht="8.1999999999999993" customHeight="1"/>
    <row r="474" ht="8.1999999999999993" customHeight="1"/>
    <row r="475" ht="8.1999999999999993" customHeight="1"/>
    <row r="476" ht="8.1999999999999993" customHeight="1"/>
    <row r="477" ht="8.1999999999999993" customHeight="1"/>
    <row r="478" ht="8.1999999999999993" customHeight="1"/>
    <row r="479" ht="8.1999999999999993" customHeight="1"/>
    <row r="480" ht="8.1999999999999993" customHeight="1"/>
    <row r="481" ht="8.1999999999999993" customHeight="1"/>
    <row r="482" ht="8.1999999999999993" customHeight="1"/>
    <row r="483" ht="8.1999999999999993" customHeight="1"/>
    <row r="484" ht="8.1999999999999993" customHeight="1"/>
    <row r="485" ht="8.1999999999999993" customHeight="1"/>
    <row r="486" ht="8.1999999999999993" customHeight="1"/>
    <row r="487" ht="8.1999999999999993" customHeight="1"/>
    <row r="488" ht="8.1999999999999993" customHeight="1"/>
    <row r="489" ht="8.1999999999999993" customHeight="1"/>
    <row r="490" ht="8.1999999999999993" customHeight="1"/>
    <row r="491" ht="8.1999999999999993" customHeight="1"/>
    <row r="492" ht="8.1999999999999993" customHeight="1"/>
    <row r="493" ht="8.1999999999999993" customHeight="1"/>
    <row r="494" ht="8.1999999999999993" customHeight="1"/>
    <row r="495" ht="8.1999999999999993" customHeight="1"/>
    <row r="496" ht="8.1999999999999993" customHeight="1"/>
    <row r="497" ht="8.1999999999999993" customHeight="1"/>
    <row r="498" ht="8.1999999999999993" customHeight="1"/>
    <row r="499" ht="8.1999999999999993" customHeight="1"/>
    <row r="500" ht="8.1999999999999993" customHeight="1"/>
    <row r="501" ht="8.1999999999999993" customHeight="1"/>
    <row r="502" ht="8.1999999999999993" customHeight="1"/>
    <row r="503" ht="8.1999999999999993" customHeight="1"/>
    <row r="504" ht="8.1999999999999993" customHeight="1"/>
    <row r="505" ht="8.1999999999999993" customHeight="1"/>
    <row r="506" ht="8.1999999999999993" customHeight="1"/>
    <row r="507" ht="8.1999999999999993" customHeight="1"/>
    <row r="508" ht="8.1999999999999993" customHeight="1"/>
    <row r="509" ht="8.1999999999999993" customHeight="1"/>
    <row r="510" ht="8.1999999999999993" customHeight="1"/>
    <row r="511" ht="8.1999999999999993" customHeight="1"/>
    <row r="512" ht="8.1999999999999993" customHeight="1"/>
    <row r="513" ht="8.1999999999999993" customHeight="1"/>
    <row r="514" ht="8.1999999999999993" customHeight="1"/>
    <row r="515" ht="8.1999999999999993" customHeight="1"/>
    <row r="516" ht="8.1999999999999993" customHeight="1"/>
    <row r="517" ht="8.1999999999999993" customHeight="1"/>
    <row r="518" ht="8.1999999999999993" customHeight="1"/>
    <row r="519" ht="8.1999999999999993" customHeight="1"/>
    <row r="520" ht="8.1999999999999993" customHeight="1"/>
    <row r="521" ht="8.1999999999999993" customHeight="1"/>
    <row r="522" ht="8.1999999999999993" customHeight="1"/>
    <row r="523" ht="8.1999999999999993" customHeight="1"/>
    <row r="524" ht="8.1999999999999993" customHeight="1"/>
    <row r="525" ht="8.1999999999999993" customHeight="1"/>
    <row r="526" ht="8.1999999999999993" customHeight="1"/>
    <row r="527" ht="8.1999999999999993" customHeight="1"/>
    <row r="528" ht="8.1999999999999993" customHeight="1"/>
    <row r="529" ht="8.1999999999999993" customHeight="1"/>
    <row r="530" ht="8.1999999999999993" customHeight="1"/>
    <row r="531" ht="8.1999999999999993" customHeight="1"/>
    <row r="532" ht="8.1999999999999993" customHeight="1"/>
    <row r="533" ht="8.1999999999999993" customHeight="1"/>
    <row r="534" ht="8.1999999999999993" customHeight="1"/>
    <row r="535" ht="8.1999999999999993" customHeight="1"/>
    <row r="536" ht="8.1999999999999993" customHeight="1"/>
    <row r="537" ht="8.1999999999999993" customHeight="1"/>
    <row r="538" ht="8.1999999999999993" customHeight="1"/>
    <row r="539" ht="8.1999999999999993" customHeight="1"/>
    <row r="540" ht="8.1999999999999993" customHeight="1"/>
    <row r="541" ht="8.1999999999999993" customHeight="1"/>
    <row r="542" ht="8.1999999999999993" customHeight="1"/>
    <row r="543" ht="8.1999999999999993" customHeight="1"/>
    <row r="544" ht="8.1999999999999993" customHeight="1"/>
    <row r="545" ht="8.1999999999999993" customHeight="1"/>
    <row r="546" ht="8.1999999999999993" customHeight="1"/>
    <row r="547" ht="8.1999999999999993" customHeight="1"/>
    <row r="548" ht="8.1999999999999993" customHeight="1"/>
    <row r="549" ht="8.1999999999999993" customHeight="1"/>
    <row r="550" ht="8.1999999999999993" customHeight="1"/>
    <row r="551" ht="8.1999999999999993" customHeight="1"/>
    <row r="552" ht="8.1999999999999993" customHeight="1"/>
    <row r="553" ht="8.1999999999999993" customHeight="1"/>
    <row r="554" ht="8.1999999999999993" customHeight="1"/>
    <row r="555" ht="8.1999999999999993" customHeight="1"/>
    <row r="556" ht="8.1999999999999993" customHeight="1"/>
    <row r="557" ht="8.1999999999999993" customHeight="1"/>
    <row r="558" ht="8.1999999999999993" customHeight="1"/>
    <row r="559" ht="8.1999999999999993" customHeight="1"/>
    <row r="560" ht="8.1999999999999993" customHeight="1"/>
    <row r="561" ht="8.1999999999999993" customHeight="1"/>
    <row r="562" ht="8.1999999999999993" customHeight="1"/>
    <row r="563" ht="8.1999999999999993" customHeight="1"/>
    <row r="564" ht="8.1999999999999993" customHeight="1"/>
    <row r="565" ht="8.1999999999999993" customHeight="1"/>
    <row r="566" ht="8.1999999999999993" customHeight="1"/>
    <row r="567" ht="8.1999999999999993" customHeight="1"/>
    <row r="568" ht="8.1999999999999993" customHeight="1"/>
    <row r="569" ht="8.1999999999999993" customHeight="1"/>
    <row r="570" ht="8.1999999999999993" customHeight="1"/>
    <row r="571" ht="8.1999999999999993" customHeight="1"/>
    <row r="572" ht="8.1999999999999993" customHeight="1"/>
    <row r="573" ht="8.1999999999999993" customHeight="1"/>
    <row r="574" ht="8.1999999999999993" customHeight="1"/>
    <row r="575" ht="8.1999999999999993" customHeight="1"/>
    <row r="576" ht="8.1999999999999993" customHeight="1"/>
    <row r="577" ht="8.1999999999999993" customHeight="1"/>
    <row r="578" ht="8.1999999999999993" customHeight="1"/>
    <row r="579" ht="8.1999999999999993" customHeight="1"/>
    <row r="580" ht="8.1999999999999993" customHeight="1"/>
    <row r="581" ht="8.1999999999999993" customHeight="1"/>
    <row r="582" ht="8.1999999999999993" customHeight="1"/>
    <row r="583" ht="8.1999999999999993" customHeight="1"/>
    <row r="584" ht="8.1999999999999993" customHeight="1"/>
    <row r="585" ht="8.1999999999999993" customHeight="1"/>
    <row r="586" ht="8.1999999999999993" customHeight="1"/>
    <row r="587" ht="8.1999999999999993" customHeight="1"/>
    <row r="588" ht="8.1999999999999993" customHeight="1"/>
    <row r="589" ht="8.1999999999999993" customHeight="1"/>
    <row r="590" ht="8.1999999999999993" customHeight="1"/>
    <row r="591" ht="8.1999999999999993" customHeight="1"/>
    <row r="592" ht="8.1999999999999993" customHeight="1"/>
    <row r="593" ht="8.1999999999999993" customHeight="1"/>
    <row r="594" ht="8.1999999999999993" customHeight="1"/>
    <row r="595" ht="8.1999999999999993" customHeight="1"/>
    <row r="596" ht="8.1999999999999993" customHeight="1"/>
    <row r="597" ht="8.1999999999999993" customHeight="1"/>
  </sheetData>
  <sheetProtection selectLockedCells="1" selectUnlockedCells="1"/>
  <mergeCells count="90">
    <mergeCell ref="BB6:BD6"/>
    <mergeCell ref="B3:F4"/>
    <mergeCell ref="I3:L4"/>
    <mergeCell ref="I5:N6"/>
    <mergeCell ref="AB5:AE6"/>
    <mergeCell ref="AI5:AP6"/>
    <mergeCell ref="I7:N8"/>
    <mergeCell ref="AB7:AE8"/>
    <mergeCell ref="AI7:AU8"/>
    <mergeCell ref="BB8:BD8"/>
    <mergeCell ref="I9:N10"/>
    <mergeCell ref="R9:U10"/>
    <mergeCell ref="AI9:AS10"/>
    <mergeCell ref="AW9:AZ10"/>
    <mergeCell ref="BA9:BD10"/>
    <mergeCell ref="AW11:BD11"/>
    <mergeCell ref="BB12:BD12"/>
    <mergeCell ref="BC14:BD14"/>
    <mergeCell ref="BC15:BD15"/>
    <mergeCell ref="A18:G19"/>
    <mergeCell ref="I18:N19"/>
    <mergeCell ref="R18:AA19"/>
    <mergeCell ref="AW18:AZ19"/>
    <mergeCell ref="BA18:BD19"/>
    <mergeCell ref="C22:F23"/>
    <mergeCell ref="I22:N23"/>
    <mergeCell ref="R22:AP23"/>
    <mergeCell ref="AW22:BA23"/>
    <mergeCell ref="BB22:BD23"/>
    <mergeCell ref="A20:G20"/>
    <mergeCell ref="R20:AC21"/>
    <mergeCell ref="AZ20:BD20"/>
    <mergeCell ref="AW21:BA21"/>
    <mergeCell ref="BB21:BD21"/>
    <mergeCell ref="C24:F24"/>
    <mergeCell ref="AW24:BA24"/>
    <mergeCell ref="BB24:BD24"/>
    <mergeCell ref="I25:N26"/>
    <mergeCell ref="R25:AO26"/>
    <mergeCell ref="AW25:AZ26"/>
    <mergeCell ref="BA25:BD26"/>
    <mergeCell ref="I27:N28"/>
    <mergeCell ref="R27:AP28"/>
    <mergeCell ref="A33:E34"/>
    <mergeCell ref="I33:N34"/>
    <mergeCell ref="R33:AD34"/>
    <mergeCell ref="D37:F39"/>
    <mergeCell ref="I39:N40"/>
    <mergeCell ref="R39:AD40"/>
    <mergeCell ref="AW39:AZ40"/>
    <mergeCell ref="BC39:BD40"/>
    <mergeCell ref="BA33:BD34"/>
    <mergeCell ref="I35:N38"/>
    <mergeCell ref="R35:AQ38"/>
    <mergeCell ref="AW35:BB38"/>
    <mergeCell ref="BC35:BD38"/>
    <mergeCell ref="AW33:AZ34"/>
    <mergeCell ref="I41:N42"/>
    <mergeCell ref="R41:AQ42"/>
    <mergeCell ref="AW41:AY42"/>
    <mergeCell ref="BA41:BD42"/>
    <mergeCell ref="A45:G46"/>
    <mergeCell ref="AW45:AZ46"/>
    <mergeCell ref="BA45:BD46"/>
    <mergeCell ref="D47:F48"/>
    <mergeCell ref="I47:N48"/>
    <mergeCell ref="R47:AA48"/>
    <mergeCell ref="AW48:AZ49"/>
    <mergeCell ref="BA48:BD49"/>
    <mergeCell ref="D49:F50"/>
    <mergeCell ref="I49:N50"/>
    <mergeCell ref="R49:AP50"/>
    <mergeCell ref="A54:I55"/>
    <mergeCell ref="AW54:AZ55"/>
    <mergeCell ref="BA54:BD55"/>
    <mergeCell ref="L55:N56"/>
    <mergeCell ref="A56:E57"/>
    <mergeCell ref="R56:W57"/>
    <mergeCell ref="L57:N58"/>
    <mergeCell ref="AW57:AZ58"/>
    <mergeCell ref="BA57:BD58"/>
    <mergeCell ref="A61:J62"/>
    <mergeCell ref="AW61:AZ62"/>
    <mergeCell ref="BA61:BD62"/>
    <mergeCell ref="L62:N63"/>
    <mergeCell ref="A63:E64"/>
    <mergeCell ref="R63:W64"/>
    <mergeCell ref="L64:N65"/>
    <mergeCell ref="AW64:AZ65"/>
    <mergeCell ref="BA64:BD65"/>
  </mergeCells>
  <phoneticPr fontId="2"/>
  <printOptions horizontalCentered="1" verticalCentered="1"/>
  <pageMargins left="0.78740157480314965" right="0.39370078740157483" top="0.39370078740157483" bottom="0.39370078740157483" header="0" footer="0"/>
  <pageSetup paperSize="9" scale="68"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1BB2-A03C-4418-8E36-345B183755F6}">
  <sheetPr codeName="Sheet5">
    <pageSetUpPr fitToPage="1"/>
  </sheetPr>
  <dimension ref="A1:K38"/>
  <sheetViews>
    <sheetView tabSelected="1" view="pageLayout" zoomScaleNormal="100" workbookViewId="0">
      <selection activeCell="A16" sqref="A13:B37"/>
    </sheetView>
  </sheetViews>
  <sheetFormatPr defaultColWidth="9" defaultRowHeight="15.05" customHeight="1"/>
  <cols>
    <col min="1" max="1" width="3.88671875" style="13" customWidth="1"/>
    <col min="2" max="2" width="14.6640625" style="13" customWidth="1"/>
    <col min="3" max="3" width="9.88671875" style="13" customWidth="1"/>
    <col min="4" max="4" width="7" style="13" customWidth="1"/>
    <col min="5" max="5" width="33.33203125" style="13" customWidth="1"/>
    <col min="6" max="7" width="5.33203125" style="13" customWidth="1"/>
    <col min="8" max="8" width="13.6640625" style="13" customWidth="1"/>
    <col min="9" max="9" width="11.6640625" style="13" bestFit="1" customWidth="1"/>
    <col min="10" max="10" width="16.109375" style="13" customWidth="1"/>
    <col min="11" max="11" width="14.44140625" style="13" customWidth="1"/>
    <col min="12" max="12" width="7.33203125" style="13" customWidth="1"/>
    <col min="13" max="16384" width="9" style="13"/>
  </cols>
  <sheetData>
    <row r="1" spans="1:11" ht="15.05" customHeight="1">
      <c r="A1" s="412" t="s">
        <v>102</v>
      </c>
      <c r="B1" s="412"/>
      <c r="C1" s="412"/>
    </row>
    <row r="2" spans="1:11" ht="15.05" customHeight="1">
      <c r="A2" s="413"/>
      <c r="B2" s="413"/>
      <c r="C2" s="413"/>
      <c r="J2" s="30"/>
      <c r="K2" s="31" t="s">
        <v>103</v>
      </c>
    </row>
    <row r="3" spans="1:11" ht="15.05" customHeight="1">
      <c r="A3" s="388" t="s">
        <v>104</v>
      </c>
      <c r="B3" s="388"/>
      <c r="C3" s="388"/>
      <c r="D3" s="389" t="s">
        <v>105</v>
      </c>
      <c r="E3" s="390"/>
      <c r="F3" s="388" t="s">
        <v>106</v>
      </c>
      <c r="G3" s="388"/>
      <c r="H3" s="32" t="s">
        <v>107</v>
      </c>
      <c r="I3" s="32" t="s">
        <v>108</v>
      </c>
      <c r="J3" s="32" t="s">
        <v>109</v>
      </c>
      <c r="K3" s="32" t="s">
        <v>110</v>
      </c>
    </row>
    <row r="4" spans="1:11" ht="15.05" customHeight="1">
      <c r="A4" s="387" t="s">
        <v>111</v>
      </c>
      <c r="B4" s="387"/>
      <c r="C4" s="387"/>
      <c r="D4" s="33" t="s">
        <v>112</v>
      </c>
      <c r="E4" s="34"/>
      <c r="F4" s="416" t="s">
        <v>113</v>
      </c>
      <c r="G4" s="417"/>
      <c r="H4" s="35" t="s">
        <v>114</v>
      </c>
      <c r="I4" s="388" t="s">
        <v>115</v>
      </c>
      <c r="J4" s="388" t="s">
        <v>116</v>
      </c>
      <c r="K4" s="391" t="s">
        <v>117</v>
      </c>
    </row>
    <row r="5" spans="1:11" ht="15.05" customHeight="1">
      <c r="A5" s="387"/>
      <c r="B5" s="387"/>
      <c r="C5" s="387"/>
      <c r="D5" s="414" t="s">
        <v>118</v>
      </c>
      <c r="E5" s="415"/>
      <c r="F5" s="418"/>
      <c r="G5" s="419"/>
      <c r="H5" s="36" t="s">
        <v>1985</v>
      </c>
      <c r="I5" s="388"/>
      <c r="J5" s="388"/>
      <c r="K5" s="393"/>
    </row>
    <row r="6" spans="1:11" ht="15.05" customHeight="1">
      <c r="A6" s="387" t="s">
        <v>119</v>
      </c>
      <c r="B6" s="387"/>
      <c r="C6" s="387"/>
      <c r="D6" s="420" t="s">
        <v>120</v>
      </c>
      <c r="E6" s="421"/>
      <c r="F6" s="416" t="s">
        <v>121</v>
      </c>
      <c r="G6" s="417"/>
      <c r="H6" s="37" t="s">
        <v>122</v>
      </c>
      <c r="I6" s="388" t="s">
        <v>123</v>
      </c>
      <c r="J6" s="388" t="s">
        <v>116</v>
      </c>
      <c r="K6" s="391" t="s">
        <v>124</v>
      </c>
    </row>
    <row r="7" spans="1:11" ht="15.05" customHeight="1">
      <c r="A7" s="387"/>
      <c r="B7" s="387"/>
      <c r="C7" s="387"/>
      <c r="D7" s="414" t="s">
        <v>125</v>
      </c>
      <c r="E7" s="415"/>
      <c r="F7" s="418"/>
      <c r="G7" s="419"/>
      <c r="H7" s="36" t="s">
        <v>1985</v>
      </c>
      <c r="I7" s="388"/>
      <c r="J7" s="388"/>
      <c r="K7" s="393"/>
    </row>
    <row r="8" spans="1:11" ht="15.05" customHeight="1">
      <c r="A8" s="387" t="s">
        <v>126</v>
      </c>
      <c r="B8" s="387"/>
      <c r="C8" s="387"/>
      <c r="D8" s="420" t="s">
        <v>112</v>
      </c>
      <c r="E8" s="421"/>
      <c r="F8" s="416" t="s">
        <v>127</v>
      </c>
      <c r="G8" s="417"/>
      <c r="H8" s="391" t="s">
        <v>127</v>
      </c>
      <c r="I8" s="388" t="s">
        <v>128</v>
      </c>
      <c r="J8" s="388" t="s">
        <v>129</v>
      </c>
      <c r="K8" s="391" t="s">
        <v>130</v>
      </c>
    </row>
    <row r="9" spans="1:11" ht="15.05" customHeight="1">
      <c r="A9" s="387"/>
      <c r="B9" s="387"/>
      <c r="C9" s="387"/>
      <c r="D9" s="414" t="s">
        <v>118</v>
      </c>
      <c r="E9" s="415"/>
      <c r="F9" s="418"/>
      <c r="G9" s="419"/>
      <c r="H9" s="393"/>
      <c r="I9" s="388"/>
      <c r="J9" s="388"/>
      <c r="K9" s="393"/>
    </row>
    <row r="11" spans="1:11" ht="15.05" customHeight="1">
      <c r="B11" s="412" t="s">
        <v>1986</v>
      </c>
      <c r="C11" s="412"/>
      <c r="D11" s="412"/>
      <c r="E11" s="412"/>
      <c r="J11" s="399" t="s">
        <v>1987</v>
      </c>
      <c r="K11" s="399"/>
    </row>
    <row r="12" spans="1:11" ht="15.05" customHeight="1">
      <c r="B12" s="413"/>
      <c r="C12" s="413"/>
      <c r="D12" s="413"/>
      <c r="E12" s="413"/>
      <c r="J12" s="399"/>
      <c r="K12" s="399"/>
    </row>
    <row r="13" spans="1:11" ht="15.05" customHeight="1">
      <c r="A13" s="388" t="s">
        <v>131</v>
      </c>
      <c r="B13" s="388"/>
      <c r="C13" s="32" t="s">
        <v>132</v>
      </c>
      <c r="D13" s="389" t="s">
        <v>133</v>
      </c>
      <c r="E13" s="390"/>
      <c r="G13" s="388" t="s">
        <v>131</v>
      </c>
      <c r="H13" s="388"/>
      <c r="I13" s="32" t="s">
        <v>132</v>
      </c>
      <c r="J13" s="388" t="s">
        <v>134</v>
      </c>
      <c r="K13" s="388"/>
    </row>
    <row r="14" spans="1:11" ht="15.05" customHeight="1">
      <c r="A14" s="391" t="s">
        <v>135</v>
      </c>
      <c r="B14" s="391"/>
      <c r="C14" s="402">
        <v>458960</v>
      </c>
      <c r="D14" s="364" t="s">
        <v>136</v>
      </c>
      <c r="E14" s="409"/>
      <c r="G14" s="385" t="s">
        <v>137</v>
      </c>
      <c r="H14" s="388" t="s">
        <v>138</v>
      </c>
      <c r="I14" s="411">
        <v>718804</v>
      </c>
      <c r="J14" s="401" t="s">
        <v>139</v>
      </c>
      <c r="K14" s="401"/>
    </row>
    <row r="15" spans="1:11" ht="15.05" customHeight="1">
      <c r="A15" s="393" t="s">
        <v>140</v>
      </c>
      <c r="B15" s="393"/>
      <c r="C15" s="408"/>
      <c r="D15" s="372"/>
      <c r="E15" s="382"/>
      <c r="G15" s="410"/>
      <c r="H15" s="388"/>
      <c r="I15" s="411"/>
      <c r="J15" s="40" t="s">
        <v>141</v>
      </c>
      <c r="K15" s="40"/>
    </row>
    <row r="16" spans="1:11" ht="15.05" customHeight="1">
      <c r="A16" s="911" t="s">
        <v>1984</v>
      </c>
      <c r="B16" s="391" t="s">
        <v>142</v>
      </c>
      <c r="C16" s="402">
        <v>153294</v>
      </c>
      <c r="D16" s="16" t="s">
        <v>143</v>
      </c>
      <c r="E16" s="19"/>
      <c r="G16" s="410"/>
      <c r="H16" s="388"/>
      <c r="I16" s="411"/>
      <c r="J16" s="404" t="s">
        <v>144</v>
      </c>
      <c r="K16" s="404"/>
    </row>
    <row r="17" spans="1:11" ht="15.05" customHeight="1">
      <c r="A17" s="912"/>
      <c r="B17" s="392"/>
      <c r="C17" s="403"/>
      <c r="D17" s="20" t="s">
        <v>145</v>
      </c>
      <c r="E17" s="21"/>
      <c r="G17" s="410"/>
      <c r="H17" s="391" t="s">
        <v>146</v>
      </c>
      <c r="I17" s="405">
        <v>77606</v>
      </c>
      <c r="J17" s="401" t="s">
        <v>147</v>
      </c>
      <c r="K17" s="401"/>
    </row>
    <row r="18" spans="1:11" ht="15.05" customHeight="1">
      <c r="A18" s="912"/>
      <c r="B18" s="392"/>
      <c r="C18" s="403"/>
      <c r="D18" s="20" t="s">
        <v>148</v>
      </c>
      <c r="E18" s="21"/>
      <c r="G18" s="410"/>
      <c r="H18" s="392"/>
      <c r="I18" s="406"/>
      <c r="J18" s="40" t="s">
        <v>149</v>
      </c>
      <c r="K18" s="40"/>
    </row>
    <row r="19" spans="1:11" ht="15.05" customHeight="1">
      <c r="A19" s="912"/>
      <c r="B19" s="392"/>
      <c r="C19" s="403"/>
      <c r="D19" s="20" t="s">
        <v>150</v>
      </c>
      <c r="E19" s="21"/>
      <c r="G19" s="410"/>
      <c r="H19" s="392"/>
      <c r="I19" s="406"/>
      <c r="J19" s="40" t="s">
        <v>139</v>
      </c>
      <c r="K19" s="40"/>
    </row>
    <row r="20" spans="1:11" ht="15.05" customHeight="1">
      <c r="A20" s="912"/>
      <c r="B20" s="392"/>
      <c r="C20" s="403"/>
      <c r="D20" s="20" t="s">
        <v>151</v>
      </c>
      <c r="E20" s="21"/>
      <c r="G20" s="410"/>
      <c r="H20" s="393"/>
      <c r="I20" s="407"/>
      <c r="J20" s="17" t="s">
        <v>144</v>
      </c>
      <c r="K20" s="24"/>
    </row>
    <row r="21" spans="1:11" ht="15.05" customHeight="1">
      <c r="A21" s="912"/>
      <c r="B21" s="392"/>
      <c r="C21" s="403"/>
      <c r="D21" s="20" t="s">
        <v>152</v>
      </c>
      <c r="E21" s="21"/>
      <c r="G21" s="386"/>
      <c r="H21" s="32" t="s">
        <v>153</v>
      </c>
      <c r="I21" s="39">
        <f>SUM(I14:I20)</f>
        <v>796410</v>
      </c>
      <c r="J21" s="389"/>
      <c r="K21" s="390"/>
    </row>
    <row r="22" spans="1:11" ht="15.05" customHeight="1">
      <c r="A22" s="912"/>
      <c r="B22" s="392"/>
      <c r="C22" s="403"/>
      <c r="D22" s="20" t="s">
        <v>154</v>
      </c>
      <c r="E22" s="21"/>
      <c r="G22" s="388" t="s">
        <v>155</v>
      </c>
      <c r="H22" s="388"/>
      <c r="I22" s="39">
        <v>0</v>
      </c>
      <c r="J22" s="389"/>
      <c r="K22" s="390"/>
    </row>
    <row r="23" spans="1:11" ht="15.05" customHeight="1">
      <c r="A23" s="912"/>
      <c r="B23" s="392"/>
      <c r="C23" s="403"/>
      <c r="D23" s="20" t="s">
        <v>156</v>
      </c>
      <c r="E23" s="21"/>
      <c r="G23" s="388" t="s">
        <v>157</v>
      </c>
      <c r="H23" s="388"/>
      <c r="I23" s="39">
        <f>C14+C37+I21+I22</f>
        <v>1686905</v>
      </c>
      <c r="J23" s="389"/>
      <c r="K23" s="390"/>
    </row>
    <row r="24" spans="1:11" ht="15.05" customHeight="1">
      <c r="A24" s="912"/>
      <c r="B24" s="392"/>
      <c r="C24" s="403"/>
      <c r="D24" s="20" t="s">
        <v>158</v>
      </c>
      <c r="E24" s="21"/>
    </row>
    <row r="25" spans="1:11" ht="15.05" customHeight="1">
      <c r="A25" s="912"/>
      <c r="B25" s="392"/>
      <c r="C25" s="403"/>
      <c r="D25" s="372" t="s">
        <v>159</v>
      </c>
      <c r="E25" s="382"/>
    </row>
    <row r="26" spans="1:11" ht="15.05" customHeight="1">
      <c r="A26" s="912"/>
      <c r="B26" s="32" t="s">
        <v>160</v>
      </c>
      <c r="C26" s="41">
        <v>63089</v>
      </c>
      <c r="D26" s="383" t="s">
        <v>156</v>
      </c>
      <c r="E26" s="384"/>
    </row>
    <row r="27" spans="1:11" ht="15.05" customHeight="1">
      <c r="A27" s="912"/>
      <c r="B27" s="391" t="s">
        <v>161</v>
      </c>
      <c r="C27" s="394">
        <v>215152</v>
      </c>
      <c r="D27" s="16" t="s">
        <v>162</v>
      </c>
      <c r="E27" s="19"/>
      <c r="G27" s="397" t="s">
        <v>163</v>
      </c>
      <c r="H27" s="397"/>
      <c r="I27" s="397"/>
      <c r="J27" s="399" t="s">
        <v>1988</v>
      </c>
      <c r="K27" s="399"/>
    </row>
    <row r="28" spans="1:11" ht="15.05" customHeight="1">
      <c r="A28" s="912"/>
      <c r="B28" s="392"/>
      <c r="C28" s="395"/>
      <c r="D28" s="20" t="s">
        <v>164</v>
      </c>
      <c r="E28" s="21"/>
      <c r="G28" s="398"/>
      <c r="H28" s="398"/>
      <c r="I28" s="398"/>
      <c r="J28" s="400"/>
      <c r="K28" s="400"/>
    </row>
    <row r="29" spans="1:11" ht="15.05" customHeight="1">
      <c r="A29" s="912"/>
      <c r="B29" s="392"/>
      <c r="C29" s="395"/>
      <c r="D29" s="20" t="s">
        <v>165</v>
      </c>
      <c r="E29" s="21"/>
      <c r="G29" s="388" t="s">
        <v>131</v>
      </c>
      <c r="H29" s="388"/>
      <c r="I29" s="32" t="s">
        <v>132</v>
      </c>
      <c r="J29" s="388" t="s">
        <v>133</v>
      </c>
      <c r="K29" s="388"/>
    </row>
    <row r="30" spans="1:11" ht="15.05" customHeight="1">
      <c r="A30" s="912"/>
      <c r="B30" s="392"/>
      <c r="C30" s="395"/>
      <c r="D30" s="20" t="s">
        <v>158</v>
      </c>
      <c r="E30" s="21"/>
      <c r="G30" s="385" t="s">
        <v>166</v>
      </c>
      <c r="H30" s="32" t="s">
        <v>167</v>
      </c>
      <c r="I30" s="44">
        <v>0</v>
      </c>
      <c r="J30" s="387" t="s">
        <v>168</v>
      </c>
      <c r="K30" s="387"/>
    </row>
    <row r="31" spans="1:11" ht="15.05" customHeight="1">
      <c r="A31" s="912"/>
      <c r="B31" s="392"/>
      <c r="C31" s="395"/>
      <c r="D31" s="20" t="s">
        <v>169</v>
      </c>
      <c r="E31" s="21"/>
      <c r="G31" s="386"/>
      <c r="H31" s="32" t="s">
        <v>170</v>
      </c>
      <c r="I31" s="44">
        <v>95</v>
      </c>
      <c r="J31" s="387" t="s">
        <v>171</v>
      </c>
      <c r="K31" s="387"/>
    </row>
    <row r="32" spans="1:11" ht="15.05" customHeight="1">
      <c r="A32" s="912"/>
      <c r="B32" s="392"/>
      <c r="C32" s="395"/>
      <c r="D32" s="20" t="s">
        <v>156</v>
      </c>
      <c r="E32" s="21"/>
      <c r="G32" s="388" t="s">
        <v>153</v>
      </c>
      <c r="H32" s="388"/>
      <c r="I32" s="44">
        <f>SUM(I30:I31)</f>
        <v>95</v>
      </c>
      <c r="J32" s="387"/>
      <c r="K32" s="387"/>
    </row>
    <row r="33" spans="1:11" ht="15.05" customHeight="1">
      <c r="A33" s="912"/>
      <c r="B33" s="392"/>
      <c r="C33" s="395"/>
      <c r="D33" s="20" t="s">
        <v>172</v>
      </c>
      <c r="E33" s="21"/>
    </row>
    <row r="34" spans="1:11" ht="15.05" customHeight="1">
      <c r="A34" s="912"/>
      <c r="B34" s="392"/>
      <c r="C34" s="395"/>
      <c r="D34" s="20" t="s">
        <v>173</v>
      </c>
      <c r="E34" s="21"/>
    </row>
    <row r="35" spans="1:11" ht="15.05" customHeight="1">
      <c r="A35" s="912"/>
      <c r="B35" s="392"/>
      <c r="C35" s="395"/>
      <c r="D35" s="20" t="s">
        <v>174</v>
      </c>
      <c r="E35" s="21"/>
    </row>
    <row r="36" spans="1:11" ht="15.05" customHeight="1">
      <c r="A36" s="912"/>
      <c r="B36" s="393"/>
      <c r="C36" s="396"/>
      <c r="D36" s="366" t="s">
        <v>159</v>
      </c>
      <c r="E36" s="381"/>
    </row>
    <row r="37" spans="1:11" ht="15.05" customHeight="1">
      <c r="A37" s="913"/>
      <c r="B37" s="32" t="s">
        <v>153</v>
      </c>
      <c r="C37" s="44">
        <f>SUM(C16:C36)</f>
        <v>431535</v>
      </c>
      <c r="D37" s="383"/>
      <c r="E37" s="384"/>
      <c r="F37" s="45"/>
      <c r="G37" s="45"/>
      <c r="H37" s="45"/>
      <c r="I37" s="45"/>
      <c r="J37" s="45"/>
      <c r="K37" s="45"/>
    </row>
    <row r="38" spans="1:11" ht="15.05" customHeight="1">
      <c r="B38" s="27"/>
      <c r="C38" s="46"/>
    </row>
  </sheetData>
  <mergeCells count="66">
    <mergeCell ref="A8:C9"/>
    <mergeCell ref="A13:B13"/>
    <mergeCell ref="A14:B14"/>
    <mergeCell ref="A15:B15"/>
    <mergeCell ref="A16:A37"/>
    <mergeCell ref="D3:E3"/>
    <mergeCell ref="F3:G3"/>
    <mergeCell ref="A3:C3"/>
    <mergeCell ref="A1:C2"/>
    <mergeCell ref="F4:G5"/>
    <mergeCell ref="I4:I5"/>
    <mergeCell ref="J4:J5"/>
    <mergeCell ref="K4:K5"/>
    <mergeCell ref="D5:E5"/>
    <mergeCell ref="A4:C5"/>
    <mergeCell ref="K6:K7"/>
    <mergeCell ref="D7:E7"/>
    <mergeCell ref="D8:E8"/>
    <mergeCell ref="F8:G9"/>
    <mergeCell ref="H8:H9"/>
    <mergeCell ref="I8:I9"/>
    <mergeCell ref="J8:J9"/>
    <mergeCell ref="K8:K9"/>
    <mergeCell ref="D9:E9"/>
    <mergeCell ref="J6:J7"/>
    <mergeCell ref="D6:E6"/>
    <mergeCell ref="F6:G7"/>
    <mergeCell ref="I6:I7"/>
    <mergeCell ref="A6:C7"/>
    <mergeCell ref="B11:E12"/>
    <mergeCell ref="J11:K12"/>
    <mergeCell ref="D13:E13"/>
    <mergeCell ref="G13:H13"/>
    <mergeCell ref="J13:K13"/>
    <mergeCell ref="J14:K14"/>
    <mergeCell ref="B16:B25"/>
    <mergeCell ref="C16:C25"/>
    <mergeCell ref="J16:K16"/>
    <mergeCell ref="H17:H20"/>
    <mergeCell ref="I17:I20"/>
    <mergeCell ref="J17:K17"/>
    <mergeCell ref="J21:K21"/>
    <mergeCell ref="G22:H22"/>
    <mergeCell ref="J22:K22"/>
    <mergeCell ref="C14:C15"/>
    <mergeCell ref="D14:E15"/>
    <mergeCell ref="G14:G21"/>
    <mergeCell ref="H14:H16"/>
    <mergeCell ref="I14:I16"/>
    <mergeCell ref="G23:H23"/>
    <mergeCell ref="J23:K23"/>
    <mergeCell ref="D25:E25"/>
    <mergeCell ref="D26:E26"/>
    <mergeCell ref="B27:B36"/>
    <mergeCell ref="C27:C36"/>
    <mergeCell ref="G27:I28"/>
    <mergeCell ref="J27:K28"/>
    <mergeCell ref="G29:H29"/>
    <mergeCell ref="J29:K29"/>
    <mergeCell ref="D37:E37"/>
    <mergeCell ref="G30:G31"/>
    <mergeCell ref="J30:K30"/>
    <mergeCell ref="J31:K31"/>
    <mergeCell ref="G32:H32"/>
    <mergeCell ref="J32:K32"/>
    <mergeCell ref="D36:E36"/>
  </mergeCells>
  <phoneticPr fontId="2"/>
  <pageMargins left="0.78740157480314965" right="0.39370078740157483" top="0.39370078740157483" bottom="0.39370078740157483" header="0" footer="0"/>
  <pageSetup paperSize="9" scale="91" orientation="landscape"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5D85-3CDB-4AFF-98DB-F7F64793ED5A}">
  <sheetPr codeName="Sheet6">
    <pageSetUpPr fitToPage="1"/>
  </sheetPr>
  <dimension ref="A1:I26"/>
  <sheetViews>
    <sheetView view="pageLayout" zoomScaleNormal="75" workbookViewId="0"/>
  </sheetViews>
  <sheetFormatPr defaultColWidth="9" defaultRowHeight="14.4"/>
  <cols>
    <col min="1" max="1" width="16.33203125" style="51" customWidth="1"/>
    <col min="2" max="2" width="10.6640625" style="56" customWidth="1"/>
    <col min="3" max="3" width="20.109375" style="56" customWidth="1"/>
    <col min="4" max="4" width="31.109375" style="56" customWidth="1"/>
    <col min="5" max="5" width="3.33203125" style="51" customWidth="1"/>
    <col min="6" max="6" width="16.5546875" style="51" customWidth="1"/>
    <col min="7" max="7" width="10.6640625" style="56" customWidth="1"/>
    <col min="8" max="8" width="20.109375" style="56" customWidth="1"/>
    <col min="9" max="9" width="31.109375" style="56" customWidth="1"/>
    <col min="10" max="16384" width="9" style="51"/>
  </cols>
  <sheetData>
    <row r="1" spans="1:9" s="47" customFormat="1" ht="26.2" customHeight="1">
      <c r="A1" s="47" t="s">
        <v>175</v>
      </c>
      <c r="B1" s="48"/>
      <c r="C1" s="48"/>
      <c r="D1" s="49"/>
      <c r="G1" s="48"/>
      <c r="H1" s="48"/>
      <c r="I1" s="49"/>
    </row>
    <row r="2" spans="1:9" ht="26.2" customHeight="1">
      <c r="A2" s="50" t="s">
        <v>176</v>
      </c>
      <c r="B2" s="50" t="s">
        <v>177</v>
      </c>
      <c r="C2" s="50" t="s">
        <v>178</v>
      </c>
      <c r="D2" s="50" t="s">
        <v>1854</v>
      </c>
      <c r="F2" s="50" t="s">
        <v>176</v>
      </c>
      <c r="G2" s="50" t="s">
        <v>177</v>
      </c>
      <c r="H2" s="50" t="s">
        <v>178</v>
      </c>
      <c r="I2" s="50" t="s">
        <v>1854</v>
      </c>
    </row>
    <row r="3" spans="1:9" ht="26.2" customHeight="1">
      <c r="A3" s="52" t="s">
        <v>179</v>
      </c>
      <c r="B3" s="50" t="s">
        <v>180</v>
      </c>
      <c r="C3" s="52" t="s">
        <v>181</v>
      </c>
      <c r="D3" s="53" t="s">
        <v>182</v>
      </c>
      <c r="F3" s="52" t="s">
        <v>183</v>
      </c>
      <c r="G3" s="50" t="s">
        <v>184</v>
      </c>
      <c r="H3" s="52" t="s">
        <v>185</v>
      </c>
      <c r="I3" s="53" t="s">
        <v>186</v>
      </c>
    </row>
    <row r="4" spans="1:9" ht="26.2" customHeight="1">
      <c r="A4" s="422" t="s">
        <v>187</v>
      </c>
      <c r="B4" s="50" t="s">
        <v>180</v>
      </c>
      <c r="C4" s="52" t="s">
        <v>188</v>
      </c>
      <c r="D4" s="53" t="s">
        <v>189</v>
      </c>
      <c r="F4" s="52" t="s">
        <v>190</v>
      </c>
      <c r="G4" s="50" t="s">
        <v>191</v>
      </c>
      <c r="H4" s="52" t="s">
        <v>185</v>
      </c>
      <c r="I4" s="53" t="s">
        <v>192</v>
      </c>
    </row>
    <row r="5" spans="1:9" ht="26.2" customHeight="1">
      <c r="A5" s="422"/>
      <c r="B5" s="50" t="s">
        <v>193</v>
      </c>
      <c r="C5" s="52" t="s">
        <v>1855</v>
      </c>
      <c r="D5" s="53" t="s">
        <v>194</v>
      </c>
      <c r="F5" s="52" t="s">
        <v>195</v>
      </c>
      <c r="G5" s="50" t="s">
        <v>191</v>
      </c>
      <c r="H5" s="52" t="s">
        <v>185</v>
      </c>
      <c r="I5" s="53" t="s">
        <v>196</v>
      </c>
    </row>
    <row r="6" spans="1:9" ht="26.2" customHeight="1">
      <c r="A6" s="422"/>
      <c r="B6" s="50" t="s">
        <v>197</v>
      </c>
      <c r="C6" s="52" t="s">
        <v>198</v>
      </c>
      <c r="D6" s="53" t="s">
        <v>182</v>
      </c>
      <c r="F6" s="422" t="s">
        <v>199</v>
      </c>
      <c r="G6" s="50" t="s">
        <v>200</v>
      </c>
      <c r="H6" s="52" t="s">
        <v>185</v>
      </c>
      <c r="I6" s="53" t="s">
        <v>201</v>
      </c>
    </row>
    <row r="7" spans="1:9" ht="26.2" customHeight="1">
      <c r="A7" s="52" t="s">
        <v>202</v>
      </c>
      <c r="B7" s="50" t="s">
        <v>203</v>
      </c>
      <c r="C7" s="52" t="s">
        <v>204</v>
      </c>
      <c r="D7" s="53" t="s">
        <v>205</v>
      </c>
      <c r="F7" s="422"/>
      <c r="G7" s="50" t="s">
        <v>206</v>
      </c>
      <c r="H7" s="52" t="s">
        <v>207</v>
      </c>
      <c r="I7" s="53" t="s">
        <v>208</v>
      </c>
    </row>
    <row r="8" spans="1:9" ht="26.2" customHeight="1">
      <c r="A8" s="52" t="s">
        <v>209</v>
      </c>
      <c r="B8" s="50" t="s">
        <v>210</v>
      </c>
      <c r="C8" s="52" t="s">
        <v>181</v>
      </c>
      <c r="D8" s="53" t="s">
        <v>182</v>
      </c>
      <c r="F8" s="422"/>
      <c r="G8" s="50" t="s">
        <v>211</v>
      </c>
      <c r="H8" s="52" t="s">
        <v>212</v>
      </c>
      <c r="I8" s="53" t="s">
        <v>213</v>
      </c>
    </row>
    <row r="9" spans="1:9" ht="26.2" customHeight="1">
      <c r="A9" s="423" t="s">
        <v>214</v>
      </c>
      <c r="B9" s="50" t="s">
        <v>215</v>
      </c>
      <c r="C9" s="52" t="s">
        <v>216</v>
      </c>
      <c r="D9" s="53" t="s">
        <v>1856</v>
      </c>
      <c r="F9" s="422" t="s">
        <v>217</v>
      </c>
      <c r="G9" s="50" t="s">
        <v>218</v>
      </c>
      <c r="H9" s="52" t="s">
        <v>185</v>
      </c>
      <c r="I9" s="53" t="s">
        <v>219</v>
      </c>
    </row>
    <row r="10" spans="1:9" ht="26.2" customHeight="1">
      <c r="A10" s="424"/>
      <c r="B10" s="50" t="s">
        <v>215</v>
      </c>
      <c r="C10" s="52" t="s">
        <v>181</v>
      </c>
      <c r="D10" s="53" t="s">
        <v>182</v>
      </c>
      <c r="F10" s="422"/>
      <c r="G10" s="50" t="s">
        <v>220</v>
      </c>
      <c r="H10" s="52" t="s">
        <v>221</v>
      </c>
      <c r="I10" s="53" t="s">
        <v>222</v>
      </c>
    </row>
    <row r="11" spans="1:9" ht="26.2" customHeight="1">
      <c r="A11" s="52" t="s">
        <v>223</v>
      </c>
      <c r="B11" s="50" t="s">
        <v>224</v>
      </c>
      <c r="C11" s="52" t="s">
        <v>225</v>
      </c>
      <c r="D11" s="53" t="s">
        <v>226</v>
      </c>
      <c r="F11" s="422"/>
      <c r="G11" s="50" t="s">
        <v>227</v>
      </c>
      <c r="H11" s="52" t="s">
        <v>207</v>
      </c>
      <c r="I11" s="53" t="s">
        <v>228</v>
      </c>
    </row>
    <row r="12" spans="1:9" ht="26.2" customHeight="1">
      <c r="A12" s="422" t="s">
        <v>229</v>
      </c>
      <c r="B12" s="50" t="s">
        <v>230</v>
      </c>
      <c r="C12" s="52" t="s">
        <v>225</v>
      </c>
      <c r="D12" s="53" t="s">
        <v>231</v>
      </c>
      <c r="F12" s="422"/>
      <c r="G12" s="50" t="s">
        <v>232</v>
      </c>
      <c r="H12" s="52" t="s">
        <v>225</v>
      </c>
      <c r="I12" s="53" t="s">
        <v>233</v>
      </c>
    </row>
    <row r="13" spans="1:9" ht="26.2" customHeight="1">
      <c r="A13" s="422"/>
      <c r="B13" s="50" t="s">
        <v>234</v>
      </c>
      <c r="C13" s="52" t="s">
        <v>181</v>
      </c>
      <c r="D13" s="53" t="s">
        <v>235</v>
      </c>
      <c r="F13" s="422"/>
      <c r="G13" s="50" t="s">
        <v>236</v>
      </c>
      <c r="H13" s="52" t="s">
        <v>198</v>
      </c>
      <c r="I13" s="53" t="s">
        <v>182</v>
      </c>
    </row>
    <row r="14" spans="1:9" ht="26.2" customHeight="1">
      <c r="A14" s="422"/>
      <c r="B14" s="50" t="s">
        <v>211</v>
      </c>
      <c r="C14" s="52" t="s">
        <v>212</v>
      </c>
      <c r="D14" s="53" t="s">
        <v>237</v>
      </c>
      <c r="F14" s="52" t="s">
        <v>238</v>
      </c>
      <c r="G14" s="50" t="s">
        <v>239</v>
      </c>
      <c r="H14" s="52" t="s">
        <v>212</v>
      </c>
      <c r="I14" s="53" t="s">
        <v>240</v>
      </c>
    </row>
    <row r="15" spans="1:9" ht="26.2" customHeight="1">
      <c r="A15" s="422"/>
      <c r="B15" s="50" t="s">
        <v>241</v>
      </c>
      <c r="C15" s="52" t="s">
        <v>185</v>
      </c>
      <c r="D15" s="53" t="s">
        <v>242</v>
      </c>
      <c r="F15" s="52" t="s">
        <v>243</v>
      </c>
      <c r="G15" s="50" t="s">
        <v>244</v>
      </c>
      <c r="H15" s="52" t="s">
        <v>212</v>
      </c>
      <c r="I15" s="53" t="s">
        <v>245</v>
      </c>
    </row>
    <row r="16" spans="1:9" ht="26.2" customHeight="1">
      <c r="A16" s="422" t="s">
        <v>246</v>
      </c>
      <c r="B16" s="50" t="s">
        <v>191</v>
      </c>
      <c r="C16" s="52" t="s">
        <v>185</v>
      </c>
      <c r="D16" s="53" t="s">
        <v>247</v>
      </c>
      <c r="F16" s="422" t="s">
        <v>248</v>
      </c>
      <c r="G16" s="50" t="s">
        <v>249</v>
      </c>
      <c r="H16" s="52" t="s">
        <v>212</v>
      </c>
      <c r="I16" s="53" t="s">
        <v>250</v>
      </c>
    </row>
    <row r="17" spans="1:9" ht="26.2" customHeight="1">
      <c r="A17" s="422"/>
      <c r="B17" s="50" t="s">
        <v>251</v>
      </c>
      <c r="C17" s="52" t="s">
        <v>212</v>
      </c>
      <c r="D17" s="53" t="s">
        <v>252</v>
      </c>
      <c r="F17" s="422"/>
      <c r="G17" s="50" t="s">
        <v>253</v>
      </c>
      <c r="H17" s="52" t="s">
        <v>225</v>
      </c>
      <c r="I17" s="53" t="s">
        <v>254</v>
      </c>
    </row>
    <row r="18" spans="1:9" ht="26.2" customHeight="1">
      <c r="A18" s="422"/>
      <c r="B18" s="50" t="s">
        <v>255</v>
      </c>
      <c r="C18" s="52" t="s">
        <v>1857</v>
      </c>
      <c r="D18" s="53" t="s">
        <v>233</v>
      </c>
      <c r="F18" s="52" t="s">
        <v>256</v>
      </c>
      <c r="G18" s="55" t="s">
        <v>257</v>
      </c>
      <c r="H18" s="52" t="s">
        <v>207</v>
      </c>
      <c r="I18" s="53" t="s">
        <v>258</v>
      </c>
    </row>
    <row r="19" spans="1:9" ht="26.2" customHeight="1">
      <c r="A19" s="422" t="s">
        <v>259</v>
      </c>
      <c r="B19" s="50" t="s">
        <v>230</v>
      </c>
      <c r="C19" s="52" t="s">
        <v>185</v>
      </c>
      <c r="D19" s="53" t="s">
        <v>260</v>
      </c>
      <c r="F19" s="53" t="s">
        <v>261</v>
      </c>
      <c r="G19" s="50" t="s">
        <v>191</v>
      </c>
      <c r="H19" s="52" t="s">
        <v>185</v>
      </c>
      <c r="I19" s="53" t="s">
        <v>262</v>
      </c>
    </row>
    <row r="20" spans="1:9" ht="26.2" customHeight="1">
      <c r="A20" s="422"/>
      <c r="B20" s="50" t="s">
        <v>263</v>
      </c>
      <c r="C20" s="52" t="s">
        <v>207</v>
      </c>
      <c r="D20" s="53" t="s">
        <v>264</v>
      </c>
      <c r="F20" s="52" t="s">
        <v>265</v>
      </c>
      <c r="G20" s="50" t="s">
        <v>255</v>
      </c>
      <c r="H20" s="52" t="s">
        <v>212</v>
      </c>
      <c r="I20" s="53" t="s">
        <v>266</v>
      </c>
    </row>
    <row r="21" spans="1:9" ht="26.2" customHeight="1">
      <c r="A21" s="422"/>
      <c r="B21" s="50" t="s">
        <v>267</v>
      </c>
      <c r="C21" s="52" t="s">
        <v>212</v>
      </c>
      <c r="D21" s="53" t="s">
        <v>1858</v>
      </c>
      <c r="F21" s="52" t="s">
        <v>268</v>
      </c>
      <c r="G21" s="50" t="s">
        <v>241</v>
      </c>
      <c r="H21" s="52" t="s">
        <v>185</v>
      </c>
      <c r="I21" s="53" t="s">
        <v>208</v>
      </c>
    </row>
    <row r="22" spans="1:9" ht="26.2" customHeight="1">
      <c r="A22" s="422" t="s">
        <v>269</v>
      </c>
      <c r="B22" s="50" t="s">
        <v>270</v>
      </c>
      <c r="C22" s="52" t="s">
        <v>207</v>
      </c>
      <c r="D22" s="53" t="s">
        <v>271</v>
      </c>
      <c r="F22" s="52" t="s">
        <v>272</v>
      </c>
      <c r="G22" s="50" t="s">
        <v>273</v>
      </c>
      <c r="H22" s="52" t="s">
        <v>274</v>
      </c>
      <c r="I22" s="53" t="s">
        <v>275</v>
      </c>
    </row>
    <row r="23" spans="1:9" ht="26.2" customHeight="1">
      <c r="A23" s="422"/>
      <c r="B23" s="55" t="s">
        <v>276</v>
      </c>
      <c r="C23" s="52" t="s">
        <v>181</v>
      </c>
      <c r="D23" s="53" t="s">
        <v>277</v>
      </c>
      <c r="F23" s="52" t="s">
        <v>278</v>
      </c>
      <c r="G23" s="50" t="s">
        <v>239</v>
      </c>
      <c r="H23" s="52" t="s">
        <v>212</v>
      </c>
      <c r="I23" s="53" t="s">
        <v>279</v>
      </c>
    </row>
    <row r="24" spans="1:9" ht="26.2" customHeight="1">
      <c r="A24" s="422" t="s">
        <v>280</v>
      </c>
      <c r="B24" s="50" t="s">
        <v>281</v>
      </c>
      <c r="C24" s="52" t="s">
        <v>185</v>
      </c>
      <c r="D24" s="53" t="s">
        <v>282</v>
      </c>
      <c r="F24" s="52" t="s">
        <v>283</v>
      </c>
      <c r="G24" s="50" t="s">
        <v>284</v>
      </c>
      <c r="H24" s="52" t="s">
        <v>274</v>
      </c>
      <c r="I24" s="53" t="s">
        <v>285</v>
      </c>
    </row>
    <row r="25" spans="1:9" ht="26.2" customHeight="1">
      <c r="A25" s="422"/>
      <c r="B25" s="50" t="s">
        <v>286</v>
      </c>
      <c r="C25" s="52" t="s">
        <v>207</v>
      </c>
      <c r="D25" s="53" t="s">
        <v>264</v>
      </c>
      <c r="F25" s="52" t="s">
        <v>287</v>
      </c>
      <c r="G25" s="50" t="s">
        <v>284</v>
      </c>
      <c r="H25" s="52" t="s">
        <v>288</v>
      </c>
      <c r="I25" s="53" t="s">
        <v>182</v>
      </c>
    </row>
    <row r="26" spans="1:9" ht="26.2" customHeight="1"/>
  </sheetData>
  <sheetProtection selectLockedCells="1" selectUnlockedCells="1"/>
  <mergeCells count="10">
    <mergeCell ref="A19:A21"/>
    <mergeCell ref="A22:A23"/>
    <mergeCell ref="A24:A25"/>
    <mergeCell ref="A4:A6"/>
    <mergeCell ref="F6:F8"/>
    <mergeCell ref="A9:A10"/>
    <mergeCell ref="F9:F13"/>
    <mergeCell ref="A12:A15"/>
    <mergeCell ref="A16:A18"/>
    <mergeCell ref="F16:F17"/>
  </mergeCells>
  <phoneticPr fontId="2"/>
  <pageMargins left="0.78740157480314965" right="0.39370078740157483" top="0.39370078740157483" bottom="0.39370078740157483" header="0" footer="0"/>
  <pageSetup paperSize="9" scale="77"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5395-9429-4646-A4EF-465AF88ECF00}">
  <sheetPr codeName="Sheet7">
    <pageSetUpPr fitToPage="1"/>
  </sheetPr>
  <dimension ref="A2:P28"/>
  <sheetViews>
    <sheetView view="pageLayout" zoomScaleNormal="100" workbookViewId="0">
      <selection activeCell="A2" sqref="A2:D2"/>
    </sheetView>
  </sheetViews>
  <sheetFormatPr defaultColWidth="9" defaultRowHeight="14.4"/>
  <cols>
    <col min="1" max="1" width="21.21875" style="51" customWidth="1"/>
    <col min="2" max="4" width="8.21875" style="56" customWidth="1"/>
    <col min="5" max="14" width="7.77734375" style="56" customWidth="1"/>
    <col min="15" max="16" width="9.6640625" style="56" customWidth="1"/>
    <col min="17" max="25" width="8.109375" style="51" customWidth="1"/>
    <col min="26" max="16384" width="9" style="51"/>
  </cols>
  <sheetData>
    <row r="2" spans="1:16" ht="20.95" customHeight="1">
      <c r="A2" s="429" t="s">
        <v>289</v>
      </c>
      <c r="B2" s="429"/>
      <c r="C2" s="429"/>
      <c r="D2" s="429"/>
      <c r="E2" s="428" t="s">
        <v>1859</v>
      </c>
      <c r="F2" s="428"/>
      <c r="G2" s="428"/>
      <c r="H2" s="428"/>
      <c r="I2" s="428"/>
      <c r="J2" s="428"/>
      <c r="K2" s="428"/>
      <c r="L2" s="428"/>
      <c r="M2" s="428"/>
      <c r="N2" s="428" t="s">
        <v>290</v>
      </c>
      <c r="O2" s="428"/>
      <c r="P2" s="428"/>
    </row>
    <row r="3" spans="1:16" ht="20.3" customHeight="1">
      <c r="A3" s="431" t="s">
        <v>291</v>
      </c>
      <c r="B3" s="432" t="s">
        <v>292</v>
      </c>
      <c r="C3" s="433" t="s">
        <v>293</v>
      </c>
      <c r="D3" s="432" t="s">
        <v>294</v>
      </c>
      <c r="E3" s="431" t="s">
        <v>295</v>
      </c>
      <c r="F3" s="431"/>
      <c r="G3" s="431"/>
      <c r="H3" s="431"/>
      <c r="I3" s="431"/>
      <c r="J3" s="431"/>
      <c r="K3" s="431"/>
      <c r="L3" s="431"/>
      <c r="M3" s="431"/>
      <c r="N3" s="431"/>
      <c r="O3" s="432" t="s">
        <v>296</v>
      </c>
      <c r="P3" s="432" t="s">
        <v>297</v>
      </c>
    </row>
    <row r="4" spans="1:16" ht="40.75" customHeight="1">
      <c r="A4" s="431"/>
      <c r="B4" s="432"/>
      <c r="C4" s="432"/>
      <c r="D4" s="432"/>
      <c r="E4" s="59" t="s">
        <v>298</v>
      </c>
      <c r="F4" s="58" t="s">
        <v>299</v>
      </c>
      <c r="G4" s="58" t="s">
        <v>300</v>
      </c>
      <c r="H4" s="58" t="s">
        <v>301</v>
      </c>
      <c r="I4" s="58" t="s">
        <v>302</v>
      </c>
      <c r="J4" s="58" t="s">
        <v>303</v>
      </c>
      <c r="K4" s="58" t="s">
        <v>304</v>
      </c>
      <c r="L4" s="58" t="s">
        <v>305</v>
      </c>
      <c r="M4" s="60" t="s">
        <v>306</v>
      </c>
      <c r="N4" s="58" t="s">
        <v>307</v>
      </c>
      <c r="O4" s="432"/>
      <c r="P4" s="432"/>
    </row>
    <row r="5" spans="1:16" ht="21.95" customHeight="1">
      <c r="A5" s="61" t="s">
        <v>308</v>
      </c>
      <c r="B5" s="62">
        <v>284</v>
      </c>
      <c r="C5" s="62">
        <v>5</v>
      </c>
      <c r="D5" s="62">
        <v>1</v>
      </c>
      <c r="E5" s="62">
        <v>133</v>
      </c>
      <c r="F5" s="62">
        <v>53</v>
      </c>
      <c r="G5" s="62">
        <v>47</v>
      </c>
      <c r="H5" s="62">
        <v>16</v>
      </c>
      <c r="I5" s="62">
        <v>22</v>
      </c>
      <c r="J5" s="63" t="s">
        <v>309</v>
      </c>
      <c r="K5" s="63" t="s">
        <v>309</v>
      </c>
      <c r="L5" s="63" t="s">
        <v>309</v>
      </c>
      <c r="M5" s="62">
        <v>4</v>
      </c>
      <c r="N5" s="63" t="s">
        <v>309</v>
      </c>
      <c r="O5" s="62">
        <v>2</v>
      </c>
      <c r="P5" s="62">
        <v>1</v>
      </c>
    </row>
    <row r="6" spans="1:16" ht="21.95" customHeight="1">
      <c r="A6" s="61" t="s">
        <v>310</v>
      </c>
      <c r="B6" s="62">
        <v>17</v>
      </c>
      <c r="C6" s="62">
        <v>2</v>
      </c>
      <c r="D6" s="63" t="s">
        <v>309</v>
      </c>
      <c r="E6" s="62">
        <v>6</v>
      </c>
      <c r="F6" s="62">
        <v>4</v>
      </c>
      <c r="G6" s="62">
        <v>1</v>
      </c>
      <c r="H6" s="62">
        <v>2</v>
      </c>
      <c r="I6" s="62">
        <v>2</v>
      </c>
      <c r="J6" s="63" t="s">
        <v>309</v>
      </c>
      <c r="K6" s="63" t="s">
        <v>309</v>
      </c>
      <c r="L6" s="63" t="s">
        <v>309</v>
      </c>
      <c r="M6" s="63" t="s">
        <v>309</v>
      </c>
      <c r="N6" s="63" t="s">
        <v>309</v>
      </c>
      <c r="O6" s="63" t="s">
        <v>309</v>
      </c>
      <c r="P6" s="63" t="s">
        <v>309</v>
      </c>
    </row>
    <row r="7" spans="1:16" ht="21.95" customHeight="1">
      <c r="A7" s="61" t="s">
        <v>311</v>
      </c>
      <c r="B7" s="62">
        <v>43</v>
      </c>
      <c r="C7" s="63" t="s">
        <v>309</v>
      </c>
      <c r="D7" s="63" t="s">
        <v>312</v>
      </c>
      <c r="E7" s="62">
        <v>7</v>
      </c>
      <c r="F7" s="62">
        <v>13</v>
      </c>
      <c r="G7" s="62">
        <v>13</v>
      </c>
      <c r="H7" s="62">
        <v>5</v>
      </c>
      <c r="I7" s="62">
        <v>3</v>
      </c>
      <c r="J7" s="63" t="s">
        <v>309</v>
      </c>
      <c r="K7" s="63" t="s">
        <v>309</v>
      </c>
      <c r="L7" s="63" t="s">
        <v>309</v>
      </c>
      <c r="M7" s="62">
        <v>2</v>
      </c>
      <c r="N7" s="63" t="s">
        <v>309</v>
      </c>
      <c r="O7" s="63" t="s">
        <v>309</v>
      </c>
      <c r="P7" s="63" t="s">
        <v>309</v>
      </c>
    </row>
    <row r="8" spans="1:16" ht="21.95" customHeight="1">
      <c r="A8" s="61" t="s">
        <v>313</v>
      </c>
      <c r="B8" s="62">
        <v>42</v>
      </c>
      <c r="C8" s="63" t="s">
        <v>309</v>
      </c>
      <c r="D8" s="63" t="s">
        <v>312</v>
      </c>
      <c r="E8" s="62">
        <v>17</v>
      </c>
      <c r="F8" s="62">
        <v>4</v>
      </c>
      <c r="G8" s="62">
        <v>16</v>
      </c>
      <c r="H8" s="62">
        <v>5</v>
      </c>
      <c r="I8" s="63" t="s">
        <v>309</v>
      </c>
      <c r="J8" s="63" t="s">
        <v>309</v>
      </c>
      <c r="K8" s="63" t="s">
        <v>309</v>
      </c>
      <c r="L8" s="63" t="s">
        <v>309</v>
      </c>
      <c r="M8" s="63" t="s">
        <v>309</v>
      </c>
      <c r="N8" s="63" t="s">
        <v>309</v>
      </c>
      <c r="O8" s="63" t="s">
        <v>309</v>
      </c>
      <c r="P8" s="63" t="s">
        <v>309</v>
      </c>
    </row>
    <row r="9" spans="1:16" ht="21.95" customHeight="1">
      <c r="A9" s="61" t="s">
        <v>314</v>
      </c>
      <c r="B9" s="62">
        <v>23</v>
      </c>
      <c r="C9" s="63" t="s">
        <v>309</v>
      </c>
      <c r="D9" s="63" t="s">
        <v>312</v>
      </c>
      <c r="E9" s="62">
        <v>13</v>
      </c>
      <c r="F9" s="62">
        <v>6</v>
      </c>
      <c r="G9" s="62">
        <v>3</v>
      </c>
      <c r="H9" s="63" t="s">
        <v>309</v>
      </c>
      <c r="I9" s="63" t="s">
        <v>309</v>
      </c>
      <c r="J9" s="63" t="s">
        <v>309</v>
      </c>
      <c r="K9" s="63" t="s">
        <v>309</v>
      </c>
      <c r="L9" s="63" t="s">
        <v>309</v>
      </c>
      <c r="M9" s="62">
        <v>1</v>
      </c>
      <c r="N9" s="63" t="s">
        <v>309</v>
      </c>
      <c r="O9" s="63" t="s">
        <v>309</v>
      </c>
      <c r="P9" s="63" t="s">
        <v>309</v>
      </c>
    </row>
    <row r="10" spans="1:16" ht="21.95" customHeight="1">
      <c r="A10" s="61" t="s">
        <v>315</v>
      </c>
      <c r="B10" s="62">
        <v>29</v>
      </c>
      <c r="C10" s="62">
        <v>1</v>
      </c>
      <c r="D10" s="63" t="s">
        <v>312</v>
      </c>
      <c r="E10" s="62">
        <v>13</v>
      </c>
      <c r="F10" s="62">
        <v>4</v>
      </c>
      <c r="G10" s="62">
        <v>4</v>
      </c>
      <c r="H10" s="62">
        <v>2</v>
      </c>
      <c r="I10" s="62">
        <v>4</v>
      </c>
      <c r="J10" s="63" t="s">
        <v>309</v>
      </c>
      <c r="K10" s="63" t="s">
        <v>309</v>
      </c>
      <c r="L10" s="63" t="s">
        <v>309</v>
      </c>
      <c r="M10" s="63" t="s">
        <v>309</v>
      </c>
      <c r="N10" s="63" t="s">
        <v>309</v>
      </c>
      <c r="O10" s="62">
        <v>1</v>
      </c>
      <c r="P10" s="63" t="s">
        <v>309</v>
      </c>
    </row>
    <row r="11" spans="1:16" ht="21.95" customHeight="1">
      <c r="A11" s="61" t="s">
        <v>316</v>
      </c>
      <c r="B11" s="62">
        <v>30</v>
      </c>
      <c r="C11" s="63" t="s">
        <v>309</v>
      </c>
      <c r="D11" s="63" t="s">
        <v>312</v>
      </c>
      <c r="E11" s="62">
        <v>14</v>
      </c>
      <c r="F11" s="62">
        <v>7</v>
      </c>
      <c r="G11" s="62">
        <v>3</v>
      </c>
      <c r="H11" s="63" t="s">
        <v>309</v>
      </c>
      <c r="I11" s="62">
        <v>3</v>
      </c>
      <c r="J11" s="63" t="s">
        <v>309</v>
      </c>
      <c r="K11" s="63" t="s">
        <v>309</v>
      </c>
      <c r="L11" s="63" t="s">
        <v>309</v>
      </c>
      <c r="M11" s="62">
        <v>1</v>
      </c>
      <c r="N11" s="63" t="s">
        <v>309</v>
      </c>
      <c r="O11" s="62">
        <v>1</v>
      </c>
      <c r="P11" s="62">
        <v>1</v>
      </c>
    </row>
    <row r="12" spans="1:16" ht="21.95" customHeight="1">
      <c r="A12" s="61" t="s">
        <v>317</v>
      </c>
      <c r="B12" s="62">
        <v>35</v>
      </c>
      <c r="C12" s="63" t="s">
        <v>309</v>
      </c>
      <c r="D12" s="63" t="s">
        <v>312</v>
      </c>
      <c r="E12" s="62">
        <v>21</v>
      </c>
      <c r="F12" s="62">
        <v>10</v>
      </c>
      <c r="G12" s="62">
        <v>4</v>
      </c>
      <c r="H12" s="63" t="s">
        <v>309</v>
      </c>
      <c r="I12" s="63" t="s">
        <v>309</v>
      </c>
      <c r="J12" s="63" t="s">
        <v>309</v>
      </c>
      <c r="K12" s="63" t="s">
        <v>309</v>
      </c>
      <c r="L12" s="63" t="s">
        <v>309</v>
      </c>
      <c r="M12" s="63" t="s">
        <v>309</v>
      </c>
      <c r="N12" s="63" t="s">
        <v>309</v>
      </c>
      <c r="O12" s="63" t="s">
        <v>309</v>
      </c>
      <c r="P12" s="63" t="s">
        <v>309</v>
      </c>
    </row>
    <row r="13" spans="1:16" ht="21.95" customHeight="1">
      <c r="A13" s="61" t="s">
        <v>318</v>
      </c>
      <c r="B13" s="62">
        <v>65</v>
      </c>
      <c r="C13" s="62">
        <v>2</v>
      </c>
      <c r="D13" s="62">
        <v>1</v>
      </c>
      <c r="E13" s="62">
        <v>42</v>
      </c>
      <c r="F13" s="62">
        <v>5</v>
      </c>
      <c r="G13" s="62">
        <v>3</v>
      </c>
      <c r="H13" s="62">
        <v>2</v>
      </c>
      <c r="I13" s="62">
        <v>10</v>
      </c>
      <c r="J13" s="63" t="s">
        <v>309</v>
      </c>
      <c r="K13" s="63" t="s">
        <v>309</v>
      </c>
      <c r="L13" s="63" t="s">
        <v>309</v>
      </c>
      <c r="M13" s="63" t="s">
        <v>309</v>
      </c>
      <c r="N13" s="63" t="s">
        <v>309</v>
      </c>
      <c r="O13" s="63" t="s">
        <v>309</v>
      </c>
      <c r="P13" s="63" t="s">
        <v>309</v>
      </c>
    </row>
    <row r="14" spans="1:16" ht="20.95" customHeight="1">
      <c r="A14" s="64"/>
      <c r="B14" s="57"/>
      <c r="C14" s="57"/>
      <c r="D14" s="57"/>
      <c r="E14" s="57"/>
      <c r="F14" s="57"/>
      <c r="G14" s="57"/>
      <c r="H14" s="57"/>
      <c r="I14" s="57"/>
      <c r="J14" s="57"/>
      <c r="K14" s="57"/>
      <c r="L14" s="51"/>
      <c r="M14" s="64"/>
      <c r="N14" s="428" t="s">
        <v>1860</v>
      </c>
      <c r="O14" s="428"/>
      <c r="P14" s="428"/>
    </row>
    <row r="15" spans="1:16" ht="20.95" customHeight="1">
      <c r="A15" s="64"/>
      <c r="B15" s="57"/>
      <c r="C15" s="57"/>
      <c r="D15" s="57"/>
      <c r="E15" s="57"/>
      <c r="F15" s="57"/>
      <c r="G15" s="57"/>
      <c r="H15" s="57"/>
      <c r="I15" s="57"/>
      <c r="J15" s="57"/>
      <c r="K15" s="57"/>
      <c r="L15" s="51"/>
      <c r="M15" s="64"/>
      <c r="N15" s="57"/>
      <c r="O15" s="57"/>
      <c r="P15" s="57"/>
    </row>
    <row r="16" spans="1:16" ht="15.05" customHeight="1">
      <c r="A16" s="64"/>
      <c r="B16" s="57"/>
      <c r="C16" s="57"/>
      <c r="D16" s="57"/>
      <c r="E16" s="57"/>
      <c r="F16" s="57"/>
      <c r="G16" s="57"/>
      <c r="H16" s="57"/>
      <c r="I16" s="57"/>
      <c r="J16" s="57"/>
      <c r="K16" s="57"/>
      <c r="L16" s="57"/>
      <c r="M16" s="57"/>
      <c r="N16" s="57"/>
      <c r="O16" s="57"/>
      <c r="P16" s="57"/>
    </row>
    <row r="17" spans="1:16" ht="20.95" customHeight="1">
      <c r="A17" s="429" t="s">
        <v>319</v>
      </c>
      <c r="B17" s="429"/>
      <c r="C17" s="429"/>
      <c r="D17" s="57"/>
      <c r="E17" s="57"/>
      <c r="F17" s="57"/>
      <c r="G17" s="51"/>
      <c r="H17" s="51"/>
      <c r="I17" s="51"/>
      <c r="J17" s="57"/>
      <c r="K17" s="57"/>
      <c r="L17" s="57"/>
      <c r="M17" s="430" t="s">
        <v>1860</v>
      </c>
      <c r="N17" s="430"/>
      <c r="O17" s="430"/>
      <c r="P17" s="57"/>
    </row>
    <row r="18" spans="1:16" ht="20.95" customHeight="1">
      <c r="A18" s="431" t="s">
        <v>320</v>
      </c>
      <c r="B18" s="431" t="s">
        <v>321</v>
      </c>
      <c r="C18" s="431"/>
      <c r="D18" s="431" t="s">
        <v>322</v>
      </c>
      <c r="E18" s="431"/>
      <c r="F18" s="431"/>
      <c r="G18" s="431"/>
      <c r="H18" s="431"/>
      <c r="I18" s="431"/>
      <c r="J18" s="431"/>
      <c r="K18" s="431"/>
      <c r="L18" s="431"/>
      <c r="M18" s="431"/>
      <c r="N18" s="431"/>
      <c r="O18" s="431"/>
      <c r="P18" s="57"/>
    </row>
    <row r="19" spans="1:16" ht="20.95" customHeight="1">
      <c r="A19" s="431"/>
      <c r="B19" s="431"/>
      <c r="C19" s="431"/>
      <c r="D19" s="431" t="s">
        <v>323</v>
      </c>
      <c r="E19" s="431"/>
      <c r="F19" s="431"/>
      <c r="G19" s="431"/>
      <c r="H19" s="431"/>
      <c r="I19" s="431"/>
      <c r="J19" s="431"/>
      <c r="K19" s="431"/>
      <c r="L19" s="431"/>
      <c r="M19" s="431"/>
      <c r="N19" s="431" t="s">
        <v>324</v>
      </c>
      <c r="O19" s="431"/>
      <c r="P19" s="57"/>
    </row>
    <row r="20" spans="1:16" ht="20.95" customHeight="1">
      <c r="A20" s="431"/>
      <c r="B20" s="431"/>
      <c r="C20" s="431"/>
      <c r="D20" s="427" t="s">
        <v>325</v>
      </c>
      <c r="E20" s="427"/>
      <c r="F20" s="427" t="s">
        <v>326</v>
      </c>
      <c r="G20" s="427"/>
      <c r="H20" s="427" t="s">
        <v>327</v>
      </c>
      <c r="I20" s="427"/>
      <c r="J20" s="427" t="s">
        <v>328</v>
      </c>
      <c r="K20" s="427"/>
      <c r="L20" s="427" t="s">
        <v>329</v>
      </c>
      <c r="M20" s="427"/>
      <c r="N20" s="431"/>
      <c r="O20" s="431"/>
      <c r="P20" s="57"/>
    </row>
    <row r="21" spans="1:16" ht="20.95" customHeight="1">
      <c r="A21" s="65" t="s">
        <v>330</v>
      </c>
      <c r="B21" s="425">
        <v>368</v>
      </c>
      <c r="C21" s="425"/>
      <c r="D21" s="425">
        <v>358</v>
      </c>
      <c r="E21" s="425"/>
      <c r="F21" s="425">
        <v>10</v>
      </c>
      <c r="G21" s="425"/>
      <c r="H21" s="425">
        <v>41</v>
      </c>
      <c r="I21" s="425"/>
      <c r="J21" s="425">
        <v>80</v>
      </c>
      <c r="K21" s="425"/>
      <c r="L21" s="425">
        <v>227</v>
      </c>
      <c r="M21" s="425"/>
      <c r="N21" s="425">
        <v>10</v>
      </c>
      <c r="O21" s="425"/>
      <c r="P21" s="57"/>
    </row>
    <row r="22" spans="1:16" ht="20.95" customHeight="1">
      <c r="A22" s="66" t="s">
        <v>331</v>
      </c>
      <c r="B22" s="425"/>
      <c r="C22" s="425"/>
      <c r="D22" s="425"/>
      <c r="E22" s="425"/>
      <c r="F22" s="425"/>
      <c r="G22" s="425"/>
      <c r="H22" s="425"/>
      <c r="I22" s="425"/>
      <c r="J22" s="425"/>
      <c r="K22" s="425"/>
      <c r="L22" s="425"/>
      <c r="M22" s="425"/>
      <c r="N22" s="425"/>
      <c r="O22" s="425"/>
      <c r="P22" s="57"/>
    </row>
    <row r="23" spans="1:16" ht="20.95" customHeight="1">
      <c r="A23" s="67" t="s">
        <v>332</v>
      </c>
      <c r="B23" s="425"/>
      <c r="C23" s="425"/>
      <c r="D23" s="425"/>
      <c r="E23" s="425"/>
      <c r="F23" s="425"/>
      <c r="G23" s="425"/>
      <c r="H23" s="425"/>
      <c r="I23" s="425"/>
      <c r="J23" s="425"/>
      <c r="K23" s="425"/>
      <c r="L23" s="425"/>
      <c r="M23" s="425"/>
      <c r="N23" s="425"/>
      <c r="O23" s="425"/>
      <c r="P23" s="57"/>
    </row>
    <row r="24" spans="1:16" ht="20.95" customHeight="1">
      <c r="A24" s="64"/>
      <c r="B24" s="57"/>
      <c r="C24" s="57"/>
      <c r="D24" s="57"/>
      <c r="E24" s="57"/>
      <c r="F24" s="57"/>
      <c r="G24" s="57"/>
      <c r="H24" s="51"/>
      <c r="I24" s="51"/>
      <c r="J24" s="57"/>
      <c r="K24" s="57"/>
      <c r="L24" s="57"/>
      <c r="M24" s="426" t="s">
        <v>1916</v>
      </c>
      <c r="N24" s="426"/>
      <c r="O24" s="426"/>
      <c r="P24" s="57"/>
    </row>
    <row r="25" spans="1:16" ht="20.95" customHeight="1">
      <c r="A25" s="64"/>
      <c r="B25" s="57"/>
      <c r="C25" s="57"/>
      <c r="D25" s="57"/>
      <c r="E25" s="57"/>
      <c r="F25" s="57"/>
      <c r="G25" s="57"/>
    </row>
    <row r="26" spans="1:16" ht="20.95" customHeight="1"/>
    <row r="27" spans="1:16" ht="20.95" customHeight="1"/>
    <row r="28" spans="1:16" ht="20.95" customHeight="1"/>
  </sheetData>
  <sheetProtection selectLockedCells="1" selectUnlockedCells="1"/>
  <mergeCells count="31">
    <mergeCell ref="A2:D2"/>
    <mergeCell ref="E2:M2"/>
    <mergeCell ref="N2:P2"/>
    <mergeCell ref="A3:A4"/>
    <mergeCell ref="B3:B4"/>
    <mergeCell ref="C3:C4"/>
    <mergeCell ref="D3:D4"/>
    <mergeCell ref="E3:N3"/>
    <mergeCell ref="O3:O4"/>
    <mergeCell ref="P3:P4"/>
    <mergeCell ref="N14:P14"/>
    <mergeCell ref="A17:C17"/>
    <mergeCell ref="M17:O17"/>
    <mergeCell ref="A18:A20"/>
    <mergeCell ref="B18:C20"/>
    <mergeCell ref="D18:O18"/>
    <mergeCell ref="D19:M19"/>
    <mergeCell ref="N19:O20"/>
    <mergeCell ref="D20:E20"/>
    <mergeCell ref="F20:G20"/>
    <mergeCell ref="B21:C23"/>
    <mergeCell ref="D21:E23"/>
    <mergeCell ref="F21:G23"/>
    <mergeCell ref="H21:I23"/>
    <mergeCell ref="J21:K23"/>
    <mergeCell ref="N21:O23"/>
    <mergeCell ref="M24:O24"/>
    <mergeCell ref="H20:I20"/>
    <mergeCell ref="J20:K20"/>
    <mergeCell ref="L20:M20"/>
    <mergeCell ref="L21:M23"/>
  </mergeCells>
  <phoneticPr fontId="2"/>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7652-4EFC-4521-81B3-08CE543BBF6C}">
  <sheetPr codeName="Sheet8">
    <pageSetUpPr fitToPage="1"/>
  </sheetPr>
  <dimension ref="B1:S22"/>
  <sheetViews>
    <sheetView view="pageLayout" zoomScaleNormal="100" workbookViewId="0">
      <selection activeCell="B1" sqref="B1"/>
    </sheetView>
  </sheetViews>
  <sheetFormatPr defaultColWidth="9" defaultRowHeight="14.4"/>
  <cols>
    <col min="1" max="1" width="1.109375" style="51" customWidth="1"/>
    <col min="2" max="2" width="6.44140625" style="51" customWidth="1"/>
    <col min="3" max="15" width="8.109375" style="51" customWidth="1"/>
    <col min="16" max="16" width="9.109375" style="51" customWidth="1"/>
    <col min="17" max="17" width="9.6640625" style="51" customWidth="1"/>
    <col min="18" max="19" width="8.109375" style="51" customWidth="1"/>
    <col min="20" max="16384" width="9" style="51"/>
  </cols>
  <sheetData>
    <row r="1" spans="2:19" ht="27.85" customHeight="1">
      <c r="B1" s="47" t="s">
        <v>333</v>
      </c>
      <c r="D1" s="47"/>
      <c r="E1" s="47"/>
    </row>
    <row r="2" spans="2:19" ht="27.5" customHeight="1">
      <c r="B2" s="445" t="s">
        <v>334</v>
      </c>
      <c r="C2" s="445"/>
      <c r="D2" s="445"/>
      <c r="E2" s="445"/>
      <c r="F2" s="445"/>
      <c r="G2" s="445"/>
      <c r="H2" s="445"/>
      <c r="I2" s="445"/>
      <c r="J2" s="445"/>
      <c r="K2" s="445"/>
      <c r="L2" s="445"/>
      <c r="M2" s="445"/>
      <c r="N2" s="445"/>
      <c r="O2" s="445"/>
      <c r="P2" s="445"/>
      <c r="Q2" s="445"/>
      <c r="R2" s="445"/>
      <c r="S2" s="445"/>
    </row>
    <row r="3" spans="2:19" ht="27.85" customHeight="1">
      <c r="B3" s="444" t="s">
        <v>335</v>
      </c>
      <c r="C3" s="444"/>
      <c r="D3" s="444"/>
      <c r="E3" s="444"/>
      <c r="F3" s="444"/>
      <c r="G3" s="444"/>
      <c r="H3" s="444"/>
      <c r="I3" s="444"/>
      <c r="J3" s="444"/>
      <c r="K3" s="444"/>
      <c r="L3" s="444"/>
      <c r="M3" s="444"/>
      <c r="N3" s="444"/>
      <c r="O3" s="444"/>
      <c r="P3" s="444"/>
      <c r="Q3" s="444"/>
      <c r="R3" s="444"/>
      <c r="S3" s="444"/>
    </row>
    <row r="4" spans="2:19" ht="27.85" customHeight="1">
      <c r="B4" s="444" t="s">
        <v>336</v>
      </c>
      <c r="C4" s="444"/>
      <c r="D4" s="444"/>
      <c r="E4" s="444"/>
      <c r="F4" s="444"/>
      <c r="G4" s="444"/>
      <c r="H4" s="444"/>
      <c r="I4" s="444"/>
      <c r="J4" s="444"/>
      <c r="K4" s="444"/>
      <c r="L4" s="444"/>
      <c r="M4" s="444"/>
      <c r="N4" s="444"/>
      <c r="O4" s="444"/>
      <c r="P4" s="444"/>
      <c r="Q4" s="444"/>
      <c r="R4" s="444"/>
      <c r="S4" s="444"/>
    </row>
    <row r="5" spans="2:19" ht="27.85" customHeight="1">
      <c r="B5" s="444" t="s">
        <v>337</v>
      </c>
      <c r="C5" s="444"/>
      <c r="D5" s="444"/>
      <c r="E5" s="444"/>
      <c r="F5" s="444"/>
      <c r="G5" s="444"/>
      <c r="H5" s="444"/>
      <c r="I5" s="444"/>
      <c r="J5" s="444"/>
      <c r="K5" s="444"/>
      <c r="L5" s="444"/>
      <c r="M5" s="444"/>
      <c r="N5" s="444"/>
      <c r="O5" s="444"/>
      <c r="P5" s="444"/>
      <c r="Q5" s="444"/>
      <c r="R5" s="444"/>
      <c r="S5" s="444"/>
    </row>
    <row r="6" spans="2:19" ht="27.85" customHeight="1">
      <c r="B6" s="444" t="s">
        <v>338</v>
      </c>
      <c r="C6" s="444"/>
      <c r="D6" s="444"/>
      <c r="E6" s="444"/>
      <c r="F6" s="444"/>
      <c r="G6" s="444"/>
      <c r="H6" s="444"/>
      <c r="I6" s="444"/>
      <c r="J6" s="444"/>
      <c r="K6" s="444"/>
      <c r="L6" s="444"/>
      <c r="M6" s="444"/>
      <c r="N6" s="444"/>
      <c r="O6" s="444"/>
      <c r="P6" s="444"/>
      <c r="Q6" s="444"/>
      <c r="R6" s="444"/>
      <c r="S6" s="444"/>
    </row>
    <row r="7" spans="2:19" ht="27.85" customHeight="1">
      <c r="B7" s="444" t="s">
        <v>365</v>
      </c>
      <c r="C7" s="444"/>
      <c r="D7" s="444"/>
      <c r="E7" s="444"/>
      <c r="F7" s="444"/>
      <c r="G7" s="444"/>
      <c r="H7" s="444"/>
      <c r="I7" s="444"/>
      <c r="J7" s="444"/>
      <c r="K7" s="444"/>
      <c r="L7" s="444"/>
      <c r="M7" s="444"/>
      <c r="N7" s="444"/>
      <c r="O7" s="444"/>
      <c r="P7" s="444"/>
      <c r="Q7" s="444"/>
      <c r="R7" s="444"/>
      <c r="S7" s="444"/>
    </row>
    <row r="8" spans="2:19" ht="27.85" customHeight="1">
      <c r="Q8" s="438" t="s">
        <v>339</v>
      </c>
      <c r="R8" s="438"/>
      <c r="S8" s="438"/>
    </row>
    <row r="9" spans="2:19" ht="27.85" customHeight="1">
      <c r="B9" s="439" t="s">
        <v>340</v>
      </c>
      <c r="C9" s="440" t="s">
        <v>341</v>
      </c>
      <c r="D9" s="440" t="s">
        <v>342</v>
      </c>
      <c r="E9" s="440"/>
      <c r="F9" s="440"/>
      <c r="G9" s="440"/>
      <c r="H9" s="440"/>
      <c r="I9" s="440"/>
      <c r="J9" s="440"/>
      <c r="K9" s="440"/>
      <c r="L9" s="440"/>
      <c r="M9" s="440"/>
      <c r="N9" s="440"/>
      <c r="O9" s="440"/>
      <c r="P9" s="440"/>
      <c r="Q9" s="440"/>
      <c r="R9" s="442" t="s">
        <v>343</v>
      </c>
      <c r="S9" s="443"/>
    </row>
    <row r="10" spans="2:19" ht="27.85" customHeight="1">
      <c r="B10" s="436"/>
      <c r="C10" s="441"/>
      <c r="D10" s="70" t="s">
        <v>344</v>
      </c>
      <c r="E10" s="71" t="s">
        <v>345</v>
      </c>
      <c r="F10" s="72" t="s">
        <v>346</v>
      </c>
      <c r="G10" s="72" t="s">
        <v>347</v>
      </c>
      <c r="H10" s="71" t="s">
        <v>348</v>
      </c>
      <c r="I10" s="72" t="s">
        <v>349</v>
      </c>
      <c r="J10" s="72" t="s">
        <v>350</v>
      </c>
      <c r="K10" s="72" t="s">
        <v>351</v>
      </c>
      <c r="L10" s="72" t="s">
        <v>352</v>
      </c>
      <c r="M10" s="72" t="s">
        <v>353</v>
      </c>
      <c r="N10" s="72" t="s">
        <v>354</v>
      </c>
      <c r="O10" s="71" t="s">
        <v>355</v>
      </c>
      <c r="P10" s="71" t="s">
        <v>356</v>
      </c>
      <c r="Q10" s="72" t="s">
        <v>153</v>
      </c>
      <c r="R10" s="72" t="s">
        <v>344</v>
      </c>
      <c r="S10" s="73" t="s">
        <v>357</v>
      </c>
    </row>
    <row r="11" spans="2:19" ht="27.85" customHeight="1">
      <c r="B11" s="434" t="s">
        <v>358</v>
      </c>
      <c r="C11" s="72" t="s">
        <v>359</v>
      </c>
      <c r="D11" s="74"/>
      <c r="E11" s="74">
        <v>1</v>
      </c>
      <c r="F11" s="74"/>
      <c r="G11" s="74"/>
      <c r="H11" s="74">
        <f>SUM(D11:G11)</f>
        <v>1</v>
      </c>
      <c r="I11" s="74"/>
      <c r="J11" s="74"/>
      <c r="K11" s="74"/>
      <c r="L11" s="74"/>
      <c r="M11" s="74"/>
      <c r="N11" s="74"/>
      <c r="O11" s="74"/>
      <c r="P11" s="74">
        <f t="shared" ref="P11:P19" si="0">SUM(I11:O11)</f>
        <v>0</v>
      </c>
      <c r="Q11" s="74">
        <f t="shared" ref="Q11:Q19" si="1">SUM(H11+P11)</f>
        <v>1</v>
      </c>
      <c r="R11" s="74"/>
      <c r="S11" s="75">
        <v>6</v>
      </c>
    </row>
    <row r="12" spans="2:19" ht="27.85" customHeight="1">
      <c r="B12" s="435"/>
      <c r="C12" s="72" t="s">
        <v>360</v>
      </c>
      <c r="D12" s="76"/>
      <c r="E12" s="76">
        <v>0.2</v>
      </c>
      <c r="F12" s="76"/>
      <c r="G12" s="76"/>
      <c r="H12" s="76">
        <f>SUM(D12:G12)</f>
        <v>0.2</v>
      </c>
      <c r="I12" s="76"/>
      <c r="J12" s="76"/>
      <c r="K12" s="76"/>
      <c r="L12" s="76"/>
      <c r="M12" s="76"/>
      <c r="N12" s="76"/>
      <c r="O12" s="76"/>
      <c r="P12" s="76">
        <f t="shared" si="0"/>
        <v>0</v>
      </c>
      <c r="Q12" s="76">
        <f t="shared" si="1"/>
        <v>0.2</v>
      </c>
      <c r="R12" s="76"/>
      <c r="S12" s="77">
        <v>2.14</v>
      </c>
    </row>
    <row r="13" spans="2:19" ht="27.85" customHeight="1">
      <c r="B13" s="436"/>
      <c r="C13" s="72" t="s">
        <v>361</v>
      </c>
      <c r="D13" s="74"/>
      <c r="E13" s="74">
        <v>30</v>
      </c>
      <c r="F13" s="74"/>
      <c r="G13" s="74"/>
      <c r="H13" s="74">
        <f>SUM(E13:G13)</f>
        <v>30</v>
      </c>
      <c r="I13" s="74"/>
      <c r="J13" s="74"/>
      <c r="K13" s="74"/>
      <c r="L13" s="74"/>
      <c r="M13" s="74"/>
      <c r="N13" s="74"/>
      <c r="O13" s="74"/>
      <c r="P13" s="74">
        <f t="shared" si="0"/>
        <v>0</v>
      </c>
      <c r="Q13" s="74">
        <f t="shared" si="1"/>
        <v>30</v>
      </c>
      <c r="R13" s="74"/>
      <c r="S13" s="75">
        <v>180</v>
      </c>
    </row>
    <row r="14" spans="2:19" ht="27.85" customHeight="1">
      <c r="B14" s="434" t="s">
        <v>362</v>
      </c>
      <c r="C14" s="72" t="s">
        <v>359</v>
      </c>
      <c r="D14" s="74"/>
      <c r="E14" s="74"/>
      <c r="F14" s="74"/>
      <c r="G14" s="74">
        <v>2</v>
      </c>
      <c r="H14" s="74">
        <f>SUM(D14:G14)</f>
        <v>2</v>
      </c>
      <c r="I14" s="74"/>
      <c r="J14" s="74">
        <v>1</v>
      </c>
      <c r="K14" s="74"/>
      <c r="L14" s="74"/>
      <c r="M14" s="74">
        <v>1</v>
      </c>
      <c r="N14" s="74">
        <v>2</v>
      </c>
      <c r="O14" s="74">
        <v>1</v>
      </c>
      <c r="P14" s="74">
        <f t="shared" si="0"/>
        <v>5</v>
      </c>
      <c r="Q14" s="74">
        <f t="shared" si="1"/>
        <v>7</v>
      </c>
      <c r="R14" s="74"/>
      <c r="S14" s="75"/>
    </row>
    <row r="15" spans="2:19" ht="27.85" customHeight="1">
      <c r="B15" s="435"/>
      <c r="C15" s="72" t="s">
        <v>360</v>
      </c>
      <c r="D15" s="76"/>
      <c r="E15" s="76"/>
      <c r="F15" s="76"/>
      <c r="G15" s="76">
        <v>9.8000000000000007</v>
      </c>
      <c r="H15" s="76">
        <f>SUM(D15:G15)</f>
        <v>9.8000000000000007</v>
      </c>
      <c r="I15" s="76"/>
      <c r="J15" s="76">
        <v>14</v>
      </c>
      <c r="K15" s="76"/>
      <c r="L15" s="76"/>
      <c r="M15" s="76">
        <v>52</v>
      </c>
      <c r="N15" s="76">
        <v>303</v>
      </c>
      <c r="O15" s="76">
        <v>233</v>
      </c>
      <c r="P15" s="76">
        <f t="shared" si="0"/>
        <v>602</v>
      </c>
      <c r="Q15" s="76">
        <f t="shared" si="1"/>
        <v>611.79999999999995</v>
      </c>
      <c r="R15" s="76"/>
      <c r="S15" s="77"/>
    </row>
    <row r="16" spans="2:19" ht="27.85" customHeight="1">
      <c r="B16" s="436"/>
      <c r="C16" s="72" t="s">
        <v>361</v>
      </c>
      <c r="D16" s="74"/>
      <c r="E16" s="74"/>
      <c r="F16" s="74"/>
      <c r="G16" s="74">
        <v>645</v>
      </c>
      <c r="H16" s="74">
        <f>SUM(E16:G16)</f>
        <v>645</v>
      </c>
      <c r="I16" s="74"/>
      <c r="J16" s="74">
        <v>515</v>
      </c>
      <c r="K16" s="74"/>
      <c r="L16" s="74"/>
      <c r="M16" s="74">
        <v>3598</v>
      </c>
      <c r="N16" s="74">
        <v>1603</v>
      </c>
      <c r="O16" s="74">
        <v>1044</v>
      </c>
      <c r="P16" s="74">
        <f t="shared" si="0"/>
        <v>6760</v>
      </c>
      <c r="Q16" s="74">
        <f t="shared" si="1"/>
        <v>7405</v>
      </c>
      <c r="R16" s="74"/>
      <c r="S16" s="75"/>
    </row>
    <row r="17" spans="2:19" ht="27.85" customHeight="1">
      <c r="B17" s="434" t="s">
        <v>363</v>
      </c>
      <c r="C17" s="72" t="s">
        <v>359</v>
      </c>
      <c r="D17" s="74"/>
      <c r="E17" s="74">
        <v>308</v>
      </c>
      <c r="F17" s="74">
        <v>152</v>
      </c>
      <c r="G17" s="74">
        <v>46</v>
      </c>
      <c r="H17" s="74">
        <f>SUM(D17:G17)</f>
        <v>506</v>
      </c>
      <c r="I17" s="74">
        <v>13</v>
      </c>
      <c r="J17" s="74">
        <v>19</v>
      </c>
      <c r="K17" s="74"/>
      <c r="L17" s="74"/>
      <c r="M17" s="74"/>
      <c r="N17" s="74"/>
      <c r="O17" s="74"/>
      <c r="P17" s="74">
        <f t="shared" si="0"/>
        <v>32</v>
      </c>
      <c r="Q17" s="74">
        <f t="shared" si="1"/>
        <v>538</v>
      </c>
      <c r="R17" s="74">
        <v>1</v>
      </c>
      <c r="S17" s="75">
        <v>17</v>
      </c>
    </row>
    <row r="18" spans="2:19" ht="27.85" customHeight="1">
      <c r="B18" s="435"/>
      <c r="C18" s="72" t="s">
        <v>360</v>
      </c>
      <c r="D18" s="76"/>
      <c r="E18" s="76">
        <v>183.79</v>
      </c>
      <c r="F18" s="76">
        <v>328.31</v>
      </c>
      <c r="G18" s="76">
        <v>208.51</v>
      </c>
      <c r="H18" s="76">
        <f>SUM(D18:G18)</f>
        <v>720.61</v>
      </c>
      <c r="I18" s="76">
        <v>112.38</v>
      </c>
      <c r="J18" s="76">
        <v>280.82</v>
      </c>
      <c r="K18" s="76"/>
      <c r="L18" s="76"/>
      <c r="M18" s="76"/>
      <c r="N18" s="76"/>
      <c r="O18" s="76"/>
      <c r="P18" s="76">
        <f t="shared" si="0"/>
        <v>393.2</v>
      </c>
      <c r="Q18" s="76">
        <f t="shared" si="1"/>
        <v>1113.81</v>
      </c>
      <c r="R18" s="76">
        <v>0.7</v>
      </c>
      <c r="S18" s="77">
        <v>13.24</v>
      </c>
    </row>
    <row r="19" spans="2:19" ht="27.85" customHeight="1">
      <c r="B19" s="436"/>
      <c r="C19" s="72" t="s">
        <v>361</v>
      </c>
      <c r="D19" s="74"/>
      <c r="E19" s="74">
        <v>10646</v>
      </c>
      <c r="F19" s="78">
        <v>12918</v>
      </c>
      <c r="G19" s="74">
        <v>10612</v>
      </c>
      <c r="H19" s="74">
        <f>SUM(D19:G19)</f>
        <v>34176</v>
      </c>
      <c r="I19" s="74">
        <v>4504</v>
      </c>
      <c r="J19" s="74">
        <v>10868</v>
      </c>
      <c r="K19" s="74"/>
      <c r="L19" s="74"/>
      <c r="M19" s="74"/>
      <c r="N19" s="74"/>
      <c r="O19" s="74"/>
      <c r="P19" s="74">
        <f t="shared" si="0"/>
        <v>15372</v>
      </c>
      <c r="Q19" s="74">
        <f t="shared" si="1"/>
        <v>49548</v>
      </c>
      <c r="R19" s="74"/>
      <c r="S19" s="75">
        <v>510</v>
      </c>
    </row>
    <row r="20" spans="2:19" ht="27.85" customHeight="1">
      <c r="B20" s="434" t="s">
        <v>364</v>
      </c>
      <c r="C20" s="72" t="s">
        <v>359</v>
      </c>
      <c r="D20" s="74"/>
      <c r="E20" s="74">
        <v>309</v>
      </c>
      <c r="F20" s="74">
        <v>152</v>
      </c>
      <c r="G20" s="74">
        <v>48</v>
      </c>
      <c r="H20" s="74">
        <f>SUM(H11+H14+H17)</f>
        <v>509</v>
      </c>
      <c r="I20" s="74">
        <v>13</v>
      </c>
      <c r="J20" s="74">
        <v>20</v>
      </c>
      <c r="K20" s="74"/>
      <c r="L20" s="74"/>
      <c r="M20" s="74">
        <v>1</v>
      </c>
      <c r="N20" s="74">
        <v>2</v>
      </c>
      <c r="O20" s="74">
        <v>1</v>
      </c>
      <c r="P20" s="74">
        <f t="shared" ref="P20:Q22" si="2">SUM(P11+P14+P17)</f>
        <v>37</v>
      </c>
      <c r="Q20" s="74">
        <f t="shared" si="2"/>
        <v>546</v>
      </c>
      <c r="R20" s="74">
        <v>1</v>
      </c>
      <c r="S20" s="75">
        <v>23</v>
      </c>
    </row>
    <row r="21" spans="2:19" ht="27.85" customHeight="1">
      <c r="B21" s="435"/>
      <c r="C21" s="72" t="s">
        <v>360</v>
      </c>
      <c r="D21" s="76"/>
      <c r="E21" s="76">
        <v>183.99</v>
      </c>
      <c r="F21" s="76">
        <v>328.31</v>
      </c>
      <c r="G21" s="76">
        <v>218.31</v>
      </c>
      <c r="H21" s="76">
        <f>SUM(H12+H15+H18)</f>
        <v>730.61</v>
      </c>
      <c r="I21" s="76">
        <v>112.38</v>
      </c>
      <c r="J21" s="76">
        <v>294.82</v>
      </c>
      <c r="K21" s="76"/>
      <c r="L21" s="76"/>
      <c r="M21" s="76">
        <v>52</v>
      </c>
      <c r="N21" s="76">
        <v>303</v>
      </c>
      <c r="O21" s="76">
        <v>233</v>
      </c>
      <c r="P21" s="76">
        <f t="shared" si="2"/>
        <v>995.2</v>
      </c>
      <c r="Q21" s="76">
        <f t="shared" si="2"/>
        <v>1725.81</v>
      </c>
      <c r="R21" s="76">
        <v>0.7</v>
      </c>
      <c r="S21" s="77">
        <v>15.38</v>
      </c>
    </row>
    <row r="22" spans="2:19" ht="27.85" customHeight="1">
      <c r="B22" s="437"/>
      <c r="C22" s="79" t="s">
        <v>361</v>
      </c>
      <c r="D22" s="80"/>
      <c r="E22" s="80">
        <v>10676</v>
      </c>
      <c r="F22" s="80">
        <v>12918</v>
      </c>
      <c r="G22" s="80">
        <v>11257</v>
      </c>
      <c r="H22" s="80">
        <f>SUM(H13+H16+H19)</f>
        <v>34851</v>
      </c>
      <c r="I22" s="80">
        <v>4504</v>
      </c>
      <c r="J22" s="80">
        <v>11383</v>
      </c>
      <c r="K22" s="80"/>
      <c r="L22" s="80"/>
      <c r="M22" s="80">
        <v>3598</v>
      </c>
      <c r="N22" s="80">
        <v>1603</v>
      </c>
      <c r="O22" s="80">
        <v>1044</v>
      </c>
      <c r="P22" s="80">
        <f t="shared" si="2"/>
        <v>22132</v>
      </c>
      <c r="Q22" s="80">
        <f t="shared" si="2"/>
        <v>56983</v>
      </c>
      <c r="R22" s="80"/>
      <c r="S22" s="81">
        <v>690</v>
      </c>
    </row>
  </sheetData>
  <sheetProtection selectLockedCells="1" selectUnlockedCells="1"/>
  <mergeCells count="15">
    <mergeCell ref="B7:S7"/>
    <mergeCell ref="B2:S2"/>
    <mergeCell ref="B3:S3"/>
    <mergeCell ref="B4:S4"/>
    <mergeCell ref="B5:S5"/>
    <mergeCell ref="B6:S6"/>
    <mergeCell ref="B14:B16"/>
    <mergeCell ref="B17:B19"/>
    <mergeCell ref="B20:B22"/>
    <mergeCell ref="Q8:S8"/>
    <mergeCell ref="B9:B10"/>
    <mergeCell ref="C9:C10"/>
    <mergeCell ref="D9:Q9"/>
    <mergeCell ref="R9:S9"/>
    <mergeCell ref="B11:B13"/>
  </mergeCells>
  <phoneticPr fontId="2"/>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A892F-ACC7-4216-AB25-D4B630231C79}">
  <sheetPr codeName="Sheet9">
    <pageSetUpPr fitToPage="1"/>
  </sheetPr>
  <dimension ref="A1:Q25"/>
  <sheetViews>
    <sheetView view="pageLayout" zoomScaleNormal="100" workbookViewId="0">
      <selection activeCell="G12" sqref="G12"/>
    </sheetView>
  </sheetViews>
  <sheetFormatPr defaultColWidth="9" defaultRowHeight="14.4"/>
  <cols>
    <col min="1" max="1" width="3.109375" style="83" customWidth="1"/>
    <col min="2" max="2" width="18.88671875" style="51" customWidth="1"/>
    <col min="3" max="17" width="8.44140625" style="51" customWidth="1"/>
    <col min="18" max="256" width="9" style="51"/>
    <col min="257" max="257" width="3.109375" style="51" customWidth="1"/>
    <col min="258" max="258" width="18.88671875" style="51" customWidth="1"/>
    <col min="259" max="273" width="8.44140625" style="51" customWidth="1"/>
    <col min="274" max="512" width="9" style="51"/>
    <col min="513" max="513" width="3.109375" style="51" customWidth="1"/>
    <col min="514" max="514" width="18.88671875" style="51" customWidth="1"/>
    <col min="515" max="529" width="8.44140625" style="51" customWidth="1"/>
    <col min="530" max="768" width="9" style="51"/>
    <col min="769" max="769" width="3.109375" style="51" customWidth="1"/>
    <col min="770" max="770" width="18.88671875" style="51" customWidth="1"/>
    <col min="771" max="785" width="8.44140625" style="51" customWidth="1"/>
    <col min="786" max="1024" width="9" style="51"/>
    <col min="1025" max="1025" width="3.109375" style="51" customWidth="1"/>
    <col min="1026" max="1026" width="18.88671875" style="51" customWidth="1"/>
    <col min="1027" max="1041" width="8.44140625" style="51" customWidth="1"/>
    <col min="1042" max="1280" width="9" style="51"/>
    <col min="1281" max="1281" width="3.109375" style="51" customWidth="1"/>
    <col min="1282" max="1282" width="18.88671875" style="51" customWidth="1"/>
    <col min="1283" max="1297" width="8.44140625" style="51" customWidth="1"/>
    <col min="1298" max="1536" width="9" style="51"/>
    <col min="1537" max="1537" width="3.109375" style="51" customWidth="1"/>
    <col min="1538" max="1538" width="18.88671875" style="51" customWidth="1"/>
    <col min="1539" max="1553" width="8.44140625" style="51" customWidth="1"/>
    <col min="1554" max="1792" width="9" style="51"/>
    <col min="1793" max="1793" width="3.109375" style="51" customWidth="1"/>
    <col min="1794" max="1794" width="18.88671875" style="51" customWidth="1"/>
    <col min="1795" max="1809" width="8.44140625" style="51" customWidth="1"/>
    <col min="1810" max="2048" width="9" style="51"/>
    <col min="2049" max="2049" width="3.109375" style="51" customWidth="1"/>
    <col min="2050" max="2050" width="18.88671875" style="51" customWidth="1"/>
    <col min="2051" max="2065" width="8.44140625" style="51" customWidth="1"/>
    <col min="2066" max="2304" width="9" style="51"/>
    <col min="2305" max="2305" width="3.109375" style="51" customWidth="1"/>
    <col min="2306" max="2306" width="18.88671875" style="51" customWidth="1"/>
    <col min="2307" max="2321" width="8.44140625" style="51" customWidth="1"/>
    <col min="2322" max="2560" width="9" style="51"/>
    <col min="2561" max="2561" width="3.109375" style="51" customWidth="1"/>
    <col min="2562" max="2562" width="18.88671875" style="51" customWidth="1"/>
    <col min="2563" max="2577" width="8.44140625" style="51" customWidth="1"/>
    <col min="2578" max="2816" width="9" style="51"/>
    <col min="2817" max="2817" width="3.109375" style="51" customWidth="1"/>
    <col min="2818" max="2818" width="18.88671875" style="51" customWidth="1"/>
    <col min="2819" max="2833" width="8.44140625" style="51" customWidth="1"/>
    <col min="2834" max="3072" width="9" style="51"/>
    <col min="3073" max="3073" width="3.109375" style="51" customWidth="1"/>
    <col min="3074" max="3074" width="18.88671875" style="51" customWidth="1"/>
    <col min="3075" max="3089" width="8.44140625" style="51" customWidth="1"/>
    <col min="3090" max="3328" width="9" style="51"/>
    <col min="3329" max="3329" width="3.109375" style="51" customWidth="1"/>
    <col min="3330" max="3330" width="18.88671875" style="51" customWidth="1"/>
    <col min="3331" max="3345" width="8.44140625" style="51" customWidth="1"/>
    <col min="3346" max="3584" width="9" style="51"/>
    <col min="3585" max="3585" width="3.109375" style="51" customWidth="1"/>
    <col min="3586" max="3586" width="18.88671875" style="51" customWidth="1"/>
    <col min="3587" max="3601" width="8.44140625" style="51" customWidth="1"/>
    <col min="3602" max="3840" width="9" style="51"/>
    <col min="3841" max="3841" width="3.109375" style="51" customWidth="1"/>
    <col min="3842" max="3842" width="18.88671875" style="51" customWidth="1"/>
    <col min="3843" max="3857" width="8.44140625" style="51" customWidth="1"/>
    <col min="3858" max="4096" width="9" style="51"/>
    <col min="4097" max="4097" width="3.109375" style="51" customWidth="1"/>
    <col min="4098" max="4098" width="18.88671875" style="51" customWidth="1"/>
    <col min="4099" max="4113" width="8.44140625" style="51" customWidth="1"/>
    <col min="4114" max="4352" width="9" style="51"/>
    <col min="4353" max="4353" width="3.109375" style="51" customWidth="1"/>
    <col min="4354" max="4354" width="18.88671875" style="51" customWidth="1"/>
    <col min="4355" max="4369" width="8.44140625" style="51" customWidth="1"/>
    <col min="4370" max="4608" width="9" style="51"/>
    <col min="4609" max="4609" width="3.109375" style="51" customWidth="1"/>
    <col min="4610" max="4610" width="18.88671875" style="51" customWidth="1"/>
    <col min="4611" max="4625" width="8.44140625" style="51" customWidth="1"/>
    <col min="4626" max="4864" width="9" style="51"/>
    <col min="4865" max="4865" width="3.109375" style="51" customWidth="1"/>
    <col min="4866" max="4866" width="18.88671875" style="51" customWidth="1"/>
    <col min="4867" max="4881" width="8.44140625" style="51" customWidth="1"/>
    <col min="4882" max="5120" width="9" style="51"/>
    <col min="5121" max="5121" width="3.109375" style="51" customWidth="1"/>
    <col min="5122" max="5122" width="18.88671875" style="51" customWidth="1"/>
    <col min="5123" max="5137" width="8.44140625" style="51" customWidth="1"/>
    <col min="5138" max="5376" width="9" style="51"/>
    <col min="5377" max="5377" width="3.109375" style="51" customWidth="1"/>
    <col min="5378" max="5378" width="18.88671875" style="51" customWidth="1"/>
    <col min="5379" max="5393" width="8.44140625" style="51" customWidth="1"/>
    <col min="5394" max="5632" width="9" style="51"/>
    <col min="5633" max="5633" width="3.109375" style="51" customWidth="1"/>
    <col min="5634" max="5634" width="18.88671875" style="51" customWidth="1"/>
    <col min="5635" max="5649" width="8.44140625" style="51" customWidth="1"/>
    <col min="5650" max="5888" width="9" style="51"/>
    <col min="5889" max="5889" width="3.109375" style="51" customWidth="1"/>
    <col min="5890" max="5890" width="18.88671875" style="51" customWidth="1"/>
    <col min="5891" max="5905" width="8.44140625" style="51" customWidth="1"/>
    <col min="5906" max="6144" width="9" style="51"/>
    <col min="6145" max="6145" width="3.109375" style="51" customWidth="1"/>
    <col min="6146" max="6146" width="18.88671875" style="51" customWidth="1"/>
    <col min="6147" max="6161" width="8.44140625" style="51" customWidth="1"/>
    <col min="6162" max="6400" width="9" style="51"/>
    <col min="6401" max="6401" width="3.109375" style="51" customWidth="1"/>
    <col min="6402" max="6402" width="18.88671875" style="51" customWidth="1"/>
    <col min="6403" max="6417" width="8.44140625" style="51" customWidth="1"/>
    <col min="6418" max="6656" width="9" style="51"/>
    <col min="6657" max="6657" width="3.109375" style="51" customWidth="1"/>
    <col min="6658" max="6658" width="18.88671875" style="51" customWidth="1"/>
    <col min="6659" max="6673" width="8.44140625" style="51" customWidth="1"/>
    <col min="6674" max="6912" width="9" style="51"/>
    <col min="6913" max="6913" width="3.109375" style="51" customWidth="1"/>
    <col min="6914" max="6914" width="18.88671875" style="51" customWidth="1"/>
    <col min="6915" max="6929" width="8.44140625" style="51" customWidth="1"/>
    <col min="6930" max="7168" width="9" style="51"/>
    <col min="7169" max="7169" width="3.109375" style="51" customWidth="1"/>
    <col min="7170" max="7170" width="18.88671875" style="51" customWidth="1"/>
    <col min="7171" max="7185" width="8.44140625" style="51" customWidth="1"/>
    <col min="7186" max="7424" width="9" style="51"/>
    <col min="7425" max="7425" width="3.109375" style="51" customWidth="1"/>
    <col min="7426" max="7426" width="18.88671875" style="51" customWidth="1"/>
    <col min="7427" max="7441" width="8.44140625" style="51" customWidth="1"/>
    <col min="7442" max="7680" width="9" style="51"/>
    <col min="7681" max="7681" width="3.109375" style="51" customWidth="1"/>
    <col min="7682" max="7682" width="18.88671875" style="51" customWidth="1"/>
    <col min="7683" max="7697" width="8.44140625" style="51" customWidth="1"/>
    <col min="7698" max="7936" width="9" style="51"/>
    <col min="7937" max="7937" width="3.109375" style="51" customWidth="1"/>
    <col min="7938" max="7938" width="18.88671875" style="51" customWidth="1"/>
    <col min="7939" max="7953" width="8.44140625" style="51" customWidth="1"/>
    <col min="7954" max="8192" width="9" style="51"/>
    <col min="8193" max="8193" width="3.109375" style="51" customWidth="1"/>
    <col min="8194" max="8194" width="18.88671875" style="51" customWidth="1"/>
    <col min="8195" max="8209" width="8.44140625" style="51" customWidth="1"/>
    <col min="8210" max="8448" width="9" style="51"/>
    <col min="8449" max="8449" width="3.109375" style="51" customWidth="1"/>
    <col min="8450" max="8450" width="18.88671875" style="51" customWidth="1"/>
    <col min="8451" max="8465" width="8.44140625" style="51" customWidth="1"/>
    <col min="8466" max="8704" width="9" style="51"/>
    <col min="8705" max="8705" width="3.109375" style="51" customWidth="1"/>
    <col min="8706" max="8706" width="18.88671875" style="51" customWidth="1"/>
    <col min="8707" max="8721" width="8.44140625" style="51" customWidth="1"/>
    <col min="8722" max="8960" width="9" style="51"/>
    <col min="8961" max="8961" width="3.109375" style="51" customWidth="1"/>
    <col min="8962" max="8962" width="18.88671875" style="51" customWidth="1"/>
    <col min="8963" max="8977" width="8.44140625" style="51" customWidth="1"/>
    <col min="8978" max="9216" width="9" style="51"/>
    <col min="9217" max="9217" width="3.109375" style="51" customWidth="1"/>
    <col min="9218" max="9218" width="18.88671875" style="51" customWidth="1"/>
    <col min="9219" max="9233" width="8.44140625" style="51" customWidth="1"/>
    <col min="9234" max="9472" width="9" style="51"/>
    <col min="9473" max="9473" width="3.109375" style="51" customWidth="1"/>
    <col min="9474" max="9474" width="18.88671875" style="51" customWidth="1"/>
    <col min="9475" max="9489" width="8.44140625" style="51" customWidth="1"/>
    <col min="9490" max="9728" width="9" style="51"/>
    <col min="9729" max="9729" width="3.109375" style="51" customWidth="1"/>
    <col min="9730" max="9730" width="18.88671875" style="51" customWidth="1"/>
    <col min="9731" max="9745" width="8.44140625" style="51" customWidth="1"/>
    <col min="9746" max="9984" width="9" style="51"/>
    <col min="9985" max="9985" width="3.109375" style="51" customWidth="1"/>
    <col min="9986" max="9986" width="18.88671875" style="51" customWidth="1"/>
    <col min="9987" max="10001" width="8.44140625" style="51" customWidth="1"/>
    <col min="10002" max="10240" width="9" style="51"/>
    <col min="10241" max="10241" width="3.109375" style="51" customWidth="1"/>
    <col min="10242" max="10242" width="18.88671875" style="51" customWidth="1"/>
    <col min="10243" max="10257" width="8.44140625" style="51" customWidth="1"/>
    <col min="10258" max="10496" width="9" style="51"/>
    <col min="10497" max="10497" width="3.109375" style="51" customWidth="1"/>
    <col min="10498" max="10498" width="18.88671875" style="51" customWidth="1"/>
    <col min="10499" max="10513" width="8.44140625" style="51" customWidth="1"/>
    <col min="10514" max="10752" width="9" style="51"/>
    <col min="10753" max="10753" width="3.109375" style="51" customWidth="1"/>
    <col min="10754" max="10754" width="18.88671875" style="51" customWidth="1"/>
    <col min="10755" max="10769" width="8.44140625" style="51" customWidth="1"/>
    <col min="10770" max="11008" width="9" style="51"/>
    <col min="11009" max="11009" width="3.109375" style="51" customWidth="1"/>
    <col min="11010" max="11010" width="18.88671875" style="51" customWidth="1"/>
    <col min="11011" max="11025" width="8.44140625" style="51" customWidth="1"/>
    <col min="11026" max="11264" width="9" style="51"/>
    <col min="11265" max="11265" width="3.109375" style="51" customWidth="1"/>
    <col min="11266" max="11266" width="18.88671875" style="51" customWidth="1"/>
    <col min="11267" max="11281" width="8.44140625" style="51" customWidth="1"/>
    <col min="11282" max="11520" width="9" style="51"/>
    <col min="11521" max="11521" width="3.109375" style="51" customWidth="1"/>
    <col min="11522" max="11522" width="18.88671875" style="51" customWidth="1"/>
    <col min="11523" max="11537" width="8.44140625" style="51" customWidth="1"/>
    <col min="11538" max="11776" width="9" style="51"/>
    <col min="11777" max="11777" width="3.109375" style="51" customWidth="1"/>
    <col min="11778" max="11778" width="18.88671875" style="51" customWidth="1"/>
    <col min="11779" max="11793" width="8.44140625" style="51" customWidth="1"/>
    <col min="11794" max="12032" width="9" style="51"/>
    <col min="12033" max="12033" width="3.109375" style="51" customWidth="1"/>
    <col min="12034" max="12034" width="18.88671875" style="51" customWidth="1"/>
    <col min="12035" max="12049" width="8.44140625" style="51" customWidth="1"/>
    <col min="12050" max="12288" width="9" style="51"/>
    <col min="12289" max="12289" width="3.109375" style="51" customWidth="1"/>
    <col min="12290" max="12290" width="18.88671875" style="51" customWidth="1"/>
    <col min="12291" max="12305" width="8.44140625" style="51" customWidth="1"/>
    <col min="12306" max="12544" width="9" style="51"/>
    <col min="12545" max="12545" width="3.109375" style="51" customWidth="1"/>
    <col min="12546" max="12546" width="18.88671875" style="51" customWidth="1"/>
    <col min="12547" max="12561" width="8.44140625" style="51" customWidth="1"/>
    <col min="12562" max="12800" width="9" style="51"/>
    <col min="12801" max="12801" width="3.109375" style="51" customWidth="1"/>
    <col min="12802" max="12802" width="18.88671875" style="51" customWidth="1"/>
    <col min="12803" max="12817" width="8.44140625" style="51" customWidth="1"/>
    <col min="12818" max="13056" width="9" style="51"/>
    <col min="13057" max="13057" width="3.109375" style="51" customWidth="1"/>
    <col min="13058" max="13058" width="18.88671875" style="51" customWidth="1"/>
    <col min="13059" max="13073" width="8.44140625" style="51" customWidth="1"/>
    <col min="13074" max="13312" width="9" style="51"/>
    <col min="13313" max="13313" width="3.109375" style="51" customWidth="1"/>
    <col min="13314" max="13314" width="18.88671875" style="51" customWidth="1"/>
    <col min="13315" max="13329" width="8.44140625" style="51" customWidth="1"/>
    <col min="13330" max="13568" width="9" style="51"/>
    <col min="13569" max="13569" width="3.109375" style="51" customWidth="1"/>
    <col min="13570" max="13570" width="18.88671875" style="51" customWidth="1"/>
    <col min="13571" max="13585" width="8.44140625" style="51" customWidth="1"/>
    <col min="13586" max="13824" width="9" style="51"/>
    <col min="13825" max="13825" width="3.109375" style="51" customWidth="1"/>
    <col min="13826" max="13826" width="18.88671875" style="51" customWidth="1"/>
    <col min="13827" max="13841" width="8.44140625" style="51" customWidth="1"/>
    <col min="13842" max="14080" width="9" style="51"/>
    <col min="14081" max="14081" width="3.109375" style="51" customWidth="1"/>
    <col min="14082" max="14082" width="18.88671875" style="51" customWidth="1"/>
    <col min="14083" max="14097" width="8.44140625" style="51" customWidth="1"/>
    <col min="14098" max="14336" width="9" style="51"/>
    <col min="14337" max="14337" width="3.109375" style="51" customWidth="1"/>
    <col min="14338" max="14338" width="18.88671875" style="51" customWidth="1"/>
    <col min="14339" max="14353" width="8.44140625" style="51" customWidth="1"/>
    <col min="14354" max="14592" width="9" style="51"/>
    <col min="14593" max="14593" width="3.109375" style="51" customWidth="1"/>
    <col min="14594" max="14594" width="18.88671875" style="51" customWidth="1"/>
    <col min="14595" max="14609" width="8.44140625" style="51" customWidth="1"/>
    <col min="14610" max="14848" width="9" style="51"/>
    <col min="14849" max="14849" width="3.109375" style="51" customWidth="1"/>
    <col min="14850" max="14850" width="18.88671875" style="51" customWidth="1"/>
    <col min="14851" max="14865" width="8.44140625" style="51" customWidth="1"/>
    <col min="14866" max="15104" width="9" style="51"/>
    <col min="15105" max="15105" width="3.109375" style="51" customWidth="1"/>
    <col min="15106" max="15106" width="18.88671875" style="51" customWidth="1"/>
    <col min="15107" max="15121" width="8.44140625" style="51" customWidth="1"/>
    <col min="15122" max="15360" width="9" style="51"/>
    <col min="15361" max="15361" width="3.109375" style="51" customWidth="1"/>
    <col min="15362" max="15362" width="18.88671875" style="51" customWidth="1"/>
    <col min="15363" max="15377" width="8.44140625" style="51" customWidth="1"/>
    <col min="15378" max="15616" width="9" style="51"/>
    <col min="15617" max="15617" width="3.109375" style="51" customWidth="1"/>
    <col min="15618" max="15618" width="18.88671875" style="51" customWidth="1"/>
    <col min="15619" max="15633" width="8.44140625" style="51" customWidth="1"/>
    <col min="15634" max="15872" width="9" style="51"/>
    <col min="15873" max="15873" width="3.109375" style="51" customWidth="1"/>
    <col min="15874" max="15874" width="18.88671875" style="51" customWidth="1"/>
    <col min="15875" max="15889" width="8.44140625" style="51" customWidth="1"/>
    <col min="15890" max="16128" width="9" style="51"/>
    <col min="16129" max="16129" width="3.109375" style="51" customWidth="1"/>
    <col min="16130" max="16130" width="18.88671875" style="51" customWidth="1"/>
    <col min="16131" max="16145" width="8.44140625" style="51" customWidth="1"/>
    <col min="16146" max="16384" width="9" style="51"/>
  </cols>
  <sheetData>
    <row r="1" spans="1:17" s="47" customFormat="1" ht="20.95" customHeight="1">
      <c r="A1" s="47" t="s">
        <v>366</v>
      </c>
    </row>
    <row r="2" spans="1:17" ht="17.2" customHeight="1">
      <c r="A2" s="47" t="s">
        <v>1917</v>
      </c>
      <c r="B2" s="47"/>
      <c r="C2" s="47"/>
      <c r="D2" s="47"/>
      <c r="E2" s="47"/>
      <c r="F2" s="47"/>
      <c r="G2" s="47"/>
      <c r="H2" s="47"/>
      <c r="I2" s="47"/>
      <c r="J2" s="47"/>
      <c r="K2" s="47"/>
      <c r="L2" s="47"/>
      <c r="M2" s="47"/>
      <c r="N2" s="47"/>
      <c r="O2" s="47"/>
      <c r="P2" s="47"/>
      <c r="Q2" s="47"/>
    </row>
    <row r="3" spans="1:17" s="47" customFormat="1" ht="20.3" customHeight="1">
      <c r="A3" s="47" t="s">
        <v>367</v>
      </c>
    </row>
    <row r="4" spans="1:17" ht="20.3" customHeight="1">
      <c r="A4" s="47"/>
      <c r="B4" s="82" t="s">
        <v>368</v>
      </c>
      <c r="C4" s="47"/>
      <c r="D4" s="47"/>
      <c r="E4" s="47"/>
      <c r="F4" s="47"/>
      <c r="G4" s="47"/>
      <c r="H4" s="47"/>
      <c r="I4" s="47"/>
      <c r="J4" s="47"/>
      <c r="K4" s="47"/>
      <c r="L4" s="47"/>
      <c r="M4" s="47"/>
      <c r="N4" s="47"/>
      <c r="O4" s="47"/>
      <c r="P4" s="47"/>
      <c r="Q4" s="47"/>
    </row>
    <row r="5" spans="1:17" ht="20.3" customHeight="1">
      <c r="A5" s="47"/>
      <c r="B5" s="51" t="s">
        <v>1918</v>
      </c>
      <c r="C5" s="47"/>
      <c r="D5" s="47"/>
      <c r="E5" s="47"/>
      <c r="F5" s="47"/>
      <c r="G5" s="47"/>
      <c r="H5" s="47"/>
      <c r="I5" s="47"/>
      <c r="J5" s="47"/>
      <c r="K5" s="47"/>
      <c r="L5" s="47"/>
      <c r="M5" s="47"/>
      <c r="N5" s="47"/>
      <c r="O5" s="47"/>
      <c r="P5" s="47"/>
      <c r="Q5" s="47"/>
    </row>
    <row r="6" spans="1:17" ht="20.3" customHeight="1">
      <c r="A6" s="47"/>
      <c r="B6" s="51" t="s">
        <v>1919</v>
      </c>
      <c r="J6" s="47"/>
      <c r="K6" s="47"/>
      <c r="L6" s="47"/>
      <c r="M6" s="47"/>
      <c r="N6" s="47"/>
      <c r="O6" s="47"/>
      <c r="P6" s="47"/>
      <c r="Q6" s="47"/>
    </row>
    <row r="7" spans="1:17" ht="19.5" customHeight="1">
      <c r="P7" s="446" t="s">
        <v>369</v>
      </c>
      <c r="Q7" s="446"/>
    </row>
    <row r="8" spans="1:17" s="56" customFormat="1" ht="29.95" customHeight="1">
      <c r="A8" s="447" t="s">
        <v>370</v>
      </c>
      <c r="B8" s="448"/>
      <c r="C8" s="50" t="s">
        <v>371</v>
      </c>
      <c r="D8" s="50" t="s">
        <v>372</v>
      </c>
      <c r="E8" s="50" t="s">
        <v>373</v>
      </c>
      <c r="F8" s="50" t="s">
        <v>374</v>
      </c>
      <c r="G8" s="50" t="s">
        <v>375</v>
      </c>
      <c r="H8" s="50" t="s">
        <v>376</v>
      </c>
      <c r="I8" s="50" t="s">
        <v>377</v>
      </c>
      <c r="J8" s="50" t="s">
        <v>378</v>
      </c>
      <c r="K8" s="50" t="s">
        <v>379</v>
      </c>
      <c r="L8" s="50" t="s">
        <v>380</v>
      </c>
      <c r="M8" s="50" t="s">
        <v>381</v>
      </c>
      <c r="N8" s="50" t="s">
        <v>382</v>
      </c>
      <c r="O8" s="50" t="s">
        <v>383</v>
      </c>
      <c r="P8" s="50" t="s">
        <v>384</v>
      </c>
      <c r="Q8" s="50" t="s">
        <v>385</v>
      </c>
    </row>
    <row r="9" spans="1:17" ht="26.2" customHeight="1">
      <c r="A9" s="84" t="s">
        <v>386</v>
      </c>
      <c r="B9" s="52" t="s">
        <v>209</v>
      </c>
      <c r="C9" s="85">
        <v>81</v>
      </c>
      <c r="D9" s="85">
        <v>0</v>
      </c>
      <c r="E9" s="85">
        <v>0</v>
      </c>
      <c r="F9" s="85">
        <v>0</v>
      </c>
      <c r="G9" s="85">
        <v>0</v>
      </c>
      <c r="H9" s="85">
        <v>0</v>
      </c>
      <c r="I9" s="85">
        <v>0</v>
      </c>
      <c r="J9" s="85">
        <v>0</v>
      </c>
      <c r="K9" s="85">
        <v>0</v>
      </c>
      <c r="L9" s="85">
        <v>7101</v>
      </c>
      <c r="M9" s="85">
        <v>25969</v>
      </c>
      <c r="N9" s="85">
        <v>9248</v>
      </c>
      <c r="O9" s="85">
        <f t="shared" ref="O9:O25" si="0">SUM(C9:N9)</f>
        <v>42399</v>
      </c>
      <c r="P9" s="85">
        <v>109066</v>
      </c>
      <c r="Q9" s="86">
        <f t="shared" ref="Q9:Q25" si="1">IF(O9*P9&lt;&gt;0,O9/P9,"0%")</f>
        <v>0.38874626373021842</v>
      </c>
    </row>
    <row r="10" spans="1:17" ht="26.2" customHeight="1">
      <c r="A10" s="84" t="s">
        <v>387</v>
      </c>
      <c r="B10" s="52" t="s">
        <v>214</v>
      </c>
      <c r="C10" s="85">
        <v>0</v>
      </c>
      <c r="D10" s="85">
        <v>4</v>
      </c>
      <c r="E10" s="85">
        <v>541</v>
      </c>
      <c r="F10" s="85">
        <v>2092</v>
      </c>
      <c r="G10" s="85">
        <v>962</v>
      </c>
      <c r="H10" s="85">
        <v>20</v>
      </c>
      <c r="I10" s="85">
        <v>0</v>
      </c>
      <c r="J10" s="85">
        <v>0</v>
      </c>
      <c r="K10" s="85">
        <v>0</v>
      </c>
      <c r="L10" s="85">
        <v>0</v>
      </c>
      <c r="M10" s="85">
        <v>0</v>
      </c>
      <c r="N10" s="85">
        <v>0</v>
      </c>
      <c r="O10" s="85">
        <f t="shared" si="0"/>
        <v>3619</v>
      </c>
      <c r="P10" s="85">
        <v>2152</v>
      </c>
      <c r="Q10" s="86">
        <f t="shared" si="1"/>
        <v>1.6816914498141264</v>
      </c>
    </row>
    <row r="11" spans="1:17" ht="26.2" customHeight="1">
      <c r="A11" s="84" t="s">
        <v>388</v>
      </c>
      <c r="B11" s="52" t="s">
        <v>389</v>
      </c>
      <c r="C11" s="85">
        <v>10903</v>
      </c>
      <c r="D11" s="85">
        <v>16399</v>
      </c>
      <c r="E11" s="85">
        <v>33710</v>
      </c>
      <c r="F11" s="85">
        <v>23235</v>
      </c>
      <c r="G11" s="85">
        <v>32823</v>
      </c>
      <c r="H11" s="85">
        <v>29811</v>
      </c>
      <c r="I11" s="85">
        <v>27325</v>
      </c>
      <c r="J11" s="85">
        <v>26620</v>
      </c>
      <c r="K11" s="85">
        <v>30112</v>
      </c>
      <c r="L11" s="85">
        <v>20439</v>
      </c>
      <c r="M11" s="85">
        <v>13468</v>
      </c>
      <c r="N11" s="85">
        <v>25485</v>
      </c>
      <c r="O11" s="85">
        <f t="shared" si="0"/>
        <v>290330</v>
      </c>
      <c r="P11" s="85">
        <v>279331</v>
      </c>
      <c r="Q11" s="86">
        <f t="shared" si="1"/>
        <v>1.0393762239064051</v>
      </c>
    </row>
    <row r="12" spans="1:17" ht="26.2" customHeight="1">
      <c r="A12" s="84" t="s">
        <v>390</v>
      </c>
      <c r="B12" s="52" t="s">
        <v>391</v>
      </c>
      <c r="C12" s="85">
        <v>127</v>
      </c>
      <c r="D12" s="85">
        <v>796</v>
      </c>
      <c r="E12" s="85">
        <v>5370</v>
      </c>
      <c r="F12" s="85">
        <v>469</v>
      </c>
      <c r="G12" s="85">
        <v>255</v>
      </c>
      <c r="H12" s="85">
        <v>1417</v>
      </c>
      <c r="I12" s="85">
        <v>15</v>
      </c>
      <c r="J12" s="85">
        <v>3</v>
      </c>
      <c r="K12" s="85">
        <v>735</v>
      </c>
      <c r="L12" s="85">
        <v>368</v>
      </c>
      <c r="M12" s="85">
        <v>273</v>
      </c>
      <c r="N12" s="85">
        <v>325</v>
      </c>
      <c r="O12" s="85">
        <f t="shared" si="0"/>
        <v>10153</v>
      </c>
      <c r="P12" s="85">
        <v>12317</v>
      </c>
      <c r="Q12" s="86">
        <f t="shared" si="1"/>
        <v>0.82430786717544857</v>
      </c>
    </row>
    <row r="13" spans="1:17" ht="26.2" customHeight="1">
      <c r="A13" s="84" t="s">
        <v>392</v>
      </c>
      <c r="B13" s="52" t="s">
        <v>393</v>
      </c>
      <c r="C13" s="85">
        <v>4073</v>
      </c>
      <c r="D13" s="85">
        <v>4668</v>
      </c>
      <c r="E13" s="85">
        <v>15467</v>
      </c>
      <c r="F13" s="85">
        <v>6853</v>
      </c>
      <c r="G13" s="85">
        <v>11395</v>
      </c>
      <c r="H13" s="85">
        <v>6266</v>
      </c>
      <c r="I13" s="85">
        <v>582</v>
      </c>
      <c r="J13" s="85">
        <v>321</v>
      </c>
      <c r="K13" s="85">
        <v>5835</v>
      </c>
      <c r="L13" s="85">
        <v>5065</v>
      </c>
      <c r="M13" s="85">
        <v>3358</v>
      </c>
      <c r="N13" s="85">
        <v>3842</v>
      </c>
      <c r="O13" s="85">
        <f t="shared" si="0"/>
        <v>67725</v>
      </c>
      <c r="P13" s="85">
        <v>96648</v>
      </c>
      <c r="Q13" s="86">
        <f t="shared" si="1"/>
        <v>0.70073876334740504</v>
      </c>
    </row>
    <row r="14" spans="1:17" ht="26.2" customHeight="1">
      <c r="A14" s="84" t="s">
        <v>394</v>
      </c>
      <c r="B14" s="52" t="s">
        <v>395</v>
      </c>
      <c r="C14" s="85">
        <v>368</v>
      </c>
      <c r="D14" s="85">
        <v>1056</v>
      </c>
      <c r="E14" s="85">
        <v>5179</v>
      </c>
      <c r="F14" s="85">
        <v>6029</v>
      </c>
      <c r="G14" s="85">
        <v>9252</v>
      </c>
      <c r="H14" s="85">
        <v>4857</v>
      </c>
      <c r="I14" s="85">
        <v>177</v>
      </c>
      <c r="J14" s="85">
        <v>183</v>
      </c>
      <c r="K14" s="85">
        <v>662</v>
      </c>
      <c r="L14" s="85">
        <v>577</v>
      </c>
      <c r="M14" s="85">
        <v>1109</v>
      </c>
      <c r="N14" s="85">
        <v>1139</v>
      </c>
      <c r="O14" s="85">
        <f t="shared" si="0"/>
        <v>30588</v>
      </c>
      <c r="P14" s="85">
        <v>35740</v>
      </c>
      <c r="Q14" s="86">
        <f t="shared" si="1"/>
        <v>0.8558477895914941</v>
      </c>
    </row>
    <row r="15" spans="1:17" ht="26.2" customHeight="1">
      <c r="A15" s="84" t="s">
        <v>396</v>
      </c>
      <c r="B15" s="52" t="s">
        <v>397</v>
      </c>
      <c r="C15" s="85">
        <v>157</v>
      </c>
      <c r="D15" s="85">
        <v>340</v>
      </c>
      <c r="E15" s="85">
        <v>280</v>
      </c>
      <c r="F15" s="85">
        <v>138</v>
      </c>
      <c r="G15" s="85">
        <v>4359</v>
      </c>
      <c r="H15" s="85">
        <v>11351</v>
      </c>
      <c r="I15" s="85">
        <v>1256</v>
      </c>
      <c r="J15" s="85">
        <v>0</v>
      </c>
      <c r="K15" s="85">
        <v>12977</v>
      </c>
      <c r="L15" s="85">
        <v>6213</v>
      </c>
      <c r="M15" s="85">
        <v>5</v>
      </c>
      <c r="N15" s="85">
        <v>1331</v>
      </c>
      <c r="O15" s="85">
        <f t="shared" si="0"/>
        <v>38407</v>
      </c>
      <c r="P15" s="85">
        <v>21032</v>
      </c>
      <c r="Q15" s="86">
        <f t="shared" si="1"/>
        <v>1.8261220996576646</v>
      </c>
    </row>
    <row r="16" spans="1:17" ht="26.2" customHeight="1">
      <c r="A16" s="84" t="s">
        <v>398</v>
      </c>
      <c r="B16" s="52" t="s">
        <v>399</v>
      </c>
      <c r="C16" s="85">
        <v>51442</v>
      </c>
      <c r="D16" s="85">
        <v>201720</v>
      </c>
      <c r="E16" s="85">
        <v>90614</v>
      </c>
      <c r="F16" s="85">
        <v>9509</v>
      </c>
      <c r="G16" s="85">
        <v>15225</v>
      </c>
      <c r="H16" s="85">
        <v>9377</v>
      </c>
      <c r="I16" s="85">
        <v>96</v>
      </c>
      <c r="J16" s="85">
        <v>104</v>
      </c>
      <c r="K16" s="85">
        <v>2733</v>
      </c>
      <c r="L16" s="85">
        <v>2489</v>
      </c>
      <c r="M16" s="85">
        <v>2030</v>
      </c>
      <c r="N16" s="85">
        <v>5695</v>
      </c>
      <c r="O16" s="85">
        <f t="shared" si="0"/>
        <v>391034</v>
      </c>
      <c r="P16" s="85">
        <v>476518</v>
      </c>
      <c r="Q16" s="86">
        <f t="shared" si="1"/>
        <v>0.82060698651467523</v>
      </c>
    </row>
    <row r="17" spans="1:17" ht="26.2" customHeight="1">
      <c r="A17" s="84" t="s">
        <v>400</v>
      </c>
      <c r="B17" s="52" t="s">
        <v>183</v>
      </c>
      <c r="C17" s="85">
        <v>15</v>
      </c>
      <c r="D17" s="85">
        <v>6</v>
      </c>
      <c r="E17" s="85">
        <v>67</v>
      </c>
      <c r="F17" s="85">
        <v>212</v>
      </c>
      <c r="G17" s="85">
        <v>652</v>
      </c>
      <c r="H17" s="85">
        <v>138</v>
      </c>
      <c r="I17" s="85">
        <v>4</v>
      </c>
      <c r="J17" s="85">
        <v>0</v>
      </c>
      <c r="K17" s="85">
        <v>464</v>
      </c>
      <c r="L17" s="85">
        <v>609</v>
      </c>
      <c r="M17" s="85">
        <v>417</v>
      </c>
      <c r="N17" s="85">
        <v>494</v>
      </c>
      <c r="O17" s="85">
        <f t="shared" si="0"/>
        <v>3078</v>
      </c>
      <c r="P17" s="85">
        <v>1520</v>
      </c>
      <c r="Q17" s="86">
        <f t="shared" si="1"/>
        <v>2.0249999999999999</v>
      </c>
    </row>
    <row r="18" spans="1:17" ht="26.2" customHeight="1">
      <c r="A18" s="84" t="s">
        <v>401</v>
      </c>
      <c r="B18" s="52" t="s">
        <v>280</v>
      </c>
      <c r="C18" s="85">
        <v>511</v>
      </c>
      <c r="D18" s="85">
        <v>747</v>
      </c>
      <c r="E18" s="85">
        <v>1293</v>
      </c>
      <c r="F18" s="85">
        <v>1455</v>
      </c>
      <c r="G18" s="85">
        <v>18120</v>
      </c>
      <c r="H18" s="85">
        <v>40507</v>
      </c>
      <c r="I18" s="85">
        <v>346</v>
      </c>
      <c r="J18" s="85">
        <v>4</v>
      </c>
      <c r="K18" s="85">
        <v>32324</v>
      </c>
      <c r="L18" s="85">
        <v>2166</v>
      </c>
      <c r="M18" s="85">
        <v>2051</v>
      </c>
      <c r="N18" s="85">
        <v>1984</v>
      </c>
      <c r="O18" s="85">
        <f t="shared" si="0"/>
        <v>101508</v>
      </c>
      <c r="P18" s="85">
        <v>154776</v>
      </c>
      <c r="Q18" s="86">
        <f t="shared" si="1"/>
        <v>0.65583811443634676</v>
      </c>
    </row>
    <row r="19" spans="1:17" ht="26.2" customHeight="1">
      <c r="A19" s="84" t="s">
        <v>402</v>
      </c>
      <c r="B19" s="52" t="s">
        <v>403</v>
      </c>
      <c r="C19" s="85">
        <v>313</v>
      </c>
      <c r="D19" s="85">
        <v>7340</v>
      </c>
      <c r="E19" s="85">
        <v>2717</v>
      </c>
      <c r="F19" s="85">
        <v>49</v>
      </c>
      <c r="G19" s="85">
        <v>84</v>
      </c>
      <c r="H19" s="85">
        <v>0</v>
      </c>
      <c r="I19" s="85">
        <v>0</v>
      </c>
      <c r="J19" s="85">
        <v>0</v>
      </c>
      <c r="K19" s="85">
        <v>7</v>
      </c>
      <c r="L19" s="85">
        <v>0</v>
      </c>
      <c r="M19" s="85">
        <v>20</v>
      </c>
      <c r="N19" s="85">
        <v>112</v>
      </c>
      <c r="O19" s="85">
        <f t="shared" si="0"/>
        <v>10642</v>
      </c>
      <c r="P19" s="85">
        <v>23542</v>
      </c>
      <c r="Q19" s="86">
        <f t="shared" si="1"/>
        <v>0.45204315691105257</v>
      </c>
    </row>
    <row r="20" spans="1:17" ht="26.2" customHeight="1">
      <c r="A20" s="84" t="s">
        <v>404</v>
      </c>
      <c r="B20" s="52" t="s">
        <v>190</v>
      </c>
      <c r="C20" s="85">
        <v>178</v>
      </c>
      <c r="D20" s="85">
        <v>370</v>
      </c>
      <c r="E20" s="85">
        <v>554</v>
      </c>
      <c r="F20" s="85">
        <v>80</v>
      </c>
      <c r="G20" s="85">
        <v>286</v>
      </c>
      <c r="H20" s="85">
        <v>50</v>
      </c>
      <c r="I20" s="85">
        <v>0</v>
      </c>
      <c r="J20" s="85">
        <v>0</v>
      </c>
      <c r="K20" s="85">
        <v>172</v>
      </c>
      <c r="L20" s="85">
        <v>775</v>
      </c>
      <c r="M20" s="85">
        <v>436</v>
      </c>
      <c r="N20" s="85">
        <v>848</v>
      </c>
      <c r="O20" s="85">
        <f t="shared" si="0"/>
        <v>3749</v>
      </c>
      <c r="P20" s="85">
        <v>79557</v>
      </c>
      <c r="Q20" s="86">
        <f t="shared" si="1"/>
        <v>4.7123446082682853E-2</v>
      </c>
    </row>
    <row r="21" spans="1:17" ht="26.2" customHeight="1">
      <c r="A21" s="84" t="s">
        <v>405</v>
      </c>
      <c r="B21" s="52" t="s">
        <v>195</v>
      </c>
      <c r="C21" s="85">
        <v>1359</v>
      </c>
      <c r="D21" s="85">
        <v>4290</v>
      </c>
      <c r="E21" s="85">
        <v>5104</v>
      </c>
      <c r="F21" s="85">
        <v>1601</v>
      </c>
      <c r="G21" s="85">
        <v>3132</v>
      </c>
      <c r="H21" s="85">
        <v>3637</v>
      </c>
      <c r="I21" s="85">
        <v>31</v>
      </c>
      <c r="J21" s="85">
        <v>0</v>
      </c>
      <c r="K21" s="85">
        <v>2811</v>
      </c>
      <c r="L21" s="85">
        <v>1401</v>
      </c>
      <c r="M21" s="85">
        <v>1922</v>
      </c>
      <c r="N21" s="85">
        <v>1365</v>
      </c>
      <c r="O21" s="85">
        <f t="shared" si="0"/>
        <v>26653</v>
      </c>
      <c r="P21" s="85">
        <v>31987</v>
      </c>
      <c r="Q21" s="86">
        <f t="shared" si="1"/>
        <v>0.83324475568199585</v>
      </c>
    </row>
    <row r="22" spans="1:17" ht="26.2" customHeight="1">
      <c r="A22" s="84" t="s">
        <v>406</v>
      </c>
      <c r="B22" s="52" t="s">
        <v>407</v>
      </c>
      <c r="C22" s="85">
        <v>0</v>
      </c>
      <c r="D22" s="85">
        <v>20</v>
      </c>
      <c r="E22" s="85">
        <v>343</v>
      </c>
      <c r="F22" s="85">
        <v>1157</v>
      </c>
      <c r="G22" s="85">
        <v>194</v>
      </c>
      <c r="H22" s="85">
        <v>92</v>
      </c>
      <c r="I22" s="85">
        <v>32</v>
      </c>
      <c r="J22" s="85">
        <v>0</v>
      </c>
      <c r="K22" s="85">
        <v>0</v>
      </c>
      <c r="L22" s="85">
        <v>0</v>
      </c>
      <c r="M22" s="85">
        <v>0</v>
      </c>
      <c r="N22" s="85">
        <v>0</v>
      </c>
      <c r="O22" s="85">
        <f t="shared" si="0"/>
        <v>1838</v>
      </c>
      <c r="P22" s="85">
        <v>5123</v>
      </c>
      <c r="Q22" s="86">
        <f t="shared" si="1"/>
        <v>0.35877415576810462</v>
      </c>
    </row>
    <row r="23" spans="1:17" ht="26.2" customHeight="1">
      <c r="A23" s="84" t="s">
        <v>408</v>
      </c>
      <c r="B23" s="52" t="s">
        <v>409</v>
      </c>
      <c r="C23" s="85">
        <v>122</v>
      </c>
      <c r="D23" s="85">
        <v>28</v>
      </c>
      <c r="E23" s="85">
        <v>169</v>
      </c>
      <c r="F23" s="85">
        <v>8225</v>
      </c>
      <c r="G23" s="85">
        <v>68610</v>
      </c>
      <c r="H23" s="85">
        <v>44526</v>
      </c>
      <c r="I23" s="85">
        <v>3012</v>
      </c>
      <c r="J23" s="85">
        <v>287</v>
      </c>
      <c r="K23" s="85">
        <v>3509</v>
      </c>
      <c r="L23" s="85">
        <v>20275</v>
      </c>
      <c r="M23" s="85">
        <v>11869</v>
      </c>
      <c r="N23" s="85">
        <v>20882</v>
      </c>
      <c r="O23" s="85">
        <f t="shared" si="0"/>
        <v>181514</v>
      </c>
      <c r="P23" s="85">
        <v>127784</v>
      </c>
      <c r="Q23" s="86">
        <f t="shared" si="1"/>
        <v>1.4204751768609529</v>
      </c>
    </row>
    <row r="24" spans="1:17" ht="26.2" customHeight="1">
      <c r="A24" s="84" t="s">
        <v>410</v>
      </c>
      <c r="B24" s="52" t="s">
        <v>411</v>
      </c>
      <c r="C24" s="85">
        <v>517</v>
      </c>
      <c r="D24" s="85">
        <v>1398</v>
      </c>
      <c r="E24" s="85">
        <v>6051</v>
      </c>
      <c r="F24" s="85">
        <v>2889</v>
      </c>
      <c r="G24" s="85">
        <v>8486</v>
      </c>
      <c r="H24" s="85">
        <v>2530</v>
      </c>
      <c r="I24" s="85">
        <v>2287</v>
      </c>
      <c r="J24" s="85">
        <v>1091</v>
      </c>
      <c r="K24" s="85">
        <v>5318</v>
      </c>
      <c r="L24" s="85">
        <v>1057</v>
      </c>
      <c r="M24" s="85">
        <v>388</v>
      </c>
      <c r="N24" s="85">
        <v>391</v>
      </c>
      <c r="O24" s="85">
        <f t="shared" si="0"/>
        <v>32403</v>
      </c>
      <c r="P24" s="85">
        <v>33597</v>
      </c>
      <c r="Q24" s="86">
        <f t="shared" si="1"/>
        <v>0.9644611125993392</v>
      </c>
    </row>
    <row r="25" spans="1:17" ht="26.2" customHeight="1">
      <c r="A25" s="84" t="s">
        <v>412</v>
      </c>
      <c r="B25" s="52" t="s">
        <v>243</v>
      </c>
      <c r="C25" s="85">
        <v>0</v>
      </c>
      <c r="D25" s="85">
        <v>0</v>
      </c>
      <c r="E25" s="85">
        <v>0</v>
      </c>
      <c r="F25" s="85">
        <v>0</v>
      </c>
      <c r="G25" s="85">
        <v>58</v>
      </c>
      <c r="H25" s="85">
        <v>454</v>
      </c>
      <c r="I25" s="85">
        <v>55</v>
      </c>
      <c r="J25" s="85">
        <v>55</v>
      </c>
      <c r="K25" s="85">
        <v>33</v>
      </c>
      <c r="L25" s="85">
        <v>1</v>
      </c>
      <c r="M25" s="85">
        <v>0</v>
      </c>
      <c r="N25" s="85">
        <v>0</v>
      </c>
      <c r="O25" s="85">
        <f t="shared" si="0"/>
        <v>656</v>
      </c>
      <c r="P25" s="85">
        <v>940</v>
      </c>
      <c r="Q25" s="86">
        <f t="shared" si="1"/>
        <v>0.69787234042553192</v>
      </c>
    </row>
  </sheetData>
  <mergeCells count="2">
    <mergeCell ref="P7:Q7"/>
    <mergeCell ref="A8:B8"/>
  </mergeCells>
  <phoneticPr fontId="2"/>
  <pageMargins left="0.78740157480314965" right="0.39370078740157483" top="0.39370078740157483" bottom="0.39370078740157483" header="0" footer="0"/>
  <pageSetup paperSize="9" scale="83" orientation="landscape"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1021A-4FA9-42E7-AE63-B125B72C4348}">
  <sheetPr codeName="Sheet10">
    <pageSetUpPr fitToPage="1"/>
  </sheetPr>
  <dimension ref="A1:Q29"/>
  <sheetViews>
    <sheetView view="pageLayout" zoomScaleNormal="100" workbookViewId="0">
      <selection activeCell="G12" sqref="G12"/>
    </sheetView>
  </sheetViews>
  <sheetFormatPr defaultColWidth="9" defaultRowHeight="14.4"/>
  <cols>
    <col min="1" max="1" width="4.77734375" style="51" customWidth="1"/>
    <col min="2" max="2" width="18" style="51" customWidth="1"/>
    <col min="3" max="13" width="9.33203125" style="51" customWidth="1"/>
    <col min="14" max="16" width="10.21875" style="51" customWidth="1"/>
    <col min="17" max="17" width="8.33203125" style="51" customWidth="1"/>
    <col min="18" max="256" width="9" style="51"/>
    <col min="257" max="257" width="4.77734375" style="51" customWidth="1"/>
    <col min="258" max="258" width="18" style="51" customWidth="1"/>
    <col min="259" max="269" width="9.33203125" style="51" customWidth="1"/>
    <col min="270" max="272" width="10.21875" style="51" customWidth="1"/>
    <col min="273" max="273" width="8.33203125" style="51" customWidth="1"/>
    <col min="274" max="512" width="9" style="51"/>
    <col min="513" max="513" width="4.77734375" style="51" customWidth="1"/>
    <col min="514" max="514" width="18" style="51" customWidth="1"/>
    <col min="515" max="525" width="9.33203125" style="51" customWidth="1"/>
    <col min="526" max="528" width="10.21875" style="51" customWidth="1"/>
    <col min="529" max="529" width="8.33203125" style="51" customWidth="1"/>
    <col min="530" max="768" width="9" style="51"/>
    <col min="769" max="769" width="4.77734375" style="51" customWidth="1"/>
    <col min="770" max="770" width="18" style="51" customWidth="1"/>
    <col min="771" max="781" width="9.33203125" style="51" customWidth="1"/>
    <col min="782" max="784" width="10.21875" style="51" customWidth="1"/>
    <col min="785" max="785" width="8.33203125" style="51" customWidth="1"/>
    <col min="786" max="1024" width="9" style="51"/>
    <col min="1025" max="1025" width="4.77734375" style="51" customWidth="1"/>
    <col min="1026" max="1026" width="18" style="51" customWidth="1"/>
    <col min="1027" max="1037" width="9.33203125" style="51" customWidth="1"/>
    <col min="1038" max="1040" width="10.21875" style="51" customWidth="1"/>
    <col min="1041" max="1041" width="8.33203125" style="51" customWidth="1"/>
    <col min="1042" max="1280" width="9" style="51"/>
    <col min="1281" max="1281" width="4.77734375" style="51" customWidth="1"/>
    <col min="1282" max="1282" width="18" style="51" customWidth="1"/>
    <col min="1283" max="1293" width="9.33203125" style="51" customWidth="1"/>
    <col min="1294" max="1296" width="10.21875" style="51" customWidth="1"/>
    <col min="1297" max="1297" width="8.33203125" style="51" customWidth="1"/>
    <col min="1298" max="1536" width="9" style="51"/>
    <col min="1537" max="1537" width="4.77734375" style="51" customWidth="1"/>
    <col min="1538" max="1538" width="18" style="51" customWidth="1"/>
    <col min="1539" max="1549" width="9.33203125" style="51" customWidth="1"/>
    <col min="1550" max="1552" width="10.21875" style="51" customWidth="1"/>
    <col min="1553" max="1553" width="8.33203125" style="51" customWidth="1"/>
    <col min="1554" max="1792" width="9" style="51"/>
    <col min="1793" max="1793" width="4.77734375" style="51" customWidth="1"/>
    <col min="1794" max="1794" width="18" style="51" customWidth="1"/>
    <col min="1795" max="1805" width="9.33203125" style="51" customWidth="1"/>
    <col min="1806" max="1808" width="10.21875" style="51" customWidth="1"/>
    <col min="1809" max="1809" width="8.33203125" style="51" customWidth="1"/>
    <col min="1810" max="2048" width="9" style="51"/>
    <col min="2049" max="2049" width="4.77734375" style="51" customWidth="1"/>
    <col min="2050" max="2050" width="18" style="51" customWidth="1"/>
    <col min="2051" max="2061" width="9.33203125" style="51" customWidth="1"/>
    <col min="2062" max="2064" width="10.21875" style="51" customWidth="1"/>
    <col min="2065" max="2065" width="8.33203125" style="51" customWidth="1"/>
    <col min="2066" max="2304" width="9" style="51"/>
    <col min="2305" max="2305" width="4.77734375" style="51" customWidth="1"/>
    <col min="2306" max="2306" width="18" style="51" customWidth="1"/>
    <col min="2307" max="2317" width="9.33203125" style="51" customWidth="1"/>
    <col min="2318" max="2320" width="10.21875" style="51" customWidth="1"/>
    <col min="2321" max="2321" width="8.33203125" style="51" customWidth="1"/>
    <col min="2322" max="2560" width="9" style="51"/>
    <col min="2561" max="2561" width="4.77734375" style="51" customWidth="1"/>
    <col min="2562" max="2562" width="18" style="51" customWidth="1"/>
    <col min="2563" max="2573" width="9.33203125" style="51" customWidth="1"/>
    <col min="2574" max="2576" width="10.21875" style="51" customWidth="1"/>
    <col min="2577" max="2577" width="8.33203125" style="51" customWidth="1"/>
    <col min="2578" max="2816" width="9" style="51"/>
    <col min="2817" max="2817" width="4.77734375" style="51" customWidth="1"/>
    <col min="2818" max="2818" width="18" style="51" customWidth="1"/>
    <col min="2819" max="2829" width="9.33203125" style="51" customWidth="1"/>
    <col min="2830" max="2832" width="10.21875" style="51" customWidth="1"/>
    <col min="2833" max="2833" width="8.33203125" style="51" customWidth="1"/>
    <col min="2834" max="3072" width="9" style="51"/>
    <col min="3073" max="3073" width="4.77734375" style="51" customWidth="1"/>
    <col min="3074" max="3074" width="18" style="51" customWidth="1"/>
    <col min="3075" max="3085" width="9.33203125" style="51" customWidth="1"/>
    <col min="3086" max="3088" width="10.21875" style="51" customWidth="1"/>
    <col min="3089" max="3089" width="8.33203125" style="51" customWidth="1"/>
    <col min="3090" max="3328" width="9" style="51"/>
    <col min="3329" max="3329" width="4.77734375" style="51" customWidth="1"/>
    <col min="3330" max="3330" width="18" style="51" customWidth="1"/>
    <col min="3331" max="3341" width="9.33203125" style="51" customWidth="1"/>
    <col min="3342" max="3344" width="10.21875" style="51" customWidth="1"/>
    <col min="3345" max="3345" width="8.33203125" style="51" customWidth="1"/>
    <col min="3346" max="3584" width="9" style="51"/>
    <col min="3585" max="3585" width="4.77734375" style="51" customWidth="1"/>
    <col min="3586" max="3586" width="18" style="51" customWidth="1"/>
    <col min="3587" max="3597" width="9.33203125" style="51" customWidth="1"/>
    <col min="3598" max="3600" width="10.21875" style="51" customWidth="1"/>
    <col min="3601" max="3601" width="8.33203125" style="51" customWidth="1"/>
    <col min="3602" max="3840" width="9" style="51"/>
    <col min="3841" max="3841" width="4.77734375" style="51" customWidth="1"/>
    <col min="3842" max="3842" width="18" style="51" customWidth="1"/>
    <col min="3843" max="3853" width="9.33203125" style="51" customWidth="1"/>
    <col min="3854" max="3856" width="10.21875" style="51" customWidth="1"/>
    <col min="3857" max="3857" width="8.33203125" style="51" customWidth="1"/>
    <col min="3858" max="4096" width="9" style="51"/>
    <col min="4097" max="4097" width="4.77734375" style="51" customWidth="1"/>
    <col min="4098" max="4098" width="18" style="51" customWidth="1"/>
    <col min="4099" max="4109" width="9.33203125" style="51" customWidth="1"/>
    <col min="4110" max="4112" width="10.21875" style="51" customWidth="1"/>
    <col min="4113" max="4113" width="8.33203125" style="51" customWidth="1"/>
    <col min="4114" max="4352" width="9" style="51"/>
    <col min="4353" max="4353" width="4.77734375" style="51" customWidth="1"/>
    <col min="4354" max="4354" width="18" style="51" customWidth="1"/>
    <col min="4355" max="4365" width="9.33203125" style="51" customWidth="1"/>
    <col min="4366" max="4368" width="10.21875" style="51" customWidth="1"/>
    <col min="4369" max="4369" width="8.33203125" style="51" customWidth="1"/>
    <col min="4370" max="4608" width="9" style="51"/>
    <col min="4609" max="4609" width="4.77734375" style="51" customWidth="1"/>
    <col min="4610" max="4610" width="18" style="51" customWidth="1"/>
    <col min="4611" max="4621" width="9.33203125" style="51" customWidth="1"/>
    <col min="4622" max="4624" width="10.21875" style="51" customWidth="1"/>
    <col min="4625" max="4625" width="8.33203125" style="51" customWidth="1"/>
    <col min="4626" max="4864" width="9" style="51"/>
    <col min="4865" max="4865" width="4.77734375" style="51" customWidth="1"/>
    <col min="4866" max="4866" width="18" style="51" customWidth="1"/>
    <col min="4867" max="4877" width="9.33203125" style="51" customWidth="1"/>
    <col min="4878" max="4880" width="10.21875" style="51" customWidth="1"/>
    <col min="4881" max="4881" width="8.33203125" style="51" customWidth="1"/>
    <col min="4882" max="5120" width="9" style="51"/>
    <col min="5121" max="5121" width="4.77734375" style="51" customWidth="1"/>
    <col min="5122" max="5122" width="18" style="51" customWidth="1"/>
    <col min="5123" max="5133" width="9.33203125" style="51" customWidth="1"/>
    <col min="5134" max="5136" width="10.21875" style="51" customWidth="1"/>
    <col min="5137" max="5137" width="8.33203125" style="51" customWidth="1"/>
    <col min="5138" max="5376" width="9" style="51"/>
    <col min="5377" max="5377" width="4.77734375" style="51" customWidth="1"/>
    <col min="5378" max="5378" width="18" style="51" customWidth="1"/>
    <col min="5379" max="5389" width="9.33203125" style="51" customWidth="1"/>
    <col min="5390" max="5392" width="10.21875" style="51" customWidth="1"/>
    <col min="5393" max="5393" width="8.33203125" style="51" customWidth="1"/>
    <col min="5394" max="5632" width="9" style="51"/>
    <col min="5633" max="5633" width="4.77734375" style="51" customWidth="1"/>
    <col min="5634" max="5634" width="18" style="51" customWidth="1"/>
    <col min="5635" max="5645" width="9.33203125" style="51" customWidth="1"/>
    <col min="5646" max="5648" width="10.21875" style="51" customWidth="1"/>
    <col min="5649" max="5649" width="8.33203125" style="51" customWidth="1"/>
    <col min="5650" max="5888" width="9" style="51"/>
    <col min="5889" max="5889" width="4.77734375" style="51" customWidth="1"/>
    <col min="5890" max="5890" width="18" style="51" customWidth="1"/>
    <col min="5891" max="5901" width="9.33203125" style="51" customWidth="1"/>
    <col min="5902" max="5904" width="10.21875" style="51" customWidth="1"/>
    <col min="5905" max="5905" width="8.33203125" style="51" customWidth="1"/>
    <col min="5906" max="6144" width="9" style="51"/>
    <col min="6145" max="6145" width="4.77734375" style="51" customWidth="1"/>
    <col min="6146" max="6146" width="18" style="51" customWidth="1"/>
    <col min="6147" max="6157" width="9.33203125" style="51" customWidth="1"/>
    <col min="6158" max="6160" width="10.21875" style="51" customWidth="1"/>
    <col min="6161" max="6161" width="8.33203125" style="51" customWidth="1"/>
    <col min="6162" max="6400" width="9" style="51"/>
    <col min="6401" max="6401" width="4.77734375" style="51" customWidth="1"/>
    <col min="6402" max="6402" width="18" style="51" customWidth="1"/>
    <col min="6403" max="6413" width="9.33203125" style="51" customWidth="1"/>
    <col min="6414" max="6416" width="10.21875" style="51" customWidth="1"/>
    <col min="6417" max="6417" width="8.33203125" style="51" customWidth="1"/>
    <col min="6418" max="6656" width="9" style="51"/>
    <col min="6657" max="6657" width="4.77734375" style="51" customWidth="1"/>
    <col min="6658" max="6658" width="18" style="51" customWidth="1"/>
    <col min="6659" max="6669" width="9.33203125" style="51" customWidth="1"/>
    <col min="6670" max="6672" width="10.21875" style="51" customWidth="1"/>
    <col min="6673" max="6673" width="8.33203125" style="51" customWidth="1"/>
    <col min="6674" max="6912" width="9" style="51"/>
    <col min="6913" max="6913" width="4.77734375" style="51" customWidth="1"/>
    <col min="6914" max="6914" width="18" style="51" customWidth="1"/>
    <col min="6915" max="6925" width="9.33203125" style="51" customWidth="1"/>
    <col min="6926" max="6928" width="10.21875" style="51" customWidth="1"/>
    <col min="6929" max="6929" width="8.33203125" style="51" customWidth="1"/>
    <col min="6930" max="7168" width="9" style="51"/>
    <col min="7169" max="7169" width="4.77734375" style="51" customWidth="1"/>
    <col min="7170" max="7170" width="18" style="51" customWidth="1"/>
    <col min="7171" max="7181" width="9.33203125" style="51" customWidth="1"/>
    <col min="7182" max="7184" width="10.21875" style="51" customWidth="1"/>
    <col min="7185" max="7185" width="8.33203125" style="51" customWidth="1"/>
    <col min="7186" max="7424" width="9" style="51"/>
    <col min="7425" max="7425" width="4.77734375" style="51" customWidth="1"/>
    <col min="7426" max="7426" width="18" style="51" customWidth="1"/>
    <col min="7427" max="7437" width="9.33203125" style="51" customWidth="1"/>
    <col min="7438" max="7440" width="10.21875" style="51" customWidth="1"/>
    <col min="7441" max="7441" width="8.33203125" style="51" customWidth="1"/>
    <col min="7442" max="7680" width="9" style="51"/>
    <col min="7681" max="7681" width="4.77734375" style="51" customWidth="1"/>
    <col min="7682" max="7682" width="18" style="51" customWidth="1"/>
    <col min="7683" max="7693" width="9.33203125" style="51" customWidth="1"/>
    <col min="7694" max="7696" width="10.21875" style="51" customWidth="1"/>
    <col min="7697" max="7697" width="8.33203125" style="51" customWidth="1"/>
    <col min="7698" max="7936" width="9" style="51"/>
    <col min="7937" max="7937" width="4.77734375" style="51" customWidth="1"/>
    <col min="7938" max="7938" width="18" style="51" customWidth="1"/>
    <col min="7939" max="7949" width="9.33203125" style="51" customWidth="1"/>
    <col min="7950" max="7952" width="10.21875" style="51" customWidth="1"/>
    <col min="7953" max="7953" width="8.33203125" style="51" customWidth="1"/>
    <col min="7954" max="8192" width="9" style="51"/>
    <col min="8193" max="8193" width="4.77734375" style="51" customWidth="1"/>
    <col min="8194" max="8194" width="18" style="51" customWidth="1"/>
    <col min="8195" max="8205" width="9.33203125" style="51" customWidth="1"/>
    <col min="8206" max="8208" width="10.21875" style="51" customWidth="1"/>
    <col min="8209" max="8209" width="8.33203125" style="51" customWidth="1"/>
    <col min="8210" max="8448" width="9" style="51"/>
    <col min="8449" max="8449" width="4.77734375" style="51" customWidth="1"/>
    <col min="8450" max="8450" width="18" style="51" customWidth="1"/>
    <col min="8451" max="8461" width="9.33203125" style="51" customWidth="1"/>
    <col min="8462" max="8464" width="10.21875" style="51" customWidth="1"/>
    <col min="8465" max="8465" width="8.33203125" style="51" customWidth="1"/>
    <col min="8466" max="8704" width="9" style="51"/>
    <col min="8705" max="8705" width="4.77734375" style="51" customWidth="1"/>
    <col min="8706" max="8706" width="18" style="51" customWidth="1"/>
    <col min="8707" max="8717" width="9.33203125" style="51" customWidth="1"/>
    <col min="8718" max="8720" width="10.21875" style="51" customWidth="1"/>
    <col min="8721" max="8721" width="8.33203125" style="51" customWidth="1"/>
    <col min="8722" max="8960" width="9" style="51"/>
    <col min="8961" max="8961" width="4.77734375" style="51" customWidth="1"/>
    <col min="8962" max="8962" width="18" style="51" customWidth="1"/>
    <col min="8963" max="8973" width="9.33203125" style="51" customWidth="1"/>
    <col min="8974" max="8976" width="10.21875" style="51" customWidth="1"/>
    <col min="8977" max="8977" width="8.33203125" style="51" customWidth="1"/>
    <col min="8978" max="9216" width="9" style="51"/>
    <col min="9217" max="9217" width="4.77734375" style="51" customWidth="1"/>
    <col min="9218" max="9218" width="18" style="51" customWidth="1"/>
    <col min="9219" max="9229" width="9.33203125" style="51" customWidth="1"/>
    <col min="9230" max="9232" width="10.21875" style="51" customWidth="1"/>
    <col min="9233" max="9233" width="8.33203125" style="51" customWidth="1"/>
    <col min="9234" max="9472" width="9" style="51"/>
    <col min="9473" max="9473" width="4.77734375" style="51" customWidth="1"/>
    <col min="9474" max="9474" width="18" style="51" customWidth="1"/>
    <col min="9475" max="9485" width="9.33203125" style="51" customWidth="1"/>
    <col min="9486" max="9488" width="10.21875" style="51" customWidth="1"/>
    <col min="9489" max="9489" width="8.33203125" style="51" customWidth="1"/>
    <col min="9490" max="9728" width="9" style="51"/>
    <col min="9729" max="9729" width="4.77734375" style="51" customWidth="1"/>
    <col min="9730" max="9730" width="18" style="51" customWidth="1"/>
    <col min="9731" max="9741" width="9.33203125" style="51" customWidth="1"/>
    <col min="9742" max="9744" width="10.21875" style="51" customWidth="1"/>
    <col min="9745" max="9745" width="8.33203125" style="51" customWidth="1"/>
    <col min="9746" max="9984" width="9" style="51"/>
    <col min="9985" max="9985" width="4.77734375" style="51" customWidth="1"/>
    <col min="9986" max="9986" width="18" style="51" customWidth="1"/>
    <col min="9987" max="9997" width="9.33203125" style="51" customWidth="1"/>
    <col min="9998" max="10000" width="10.21875" style="51" customWidth="1"/>
    <col min="10001" max="10001" width="8.33203125" style="51" customWidth="1"/>
    <col min="10002" max="10240" width="9" style="51"/>
    <col min="10241" max="10241" width="4.77734375" style="51" customWidth="1"/>
    <col min="10242" max="10242" width="18" style="51" customWidth="1"/>
    <col min="10243" max="10253" width="9.33203125" style="51" customWidth="1"/>
    <col min="10254" max="10256" width="10.21875" style="51" customWidth="1"/>
    <col min="10257" max="10257" width="8.33203125" style="51" customWidth="1"/>
    <col min="10258" max="10496" width="9" style="51"/>
    <col min="10497" max="10497" width="4.77734375" style="51" customWidth="1"/>
    <col min="10498" max="10498" width="18" style="51" customWidth="1"/>
    <col min="10499" max="10509" width="9.33203125" style="51" customWidth="1"/>
    <col min="10510" max="10512" width="10.21875" style="51" customWidth="1"/>
    <col min="10513" max="10513" width="8.33203125" style="51" customWidth="1"/>
    <col min="10514" max="10752" width="9" style="51"/>
    <col min="10753" max="10753" width="4.77734375" style="51" customWidth="1"/>
    <col min="10754" max="10754" width="18" style="51" customWidth="1"/>
    <col min="10755" max="10765" width="9.33203125" style="51" customWidth="1"/>
    <col min="10766" max="10768" width="10.21875" style="51" customWidth="1"/>
    <col min="10769" max="10769" width="8.33203125" style="51" customWidth="1"/>
    <col min="10770" max="11008" width="9" style="51"/>
    <col min="11009" max="11009" width="4.77734375" style="51" customWidth="1"/>
    <col min="11010" max="11010" width="18" style="51" customWidth="1"/>
    <col min="11011" max="11021" width="9.33203125" style="51" customWidth="1"/>
    <col min="11022" max="11024" width="10.21875" style="51" customWidth="1"/>
    <col min="11025" max="11025" width="8.33203125" style="51" customWidth="1"/>
    <col min="11026" max="11264" width="9" style="51"/>
    <col min="11265" max="11265" width="4.77734375" style="51" customWidth="1"/>
    <col min="11266" max="11266" width="18" style="51" customWidth="1"/>
    <col min="11267" max="11277" width="9.33203125" style="51" customWidth="1"/>
    <col min="11278" max="11280" width="10.21875" style="51" customWidth="1"/>
    <col min="11281" max="11281" width="8.33203125" style="51" customWidth="1"/>
    <col min="11282" max="11520" width="9" style="51"/>
    <col min="11521" max="11521" width="4.77734375" style="51" customWidth="1"/>
    <col min="11522" max="11522" width="18" style="51" customWidth="1"/>
    <col min="11523" max="11533" width="9.33203125" style="51" customWidth="1"/>
    <col min="11534" max="11536" width="10.21875" style="51" customWidth="1"/>
    <col min="11537" max="11537" width="8.33203125" style="51" customWidth="1"/>
    <col min="11538" max="11776" width="9" style="51"/>
    <col min="11777" max="11777" width="4.77734375" style="51" customWidth="1"/>
    <col min="11778" max="11778" width="18" style="51" customWidth="1"/>
    <col min="11779" max="11789" width="9.33203125" style="51" customWidth="1"/>
    <col min="11790" max="11792" width="10.21875" style="51" customWidth="1"/>
    <col min="11793" max="11793" width="8.33203125" style="51" customWidth="1"/>
    <col min="11794" max="12032" width="9" style="51"/>
    <col min="12033" max="12033" width="4.77734375" style="51" customWidth="1"/>
    <col min="12034" max="12034" width="18" style="51" customWidth="1"/>
    <col min="12035" max="12045" width="9.33203125" style="51" customWidth="1"/>
    <col min="12046" max="12048" width="10.21875" style="51" customWidth="1"/>
    <col min="12049" max="12049" width="8.33203125" style="51" customWidth="1"/>
    <col min="12050" max="12288" width="9" style="51"/>
    <col min="12289" max="12289" width="4.77734375" style="51" customWidth="1"/>
    <col min="12290" max="12290" width="18" style="51" customWidth="1"/>
    <col min="12291" max="12301" width="9.33203125" style="51" customWidth="1"/>
    <col min="12302" max="12304" width="10.21875" style="51" customWidth="1"/>
    <col min="12305" max="12305" width="8.33203125" style="51" customWidth="1"/>
    <col min="12306" max="12544" width="9" style="51"/>
    <col min="12545" max="12545" width="4.77734375" style="51" customWidth="1"/>
    <col min="12546" max="12546" width="18" style="51" customWidth="1"/>
    <col min="12547" max="12557" width="9.33203125" style="51" customWidth="1"/>
    <col min="12558" max="12560" width="10.21875" style="51" customWidth="1"/>
    <col min="12561" max="12561" width="8.33203125" style="51" customWidth="1"/>
    <col min="12562" max="12800" width="9" style="51"/>
    <col min="12801" max="12801" width="4.77734375" style="51" customWidth="1"/>
    <col min="12802" max="12802" width="18" style="51" customWidth="1"/>
    <col min="12803" max="12813" width="9.33203125" style="51" customWidth="1"/>
    <col min="12814" max="12816" width="10.21875" style="51" customWidth="1"/>
    <col min="12817" max="12817" width="8.33203125" style="51" customWidth="1"/>
    <col min="12818" max="13056" width="9" style="51"/>
    <col min="13057" max="13057" width="4.77734375" style="51" customWidth="1"/>
    <col min="13058" max="13058" width="18" style="51" customWidth="1"/>
    <col min="13059" max="13069" width="9.33203125" style="51" customWidth="1"/>
    <col min="13070" max="13072" width="10.21875" style="51" customWidth="1"/>
    <col min="13073" max="13073" width="8.33203125" style="51" customWidth="1"/>
    <col min="13074" max="13312" width="9" style="51"/>
    <col min="13313" max="13313" width="4.77734375" style="51" customWidth="1"/>
    <col min="13314" max="13314" width="18" style="51" customWidth="1"/>
    <col min="13315" max="13325" width="9.33203125" style="51" customWidth="1"/>
    <col min="13326" max="13328" width="10.21875" style="51" customWidth="1"/>
    <col min="13329" max="13329" width="8.33203125" style="51" customWidth="1"/>
    <col min="13330" max="13568" width="9" style="51"/>
    <col min="13569" max="13569" width="4.77734375" style="51" customWidth="1"/>
    <col min="13570" max="13570" width="18" style="51" customWidth="1"/>
    <col min="13571" max="13581" width="9.33203125" style="51" customWidth="1"/>
    <col min="13582" max="13584" width="10.21875" style="51" customWidth="1"/>
    <col min="13585" max="13585" width="8.33203125" style="51" customWidth="1"/>
    <col min="13586" max="13824" width="9" style="51"/>
    <col min="13825" max="13825" width="4.77734375" style="51" customWidth="1"/>
    <col min="13826" max="13826" width="18" style="51" customWidth="1"/>
    <col min="13827" max="13837" width="9.33203125" style="51" customWidth="1"/>
    <col min="13838" max="13840" width="10.21875" style="51" customWidth="1"/>
    <col min="13841" max="13841" width="8.33203125" style="51" customWidth="1"/>
    <col min="13842" max="14080" width="9" style="51"/>
    <col min="14081" max="14081" width="4.77734375" style="51" customWidth="1"/>
    <col min="14082" max="14082" width="18" style="51" customWidth="1"/>
    <col min="14083" max="14093" width="9.33203125" style="51" customWidth="1"/>
    <col min="14094" max="14096" width="10.21875" style="51" customWidth="1"/>
    <col min="14097" max="14097" width="8.33203125" style="51" customWidth="1"/>
    <col min="14098" max="14336" width="9" style="51"/>
    <col min="14337" max="14337" width="4.77734375" style="51" customWidth="1"/>
    <col min="14338" max="14338" width="18" style="51" customWidth="1"/>
    <col min="14339" max="14349" width="9.33203125" style="51" customWidth="1"/>
    <col min="14350" max="14352" width="10.21875" style="51" customWidth="1"/>
    <col min="14353" max="14353" width="8.33203125" style="51" customWidth="1"/>
    <col min="14354" max="14592" width="9" style="51"/>
    <col min="14593" max="14593" width="4.77734375" style="51" customWidth="1"/>
    <col min="14594" max="14594" width="18" style="51" customWidth="1"/>
    <col min="14595" max="14605" width="9.33203125" style="51" customWidth="1"/>
    <col min="14606" max="14608" width="10.21875" style="51" customWidth="1"/>
    <col min="14609" max="14609" width="8.33203125" style="51" customWidth="1"/>
    <col min="14610" max="14848" width="9" style="51"/>
    <col min="14849" max="14849" width="4.77734375" style="51" customWidth="1"/>
    <col min="14850" max="14850" width="18" style="51" customWidth="1"/>
    <col min="14851" max="14861" width="9.33203125" style="51" customWidth="1"/>
    <col min="14862" max="14864" width="10.21875" style="51" customWidth="1"/>
    <col min="14865" max="14865" width="8.33203125" style="51" customWidth="1"/>
    <col min="14866" max="15104" width="9" style="51"/>
    <col min="15105" max="15105" width="4.77734375" style="51" customWidth="1"/>
    <col min="15106" max="15106" width="18" style="51" customWidth="1"/>
    <col min="15107" max="15117" width="9.33203125" style="51" customWidth="1"/>
    <col min="15118" max="15120" width="10.21875" style="51" customWidth="1"/>
    <col min="15121" max="15121" width="8.33203125" style="51" customWidth="1"/>
    <col min="15122" max="15360" width="9" style="51"/>
    <col min="15361" max="15361" width="4.77734375" style="51" customWidth="1"/>
    <col min="15362" max="15362" width="18" style="51" customWidth="1"/>
    <col min="15363" max="15373" width="9.33203125" style="51" customWidth="1"/>
    <col min="15374" max="15376" width="10.21875" style="51" customWidth="1"/>
    <col min="15377" max="15377" width="8.33203125" style="51" customWidth="1"/>
    <col min="15378" max="15616" width="9" style="51"/>
    <col min="15617" max="15617" width="4.77734375" style="51" customWidth="1"/>
    <col min="15618" max="15618" width="18" style="51" customWidth="1"/>
    <col min="15619" max="15629" width="9.33203125" style="51" customWidth="1"/>
    <col min="15630" max="15632" width="10.21875" style="51" customWidth="1"/>
    <col min="15633" max="15633" width="8.33203125" style="51" customWidth="1"/>
    <col min="15634" max="15872" width="9" style="51"/>
    <col min="15873" max="15873" width="4.77734375" style="51" customWidth="1"/>
    <col min="15874" max="15874" width="18" style="51" customWidth="1"/>
    <col min="15875" max="15885" width="9.33203125" style="51" customWidth="1"/>
    <col min="15886" max="15888" width="10.21875" style="51" customWidth="1"/>
    <col min="15889" max="15889" width="8.33203125" style="51" customWidth="1"/>
    <col min="15890" max="16128" width="9" style="51"/>
    <col min="16129" max="16129" width="4.77734375" style="51" customWidth="1"/>
    <col min="16130" max="16130" width="18" style="51" customWidth="1"/>
    <col min="16131" max="16141" width="9.33203125" style="51" customWidth="1"/>
    <col min="16142" max="16144" width="10.21875" style="51" customWidth="1"/>
    <col min="16145" max="16145" width="8.33203125" style="51" customWidth="1"/>
    <col min="16146" max="16384" width="9" style="51"/>
  </cols>
  <sheetData>
    <row r="1" spans="1:17" ht="24.75" customHeight="1">
      <c r="P1" s="450" t="str">
        <f>'P7'!$P$7</f>
        <v>令和5年 単位:kg</v>
      </c>
      <c r="Q1" s="450"/>
    </row>
    <row r="2" spans="1:17" s="56" customFormat="1" ht="24.75" customHeight="1">
      <c r="A2" s="447" t="s">
        <v>370</v>
      </c>
      <c r="B2" s="448"/>
      <c r="C2" s="50" t="s">
        <v>371</v>
      </c>
      <c r="D2" s="50" t="s">
        <v>372</v>
      </c>
      <c r="E2" s="50" t="s">
        <v>373</v>
      </c>
      <c r="F2" s="50" t="s">
        <v>374</v>
      </c>
      <c r="G2" s="50" t="s">
        <v>375</v>
      </c>
      <c r="H2" s="50" t="s">
        <v>376</v>
      </c>
      <c r="I2" s="50" t="s">
        <v>377</v>
      </c>
      <c r="J2" s="50" t="s">
        <v>378</v>
      </c>
      <c r="K2" s="50" t="s">
        <v>379</v>
      </c>
      <c r="L2" s="50" t="s">
        <v>380</v>
      </c>
      <c r="M2" s="50" t="s">
        <v>381</v>
      </c>
      <c r="N2" s="50" t="s">
        <v>382</v>
      </c>
      <c r="O2" s="50" t="s">
        <v>383</v>
      </c>
      <c r="P2" s="50" t="str">
        <f>'P7'!P8</f>
        <v>4　年</v>
      </c>
      <c r="Q2" s="50" t="s">
        <v>385</v>
      </c>
    </row>
    <row r="3" spans="1:17" ht="24.75" customHeight="1">
      <c r="A3" s="84" t="s">
        <v>413</v>
      </c>
      <c r="B3" s="52" t="s">
        <v>414</v>
      </c>
      <c r="C3" s="85">
        <v>126</v>
      </c>
      <c r="D3" s="85">
        <v>921</v>
      </c>
      <c r="E3" s="85">
        <v>3295</v>
      </c>
      <c r="F3" s="85">
        <v>1186</v>
      </c>
      <c r="G3" s="85">
        <v>1137</v>
      </c>
      <c r="H3" s="85">
        <v>1726</v>
      </c>
      <c r="I3" s="85">
        <v>574</v>
      </c>
      <c r="J3" s="85">
        <v>215</v>
      </c>
      <c r="K3" s="85">
        <v>1561</v>
      </c>
      <c r="L3" s="85">
        <v>636</v>
      </c>
      <c r="M3" s="85">
        <v>988</v>
      </c>
      <c r="N3" s="85">
        <v>1112</v>
      </c>
      <c r="O3" s="85">
        <f t="shared" ref="O3:O25" si="0">SUM(C3:N3)</f>
        <v>13477</v>
      </c>
      <c r="P3" s="85">
        <v>13308</v>
      </c>
      <c r="Q3" s="86">
        <f t="shared" ref="Q3:Q26" si="1">IF(O3*P3&lt;&gt;0,O3/P3,"0%")</f>
        <v>1.0126991283438533</v>
      </c>
    </row>
    <row r="4" spans="1:17" ht="24.75" customHeight="1">
      <c r="A4" s="84" t="s">
        <v>415</v>
      </c>
      <c r="B4" s="52" t="s">
        <v>416</v>
      </c>
      <c r="C4" s="85">
        <v>1457</v>
      </c>
      <c r="D4" s="85">
        <v>3056</v>
      </c>
      <c r="E4" s="85">
        <v>6234</v>
      </c>
      <c r="F4" s="85">
        <v>8450</v>
      </c>
      <c r="G4" s="85">
        <v>20282</v>
      </c>
      <c r="H4" s="85">
        <v>7182</v>
      </c>
      <c r="I4" s="85">
        <v>2873</v>
      </c>
      <c r="J4" s="85">
        <v>1625</v>
      </c>
      <c r="K4" s="85">
        <v>1454</v>
      </c>
      <c r="L4" s="85">
        <v>4564</v>
      </c>
      <c r="M4" s="85">
        <v>4395</v>
      </c>
      <c r="N4" s="85">
        <v>5933</v>
      </c>
      <c r="O4" s="85">
        <f t="shared" si="0"/>
        <v>67505</v>
      </c>
      <c r="P4" s="85">
        <v>98170</v>
      </c>
      <c r="Q4" s="86">
        <f t="shared" si="1"/>
        <v>0.68763369664867069</v>
      </c>
    </row>
    <row r="5" spans="1:17" ht="24.75" customHeight="1">
      <c r="A5" s="84" t="s">
        <v>417</v>
      </c>
      <c r="B5" s="52" t="s">
        <v>418</v>
      </c>
      <c r="C5" s="85">
        <v>0</v>
      </c>
      <c r="D5" s="85">
        <v>296</v>
      </c>
      <c r="E5" s="85">
        <v>0</v>
      </c>
      <c r="F5" s="85">
        <v>22</v>
      </c>
      <c r="G5" s="85">
        <v>2725</v>
      </c>
      <c r="H5" s="85">
        <v>27615</v>
      </c>
      <c r="I5" s="85">
        <v>1823</v>
      </c>
      <c r="J5" s="85">
        <v>8</v>
      </c>
      <c r="K5" s="85">
        <v>34</v>
      </c>
      <c r="L5" s="85">
        <v>50</v>
      </c>
      <c r="M5" s="85">
        <v>6</v>
      </c>
      <c r="N5" s="85">
        <v>0</v>
      </c>
      <c r="O5" s="85">
        <f t="shared" si="0"/>
        <v>32579</v>
      </c>
      <c r="P5" s="85">
        <v>32129</v>
      </c>
      <c r="Q5" s="86">
        <f t="shared" si="1"/>
        <v>1.0140060381586729</v>
      </c>
    </row>
    <row r="6" spans="1:17" ht="24.75" customHeight="1">
      <c r="A6" s="84" t="s">
        <v>419</v>
      </c>
      <c r="B6" s="52" t="s">
        <v>269</v>
      </c>
      <c r="C6" s="85">
        <v>11</v>
      </c>
      <c r="D6" s="85">
        <v>0</v>
      </c>
      <c r="E6" s="85">
        <v>7</v>
      </c>
      <c r="F6" s="85">
        <v>6</v>
      </c>
      <c r="G6" s="85">
        <v>4</v>
      </c>
      <c r="H6" s="85">
        <v>21</v>
      </c>
      <c r="I6" s="85">
        <v>1</v>
      </c>
      <c r="J6" s="85">
        <v>2</v>
      </c>
      <c r="K6" s="85">
        <v>44</v>
      </c>
      <c r="L6" s="85">
        <v>325</v>
      </c>
      <c r="M6" s="85">
        <v>765</v>
      </c>
      <c r="N6" s="85">
        <v>2012</v>
      </c>
      <c r="O6" s="85">
        <f t="shared" si="0"/>
        <v>3198</v>
      </c>
      <c r="P6" s="85">
        <v>7762</v>
      </c>
      <c r="Q6" s="86">
        <f t="shared" si="1"/>
        <v>0.41200721463540324</v>
      </c>
    </row>
    <row r="7" spans="1:17" ht="24.75" customHeight="1">
      <c r="A7" s="84" t="s">
        <v>420</v>
      </c>
      <c r="B7" s="52" t="s">
        <v>421</v>
      </c>
      <c r="C7" s="85">
        <v>5556</v>
      </c>
      <c r="D7" s="85">
        <v>18614</v>
      </c>
      <c r="E7" s="85">
        <v>26577</v>
      </c>
      <c r="F7" s="85">
        <v>15672</v>
      </c>
      <c r="G7" s="85">
        <v>29220</v>
      </c>
      <c r="H7" s="85">
        <v>27986</v>
      </c>
      <c r="I7" s="85">
        <v>14706</v>
      </c>
      <c r="J7" s="85">
        <v>12172</v>
      </c>
      <c r="K7" s="85">
        <v>16339</v>
      </c>
      <c r="L7" s="85">
        <v>13955</v>
      </c>
      <c r="M7" s="85">
        <v>11187</v>
      </c>
      <c r="N7" s="85">
        <v>11941</v>
      </c>
      <c r="O7" s="85">
        <f t="shared" si="0"/>
        <v>203925</v>
      </c>
      <c r="P7" s="85">
        <v>211541</v>
      </c>
      <c r="Q7" s="86">
        <f t="shared" si="1"/>
        <v>0.96399752293881569</v>
      </c>
    </row>
    <row r="8" spans="1:17" ht="24.75" customHeight="1">
      <c r="A8" s="84" t="s">
        <v>422</v>
      </c>
      <c r="B8" s="52" t="s">
        <v>223</v>
      </c>
      <c r="C8" s="85">
        <v>41166</v>
      </c>
      <c r="D8" s="85">
        <v>16877</v>
      </c>
      <c r="E8" s="85">
        <v>41</v>
      </c>
      <c r="F8" s="85">
        <v>9</v>
      </c>
      <c r="G8" s="85">
        <v>14546</v>
      </c>
      <c r="H8" s="85">
        <v>17567</v>
      </c>
      <c r="I8" s="85">
        <v>1805</v>
      </c>
      <c r="J8" s="85">
        <v>10062</v>
      </c>
      <c r="K8" s="85">
        <v>110174</v>
      </c>
      <c r="L8" s="85">
        <v>134420</v>
      </c>
      <c r="M8" s="85">
        <v>53107</v>
      </c>
      <c r="N8" s="85">
        <v>62749</v>
      </c>
      <c r="O8" s="85">
        <f t="shared" si="0"/>
        <v>462523</v>
      </c>
      <c r="P8" s="85">
        <v>1130499</v>
      </c>
      <c r="Q8" s="86">
        <f t="shared" si="1"/>
        <v>0.40913171970961498</v>
      </c>
    </row>
    <row r="9" spans="1:17" ht="24.75" customHeight="1">
      <c r="A9" s="84" t="s">
        <v>423</v>
      </c>
      <c r="B9" s="52" t="s">
        <v>229</v>
      </c>
      <c r="C9" s="85">
        <v>1923</v>
      </c>
      <c r="D9" s="85">
        <v>5599</v>
      </c>
      <c r="E9" s="85">
        <v>6441</v>
      </c>
      <c r="F9" s="85">
        <v>1536</v>
      </c>
      <c r="G9" s="85">
        <v>79</v>
      </c>
      <c r="H9" s="85">
        <v>1</v>
      </c>
      <c r="I9" s="85">
        <v>0</v>
      </c>
      <c r="J9" s="85">
        <v>0</v>
      </c>
      <c r="K9" s="85">
        <v>73</v>
      </c>
      <c r="L9" s="85">
        <v>213</v>
      </c>
      <c r="M9" s="85">
        <v>118</v>
      </c>
      <c r="N9" s="85">
        <v>731</v>
      </c>
      <c r="O9" s="85">
        <f t="shared" si="0"/>
        <v>16714</v>
      </c>
      <c r="P9" s="85">
        <v>27053</v>
      </c>
      <c r="Q9" s="86">
        <f t="shared" si="1"/>
        <v>0.61782427087568847</v>
      </c>
    </row>
    <row r="10" spans="1:17" ht="24.75" customHeight="1">
      <c r="A10" s="84" t="s">
        <v>424</v>
      </c>
      <c r="B10" s="52" t="s">
        <v>425</v>
      </c>
      <c r="C10" s="85">
        <v>46</v>
      </c>
      <c r="D10" s="85">
        <v>1</v>
      </c>
      <c r="E10" s="85">
        <v>430</v>
      </c>
      <c r="F10" s="85">
        <v>384</v>
      </c>
      <c r="G10" s="85">
        <v>736</v>
      </c>
      <c r="H10" s="85">
        <v>659</v>
      </c>
      <c r="I10" s="85">
        <v>398</v>
      </c>
      <c r="J10" s="85">
        <v>109</v>
      </c>
      <c r="K10" s="85">
        <v>281</v>
      </c>
      <c r="L10" s="85">
        <v>1475</v>
      </c>
      <c r="M10" s="85">
        <v>1251</v>
      </c>
      <c r="N10" s="85">
        <v>155</v>
      </c>
      <c r="O10" s="85">
        <f t="shared" si="0"/>
        <v>5925</v>
      </c>
      <c r="P10" s="85">
        <v>4446</v>
      </c>
      <c r="Q10" s="86">
        <f t="shared" si="1"/>
        <v>1.3326585695006747</v>
      </c>
    </row>
    <row r="11" spans="1:17" ht="24.75" customHeight="1">
      <c r="A11" s="84" t="s">
        <v>426</v>
      </c>
      <c r="B11" s="52" t="s">
        <v>265</v>
      </c>
      <c r="C11" s="85">
        <v>0</v>
      </c>
      <c r="D11" s="85">
        <v>0</v>
      </c>
      <c r="E11" s="85">
        <v>0</v>
      </c>
      <c r="F11" s="85">
        <v>0</v>
      </c>
      <c r="G11" s="85">
        <v>0</v>
      </c>
      <c r="H11" s="85">
        <v>9</v>
      </c>
      <c r="I11" s="85">
        <v>34</v>
      </c>
      <c r="J11" s="85">
        <v>32</v>
      </c>
      <c r="K11" s="85">
        <v>6</v>
      </c>
      <c r="L11" s="85">
        <v>0</v>
      </c>
      <c r="M11" s="85">
        <v>1</v>
      </c>
      <c r="N11" s="85">
        <v>0</v>
      </c>
      <c r="O11" s="85">
        <f t="shared" si="0"/>
        <v>82</v>
      </c>
      <c r="P11" s="85">
        <v>79</v>
      </c>
      <c r="Q11" s="86">
        <f t="shared" si="1"/>
        <v>1.0379746835443038</v>
      </c>
    </row>
    <row r="12" spans="1:17" ht="24.75" customHeight="1">
      <c r="A12" s="84" t="s">
        <v>427</v>
      </c>
      <c r="B12" s="53" t="s">
        <v>428</v>
      </c>
      <c r="C12" s="85">
        <v>6323</v>
      </c>
      <c r="D12" s="85">
        <v>9536</v>
      </c>
      <c r="E12" s="85">
        <v>17521</v>
      </c>
      <c r="F12" s="85">
        <v>6466</v>
      </c>
      <c r="G12" s="85">
        <v>11830</v>
      </c>
      <c r="H12" s="85">
        <v>12050</v>
      </c>
      <c r="I12" s="85">
        <v>96</v>
      </c>
      <c r="J12" s="85">
        <v>0</v>
      </c>
      <c r="K12" s="85">
        <v>9537</v>
      </c>
      <c r="L12" s="85">
        <v>8938</v>
      </c>
      <c r="M12" s="85">
        <v>8736</v>
      </c>
      <c r="N12" s="85">
        <v>5150</v>
      </c>
      <c r="O12" s="85">
        <f t="shared" si="0"/>
        <v>96183</v>
      </c>
      <c r="P12" s="85">
        <v>99370</v>
      </c>
      <c r="Q12" s="86">
        <f t="shared" si="1"/>
        <v>0.96792794606017918</v>
      </c>
    </row>
    <row r="13" spans="1:17" ht="24.75" customHeight="1">
      <c r="A13" s="84" t="s">
        <v>429</v>
      </c>
      <c r="B13" s="52" t="s">
        <v>430</v>
      </c>
      <c r="C13" s="85">
        <v>546</v>
      </c>
      <c r="D13" s="85">
        <v>733</v>
      </c>
      <c r="E13" s="85">
        <v>1582</v>
      </c>
      <c r="F13" s="85">
        <v>890</v>
      </c>
      <c r="G13" s="85">
        <v>4768</v>
      </c>
      <c r="H13" s="85">
        <v>3872</v>
      </c>
      <c r="I13" s="85">
        <v>5</v>
      </c>
      <c r="J13" s="85">
        <v>0</v>
      </c>
      <c r="K13" s="85">
        <v>3102</v>
      </c>
      <c r="L13" s="85">
        <v>1718</v>
      </c>
      <c r="M13" s="85">
        <v>1112</v>
      </c>
      <c r="N13" s="85">
        <v>718</v>
      </c>
      <c r="O13" s="85">
        <f t="shared" si="0"/>
        <v>19046</v>
      </c>
      <c r="P13" s="85">
        <v>15526</v>
      </c>
      <c r="Q13" s="86">
        <f t="shared" si="1"/>
        <v>1.2267164755893341</v>
      </c>
    </row>
    <row r="14" spans="1:17" ht="24.75" customHeight="1">
      <c r="A14" s="84" t="s">
        <v>431</v>
      </c>
      <c r="B14" s="52" t="s">
        <v>268</v>
      </c>
      <c r="C14" s="85">
        <v>4187</v>
      </c>
      <c r="D14" s="85">
        <v>350</v>
      </c>
      <c r="E14" s="85">
        <v>332</v>
      </c>
      <c r="F14" s="85">
        <v>93</v>
      </c>
      <c r="G14" s="85">
        <v>0</v>
      </c>
      <c r="H14" s="85">
        <v>0</v>
      </c>
      <c r="I14" s="85">
        <v>0</v>
      </c>
      <c r="J14" s="85">
        <v>0</v>
      </c>
      <c r="K14" s="85">
        <v>0</v>
      </c>
      <c r="L14" s="85">
        <v>18122</v>
      </c>
      <c r="M14" s="85">
        <v>10268</v>
      </c>
      <c r="N14" s="85">
        <v>9125</v>
      </c>
      <c r="O14" s="85">
        <f t="shared" si="0"/>
        <v>42477</v>
      </c>
      <c r="P14" s="85">
        <v>44850</v>
      </c>
      <c r="Q14" s="86">
        <f t="shared" si="1"/>
        <v>0.94709030100334446</v>
      </c>
    </row>
    <row r="15" spans="1:17" ht="24.75" customHeight="1">
      <c r="A15" s="84" t="s">
        <v>432</v>
      </c>
      <c r="B15" s="52" t="s">
        <v>272</v>
      </c>
      <c r="C15" s="85">
        <v>13620</v>
      </c>
      <c r="D15" s="85">
        <v>0</v>
      </c>
      <c r="E15" s="85">
        <v>0</v>
      </c>
      <c r="F15" s="85">
        <v>37530</v>
      </c>
      <c r="G15" s="85">
        <v>50580</v>
      </c>
      <c r="H15" s="85">
        <v>48540</v>
      </c>
      <c r="I15" s="85">
        <v>48120</v>
      </c>
      <c r="J15" s="85">
        <v>47850</v>
      </c>
      <c r="K15" s="85">
        <v>59910</v>
      </c>
      <c r="L15" s="85">
        <v>51210</v>
      </c>
      <c r="M15" s="85">
        <v>30420</v>
      </c>
      <c r="N15" s="85">
        <v>21030</v>
      </c>
      <c r="O15" s="85">
        <f t="shared" si="0"/>
        <v>408810</v>
      </c>
      <c r="P15" s="85">
        <v>384920</v>
      </c>
      <c r="Q15" s="86">
        <f t="shared" si="1"/>
        <v>1.0620648446430427</v>
      </c>
    </row>
    <row r="16" spans="1:17" ht="24.75" customHeight="1">
      <c r="A16" s="84" t="s">
        <v>433</v>
      </c>
      <c r="B16" s="52" t="s">
        <v>278</v>
      </c>
      <c r="C16" s="85">
        <v>0</v>
      </c>
      <c r="D16" s="85">
        <v>0</v>
      </c>
      <c r="E16" s="85">
        <v>5</v>
      </c>
      <c r="F16" s="85">
        <v>2.6</v>
      </c>
      <c r="G16" s="85">
        <v>7</v>
      </c>
      <c r="H16" s="85">
        <v>15</v>
      </c>
      <c r="I16" s="85">
        <v>13</v>
      </c>
      <c r="J16" s="85">
        <v>8</v>
      </c>
      <c r="K16" s="85">
        <v>26</v>
      </c>
      <c r="L16" s="85">
        <v>123</v>
      </c>
      <c r="M16" s="85">
        <v>86</v>
      </c>
      <c r="N16" s="85">
        <v>14</v>
      </c>
      <c r="O16" s="85">
        <f t="shared" si="0"/>
        <v>299.60000000000002</v>
      </c>
      <c r="P16" s="85">
        <v>176</v>
      </c>
      <c r="Q16" s="86">
        <f t="shared" si="1"/>
        <v>1.7022727272727274</v>
      </c>
    </row>
    <row r="17" spans="1:17" ht="24.75" customHeight="1">
      <c r="A17" s="84" t="s">
        <v>434</v>
      </c>
      <c r="B17" s="87" t="s">
        <v>435</v>
      </c>
      <c r="C17" s="85">
        <v>2142</v>
      </c>
      <c r="D17" s="85">
        <v>3901</v>
      </c>
      <c r="E17" s="85">
        <v>8856</v>
      </c>
      <c r="F17" s="85">
        <v>4408</v>
      </c>
      <c r="G17" s="85">
        <v>7490</v>
      </c>
      <c r="H17" s="85">
        <v>3822</v>
      </c>
      <c r="I17" s="85">
        <v>40</v>
      </c>
      <c r="J17" s="85">
        <v>16</v>
      </c>
      <c r="K17" s="85">
        <v>2622</v>
      </c>
      <c r="L17" s="85">
        <v>1819</v>
      </c>
      <c r="M17" s="85">
        <v>1343</v>
      </c>
      <c r="N17" s="85">
        <v>1775</v>
      </c>
      <c r="O17" s="85">
        <f t="shared" si="0"/>
        <v>38234</v>
      </c>
      <c r="P17" s="85">
        <v>38995</v>
      </c>
      <c r="Q17" s="86">
        <f t="shared" si="1"/>
        <v>0.98048467752275936</v>
      </c>
    </row>
    <row r="18" spans="1:17" ht="24.75" customHeight="1">
      <c r="A18" s="84" t="s">
        <v>436</v>
      </c>
      <c r="B18" s="52" t="s">
        <v>437</v>
      </c>
      <c r="C18" s="85">
        <v>65</v>
      </c>
      <c r="D18" s="85">
        <v>387</v>
      </c>
      <c r="E18" s="85">
        <v>953</v>
      </c>
      <c r="F18" s="85">
        <v>391</v>
      </c>
      <c r="G18" s="85">
        <v>241</v>
      </c>
      <c r="H18" s="85">
        <v>112</v>
      </c>
      <c r="I18" s="85">
        <v>70</v>
      </c>
      <c r="J18" s="85">
        <v>119</v>
      </c>
      <c r="K18" s="85">
        <v>25</v>
      </c>
      <c r="L18" s="85">
        <v>0</v>
      </c>
      <c r="M18" s="85">
        <v>0</v>
      </c>
      <c r="N18" s="85">
        <v>84</v>
      </c>
      <c r="O18" s="85">
        <f t="shared" si="0"/>
        <v>2447</v>
      </c>
      <c r="P18" s="85">
        <v>1435</v>
      </c>
      <c r="Q18" s="86">
        <f t="shared" si="1"/>
        <v>1.705226480836237</v>
      </c>
    </row>
    <row r="19" spans="1:17" ht="24.75" customHeight="1">
      <c r="A19" s="84" t="s">
        <v>438</v>
      </c>
      <c r="B19" s="52" t="s">
        <v>439</v>
      </c>
      <c r="C19" s="85">
        <v>828</v>
      </c>
      <c r="D19" s="85">
        <v>1038</v>
      </c>
      <c r="E19" s="85">
        <v>2742</v>
      </c>
      <c r="F19" s="85">
        <v>1436</v>
      </c>
      <c r="G19" s="85">
        <v>4103</v>
      </c>
      <c r="H19" s="85">
        <v>7005</v>
      </c>
      <c r="I19" s="85">
        <v>10706</v>
      </c>
      <c r="J19" s="85">
        <v>14070</v>
      </c>
      <c r="K19" s="85">
        <v>11483</v>
      </c>
      <c r="L19" s="85">
        <v>5921</v>
      </c>
      <c r="M19" s="85">
        <v>4848</v>
      </c>
      <c r="N19" s="85">
        <v>1772</v>
      </c>
      <c r="O19" s="85">
        <f t="shared" si="0"/>
        <v>65952</v>
      </c>
      <c r="P19" s="85">
        <v>42969</v>
      </c>
      <c r="Q19" s="86">
        <f t="shared" si="1"/>
        <v>1.5348739789150319</v>
      </c>
    </row>
    <row r="20" spans="1:17" ht="24.75" customHeight="1">
      <c r="A20" s="84" t="s">
        <v>440</v>
      </c>
      <c r="B20" s="52" t="s">
        <v>287</v>
      </c>
      <c r="C20" s="85">
        <v>0</v>
      </c>
      <c r="D20" s="85">
        <v>0</v>
      </c>
      <c r="E20" s="85">
        <v>0</v>
      </c>
      <c r="F20" s="85">
        <v>0</v>
      </c>
      <c r="G20" s="85">
        <v>2535</v>
      </c>
      <c r="H20" s="85">
        <v>8722</v>
      </c>
      <c r="I20" s="85">
        <v>19492</v>
      </c>
      <c r="J20" s="85">
        <v>24900</v>
      </c>
      <c r="K20" s="85">
        <v>377</v>
      </c>
      <c r="L20" s="85">
        <v>0</v>
      </c>
      <c r="M20" s="85">
        <v>0</v>
      </c>
      <c r="N20" s="85">
        <v>0</v>
      </c>
      <c r="O20" s="85">
        <f t="shared" si="0"/>
        <v>56026</v>
      </c>
      <c r="P20" s="85">
        <v>49374</v>
      </c>
      <c r="Q20" s="86">
        <f t="shared" si="1"/>
        <v>1.1347267792765423</v>
      </c>
    </row>
    <row r="21" spans="1:17" ht="24.75" customHeight="1">
      <c r="A21" s="84" t="s">
        <v>441</v>
      </c>
      <c r="B21" s="52" t="s">
        <v>442</v>
      </c>
      <c r="C21" s="85">
        <v>0</v>
      </c>
      <c r="D21" s="85">
        <v>0</v>
      </c>
      <c r="E21" s="85">
        <v>0</v>
      </c>
      <c r="F21" s="85">
        <v>0</v>
      </c>
      <c r="G21" s="85">
        <v>185</v>
      </c>
      <c r="H21" s="85">
        <v>365</v>
      </c>
      <c r="I21" s="85">
        <v>50</v>
      </c>
      <c r="J21" s="85">
        <v>14</v>
      </c>
      <c r="K21" s="85">
        <v>0</v>
      </c>
      <c r="L21" s="85">
        <v>0</v>
      </c>
      <c r="M21" s="85">
        <v>0</v>
      </c>
      <c r="N21" s="85">
        <v>0</v>
      </c>
      <c r="O21" s="85">
        <f t="shared" si="0"/>
        <v>614</v>
      </c>
      <c r="P21" s="85">
        <v>0</v>
      </c>
      <c r="Q21" s="86" t="str">
        <f t="shared" si="1"/>
        <v>0%</v>
      </c>
    </row>
    <row r="22" spans="1:17" ht="24.75" customHeight="1">
      <c r="A22" s="84" t="s">
        <v>443</v>
      </c>
      <c r="B22" s="52" t="s">
        <v>444</v>
      </c>
      <c r="C22" s="85">
        <v>107</v>
      </c>
      <c r="D22" s="85">
        <v>2</v>
      </c>
      <c r="E22" s="85">
        <v>20</v>
      </c>
      <c r="F22" s="85">
        <v>3081</v>
      </c>
      <c r="G22" s="85">
        <v>4610</v>
      </c>
      <c r="H22" s="85">
        <v>6937</v>
      </c>
      <c r="I22" s="85">
        <v>29539</v>
      </c>
      <c r="J22" s="85">
        <v>15246</v>
      </c>
      <c r="K22" s="85">
        <v>4346</v>
      </c>
      <c r="L22" s="85">
        <v>343</v>
      </c>
      <c r="M22" s="85">
        <v>295</v>
      </c>
      <c r="N22" s="85">
        <v>211</v>
      </c>
      <c r="O22" s="85">
        <f t="shared" si="0"/>
        <v>64737</v>
      </c>
      <c r="P22" s="85">
        <v>61064</v>
      </c>
      <c r="Q22" s="86">
        <f t="shared" si="1"/>
        <v>1.0601500065505043</v>
      </c>
    </row>
    <row r="23" spans="1:17" ht="24.75" customHeight="1">
      <c r="A23" s="84" t="s">
        <v>445</v>
      </c>
      <c r="B23" s="52" t="s">
        <v>446</v>
      </c>
      <c r="C23" s="85">
        <v>0</v>
      </c>
      <c r="D23" s="85">
        <v>0</v>
      </c>
      <c r="E23" s="85">
        <v>0</v>
      </c>
      <c r="F23" s="85">
        <v>325</v>
      </c>
      <c r="G23" s="85">
        <v>702</v>
      </c>
      <c r="H23" s="85">
        <v>97</v>
      </c>
      <c r="I23" s="85">
        <v>0</v>
      </c>
      <c r="J23" s="85">
        <v>0</v>
      </c>
      <c r="K23" s="85">
        <v>0</v>
      </c>
      <c r="L23" s="85">
        <v>0</v>
      </c>
      <c r="M23" s="85">
        <v>0</v>
      </c>
      <c r="N23" s="85">
        <v>0</v>
      </c>
      <c r="O23" s="85">
        <f t="shared" si="0"/>
        <v>1124</v>
      </c>
      <c r="P23" s="85">
        <v>1598</v>
      </c>
      <c r="Q23" s="86">
        <f t="shared" si="1"/>
        <v>0.7033792240300375</v>
      </c>
    </row>
    <row r="24" spans="1:17" ht="24.75" customHeight="1">
      <c r="A24" s="84" t="s">
        <v>447</v>
      </c>
      <c r="B24" s="52" t="s">
        <v>448</v>
      </c>
      <c r="C24" s="85">
        <v>249</v>
      </c>
      <c r="D24" s="85">
        <v>68.599999999999994</v>
      </c>
      <c r="E24" s="85">
        <v>14</v>
      </c>
      <c r="F24" s="85">
        <v>0</v>
      </c>
      <c r="G24" s="85">
        <v>0</v>
      </c>
      <c r="H24" s="85">
        <v>0</v>
      </c>
      <c r="I24" s="85">
        <v>0</v>
      </c>
      <c r="J24" s="85">
        <v>0</v>
      </c>
      <c r="K24" s="85">
        <v>0</v>
      </c>
      <c r="L24" s="85">
        <v>0</v>
      </c>
      <c r="M24" s="85">
        <v>0</v>
      </c>
      <c r="N24" s="85">
        <v>118</v>
      </c>
      <c r="O24" s="85">
        <f t="shared" si="0"/>
        <v>449.6</v>
      </c>
      <c r="P24" s="85">
        <v>876</v>
      </c>
      <c r="Q24" s="86">
        <f t="shared" si="1"/>
        <v>0.51324200913242013</v>
      </c>
    </row>
    <row r="25" spans="1:17" ht="24.75" customHeight="1">
      <c r="A25" s="84" t="s">
        <v>449</v>
      </c>
      <c r="B25" s="52" t="s">
        <v>450</v>
      </c>
      <c r="C25" s="85">
        <v>13</v>
      </c>
      <c r="D25" s="85">
        <v>133</v>
      </c>
      <c r="E25" s="85">
        <v>584</v>
      </c>
      <c r="F25" s="85">
        <v>464</v>
      </c>
      <c r="G25" s="85">
        <v>294</v>
      </c>
      <c r="H25" s="85">
        <v>636</v>
      </c>
      <c r="I25" s="85">
        <v>736</v>
      </c>
      <c r="J25" s="85">
        <v>449</v>
      </c>
      <c r="K25" s="85">
        <v>240</v>
      </c>
      <c r="L25" s="85">
        <v>15</v>
      </c>
      <c r="M25" s="85">
        <v>7</v>
      </c>
      <c r="N25" s="85">
        <v>11</v>
      </c>
      <c r="O25" s="85">
        <f t="shared" si="0"/>
        <v>3582</v>
      </c>
      <c r="P25" s="85">
        <v>8621</v>
      </c>
      <c r="Q25" s="86">
        <f t="shared" si="1"/>
        <v>0.41549704210648419</v>
      </c>
    </row>
    <row r="26" spans="1:17" ht="24.75" customHeight="1">
      <c r="A26" s="451" t="s">
        <v>451</v>
      </c>
      <c r="B26" s="452"/>
      <c r="C26" s="85">
        <f>SUM('P7'!C9:C25)+SUM('P8'!C3:C25)</f>
        <v>148531</v>
      </c>
      <c r="D26" s="85">
        <f>SUM('P7'!D9:D25)+SUM('P8'!D3:D25)</f>
        <v>300694.59999999998</v>
      </c>
      <c r="E26" s="85">
        <f>SUM('P7'!E9:E25)+SUM('P8'!E3:E25)</f>
        <v>243093</v>
      </c>
      <c r="F26" s="85">
        <f>SUM('P7'!F9:F25)+SUM('P8'!F3:F25)</f>
        <v>146344.6</v>
      </c>
      <c r="G26" s="85">
        <f>SUM('P7'!G9:G25)+SUM('P8'!G3:G25)</f>
        <v>329967</v>
      </c>
      <c r="H26" s="85">
        <f>SUM('P7'!H9:H25)+SUM('P8'!H3:H25)</f>
        <v>329972</v>
      </c>
      <c r="I26" s="85">
        <f>SUM('P7'!I9:I25)+SUM('P8'!I3:I25)</f>
        <v>166299</v>
      </c>
      <c r="J26" s="85">
        <f>SUM('P7'!J9:J25)+SUM('P8'!J3:J25)</f>
        <v>155565</v>
      </c>
      <c r="K26" s="85">
        <f>SUM('P7'!K9:K25)+SUM('P8'!K3:K25)</f>
        <v>319326</v>
      </c>
      <c r="L26" s="85">
        <f>SUM('P7'!L9:L25)+SUM('P8'!L3:L25)</f>
        <v>312383</v>
      </c>
      <c r="M26" s="85">
        <f>SUM('P7'!M9:M25)+SUM('P8'!M3:M25)</f>
        <v>192248</v>
      </c>
      <c r="N26" s="85">
        <f>SUM('P7'!N9:N25)+SUM('P8'!N3:N25)</f>
        <v>197782</v>
      </c>
      <c r="O26" s="85">
        <f>SUM('P7'!O9:O25)+SUM('P8'!O3:O25)</f>
        <v>2842205.2</v>
      </c>
      <c r="P26" s="85">
        <f>SUM('P7'!P9:P25)+SUM('P8'!P3:P25)</f>
        <v>3766391</v>
      </c>
      <c r="Q26" s="86">
        <f t="shared" si="1"/>
        <v>0.75462297992959315</v>
      </c>
    </row>
    <row r="27" spans="1:17" ht="24.75" customHeight="1">
      <c r="A27" s="453" t="s">
        <v>452</v>
      </c>
      <c r="B27" s="454"/>
      <c r="C27" s="85">
        <v>147115</v>
      </c>
      <c r="D27" s="85">
        <v>233628</v>
      </c>
      <c r="E27" s="85">
        <v>295676</v>
      </c>
      <c r="F27" s="85">
        <v>265041</v>
      </c>
      <c r="G27" s="85">
        <v>471093</v>
      </c>
      <c r="H27" s="85">
        <v>483815</v>
      </c>
      <c r="I27" s="85">
        <v>275714</v>
      </c>
      <c r="J27" s="85">
        <v>267809</v>
      </c>
      <c r="K27" s="85">
        <v>468081</v>
      </c>
      <c r="L27" s="85">
        <v>347721</v>
      </c>
      <c r="M27" s="85">
        <v>382447</v>
      </c>
      <c r="N27" s="85">
        <v>128251</v>
      </c>
      <c r="O27" s="85">
        <f>SUM(C27:N27)</f>
        <v>3766391</v>
      </c>
      <c r="P27" s="455"/>
      <c r="Q27" s="456"/>
    </row>
    <row r="28" spans="1:17" ht="24.75" customHeight="1">
      <c r="A28" s="459" t="s">
        <v>453</v>
      </c>
      <c r="B28" s="454"/>
      <c r="C28" s="89">
        <f t="shared" ref="C28:O28" si="2">C26/C27</f>
        <v>1.0096251232029365</v>
      </c>
      <c r="D28" s="89">
        <f t="shared" si="2"/>
        <v>1.2870657626654338</v>
      </c>
      <c r="E28" s="89">
        <f t="shared" si="2"/>
        <v>0.82216006710047485</v>
      </c>
      <c r="F28" s="89">
        <f t="shared" si="2"/>
        <v>0.55215834531261199</v>
      </c>
      <c r="G28" s="89">
        <f t="shared" si="2"/>
        <v>0.70042857779674073</v>
      </c>
      <c r="H28" s="89">
        <f t="shared" si="2"/>
        <v>0.68202102043136326</v>
      </c>
      <c r="I28" s="89">
        <f t="shared" si="2"/>
        <v>0.60315761985245575</v>
      </c>
      <c r="J28" s="89">
        <f t="shared" si="2"/>
        <v>0.58088040357120185</v>
      </c>
      <c r="K28" s="89">
        <f t="shared" si="2"/>
        <v>0.68220243932139946</v>
      </c>
      <c r="L28" s="89">
        <f t="shared" si="2"/>
        <v>0.89837254580540149</v>
      </c>
      <c r="M28" s="89">
        <f t="shared" si="2"/>
        <v>0.50267880255303354</v>
      </c>
      <c r="N28" s="89">
        <f t="shared" si="2"/>
        <v>1.5421478195101792</v>
      </c>
      <c r="O28" s="89">
        <f t="shared" si="2"/>
        <v>0.75462297992959315</v>
      </c>
      <c r="P28" s="457"/>
      <c r="Q28" s="458"/>
    </row>
    <row r="29" spans="1:17" ht="24.75" customHeight="1">
      <c r="O29" s="90"/>
      <c r="P29" s="449" t="s">
        <v>1861</v>
      </c>
      <c r="Q29" s="449"/>
    </row>
  </sheetData>
  <mergeCells count="7">
    <mergeCell ref="P29:Q29"/>
    <mergeCell ref="P1:Q1"/>
    <mergeCell ref="A2:B2"/>
    <mergeCell ref="A26:B26"/>
    <mergeCell ref="A27:B27"/>
    <mergeCell ref="P27:Q28"/>
    <mergeCell ref="A28:B28"/>
  </mergeCells>
  <phoneticPr fontId="2"/>
  <pageMargins left="0.78740157480314965" right="0.39370078740157483" top="0.39370078740157483" bottom="0.39370078740157483" header="0" footer="0"/>
  <pageSetup paperSize="9" scale="72" orientation="landscape"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641EE-04EC-4497-992C-EBD3CC39619A}">
  <sheetPr codeName="Sheet11">
    <pageSetUpPr fitToPage="1"/>
  </sheetPr>
  <dimension ref="A1:Q23"/>
  <sheetViews>
    <sheetView view="pageLayout" zoomScaleNormal="100" workbookViewId="0">
      <selection activeCell="G12" sqref="G12"/>
    </sheetView>
  </sheetViews>
  <sheetFormatPr defaultColWidth="9" defaultRowHeight="14.4"/>
  <cols>
    <col min="1" max="1" width="3.109375" style="83" customWidth="1"/>
    <col min="2" max="2" width="18.88671875" style="51" customWidth="1"/>
    <col min="3" max="17" width="8.44140625" style="51" customWidth="1"/>
    <col min="18" max="256" width="9" style="51"/>
    <col min="257" max="257" width="3.109375" style="51" customWidth="1"/>
    <col min="258" max="258" width="18.88671875" style="51" customWidth="1"/>
    <col min="259" max="273" width="8.44140625" style="51" customWidth="1"/>
    <col min="274" max="512" width="9" style="51"/>
    <col min="513" max="513" width="3.109375" style="51" customWidth="1"/>
    <col min="514" max="514" width="18.88671875" style="51" customWidth="1"/>
    <col min="515" max="529" width="8.44140625" style="51" customWidth="1"/>
    <col min="530" max="768" width="9" style="51"/>
    <col min="769" max="769" width="3.109375" style="51" customWidth="1"/>
    <col min="770" max="770" width="18.88671875" style="51" customWidth="1"/>
    <col min="771" max="785" width="8.44140625" style="51" customWidth="1"/>
    <col min="786" max="1024" width="9" style="51"/>
    <col min="1025" max="1025" width="3.109375" style="51" customWidth="1"/>
    <col min="1026" max="1026" width="18.88671875" style="51" customWidth="1"/>
    <col min="1027" max="1041" width="8.44140625" style="51" customWidth="1"/>
    <col min="1042" max="1280" width="9" style="51"/>
    <col min="1281" max="1281" width="3.109375" style="51" customWidth="1"/>
    <col min="1282" max="1282" width="18.88671875" style="51" customWidth="1"/>
    <col min="1283" max="1297" width="8.44140625" style="51" customWidth="1"/>
    <col min="1298" max="1536" width="9" style="51"/>
    <col min="1537" max="1537" width="3.109375" style="51" customWidth="1"/>
    <col min="1538" max="1538" width="18.88671875" style="51" customWidth="1"/>
    <col min="1539" max="1553" width="8.44140625" style="51" customWidth="1"/>
    <col min="1554" max="1792" width="9" style="51"/>
    <col min="1793" max="1793" width="3.109375" style="51" customWidth="1"/>
    <col min="1794" max="1794" width="18.88671875" style="51" customWidth="1"/>
    <col min="1795" max="1809" width="8.44140625" style="51" customWidth="1"/>
    <col min="1810" max="2048" width="9" style="51"/>
    <col min="2049" max="2049" width="3.109375" style="51" customWidth="1"/>
    <col min="2050" max="2050" width="18.88671875" style="51" customWidth="1"/>
    <col min="2051" max="2065" width="8.44140625" style="51" customWidth="1"/>
    <col min="2066" max="2304" width="9" style="51"/>
    <col min="2305" max="2305" width="3.109375" style="51" customWidth="1"/>
    <col min="2306" max="2306" width="18.88671875" style="51" customWidth="1"/>
    <col min="2307" max="2321" width="8.44140625" style="51" customWidth="1"/>
    <col min="2322" max="2560" width="9" style="51"/>
    <col min="2561" max="2561" width="3.109375" style="51" customWidth="1"/>
    <col min="2562" max="2562" width="18.88671875" style="51" customWidth="1"/>
    <col min="2563" max="2577" width="8.44140625" style="51" customWidth="1"/>
    <col min="2578" max="2816" width="9" style="51"/>
    <col min="2817" max="2817" width="3.109375" style="51" customWidth="1"/>
    <col min="2818" max="2818" width="18.88671875" style="51" customWidth="1"/>
    <col min="2819" max="2833" width="8.44140625" style="51" customWidth="1"/>
    <col min="2834" max="3072" width="9" style="51"/>
    <col min="3073" max="3073" width="3.109375" style="51" customWidth="1"/>
    <col min="3074" max="3074" width="18.88671875" style="51" customWidth="1"/>
    <col min="3075" max="3089" width="8.44140625" style="51" customWidth="1"/>
    <col min="3090" max="3328" width="9" style="51"/>
    <col min="3329" max="3329" width="3.109375" style="51" customWidth="1"/>
    <col min="3330" max="3330" width="18.88671875" style="51" customWidth="1"/>
    <col min="3331" max="3345" width="8.44140625" style="51" customWidth="1"/>
    <col min="3346" max="3584" width="9" style="51"/>
    <col min="3585" max="3585" width="3.109375" style="51" customWidth="1"/>
    <col min="3586" max="3586" width="18.88671875" style="51" customWidth="1"/>
    <col min="3587" max="3601" width="8.44140625" style="51" customWidth="1"/>
    <col min="3602" max="3840" width="9" style="51"/>
    <col min="3841" max="3841" width="3.109375" style="51" customWidth="1"/>
    <col min="3842" max="3842" width="18.88671875" style="51" customWidth="1"/>
    <col min="3843" max="3857" width="8.44140625" style="51" customWidth="1"/>
    <col min="3858" max="4096" width="9" style="51"/>
    <col min="4097" max="4097" width="3.109375" style="51" customWidth="1"/>
    <col min="4098" max="4098" width="18.88671875" style="51" customWidth="1"/>
    <col min="4099" max="4113" width="8.44140625" style="51" customWidth="1"/>
    <col min="4114" max="4352" width="9" style="51"/>
    <col min="4353" max="4353" width="3.109375" style="51" customWidth="1"/>
    <col min="4354" max="4354" width="18.88671875" style="51" customWidth="1"/>
    <col min="4355" max="4369" width="8.44140625" style="51" customWidth="1"/>
    <col min="4370" max="4608" width="9" style="51"/>
    <col min="4609" max="4609" width="3.109375" style="51" customWidth="1"/>
    <col min="4610" max="4610" width="18.88671875" style="51" customWidth="1"/>
    <col min="4611" max="4625" width="8.44140625" style="51" customWidth="1"/>
    <col min="4626" max="4864" width="9" style="51"/>
    <col min="4865" max="4865" width="3.109375" style="51" customWidth="1"/>
    <col min="4866" max="4866" width="18.88671875" style="51" customWidth="1"/>
    <col min="4867" max="4881" width="8.44140625" style="51" customWidth="1"/>
    <col min="4882" max="5120" width="9" style="51"/>
    <col min="5121" max="5121" width="3.109375" style="51" customWidth="1"/>
    <col min="5122" max="5122" width="18.88671875" style="51" customWidth="1"/>
    <col min="5123" max="5137" width="8.44140625" style="51" customWidth="1"/>
    <col min="5138" max="5376" width="9" style="51"/>
    <col min="5377" max="5377" width="3.109375" style="51" customWidth="1"/>
    <col min="5378" max="5378" width="18.88671875" style="51" customWidth="1"/>
    <col min="5379" max="5393" width="8.44140625" style="51" customWidth="1"/>
    <col min="5394" max="5632" width="9" style="51"/>
    <col min="5633" max="5633" width="3.109375" style="51" customWidth="1"/>
    <col min="5634" max="5634" width="18.88671875" style="51" customWidth="1"/>
    <col min="5635" max="5649" width="8.44140625" style="51" customWidth="1"/>
    <col min="5650" max="5888" width="9" style="51"/>
    <col min="5889" max="5889" width="3.109375" style="51" customWidth="1"/>
    <col min="5890" max="5890" width="18.88671875" style="51" customWidth="1"/>
    <col min="5891" max="5905" width="8.44140625" style="51" customWidth="1"/>
    <col min="5906" max="6144" width="9" style="51"/>
    <col min="6145" max="6145" width="3.109375" style="51" customWidth="1"/>
    <col min="6146" max="6146" width="18.88671875" style="51" customWidth="1"/>
    <col min="6147" max="6161" width="8.44140625" style="51" customWidth="1"/>
    <col min="6162" max="6400" width="9" style="51"/>
    <col min="6401" max="6401" width="3.109375" style="51" customWidth="1"/>
    <col min="6402" max="6402" width="18.88671875" style="51" customWidth="1"/>
    <col min="6403" max="6417" width="8.44140625" style="51" customWidth="1"/>
    <col min="6418" max="6656" width="9" style="51"/>
    <col min="6657" max="6657" width="3.109375" style="51" customWidth="1"/>
    <col min="6658" max="6658" width="18.88671875" style="51" customWidth="1"/>
    <col min="6659" max="6673" width="8.44140625" style="51" customWidth="1"/>
    <col min="6674" max="6912" width="9" style="51"/>
    <col min="6913" max="6913" width="3.109375" style="51" customWidth="1"/>
    <col min="6914" max="6914" width="18.88671875" style="51" customWidth="1"/>
    <col min="6915" max="6929" width="8.44140625" style="51" customWidth="1"/>
    <col min="6930" max="7168" width="9" style="51"/>
    <col min="7169" max="7169" width="3.109375" style="51" customWidth="1"/>
    <col min="7170" max="7170" width="18.88671875" style="51" customWidth="1"/>
    <col min="7171" max="7185" width="8.44140625" style="51" customWidth="1"/>
    <col min="7186" max="7424" width="9" style="51"/>
    <col min="7425" max="7425" width="3.109375" style="51" customWidth="1"/>
    <col min="7426" max="7426" width="18.88671875" style="51" customWidth="1"/>
    <col min="7427" max="7441" width="8.44140625" style="51" customWidth="1"/>
    <col min="7442" max="7680" width="9" style="51"/>
    <col min="7681" max="7681" width="3.109375" style="51" customWidth="1"/>
    <col min="7682" max="7682" width="18.88671875" style="51" customWidth="1"/>
    <col min="7683" max="7697" width="8.44140625" style="51" customWidth="1"/>
    <col min="7698" max="7936" width="9" style="51"/>
    <col min="7937" max="7937" width="3.109375" style="51" customWidth="1"/>
    <col min="7938" max="7938" width="18.88671875" style="51" customWidth="1"/>
    <col min="7939" max="7953" width="8.44140625" style="51" customWidth="1"/>
    <col min="7954" max="8192" width="9" style="51"/>
    <col min="8193" max="8193" width="3.109375" style="51" customWidth="1"/>
    <col min="8194" max="8194" width="18.88671875" style="51" customWidth="1"/>
    <col min="8195" max="8209" width="8.44140625" style="51" customWidth="1"/>
    <col min="8210" max="8448" width="9" style="51"/>
    <col min="8449" max="8449" width="3.109375" style="51" customWidth="1"/>
    <col min="8450" max="8450" width="18.88671875" style="51" customWidth="1"/>
    <col min="8451" max="8465" width="8.44140625" style="51" customWidth="1"/>
    <col min="8466" max="8704" width="9" style="51"/>
    <col min="8705" max="8705" width="3.109375" style="51" customWidth="1"/>
    <col min="8706" max="8706" width="18.88671875" style="51" customWidth="1"/>
    <col min="8707" max="8721" width="8.44140625" style="51" customWidth="1"/>
    <col min="8722" max="8960" width="9" style="51"/>
    <col min="8961" max="8961" width="3.109375" style="51" customWidth="1"/>
    <col min="8962" max="8962" width="18.88671875" style="51" customWidth="1"/>
    <col min="8963" max="8977" width="8.44140625" style="51" customWidth="1"/>
    <col min="8978" max="9216" width="9" style="51"/>
    <col min="9217" max="9217" width="3.109375" style="51" customWidth="1"/>
    <col min="9218" max="9218" width="18.88671875" style="51" customWidth="1"/>
    <col min="9219" max="9233" width="8.44140625" style="51" customWidth="1"/>
    <col min="9234" max="9472" width="9" style="51"/>
    <col min="9473" max="9473" width="3.109375" style="51" customWidth="1"/>
    <col min="9474" max="9474" width="18.88671875" style="51" customWidth="1"/>
    <col min="9475" max="9489" width="8.44140625" style="51" customWidth="1"/>
    <col min="9490" max="9728" width="9" style="51"/>
    <col min="9729" max="9729" width="3.109375" style="51" customWidth="1"/>
    <col min="9730" max="9730" width="18.88671875" style="51" customWidth="1"/>
    <col min="9731" max="9745" width="8.44140625" style="51" customWidth="1"/>
    <col min="9746" max="9984" width="9" style="51"/>
    <col min="9985" max="9985" width="3.109375" style="51" customWidth="1"/>
    <col min="9986" max="9986" width="18.88671875" style="51" customWidth="1"/>
    <col min="9987" max="10001" width="8.44140625" style="51" customWidth="1"/>
    <col min="10002" max="10240" width="9" style="51"/>
    <col min="10241" max="10241" width="3.109375" style="51" customWidth="1"/>
    <col min="10242" max="10242" width="18.88671875" style="51" customWidth="1"/>
    <col min="10243" max="10257" width="8.44140625" style="51" customWidth="1"/>
    <col min="10258" max="10496" width="9" style="51"/>
    <col min="10497" max="10497" width="3.109375" style="51" customWidth="1"/>
    <col min="10498" max="10498" width="18.88671875" style="51" customWidth="1"/>
    <col min="10499" max="10513" width="8.44140625" style="51" customWidth="1"/>
    <col min="10514" max="10752" width="9" style="51"/>
    <col min="10753" max="10753" width="3.109375" style="51" customWidth="1"/>
    <col min="10754" max="10754" width="18.88671875" style="51" customWidth="1"/>
    <col min="10755" max="10769" width="8.44140625" style="51" customWidth="1"/>
    <col min="10770" max="11008" width="9" style="51"/>
    <col min="11009" max="11009" width="3.109375" style="51" customWidth="1"/>
    <col min="11010" max="11010" width="18.88671875" style="51" customWidth="1"/>
    <col min="11011" max="11025" width="8.44140625" style="51" customWidth="1"/>
    <col min="11026" max="11264" width="9" style="51"/>
    <col min="11265" max="11265" width="3.109375" style="51" customWidth="1"/>
    <col min="11266" max="11266" width="18.88671875" style="51" customWidth="1"/>
    <col min="11267" max="11281" width="8.44140625" style="51" customWidth="1"/>
    <col min="11282" max="11520" width="9" style="51"/>
    <col min="11521" max="11521" width="3.109375" style="51" customWidth="1"/>
    <col min="11522" max="11522" width="18.88671875" style="51" customWidth="1"/>
    <col min="11523" max="11537" width="8.44140625" style="51" customWidth="1"/>
    <col min="11538" max="11776" width="9" style="51"/>
    <col min="11777" max="11777" width="3.109375" style="51" customWidth="1"/>
    <col min="11778" max="11778" width="18.88671875" style="51" customWidth="1"/>
    <col min="11779" max="11793" width="8.44140625" style="51" customWidth="1"/>
    <col min="11794" max="12032" width="9" style="51"/>
    <col min="12033" max="12033" width="3.109375" style="51" customWidth="1"/>
    <col min="12034" max="12034" width="18.88671875" style="51" customWidth="1"/>
    <col min="12035" max="12049" width="8.44140625" style="51" customWidth="1"/>
    <col min="12050" max="12288" width="9" style="51"/>
    <col min="12289" max="12289" width="3.109375" style="51" customWidth="1"/>
    <col min="12290" max="12290" width="18.88671875" style="51" customWidth="1"/>
    <col min="12291" max="12305" width="8.44140625" style="51" customWidth="1"/>
    <col min="12306" max="12544" width="9" style="51"/>
    <col min="12545" max="12545" width="3.109375" style="51" customWidth="1"/>
    <col min="12546" max="12546" width="18.88671875" style="51" customWidth="1"/>
    <col min="12547" max="12561" width="8.44140625" style="51" customWidth="1"/>
    <col min="12562" max="12800" width="9" style="51"/>
    <col min="12801" max="12801" width="3.109375" style="51" customWidth="1"/>
    <col min="12802" max="12802" width="18.88671875" style="51" customWidth="1"/>
    <col min="12803" max="12817" width="8.44140625" style="51" customWidth="1"/>
    <col min="12818" max="13056" width="9" style="51"/>
    <col min="13057" max="13057" width="3.109375" style="51" customWidth="1"/>
    <col min="13058" max="13058" width="18.88671875" style="51" customWidth="1"/>
    <col min="13059" max="13073" width="8.44140625" style="51" customWidth="1"/>
    <col min="13074" max="13312" width="9" style="51"/>
    <col min="13313" max="13313" width="3.109375" style="51" customWidth="1"/>
    <col min="13314" max="13314" width="18.88671875" style="51" customWidth="1"/>
    <col min="13315" max="13329" width="8.44140625" style="51" customWidth="1"/>
    <col min="13330" max="13568" width="9" style="51"/>
    <col min="13569" max="13569" width="3.109375" style="51" customWidth="1"/>
    <col min="13570" max="13570" width="18.88671875" style="51" customWidth="1"/>
    <col min="13571" max="13585" width="8.44140625" style="51" customWidth="1"/>
    <col min="13586" max="13824" width="9" style="51"/>
    <col min="13825" max="13825" width="3.109375" style="51" customWidth="1"/>
    <col min="13826" max="13826" width="18.88671875" style="51" customWidth="1"/>
    <col min="13827" max="13841" width="8.44140625" style="51" customWidth="1"/>
    <col min="13842" max="14080" width="9" style="51"/>
    <col min="14081" max="14081" width="3.109375" style="51" customWidth="1"/>
    <col min="14082" max="14082" width="18.88671875" style="51" customWidth="1"/>
    <col min="14083" max="14097" width="8.44140625" style="51" customWidth="1"/>
    <col min="14098" max="14336" width="9" style="51"/>
    <col min="14337" max="14337" width="3.109375" style="51" customWidth="1"/>
    <col min="14338" max="14338" width="18.88671875" style="51" customWidth="1"/>
    <col min="14339" max="14353" width="8.44140625" style="51" customWidth="1"/>
    <col min="14354" max="14592" width="9" style="51"/>
    <col min="14593" max="14593" width="3.109375" style="51" customWidth="1"/>
    <col min="14594" max="14594" width="18.88671875" style="51" customWidth="1"/>
    <col min="14595" max="14609" width="8.44140625" style="51" customWidth="1"/>
    <col min="14610" max="14848" width="9" style="51"/>
    <col min="14849" max="14849" width="3.109375" style="51" customWidth="1"/>
    <col min="14850" max="14850" width="18.88671875" style="51" customWidth="1"/>
    <col min="14851" max="14865" width="8.44140625" style="51" customWidth="1"/>
    <col min="14866" max="15104" width="9" style="51"/>
    <col min="15105" max="15105" width="3.109375" style="51" customWidth="1"/>
    <col min="15106" max="15106" width="18.88671875" style="51" customWidth="1"/>
    <col min="15107" max="15121" width="8.44140625" style="51" customWidth="1"/>
    <col min="15122" max="15360" width="9" style="51"/>
    <col min="15361" max="15361" width="3.109375" style="51" customWidth="1"/>
    <col min="15362" max="15362" width="18.88671875" style="51" customWidth="1"/>
    <col min="15363" max="15377" width="8.44140625" style="51" customWidth="1"/>
    <col min="15378" max="15616" width="9" style="51"/>
    <col min="15617" max="15617" width="3.109375" style="51" customWidth="1"/>
    <col min="15618" max="15618" width="18.88671875" style="51" customWidth="1"/>
    <col min="15619" max="15633" width="8.44140625" style="51" customWidth="1"/>
    <col min="15634" max="15872" width="9" style="51"/>
    <col min="15873" max="15873" width="3.109375" style="51" customWidth="1"/>
    <col min="15874" max="15874" width="18.88671875" style="51" customWidth="1"/>
    <col min="15875" max="15889" width="8.44140625" style="51" customWidth="1"/>
    <col min="15890" max="16128" width="9" style="51"/>
    <col min="16129" max="16129" width="3.109375" style="51" customWidth="1"/>
    <col min="16130" max="16130" width="18.88671875" style="51" customWidth="1"/>
    <col min="16131" max="16145" width="8.44140625" style="51" customWidth="1"/>
    <col min="16146" max="16384" width="9" style="51"/>
  </cols>
  <sheetData>
    <row r="1" spans="1:17" s="47" customFormat="1" ht="20.95" customHeight="1">
      <c r="A1" s="47" t="s">
        <v>454</v>
      </c>
    </row>
    <row r="2" spans="1:17" ht="20.95" customHeight="1">
      <c r="A2" s="82" t="s">
        <v>455</v>
      </c>
      <c r="C2" s="47"/>
      <c r="D2" s="47"/>
      <c r="E2" s="47"/>
      <c r="F2" s="47"/>
      <c r="G2" s="47"/>
      <c r="H2" s="47"/>
      <c r="I2" s="47"/>
      <c r="J2" s="47"/>
      <c r="K2" s="47"/>
      <c r="L2" s="47"/>
      <c r="M2" s="47"/>
      <c r="N2" s="47"/>
      <c r="O2" s="47"/>
      <c r="P2" s="47"/>
      <c r="Q2" s="47"/>
    </row>
    <row r="3" spans="1:17" s="47" customFormat="1" ht="20.95" customHeight="1">
      <c r="A3" s="82" t="s">
        <v>1920</v>
      </c>
    </row>
    <row r="4" spans="1:17" ht="20.95" customHeight="1">
      <c r="A4" s="82" t="s">
        <v>1921</v>
      </c>
      <c r="C4" s="47"/>
      <c r="D4" s="47"/>
      <c r="E4" s="47"/>
      <c r="F4" s="47"/>
      <c r="G4" s="47"/>
      <c r="H4" s="47"/>
      <c r="I4" s="47"/>
      <c r="J4" s="47"/>
      <c r="K4" s="47"/>
      <c r="L4" s="47"/>
      <c r="M4" s="47"/>
      <c r="N4" s="47"/>
      <c r="O4" s="47"/>
      <c r="P4" s="47"/>
      <c r="Q4" s="47"/>
    </row>
    <row r="5" spans="1:17" ht="19.5" customHeight="1">
      <c r="O5" s="438" t="s">
        <v>456</v>
      </c>
      <c r="P5" s="438"/>
      <c r="Q5" s="438"/>
    </row>
    <row r="6" spans="1:17" s="56" customFormat="1" ht="29.95" customHeight="1">
      <c r="A6" s="447" t="s">
        <v>370</v>
      </c>
      <c r="B6" s="448"/>
      <c r="C6" s="50" t="s">
        <v>371</v>
      </c>
      <c r="D6" s="50" t="s">
        <v>372</v>
      </c>
      <c r="E6" s="50" t="s">
        <v>373</v>
      </c>
      <c r="F6" s="50" t="s">
        <v>374</v>
      </c>
      <c r="G6" s="50" t="s">
        <v>375</v>
      </c>
      <c r="H6" s="50" t="s">
        <v>376</v>
      </c>
      <c r="I6" s="50" t="s">
        <v>377</v>
      </c>
      <c r="J6" s="50" t="s">
        <v>378</v>
      </c>
      <c r="K6" s="50" t="s">
        <v>379</v>
      </c>
      <c r="L6" s="50" t="s">
        <v>380</v>
      </c>
      <c r="M6" s="50" t="s">
        <v>381</v>
      </c>
      <c r="N6" s="50" t="s">
        <v>382</v>
      </c>
      <c r="O6" s="50" t="s">
        <v>383</v>
      </c>
      <c r="P6" s="50" t="str">
        <f>'P7'!P8</f>
        <v>4　年</v>
      </c>
      <c r="Q6" s="50" t="s">
        <v>385</v>
      </c>
    </row>
    <row r="7" spans="1:17" ht="26.2" customHeight="1">
      <c r="A7" s="84" t="s">
        <v>386</v>
      </c>
      <c r="B7" s="52" t="s">
        <v>209</v>
      </c>
      <c r="C7" s="85">
        <v>70</v>
      </c>
      <c r="D7" s="85">
        <v>0</v>
      </c>
      <c r="E7" s="85">
        <v>0</v>
      </c>
      <c r="F7" s="85">
        <v>0</v>
      </c>
      <c r="G7" s="85">
        <v>0</v>
      </c>
      <c r="H7" s="85">
        <v>0</v>
      </c>
      <c r="I7" s="85">
        <v>0</v>
      </c>
      <c r="J7" s="85">
        <v>0</v>
      </c>
      <c r="K7" s="85">
        <v>0</v>
      </c>
      <c r="L7" s="85">
        <v>5855</v>
      </c>
      <c r="M7" s="85">
        <v>23262</v>
      </c>
      <c r="N7" s="85">
        <v>8204</v>
      </c>
      <c r="O7" s="85">
        <f t="shared" ref="O7:O23" si="0">SUM(C7:N7)</f>
        <v>37391</v>
      </c>
      <c r="P7" s="85">
        <v>82680</v>
      </c>
      <c r="Q7" s="86">
        <f t="shared" ref="Q7:Q23" si="1">IF(O7*P7&lt;&gt;0,O7/P7,"0%")</f>
        <v>0.45223754233188196</v>
      </c>
    </row>
    <row r="8" spans="1:17" ht="26.2" customHeight="1">
      <c r="A8" s="84" t="s">
        <v>387</v>
      </c>
      <c r="B8" s="52" t="s">
        <v>214</v>
      </c>
      <c r="C8" s="85">
        <v>0</v>
      </c>
      <c r="D8" s="85">
        <v>13</v>
      </c>
      <c r="E8" s="85">
        <v>1772</v>
      </c>
      <c r="F8" s="85">
        <v>4608</v>
      </c>
      <c r="G8" s="85">
        <v>1856</v>
      </c>
      <c r="H8" s="85">
        <v>41</v>
      </c>
      <c r="I8" s="85">
        <v>0</v>
      </c>
      <c r="J8" s="85">
        <v>0</v>
      </c>
      <c r="K8" s="85">
        <v>0</v>
      </c>
      <c r="L8" s="85">
        <v>0</v>
      </c>
      <c r="M8" s="85">
        <v>0</v>
      </c>
      <c r="N8" s="85">
        <v>0</v>
      </c>
      <c r="O8" s="85">
        <f t="shared" si="0"/>
        <v>8290</v>
      </c>
      <c r="P8" s="85">
        <v>5266</v>
      </c>
      <c r="Q8" s="86">
        <f t="shared" si="1"/>
        <v>1.5742499050512724</v>
      </c>
    </row>
    <row r="9" spans="1:17" ht="26.2" customHeight="1">
      <c r="A9" s="84" t="s">
        <v>388</v>
      </c>
      <c r="B9" s="52" t="s">
        <v>389</v>
      </c>
      <c r="C9" s="85">
        <v>7822</v>
      </c>
      <c r="D9" s="85">
        <v>12812</v>
      </c>
      <c r="E9" s="85">
        <v>22974</v>
      </c>
      <c r="F9" s="85">
        <v>15134</v>
      </c>
      <c r="G9" s="85">
        <v>19694</v>
      </c>
      <c r="H9" s="85">
        <v>18472</v>
      </c>
      <c r="I9" s="85">
        <v>18625</v>
      </c>
      <c r="J9" s="85">
        <v>21502</v>
      </c>
      <c r="K9" s="85">
        <v>20841</v>
      </c>
      <c r="L9" s="85">
        <v>15119</v>
      </c>
      <c r="M9" s="85">
        <v>11373</v>
      </c>
      <c r="N9" s="85">
        <v>16428</v>
      </c>
      <c r="O9" s="85">
        <f t="shared" si="0"/>
        <v>200796</v>
      </c>
      <c r="P9" s="85">
        <v>173103</v>
      </c>
      <c r="Q9" s="86">
        <f t="shared" si="1"/>
        <v>1.1599798963622814</v>
      </c>
    </row>
    <row r="10" spans="1:17" ht="26.2" customHeight="1">
      <c r="A10" s="84" t="s">
        <v>390</v>
      </c>
      <c r="B10" s="52" t="s">
        <v>391</v>
      </c>
      <c r="C10" s="85">
        <v>122</v>
      </c>
      <c r="D10" s="85">
        <v>479</v>
      </c>
      <c r="E10" s="85">
        <v>2721</v>
      </c>
      <c r="F10" s="85">
        <v>207</v>
      </c>
      <c r="G10" s="85">
        <v>213</v>
      </c>
      <c r="H10" s="85">
        <v>1635</v>
      </c>
      <c r="I10" s="85">
        <v>21</v>
      </c>
      <c r="J10" s="85">
        <v>4</v>
      </c>
      <c r="K10" s="85">
        <v>1132</v>
      </c>
      <c r="L10" s="85">
        <v>496</v>
      </c>
      <c r="M10" s="85">
        <v>318</v>
      </c>
      <c r="N10" s="85">
        <v>394</v>
      </c>
      <c r="O10" s="85">
        <f t="shared" si="0"/>
        <v>7742</v>
      </c>
      <c r="P10" s="85">
        <v>9845</v>
      </c>
      <c r="Q10" s="86">
        <f t="shared" si="1"/>
        <v>0.78638902996444893</v>
      </c>
    </row>
    <row r="11" spans="1:17" ht="26.2" customHeight="1">
      <c r="A11" s="84" t="s">
        <v>392</v>
      </c>
      <c r="B11" s="52" t="s">
        <v>393</v>
      </c>
      <c r="C11" s="85">
        <v>1575</v>
      </c>
      <c r="D11" s="85">
        <v>1775</v>
      </c>
      <c r="E11" s="85">
        <v>4668</v>
      </c>
      <c r="F11" s="85">
        <v>2072</v>
      </c>
      <c r="G11" s="85">
        <v>3478</v>
      </c>
      <c r="H11" s="85">
        <v>3644</v>
      </c>
      <c r="I11" s="85">
        <v>606</v>
      </c>
      <c r="J11" s="85">
        <v>361</v>
      </c>
      <c r="K11" s="85">
        <v>4443</v>
      </c>
      <c r="L11" s="85">
        <v>2315</v>
      </c>
      <c r="M11" s="85">
        <v>1617</v>
      </c>
      <c r="N11" s="85">
        <v>1749</v>
      </c>
      <c r="O11" s="85">
        <f t="shared" si="0"/>
        <v>28303</v>
      </c>
      <c r="P11" s="85">
        <v>33309</v>
      </c>
      <c r="Q11" s="86">
        <f t="shared" si="1"/>
        <v>0.8497102885106127</v>
      </c>
    </row>
    <row r="12" spans="1:17" ht="26.2" customHeight="1">
      <c r="A12" s="84" t="s">
        <v>394</v>
      </c>
      <c r="B12" s="52" t="s">
        <v>395</v>
      </c>
      <c r="C12" s="85">
        <v>610</v>
      </c>
      <c r="D12" s="85">
        <v>1606</v>
      </c>
      <c r="E12" s="85">
        <v>5800</v>
      </c>
      <c r="F12" s="85">
        <v>6579</v>
      </c>
      <c r="G12" s="85">
        <v>8047</v>
      </c>
      <c r="H12" s="85">
        <v>3606</v>
      </c>
      <c r="I12" s="85">
        <v>266</v>
      </c>
      <c r="J12" s="85">
        <v>406</v>
      </c>
      <c r="K12" s="85">
        <v>1080</v>
      </c>
      <c r="L12" s="85">
        <v>813</v>
      </c>
      <c r="M12" s="85">
        <v>1650</v>
      </c>
      <c r="N12" s="85">
        <v>1687</v>
      </c>
      <c r="O12" s="85">
        <f t="shared" si="0"/>
        <v>32150</v>
      </c>
      <c r="P12" s="85">
        <v>34051</v>
      </c>
      <c r="Q12" s="86">
        <f t="shared" si="1"/>
        <v>0.94417197732812541</v>
      </c>
    </row>
    <row r="13" spans="1:17" ht="26.2" customHeight="1">
      <c r="A13" s="84" t="s">
        <v>396</v>
      </c>
      <c r="B13" s="52" t="s">
        <v>397</v>
      </c>
      <c r="C13" s="85">
        <v>95</v>
      </c>
      <c r="D13" s="85">
        <v>112</v>
      </c>
      <c r="E13" s="85">
        <v>86</v>
      </c>
      <c r="F13" s="85">
        <v>38</v>
      </c>
      <c r="G13" s="85">
        <v>1021</v>
      </c>
      <c r="H13" s="85">
        <v>2081</v>
      </c>
      <c r="I13" s="85">
        <v>337</v>
      </c>
      <c r="J13" s="85">
        <v>0</v>
      </c>
      <c r="K13" s="85">
        <v>3827</v>
      </c>
      <c r="L13" s="85">
        <v>1375</v>
      </c>
      <c r="M13" s="85">
        <v>2</v>
      </c>
      <c r="N13" s="85">
        <v>551</v>
      </c>
      <c r="O13" s="85">
        <f t="shared" si="0"/>
        <v>9525</v>
      </c>
      <c r="P13" s="85">
        <v>4768</v>
      </c>
      <c r="Q13" s="86">
        <f t="shared" si="1"/>
        <v>1.9976929530201342</v>
      </c>
    </row>
    <row r="14" spans="1:17" ht="26.2" customHeight="1">
      <c r="A14" s="84" t="s">
        <v>398</v>
      </c>
      <c r="B14" s="52" t="s">
        <v>399</v>
      </c>
      <c r="C14" s="85">
        <v>22765</v>
      </c>
      <c r="D14" s="85">
        <v>42591</v>
      </c>
      <c r="E14" s="85">
        <v>14563</v>
      </c>
      <c r="F14" s="85">
        <v>1517</v>
      </c>
      <c r="G14" s="85">
        <v>2974</v>
      </c>
      <c r="H14" s="85">
        <v>2157</v>
      </c>
      <c r="I14" s="85">
        <v>30</v>
      </c>
      <c r="J14" s="85">
        <v>32</v>
      </c>
      <c r="K14" s="85">
        <v>1043</v>
      </c>
      <c r="L14" s="85">
        <v>1592</v>
      </c>
      <c r="M14" s="85">
        <v>1512</v>
      </c>
      <c r="N14" s="85">
        <v>3227</v>
      </c>
      <c r="O14" s="85">
        <f t="shared" si="0"/>
        <v>94003</v>
      </c>
      <c r="P14" s="85">
        <v>89013</v>
      </c>
      <c r="Q14" s="86">
        <f t="shared" si="1"/>
        <v>1.0560592273038769</v>
      </c>
    </row>
    <row r="15" spans="1:17" ht="26.2" customHeight="1">
      <c r="A15" s="84" t="s">
        <v>400</v>
      </c>
      <c r="B15" s="52" t="s">
        <v>183</v>
      </c>
      <c r="C15" s="85">
        <v>4</v>
      </c>
      <c r="D15" s="85">
        <v>0</v>
      </c>
      <c r="E15" s="85">
        <v>6</v>
      </c>
      <c r="F15" s="85">
        <v>54</v>
      </c>
      <c r="G15" s="85">
        <v>85</v>
      </c>
      <c r="H15" s="85">
        <v>15</v>
      </c>
      <c r="I15" s="85">
        <v>1</v>
      </c>
      <c r="J15" s="85">
        <v>0</v>
      </c>
      <c r="K15" s="85">
        <v>112</v>
      </c>
      <c r="L15" s="85">
        <v>194</v>
      </c>
      <c r="M15" s="85">
        <v>92</v>
      </c>
      <c r="N15" s="85">
        <v>129</v>
      </c>
      <c r="O15" s="85">
        <f t="shared" si="0"/>
        <v>692</v>
      </c>
      <c r="P15" s="85">
        <v>297</v>
      </c>
      <c r="Q15" s="86">
        <f t="shared" si="1"/>
        <v>2.32996632996633</v>
      </c>
    </row>
    <row r="16" spans="1:17" ht="26.2" customHeight="1">
      <c r="A16" s="84" t="s">
        <v>401</v>
      </c>
      <c r="B16" s="52" t="s">
        <v>280</v>
      </c>
      <c r="C16" s="85">
        <v>39</v>
      </c>
      <c r="D16" s="85">
        <v>54</v>
      </c>
      <c r="E16" s="85">
        <v>169</v>
      </c>
      <c r="F16" s="85">
        <v>230</v>
      </c>
      <c r="G16" s="85">
        <v>2180</v>
      </c>
      <c r="H16" s="85">
        <v>4667</v>
      </c>
      <c r="I16" s="85">
        <v>42</v>
      </c>
      <c r="J16" s="85">
        <v>1</v>
      </c>
      <c r="K16" s="85">
        <v>4311</v>
      </c>
      <c r="L16" s="85">
        <v>301</v>
      </c>
      <c r="M16" s="85">
        <v>227</v>
      </c>
      <c r="N16" s="85">
        <v>237</v>
      </c>
      <c r="O16" s="85">
        <f t="shared" si="0"/>
        <v>12458</v>
      </c>
      <c r="P16" s="85">
        <v>15658</v>
      </c>
      <c r="Q16" s="86">
        <f t="shared" si="1"/>
        <v>0.79563162600587556</v>
      </c>
    </row>
    <row r="17" spans="1:17" ht="26.2" customHeight="1">
      <c r="A17" s="84" t="s">
        <v>402</v>
      </c>
      <c r="B17" s="52" t="s">
        <v>403</v>
      </c>
      <c r="C17" s="85">
        <v>77</v>
      </c>
      <c r="D17" s="85">
        <v>581</v>
      </c>
      <c r="E17" s="85">
        <v>224</v>
      </c>
      <c r="F17" s="85">
        <v>5</v>
      </c>
      <c r="G17" s="85">
        <v>3</v>
      </c>
      <c r="H17" s="85">
        <v>0</v>
      </c>
      <c r="I17" s="85">
        <v>0</v>
      </c>
      <c r="J17" s="85">
        <v>0</v>
      </c>
      <c r="K17" s="85">
        <v>0</v>
      </c>
      <c r="L17" s="85">
        <v>0</v>
      </c>
      <c r="M17" s="85">
        <v>4</v>
      </c>
      <c r="N17" s="85">
        <v>22</v>
      </c>
      <c r="O17" s="85">
        <f t="shared" si="0"/>
        <v>916</v>
      </c>
      <c r="P17" s="85">
        <v>2706</v>
      </c>
      <c r="Q17" s="86">
        <f t="shared" si="1"/>
        <v>0.3385070214338507</v>
      </c>
    </row>
    <row r="18" spans="1:17" ht="26.2" customHeight="1">
      <c r="A18" s="84" t="s">
        <v>404</v>
      </c>
      <c r="B18" s="52" t="s">
        <v>190</v>
      </c>
      <c r="C18" s="85">
        <v>147</v>
      </c>
      <c r="D18" s="85">
        <v>311</v>
      </c>
      <c r="E18" s="85">
        <v>456</v>
      </c>
      <c r="F18" s="85">
        <v>83</v>
      </c>
      <c r="G18" s="85">
        <v>358</v>
      </c>
      <c r="H18" s="85">
        <v>69</v>
      </c>
      <c r="I18" s="85">
        <v>0</v>
      </c>
      <c r="J18" s="85">
        <v>0</v>
      </c>
      <c r="K18" s="85">
        <v>450</v>
      </c>
      <c r="L18" s="85">
        <v>2122</v>
      </c>
      <c r="M18" s="85">
        <v>1481</v>
      </c>
      <c r="N18" s="85">
        <v>2976</v>
      </c>
      <c r="O18" s="85">
        <f t="shared" si="0"/>
        <v>8453</v>
      </c>
      <c r="P18" s="85">
        <v>61004</v>
      </c>
      <c r="Q18" s="86">
        <f t="shared" si="1"/>
        <v>0.13856468428299784</v>
      </c>
    </row>
    <row r="19" spans="1:17" ht="26.2" customHeight="1">
      <c r="A19" s="84" t="s">
        <v>405</v>
      </c>
      <c r="B19" s="52" t="s">
        <v>195</v>
      </c>
      <c r="C19" s="85">
        <v>1115</v>
      </c>
      <c r="D19" s="85">
        <v>2175</v>
      </c>
      <c r="E19" s="85">
        <v>1626</v>
      </c>
      <c r="F19" s="85">
        <v>346</v>
      </c>
      <c r="G19" s="85">
        <v>591</v>
      </c>
      <c r="H19" s="85">
        <v>468</v>
      </c>
      <c r="I19" s="85">
        <v>2</v>
      </c>
      <c r="J19" s="85">
        <v>0</v>
      </c>
      <c r="K19" s="85">
        <v>1121</v>
      </c>
      <c r="L19" s="85">
        <v>965</v>
      </c>
      <c r="M19" s="85">
        <v>1740</v>
      </c>
      <c r="N19" s="85">
        <v>1389</v>
      </c>
      <c r="O19" s="85">
        <f t="shared" si="0"/>
        <v>11538</v>
      </c>
      <c r="P19" s="85">
        <v>11689</v>
      </c>
      <c r="Q19" s="86">
        <f t="shared" si="1"/>
        <v>0.9870818718453247</v>
      </c>
    </row>
    <row r="20" spans="1:17" ht="26.2" customHeight="1">
      <c r="A20" s="84" t="s">
        <v>406</v>
      </c>
      <c r="B20" s="52" t="s">
        <v>407</v>
      </c>
      <c r="C20" s="85">
        <v>0</v>
      </c>
      <c r="D20" s="85">
        <v>11</v>
      </c>
      <c r="E20" s="85">
        <v>106</v>
      </c>
      <c r="F20" s="85">
        <v>312</v>
      </c>
      <c r="G20" s="85">
        <v>54</v>
      </c>
      <c r="H20" s="85">
        <v>29</v>
      </c>
      <c r="I20" s="85">
        <v>11</v>
      </c>
      <c r="J20" s="85">
        <v>0</v>
      </c>
      <c r="K20" s="85">
        <v>0</v>
      </c>
      <c r="L20" s="85">
        <v>0</v>
      </c>
      <c r="M20" s="85">
        <v>0</v>
      </c>
      <c r="N20" s="85">
        <v>0</v>
      </c>
      <c r="O20" s="85">
        <f t="shared" si="0"/>
        <v>523</v>
      </c>
      <c r="P20" s="85">
        <v>633</v>
      </c>
      <c r="Q20" s="86">
        <f t="shared" si="1"/>
        <v>0.82622432859399686</v>
      </c>
    </row>
    <row r="21" spans="1:17" ht="26.2" customHeight="1">
      <c r="A21" s="84" t="s">
        <v>408</v>
      </c>
      <c r="B21" s="52" t="s">
        <v>409</v>
      </c>
      <c r="C21" s="85">
        <v>102</v>
      </c>
      <c r="D21" s="85">
        <v>15</v>
      </c>
      <c r="E21" s="85">
        <v>124</v>
      </c>
      <c r="F21" s="85">
        <v>3203</v>
      </c>
      <c r="G21" s="85">
        <v>14680</v>
      </c>
      <c r="H21" s="85">
        <v>10378</v>
      </c>
      <c r="I21" s="85">
        <v>1658</v>
      </c>
      <c r="J21" s="85">
        <v>181</v>
      </c>
      <c r="K21" s="85">
        <v>1597</v>
      </c>
      <c r="L21" s="85">
        <v>5421</v>
      </c>
      <c r="M21" s="85">
        <v>5470</v>
      </c>
      <c r="N21" s="85">
        <v>15926</v>
      </c>
      <c r="O21" s="85">
        <f t="shared" si="0"/>
        <v>58755</v>
      </c>
      <c r="P21" s="85">
        <v>31818</v>
      </c>
      <c r="Q21" s="86">
        <f t="shared" si="1"/>
        <v>1.8465962662643787</v>
      </c>
    </row>
    <row r="22" spans="1:17" ht="26.2" customHeight="1">
      <c r="A22" s="84" t="s">
        <v>410</v>
      </c>
      <c r="B22" s="52" t="s">
        <v>411</v>
      </c>
      <c r="C22" s="85">
        <v>426</v>
      </c>
      <c r="D22" s="85">
        <v>1356</v>
      </c>
      <c r="E22" s="85">
        <v>4636</v>
      </c>
      <c r="F22" s="85">
        <v>2190</v>
      </c>
      <c r="G22" s="85">
        <v>4926</v>
      </c>
      <c r="H22" s="85">
        <v>1828</v>
      </c>
      <c r="I22" s="85">
        <v>2643</v>
      </c>
      <c r="J22" s="85">
        <v>1494</v>
      </c>
      <c r="K22" s="85">
        <v>5659</v>
      </c>
      <c r="L22" s="85">
        <v>1247</v>
      </c>
      <c r="M22" s="85">
        <v>301</v>
      </c>
      <c r="N22" s="85">
        <v>303</v>
      </c>
      <c r="O22" s="85">
        <f t="shared" si="0"/>
        <v>27009</v>
      </c>
      <c r="P22" s="85">
        <v>25190</v>
      </c>
      <c r="Q22" s="86">
        <f t="shared" si="1"/>
        <v>1.0722111949186186</v>
      </c>
    </row>
    <row r="23" spans="1:17" ht="26.2" customHeight="1">
      <c r="A23" s="84" t="s">
        <v>412</v>
      </c>
      <c r="B23" s="52" t="s">
        <v>243</v>
      </c>
      <c r="C23" s="85">
        <v>0</v>
      </c>
      <c r="D23" s="85">
        <v>0</v>
      </c>
      <c r="E23" s="85">
        <v>0</v>
      </c>
      <c r="F23" s="85">
        <v>0</v>
      </c>
      <c r="G23" s="85">
        <v>95</v>
      </c>
      <c r="H23" s="85">
        <v>657</v>
      </c>
      <c r="I23" s="85">
        <v>80</v>
      </c>
      <c r="J23" s="85">
        <v>80</v>
      </c>
      <c r="K23" s="85">
        <v>49</v>
      </c>
      <c r="L23" s="85">
        <v>1</v>
      </c>
      <c r="M23" s="85">
        <v>0</v>
      </c>
      <c r="N23" s="85">
        <v>0</v>
      </c>
      <c r="O23" s="85">
        <f t="shared" si="0"/>
        <v>962</v>
      </c>
      <c r="P23" s="85">
        <v>1303</v>
      </c>
      <c r="Q23" s="86">
        <f t="shared" si="1"/>
        <v>0.73829623944742906</v>
      </c>
    </row>
  </sheetData>
  <mergeCells count="2">
    <mergeCell ref="O5:Q5"/>
    <mergeCell ref="A6:B6"/>
  </mergeCells>
  <phoneticPr fontId="2"/>
  <pageMargins left="0.78740157480314965" right="0.39370078740157483" top="0.39370078740157483" bottom="0.39370078740157483" header="0" footer="0"/>
  <pageSetup paperSize="9" scale="83"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2AD9-4925-4891-96DF-1A17F242B797}">
  <sheetPr codeName="Sheet12">
    <pageSetUpPr fitToPage="1"/>
  </sheetPr>
  <dimension ref="A1:Q29"/>
  <sheetViews>
    <sheetView view="pageLayout" zoomScaleNormal="100" workbookViewId="0">
      <selection activeCell="G12" sqref="G12"/>
    </sheetView>
  </sheetViews>
  <sheetFormatPr defaultColWidth="9" defaultRowHeight="14.4"/>
  <cols>
    <col min="1" max="1" width="4.77734375" style="51" customWidth="1"/>
    <col min="2" max="2" width="18" style="51" customWidth="1"/>
    <col min="3" max="14" width="8.109375" style="51" customWidth="1"/>
    <col min="15" max="16" width="9.77734375" style="51" customWidth="1"/>
    <col min="17" max="17" width="8.109375" style="51" customWidth="1"/>
    <col min="18" max="256" width="9" style="51"/>
    <col min="257" max="257" width="4.77734375" style="51" customWidth="1"/>
    <col min="258" max="258" width="18" style="51" customWidth="1"/>
    <col min="259" max="269" width="9.33203125" style="51" customWidth="1"/>
    <col min="270" max="272" width="10.21875" style="51" customWidth="1"/>
    <col min="273" max="273" width="8.33203125" style="51" customWidth="1"/>
    <col min="274" max="512" width="9" style="51"/>
    <col min="513" max="513" width="4.77734375" style="51" customWidth="1"/>
    <col min="514" max="514" width="18" style="51" customWidth="1"/>
    <col min="515" max="525" width="9.33203125" style="51" customWidth="1"/>
    <col min="526" max="528" width="10.21875" style="51" customWidth="1"/>
    <col min="529" max="529" width="8.33203125" style="51" customWidth="1"/>
    <col min="530" max="768" width="9" style="51"/>
    <col min="769" max="769" width="4.77734375" style="51" customWidth="1"/>
    <col min="770" max="770" width="18" style="51" customWidth="1"/>
    <col min="771" max="781" width="9.33203125" style="51" customWidth="1"/>
    <col min="782" max="784" width="10.21875" style="51" customWidth="1"/>
    <col min="785" max="785" width="8.33203125" style="51" customWidth="1"/>
    <col min="786" max="1024" width="9" style="51"/>
    <col min="1025" max="1025" width="4.77734375" style="51" customWidth="1"/>
    <col min="1026" max="1026" width="18" style="51" customWidth="1"/>
    <col min="1027" max="1037" width="9.33203125" style="51" customWidth="1"/>
    <col min="1038" max="1040" width="10.21875" style="51" customWidth="1"/>
    <col min="1041" max="1041" width="8.33203125" style="51" customWidth="1"/>
    <col min="1042" max="1280" width="9" style="51"/>
    <col min="1281" max="1281" width="4.77734375" style="51" customWidth="1"/>
    <col min="1282" max="1282" width="18" style="51" customWidth="1"/>
    <col min="1283" max="1293" width="9.33203125" style="51" customWidth="1"/>
    <col min="1294" max="1296" width="10.21875" style="51" customWidth="1"/>
    <col min="1297" max="1297" width="8.33203125" style="51" customWidth="1"/>
    <col min="1298" max="1536" width="9" style="51"/>
    <col min="1537" max="1537" width="4.77734375" style="51" customWidth="1"/>
    <col min="1538" max="1538" width="18" style="51" customWidth="1"/>
    <col min="1539" max="1549" width="9.33203125" style="51" customWidth="1"/>
    <col min="1550" max="1552" width="10.21875" style="51" customWidth="1"/>
    <col min="1553" max="1553" width="8.33203125" style="51" customWidth="1"/>
    <col min="1554" max="1792" width="9" style="51"/>
    <col min="1793" max="1793" width="4.77734375" style="51" customWidth="1"/>
    <col min="1794" max="1794" width="18" style="51" customWidth="1"/>
    <col min="1795" max="1805" width="9.33203125" style="51" customWidth="1"/>
    <col min="1806" max="1808" width="10.21875" style="51" customWidth="1"/>
    <col min="1809" max="1809" width="8.33203125" style="51" customWidth="1"/>
    <col min="1810" max="2048" width="9" style="51"/>
    <col min="2049" max="2049" width="4.77734375" style="51" customWidth="1"/>
    <col min="2050" max="2050" width="18" style="51" customWidth="1"/>
    <col min="2051" max="2061" width="9.33203125" style="51" customWidth="1"/>
    <col min="2062" max="2064" width="10.21875" style="51" customWidth="1"/>
    <col min="2065" max="2065" width="8.33203125" style="51" customWidth="1"/>
    <col min="2066" max="2304" width="9" style="51"/>
    <col min="2305" max="2305" width="4.77734375" style="51" customWidth="1"/>
    <col min="2306" max="2306" width="18" style="51" customWidth="1"/>
    <col min="2307" max="2317" width="9.33203125" style="51" customWidth="1"/>
    <col min="2318" max="2320" width="10.21875" style="51" customWidth="1"/>
    <col min="2321" max="2321" width="8.33203125" style="51" customWidth="1"/>
    <col min="2322" max="2560" width="9" style="51"/>
    <col min="2561" max="2561" width="4.77734375" style="51" customWidth="1"/>
    <col min="2562" max="2562" width="18" style="51" customWidth="1"/>
    <col min="2563" max="2573" width="9.33203125" style="51" customWidth="1"/>
    <col min="2574" max="2576" width="10.21875" style="51" customWidth="1"/>
    <col min="2577" max="2577" width="8.33203125" style="51" customWidth="1"/>
    <col min="2578" max="2816" width="9" style="51"/>
    <col min="2817" max="2817" width="4.77734375" style="51" customWidth="1"/>
    <col min="2818" max="2818" width="18" style="51" customWidth="1"/>
    <col min="2819" max="2829" width="9.33203125" style="51" customWidth="1"/>
    <col min="2830" max="2832" width="10.21875" style="51" customWidth="1"/>
    <col min="2833" max="2833" width="8.33203125" style="51" customWidth="1"/>
    <col min="2834" max="3072" width="9" style="51"/>
    <col min="3073" max="3073" width="4.77734375" style="51" customWidth="1"/>
    <col min="3074" max="3074" width="18" style="51" customWidth="1"/>
    <col min="3075" max="3085" width="9.33203125" style="51" customWidth="1"/>
    <col min="3086" max="3088" width="10.21875" style="51" customWidth="1"/>
    <col min="3089" max="3089" width="8.33203125" style="51" customWidth="1"/>
    <col min="3090" max="3328" width="9" style="51"/>
    <col min="3329" max="3329" width="4.77734375" style="51" customWidth="1"/>
    <col min="3330" max="3330" width="18" style="51" customWidth="1"/>
    <col min="3331" max="3341" width="9.33203125" style="51" customWidth="1"/>
    <col min="3342" max="3344" width="10.21875" style="51" customWidth="1"/>
    <col min="3345" max="3345" width="8.33203125" style="51" customWidth="1"/>
    <col min="3346" max="3584" width="9" style="51"/>
    <col min="3585" max="3585" width="4.77734375" style="51" customWidth="1"/>
    <col min="3586" max="3586" width="18" style="51" customWidth="1"/>
    <col min="3587" max="3597" width="9.33203125" style="51" customWidth="1"/>
    <col min="3598" max="3600" width="10.21875" style="51" customWidth="1"/>
    <col min="3601" max="3601" width="8.33203125" style="51" customWidth="1"/>
    <col min="3602" max="3840" width="9" style="51"/>
    <col min="3841" max="3841" width="4.77734375" style="51" customWidth="1"/>
    <col min="3842" max="3842" width="18" style="51" customWidth="1"/>
    <col min="3843" max="3853" width="9.33203125" style="51" customWidth="1"/>
    <col min="3854" max="3856" width="10.21875" style="51" customWidth="1"/>
    <col min="3857" max="3857" width="8.33203125" style="51" customWidth="1"/>
    <col min="3858" max="4096" width="9" style="51"/>
    <col min="4097" max="4097" width="4.77734375" style="51" customWidth="1"/>
    <col min="4098" max="4098" width="18" style="51" customWidth="1"/>
    <col min="4099" max="4109" width="9.33203125" style="51" customWidth="1"/>
    <col min="4110" max="4112" width="10.21875" style="51" customWidth="1"/>
    <col min="4113" max="4113" width="8.33203125" style="51" customWidth="1"/>
    <col min="4114" max="4352" width="9" style="51"/>
    <col min="4353" max="4353" width="4.77734375" style="51" customWidth="1"/>
    <col min="4354" max="4354" width="18" style="51" customWidth="1"/>
    <col min="4355" max="4365" width="9.33203125" style="51" customWidth="1"/>
    <col min="4366" max="4368" width="10.21875" style="51" customWidth="1"/>
    <col min="4369" max="4369" width="8.33203125" style="51" customWidth="1"/>
    <col min="4370" max="4608" width="9" style="51"/>
    <col min="4609" max="4609" width="4.77734375" style="51" customWidth="1"/>
    <col min="4610" max="4610" width="18" style="51" customWidth="1"/>
    <col min="4611" max="4621" width="9.33203125" style="51" customWidth="1"/>
    <col min="4622" max="4624" width="10.21875" style="51" customWidth="1"/>
    <col min="4625" max="4625" width="8.33203125" style="51" customWidth="1"/>
    <col min="4626" max="4864" width="9" style="51"/>
    <col min="4865" max="4865" width="4.77734375" style="51" customWidth="1"/>
    <col min="4866" max="4866" width="18" style="51" customWidth="1"/>
    <col min="4867" max="4877" width="9.33203125" style="51" customWidth="1"/>
    <col min="4878" max="4880" width="10.21875" style="51" customWidth="1"/>
    <col min="4881" max="4881" width="8.33203125" style="51" customWidth="1"/>
    <col min="4882" max="5120" width="9" style="51"/>
    <col min="5121" max="5121" width="4.77734375" style="51" customWidth="1"/>
    <col min="5122" max="5122" width="18" style="51" customWidth="1"/>
    <col min="5123" max="5133" width="9.33203125" style="51" customWidth="1"/>
    <col min="5134" max="5136" width="10.21875" style="51" customWidth="1"/>
    <col min="5137" max="5137" width="8.33203125" style="51" customWidth="1"/>
    <col min="5138" max="5376" width="9" style="51"/>
    <col min="5377" max="5377" width="4.77734375" style="51" customWidth="1"/>
    <col min="5378" max="5378" width="18" style="51" customWidth="1"/>
    <col min="5379" max="5389" width="9.33203125" style="51" customWidth="1"/>
    <col min="5390" max="5392" width="10.21875" style="51" customWidth="1"/>
    <col min="5393" max="5393" width="8.33203125" style="51" customWidth="1"/>
    <col min="5394" max="5632" width="9" style="51"/>
    <col min="5633" max="5633" width="4.77734375" style="51" customWidth="1"/>
    <col min="5634" max="5634" width="18" style="51" customWidth="1"/>
    <col min="5635" max="5645" width="9.33203125" style="51" customWidth="1"/>
    <col min="5646" max="5648" width="10.21875" style="51" customWidth="1"/>
    <col min="5649" max="5649" width="8.33203125" style="51" customWidth="1"/>
    <col min="5650" max="5888" width="9" style="51"/>
    <col min="5889" max="5889" width="4.77734375" style="51" customWidth="1"/>
    <col min="5890" max="5890" width="18" style="51" customWidth="1"/>
    <col min="5891" max="5901" width="9.33203125" style="51" customWidth="1"/>
    <col min="5902" max="5904" width="10.21875" style="51" customWidth="1"/>
    <col min="5905" max="5905" width="8.33203125" style="51" customWidth="1"/>
    <col min="5906" max="6144" width="9" style="51"/>
    <col min="6145" max="6145" width="4.77734375" style="51" customWidth="1"/>
    <col min="6146" max="6146" width="18" style="51" customWidth="1"/>
    <col min="6147" max="6157" width="9.33203125" style="51" customWidth="1"/>
    <col min="6158" max="6160" width="10.21875" style="51" customWidth="1"/>
    <col min="6161" max="6161" width="8.33203125" style="51" customWidth="1"/>
    <col min="6162" max="6400" width="9" style="51"/>
    <col min="6401" max="6401" width="4.77734375" style="51" customWidth="1"/>
    <col min="6402" max="6402" width="18" style="51" customWidth="1"/>
    <col min="6403" max="6413" width="9.33203125" style="51" customWidth="1"/>
    <col min="6414" max="6416" width="10.21875" style="51" customWidth="1"/>
    <col min="6417" max="6417" width="8.33203125" style="51" customWidth="1"/>
    <col min="6418" max="6656" width="9" style="51"/>
    <col min="6657" max="6657" width="4.77734375" style="51" customWidth="1"/>
    <col min="6658" max="6658" width="18" style="51" customWidth="1"/>
    <col min="6659" max="6669" width="9.33203125" style="51" customWidth="1"/>
    <col min="6670" max="6672" width="10.21875" style="51" customWidth="1"/>
    <col min="6673" max="6673" width="8.33203125" style="51" customWidth="1"/>
    <col min="6674" max="6912" width="9" style="51"/>
    <col min="6913" max="6913" width="4.77734375" style="51" customWidth="1"/>
    <col min="6914" max="6914" width="18" style="51" customWidth="1"/>
    <col min="6915" max="6925" width="9.33203125" style="51" customWidth="1"/>
    <col min="6926" max="6928" width="10.21875" style="51" customWidth="1"/>
    <col min="6929" max="6929" width="8.33203125" style="51" customWidth="1"/>
    <col min="6930" max="7168" width="9" style="51"/>
    <col min="7169" max="7169" width="4.77734375" style="51" customWidth="1"/>
    <col min="7170" max="7170" width="18" style="51" customWidth="1"/>
    <col min="7171" max="7181" width="9.33203125" style="51" customWidth="1"/>
    <col min="7182" max="7184" width="10.21875" style="51" customWidth="1"/>
    <col min="7185" max="7185" width="8.33203125" style="51" customWidth="1"/>
    <col min="7186" max="7424" width="9" style="51"/>
    <col min="7425" max="7425" width="4.77734375" style="51" customWidth="1"/>
    <col min="7426" max="7426" width="18" style="51" customWidth="1"/>
    <col min="7427" max="7437" width="9.33203125" style="51" customWidth="1"/>
    <col min="7438" max="7440" width="10.21875" style="51" customWidth="1"/>
    <col min="7441" max="7441" width="8.33203125" style="51" customWidth="1"/>
    <col min="7442" max="7680" width="9" style="51"/>
    <col min="7681" max="7681" width="4.77734375" style="51" customWidth="1"/>
    <col min="7682" max="7682" width="18" style="51" customWidth="1"/>
    <col min="7683" max="7693" width="9.33203125" style="51" customWidth="1"/>
    <col min="7694" max="7696" width="10.21875" style="51" customWidth="1"/>
    <col min="7697" max="7697" width="8.33203125" style="51" customWidth="1"/>
    <col min="7698" max="7936" width="9" style="51"/>
    <col min="7937" max="7937" width="4.77734375" style="51" customWidth="1"/>
    <col min="7938" max="7938" width="18" style="51" customWidth="1"/>
    <col min="7939" max="7949" width="9.33203125" style="51" customWidth="1"/>
    <col min="7950" max="7952" width="10.21875" style="51" customWidth="1"/>
    <col min="7953" max="7953" width="8.33203125" style="51" customWidth="1"/>
    <col min="7954" max="8192" width="9" style="51"/>
    <col min="8193" max="8193" width="4.77734375" style="51" customWidth="1"/>
    <col min="8194" max="8194" width="18" style="51" customWidth="1"/>
    <col min="8195" max="8205" width="9.33203125" style="51" customWidth="1"/>
    <col min="8206" max="8208" width="10.21875" style="51" customWidth="1"/>
    <col min="8209" max="8209" width="8.33203125" style="51" customWidth="1"/>
    <col min="8210" max="8448" width="9" style="51"/>
    <col min="8449" max="8449" width="4.77734375" style="51" customWidth="1"/>
    <col min="8450" max="8450" width="18" style="51" customWidth="1"/>
    <col min="8451" max="8461" width="9.33203125" style="51" customWidth="1"/>
    <col min="8462" max="8464" width="10.21875" style="51" customWidth="1"/>
    <col min="8465" max="8465" width="8.33203125" style="51" customWidth="1"/>
    <col min="8466" max="8704" width="9" style="51"/>
    <col min="8705" max="8705" width="4.77734375" style="51" customWidth="1"/>
    <col min="8706" max="8706" width="18" style="51" customWidth="1"/>
    <col min="8707" max="8717" width="9.33203125" style="51" customWidth="1"/>
    <col min="8718" max="8720" width="10.21875" style="51" customWidth="1"/>
    <col min="8721" max="8721" width="8.33203125" style="51" customWidth="1"/>
    <col min="8722" max="8960" width="9" style="51"/>
    <col min="8961" max="8961" width="4.77734375" style="51" customWidth="1"/>
    <col min="8962" max="8962" width="18" style="51" customWidth="1"/>
    <col min="8963" max="8973" width="9.33203125" style="51" customWidth="1"/>
    <col min="8974" max="8976" width="10.21875" style="51" customWidth="1"/>
    <col min="8977" max="8977" width="8.33203125" style="51" customWidth="1"/>
    <col min="8978" max="9216" width="9" style="51"/>
    <col min="9217" max="9217" width="4.77734375" style="51" customWidth="1"/>
    <col min="9218" max="9218" width="18" style="51" customWidth="1"/>
    <col min="9219" max="9229" width="9.33203125" style="51" customWidth="1"/>
    <col min="9230" max="9232" width="10.21875" style="51" customWidth="1"/>
    <col min="9233" max="9233" width="8.33203125" style="51" customWidth="1"/>
    <col min="9234" max="9472" width="9" style="51"/>
    <col min="9473" max="9473" width="4.77734375" style="51" customWidth="1"/>
    <col min="9474" max="9474" width="18" style="51" customWidth="1"/>
    <col min="9475" max="9485" width="9.33203125" style="51" customWidth="1"/>
    <col min="9486" max="9488" width="10.21875" style="51" customWidth="1"/>
    <col min="9489" max="9489" width="8.33203125" style="51" customWidth="1"/>
    <col min="9490" max="9728" width="9" style="51"/>
    <col min="9729" max="9729" width="4.77734375" style="51" customWidth="1"/>
    <col min="9730" max="9730" width="18" style="51" customWidth="1"/>
    <col min="9731" max="9741" width="9.33203125" style="51" customWidth="1"/>
    <col min="9742" max="9744" width="10.21875" style="51" customWidth="1"/>
    <col min="9745" max="9745" width="8.33203125" style="51" customWidth="1"/>
    <col min="9746" max="9984" width="9" style="51"/>
    <col min="9985" max="9985" width="4.77734375" style="51" customWidth="1"/>
    <col min="9986" max="9986" width="18" style="51" customWidth="1"/>
    <col min="9987" max="9997" width="9.33203125" style="51" customWidth="1"/>
    <col min="9998" max="10000" width="10.21875" style="51" customWidth="1"/>
    <col min="10001" max="10001" width="8.33203125" style="51" customWidth="1"/>
    <col min="10002" max="10240" width="9" style="51"/>
    <col min="10241" max="10241" width="4.77734375" style="51" customWidth="1"/>
    <col min="10242" max="10242" width="18" style="51" customWidth="1"/>
    <col min="10243" max="10253" width="9.33203125" style="51" customWidth="1"/>
    <col min="10254" max="10256" width="10.21875" style="51" customWidth="1"/>
    <col min="10257" max="10257" width="8.33203125" style="51" customWidth="1"/>
    <col min="10258" max="10496" width="9" style="51"/>
    <col min="10497" max="10497" width="4.77734375" style="51" customWidth="1"/>
    <col min="10498" max="10498" width="18" style="51" customWidth="1"/>
    <col min="10499" max="10509" width="9.33203125" style="51" customWidth="1"/>
    <col min="10510" max="10512" width="10.21875" style="51" customWidth="1"/>
    <col min="10513" max="10513" width="8.33203125" style="51" customWidth="1"/>
    <col min="10514" max="10752" width="9" style="51"/>
    <col min="10753" max="10753" width="4.77734375" style="51" customWidth="1"/>
    <col min="10754" max="10754" width="18" style="51" customWidth="1"/>
    <col min="10755" max="10765" width="9.33203125" style="51" customWidth="1"/>
    <col min="10766" max="10768" width="10.21875" style="51" customWidth="1"/>
    <col min="10769" max="10769" width="8.33203125" style="51" customWidth="1"/>
    <col min="10770" max="11008" width="9" style="51"/>
    <col min="11009" max="11009" width="4.77734375" style="51" customWidth="1"/>
    <col min="11010" max="11010" width="18" style="51" customWidth="1"/>
    <col min="11011" max="11021" width="9.33203125" style="51" customWidth="1"/>
    <col min="11022" max="11024" width="10.21875" style="51" customWidth="1"/>
    <col min="11025" max="11025" width="8.33203125" style="51" customWidth="1"/>
    <col min="11026" max="11264" width="9" style="51"/>
    <col min="11265" max="11265" width="4.77734375" style="51" customWidth="1"/>
    <col min="11266" max="11266" width="18" style="51" customWidth="1"/>
    <col min="11267" max="11277" width="9.33203125" style="51" customWidth="1"/>
    <col min="11278" max="11280" width="10.21875" style="51" customWidth="1"/>
    <col min="11281" max="11281" width="8.33203125" style="51" customWidth="1"/>
    <col min="11282" max="11520" width="9" style="51"/>
    <col min="11521" max="11521" width="4.77734375" style="51" customWidth="1"/>
    <col min="11522" max="11522" width="18" style="51" customWidth="1"/>
    <col min="11523" max="11533" width="9.33203125" style="51" customWidth="1"/>
    <col min="11534" max="11536" width="10.21875" style="51" customWidth="1"/>
    <col min="11537" max="11537" width="8.33203125" style="51" customWidth="1"/>
    <col min="11538" max="11776" width="9" style="51"/>
    <col min="11777" max="11777" width="4.77734375" style="51" customWidth="1"/>
    <col min="11778" max="11778" width="18" style="51" customWidth="1"/>
    <col min="11779" max="11789" width="9.33203125" style="51" customWidth="1"/>
    <col min="11790" max="11792" width="10.21875" style="51" customWidth="1"/>
    <col min="11793" max="11793" width="8.33203125" style="51" customWidth="1"/>
    <col min="11794" max="12032" width="9" style="51"/>
    <col min="12033" max="12033" width="4.77734375" style="51" customWidth="1"/>
    <col min="12034" max="12034" width="18" style="51" customWidth="1"/>
    <col min="12035" max="12045" width="9.33203125" style="51" customWidth="1"/>
    <col min="12046" max="12048" width="10.21875" style="51" customWidth="1"/>
    <col min="12049" max="12049" width="8.33203125" style="51" customWidth="1"/>
    <col min="12050" max="12288" width="9" style="51"/>
    <col min="12289" max="12289" width="4.77734375" style="51" customWidth="1"/>
    <col min="12290" max="12290" width="18" style="51" customWidth="1"/>
    <col min="12291" max="12301" width="9.33203125" style="51" customWidth="1"/>
    <col min="12302" max="12304" width="10.21875" style="51" customWidth="1"/>
    <col min="12305" max="12305" width="8.33203125" style="51" customWidth="1"/>
    <col min="12306" max="12544" width="9" style="51"/>
    <col min="12545" max="12545" width="4.77734375" style="51" customWidth="1"/>
    <col min="12546" max="12546" width="18" style="51" customWidth="1"/>
    <col min="12547" max="12557" width="9.33203125" style="51" customWidth="1"/>
    <col min="12558" max="12560" width="10.21875" style="51" customWidth="1"/>
    <col min="12561" max="12561" width="8.33203125" style="51" customWidth="1"/>
    <col min="12562" max="12800" width="9" style="51"/>
    <col min="12801" max="12801" width="4.77734375" style="51" customWidth="1"/>
    <col min="12802" max="12802" width="18" style="51" customWidth="1"/>
    <col min="12803" max="12813" width="9.33203125" style="51" customWidth="1"/>
    <col min="12814" max="12816" width="10.21875" style="51" customWidth="1"/>
    <col min="12817" max="12817" width="8.33203125" style="51" customWidth="1"/>
    <col min="12818" max="13056" width="9" style="51"/>
    <col min="13057" max="13057" width="4.77734375" style="51" customWidth="1"/>
    <col min="13058" max="13058" width="18" style="51" customWidth="1"/>
    <col min="13059" max="13069" width="9.33203125" style="51" customWidth="1"/>
    <col min="13070" max="13072" width="10.21875" style="51" customWidth="1"/>
    <col min="13073" max="13073" width="8.33203125" style="51" customWidth="1"/>
    <col min="13074" max="13312" width="9" style="51"/>
    <col min="13313" max="13313" width="4.77734375" style="51" customWidth="1"/>
    <col min="13314" max="13314" width="18" style="51" customWidth="1"/>
    <col min="13315" max="13325" width="9.33203125" style="51" customWidth="1"/>
    <col min="13326" max="13328" width="10.21875" style="51" customWidth="1"/>
    <col min="13329" max="13329" width="8.33203125" style="51" customWidth="1"/>
    <col min="13330" max="13568" width="9" style="51"/>
    <col min="13569" max="13569" width="4.77734375" style="51" customWidth="1"/>
    <col min="13570" max="13570" width="18" style="51" customWidth="1"/>
    <col min="13571" max="13581" width="9.33203125" style="51" customWidth="1"/>
    <col min="13582" max="13584" width="10.21875" style="51" customWidth="1"/>
    <col min="13585" max="13585" width="8.33203125" style="51" customWidth="1"/>
    <col min="13586" max="13824" width="9" style="51"/>
    <col min="13825" max="13825" width="4.77734375" style="51" customWidth="1"/>
    <col min="13826" max="13826" width="18" style="51" customWidth="1"/>
    <col min="13827" max="13837" width="9.33203125" style="51" customWidth="1"/>
    <col min="13838" max="13840" width="10.21875" style="51" customWidth="1"/>
    <col min="13841" max="13841" width="8.33203125" style="51" customWidth="1"/>
    <col min="13842" max="14080" width="9" style="51"/>
    <col min="14081" max="14081" width="4.77734375" style="51" customWidth="1"/>
    <col min="14082" max="14082" width="18" style="51" customWidth="1"/>
    <col min="14083" max="14093" width="9.33203125" style="51" customWidth="1"/>
    <col min="14094" max="14096" width="10.21875" style="51" customWidth="1"/>
    <col min="14097" max="14097" width="8.33203125" style="51" customWidth="1"/>
    <col min="14098" max="14336" width="9" style="51"/>
    <col min="14337" max="14337" width="4.77734375" style="51" customWidth="1"/>
    <col min="14338" max="14338" width="18" style="51" customWidth="1"/>
    <col min="14339" max="14349" width="9.33203125" style="51" customWidth="1"/>
    <col min="14350" max="14352" width="10.21875" style="51" customWidth="1"/>
    <col min="14353" max="14353" width="8.33203125" style="51" customWidth="1"/>
    <col min="14354" max="14592" width="9" style="51"/>
    <col min="14593" max="14593" width="4.77734375" style="51" customWidth="1"/>
    <col min="14594" max="14594" width="18" style="51" customWidth="1"/>
    <col min="14595" max="14605" width="9.33203125" style="51" customWidth="1"/>
    <col min="14606" max="14608" width="10.21875" style="51" customWidth="1"/>
    <col min="14609" max="14609" width="8.33203125" style="51" customWidth="1"/>
    <col min="14610" max="14848" width="9" style="51"/>
    <col min="14849" max="14849" width="4.77734375" style="51" customWidth="1"/>
    <col min="14850" max="14850" width="18" style="51" customWidth="1"/>
    <col min="14851" max="14861" width="9.33203125" style="51" customWidth="1"/>
    <col min="14862" max="14864" width="10.21875" style="51" customWidth="1"/>
    <col min="14865" max="14865" width="8.33203125" style="51" customWidth="1"/>
    <col min="14866" max="15104" width="9" style="51"/>
    <col min="15105" max="15105" width="4.77734375" style="51" customWidth="1"/>
    <col min="15106" max="15106" width="18" style="51" customWidth="1"/>
    <col min="15107" max="15117" width="9.33203125" style="51" customWidth="1"/>
    <col min="15118" max="15120" width="10.21875" style="51" customWidth="1"/>
    <col min="15121" max="15121" width="8.33203125" style="51" customWidth="1"/>
    <col min="15122" max="15360" width="9" style="51"/>
    <col min="15361" max="15361" width="4.77734375" style="51" customWidth="1"/>
    <col min="15362" max="15362" width="18" style="51" customWidth="1"/>
    <col min="15363" max="15373" width="9.33203125" style="51" customWidth="1"/>
    <col min="15374" max="15376" width="10.21875" style="51" customWidth="1"/>
    <col min="15377" max="15377" width="8.33203125" style="51" customWidth="1"/>
    <col min="15378" max="15616" width="9" style="51"/>
    <col min="15617" max="15617" width="4.77734375" style="51" customWidth="1"/>
    <col min="15618" max="15618" width="18" style="51" customWidth="1"/>
    <col min="15619" max="15629" width="9.33203125" style="51" customWidth="1"/>
    <col min="15630" max="15632" width="10.21875" style="51" customWidth="1"/>
    <col min="15633" max="15633" width="8.33203125" style="51" customWidth="1"/>
    <col min="15634" max="15872" width="9" style="51"/>
    <col min="15873" max="15873" width="4.77734375" style="51" customWidth="1"/>
    <col min="15874" max="15874" width="18" style="51" customWidth="1"/>
    <col min="15875" max="15885" width="9.33203125" style="51" customWidth="1"/>
    <col min="15886" max="15888" width="10.21875" style="51" customWidth="1"/>
    <col min="15889" max="15889" width="8.33203125" style="51" customWidth="1"/>
    <col min="15890" max="16128" width="9" style="51"/>
    <col min="16129" max="16129" width="4.77734375" style="51" customWidth="1"/>
    <col min="16130" max="16130" width="18" style="51" customWidth="1"/>
    <col min="16131" max="16141" width="9.33203125" style="51" customWidth="1"/>
    <col min="16142" max="16144" width="10.21875" style="51" customWidth="1"/>
    <col min="16145" max="16145" width="8.33203125" style="51" customWidth="1"/>
    <col min="16146" max="16384" width="9" style="51"/>
  </cols>
  <sheetData>
    <row r="1" spans="1:17" ht="20.95" customHeight="1">
      <c r="O1" s="438" t="str">
        <f>'P9'!$O$5</f>
        <v>　令和5年 単位：千円</v>
      </c>
      <c r="P1" s="438"/>
      <c r="Q1" s="438"/>
    </row>
    <row r="2" spans="1:17" s="56" customFormat="1" ht="29.45" customHeight="1">
      <c r="A2" s="447" t="s">
        <v>370</v>
      </c>
      <c r="B2" s="448"/>
      <c r="C2" s="50" t="s">
        <v>371</v>
      </c>
      <c r="D2" s="50" t="s">
        <v>372</v>
      </c>
      <c r="E2" s="50" t="s">
        <v>373</v>
      </c>
      <c r="F2" s="50" t="s">
        <v>374</v>
      </c>
      <c r="G2" s="50" t="s">
        <v>375</v>
      </c>
      <c r="H2" s="50" t="s">
        <v>376</v>
      </c>
      <c r="I2" s="50" t="s">
        <v>377</v>
      </c>
      <c r="J2" s="50" t="s">
        <v>378</v>
      </c>
      <c r="K2" s="50" t="s">
        <v>379</v>
      </c>
      <c r="L2" s="50" t="s">
        <v>380</v>
      </c>
      <c r="M2" s="50" t="s">
        <v>381</v>
      </c>
      <c r="N2" s="50" t="s">
        <v>382</v>
      </c>
      <c r="O2" s="50" t="s">
        <v>383</v>
      </c>
      <c r="P2" s="50" t="str">
        <f>'P7'!P8</f>
        <v>4　年</v>
      </c>
      <c r="Q2" s="50" t="s">
        <v>385</v>
      </c>
    </row>
    <row r="3" spans="1:17" ht="20.95" customHeight="1">
      <c r="A3" s="84" t="s">
        <v>413</v>
      </c>
      <c r="B3" s="52" t="s">
        <v>414</v>
      </c>
      <c r="C3" s="85">
        <v>47</v>
      </c>
      <c r="D3" s="85">
        <v>573</v>
      </c>
      <c r="E3" s="85">
        <v>1631</v>
      </c>
      <c r="F3" s="85">
        <v>524</v>
      </c>
      <c r="G3" s="85">
        <v>404</v>
      </c>
      <c r="H3" s="85">
        <v>479</v>
      </c>
      <c r="I3" s="85">
        <v>294</v>
      </c>
      <c r="J3" s="85">
        <v>192</v>
      </c>
      <c r="K3" s="85">
        <v>671</v>
      </c>
      <c r="L3" s="85">
        <v>313</v>
      </c>
      <c r="M3" s="85">
        <v>418</v>
      </c>
      <c r="N3" s="85">
        <v>358</v>
      </c>
      <c r="O3" s="85">
        <f t="shared" ref="O3:O25" si="0">SUM(C3:N3)</f>
        <v>5904</v>
      </c>
      <c r="P3" s="85">
        <v>4963</v>
      </c>
      <c r="Q3" s="86">
        <f t="shared" ref="Q3:Q26" si="1">IF(O3*P3&lt;&gt;0,O3/P3,"0%")</f>
        <v>1.1896030626637115</v>
      </c>
    </row>
    <row r="4" spans="1:17" ht="20.95" customHeight="1">
      <c r="A4" s="84" t="s">
        <v>415</v>
      </c>
      <c r="B4" s="52" t="s">
        <v>416</v>
      </c>
      <c r="C4" s="85">
        <v>776</v>
      </c>
      <c r="D4" s="85">
        <v>1609</v>
      </c>
      <c r="E4" s="85">
        <v>3699</v>
      </c>
      <c r="F4" s="85">
        <v>4350</v>
      </c>
      <c r="G4" s="85">
        <v>9062</v>
      </c>
      <c r="H4" s="85">
        <v>3314</v>
      </c>
      <c r="I4" s="85">
        <v>1680</v>
      </c>
      <c r="J4" s="85">
        <v>1399</v>
      </c>
      <c r="K4" s="85">
        <v>1117</v>
      </c>
      <c r="L4" s="85">
        <v>1976</v>
      </c>
      <c r="M4" s="85">
        <v>2015</v>
      </c>
      <c r="N4" s="85">
        <v>3461</v>
      </c>
      <c r="O4" s="85">
        <f t="shared" si="0"/>
        <v>34458</v>
      </c>
      <c r="P4" s="85">
        <v>36165</v>
      </c>
      <c r="Q4" s="86">
        <f t="shared" si="1"/>
        <v>0.95279966818747408</v>
      </c>
    </row>
    <row r="5" spans="1:17" ht="20.95" customHeight="1">
      <c r="A5" s="84" t="s">
        <v>417</v>
      </c>
      <c r="B5" s="52" t="s">
        <v>418</v>
      </c>
      <c r="C5" s="85">
        <v>0</v>
      </c>
      <c r="D5" s="85">
        <v>385</v>
      </c>
      <c r="E5" s="85">
        <v>0</v>
      </c>
      <c r="F5" s="85">
        <v>36</v>
      </c>
      <c r="G5" s="85">
        <v>13126</v>
      </c>
      <c r="H5" s="85">
        <v>55391</v>
      </c>
      <c r="I5" s="85">
        <v>2359</v>
      </c>
      <c r="J5" s="85">
        <v>6</v>
      </c>
      <c r="K5" s="85">
        <v>8</v>
      </c>
      <c r="L5" s="85">
        <v>8</v>
      </c>
      <c r="M5" s="85">
        <v>8</v>
      </c>
      <c r="N5" s="85">
        <v>0</v>
      </c>
      <c r="O5" s="85">
        <f t="shared" si="0"/>
        <v>71327</v>
      </c>
      <c r="P5" s="85">
        <v>65625</v>
      </c>
      <c r="Q5" s="86">
        <f t="shared" si="1"/>
        <v>1.0868876190476191</v>
      </c>
    </row>
    <row r="6" spans="1:17" ht="20.95" customHeight="1">
      <c r="A6" s="84" t="s">
        <v>419</v>
      </c>
      <c r="B6" s="52" t="s">
        <v>269</v>
      </c>
      <c r="C6" s="85">
        <v>27</v>
      </c>
      <c r="D6" s="85">
        <v>0</v>
      </c>
      <c r="E6" s="85">
        <v>6</v>
      </c>
      <c r="F6" s="85">
        <v>8</v>
      </c>
      <c r="G6" s="85">
        <v>8</v>
      </c>
      <c r="H6" s="85">
        <v>15</v>
      </c>
      <c r="I6" s="85">
        <v>2</v>
      </c>
      <c r="J6" s="85">
        <v>3</v>
      </c>
      <c r="K6" s="85">
        <v>78</v>
      </c>
      <c r="L6" s="85">
        <v>461</v>
      </c>
      <c r="M6" s="85">
        <v>2221</v>
      </c>
      <c r="N6" s="85">
        <v>3156</v>
      </c>
      <c r="O6" s="85">
        <f t="shared" si="0"/>
        <v>5985</v>
      </c>
      <c r="P6" s="85">
        <v>18050</v>
      </c>
      <c r="Q6" s="86">
        <f t="shared" si="1"/>
        <v>0.33157894736842103</v>
      </c>
    </row>
    <row r="7" spans="1:17" ht="20.95" customHeight="1">
      <c r="A7" s="84" t="s">
        <v>420</v>
      </c>
      <c r="B7" s="52" t="s">
        <v>421</v>
      </c>
      <c r="C7" s="85">
        <v>5666</v>
      </c>
      <c r="D7" s="85">
        <v>10239</v>
      </c>
      <c r="E7" s="85">
        <v>16080</v>
      </c>
      <c r="F7" s="85">
        <v>10123</v>
      </c>
      <c r="G7" s="85">
        <v>16465</v>
      </c>
      <c r="H7" s="85">
        <v>13860</v>
      </c>
      <c r="I7" s="85">
        <v>21357</v>
      </c>
      <c r="J7" s="85">
        <v>26974</v>
      </c>
      <c r="K7" s="85">
        <v>19056</v>
      </c>
      <c r="L7" s="85">
        <v>15825</v>
      </c>
      <c r="M7" s="85">
        <v>13437</v>
      </c>
      <c r="N7" s="85">
        <v>13018</v>
      </c>
      <c r="O7" s="85">
        <f t="shared" si="0"/>
        <v>182100</v>
      </c>
      <c r="P7" s="85">
        <v>186471</v>
      </c>
      <c r="Q7" s="86">
        <f t="shared" si="1"/>
        <v>0.9765593577553614</v>
      </c>
    </row>
    <row r="8" spans="1:17" ht="20.95" customHeight="1">
      <c r="A8" s="84" t="s">
        <v>422</v>
      </c>
      <c r="B8" s="52" t="s">
        <v>223</v>
      </c>
      <c r="C8" s="85">
        <v>40769</v>
      </c>
      <c r="D8" s="85">
        <v>17187</v>
      </c>
      <c r="E8" s="85">
        <v>21</v>
      </c>
      <c r="F8" s="85">
        <v>5</v>
      </c>
      <c r="G8" s="85">
        <v>16609</v>
      </c>
      <c r="H8" s="85">
        <v>14855</v>
      </c>
      <c r="I8" s="85">
        <v>2356</v>
      </c>
      <c r="J8" s="85">
        <v>9192</v>
      </c>
      <c r="K8" s="85">
        <v>144420</v>
      </c>
      <c r="L8" s="85">
        <v>138891</v>
      </c>
      <c r="M8" s="85">
        <v>53263</v>
      </c>
      <c r="N8" s="85">
        <v>101930</v>
      </c>
      <c r="O8" s="85">
        <f t="shared" si="0"/>
        <v>539498</v>
      </c>
      <c r="P8" s="85">
        <v>876417</v>
      </c>
      <c r="Q8" s="86">
        <f t="shared" si="1"/>
        <v>0.6155722675393106</v>
      </c>
    </row>
    <row r="9" spans="1:17" ht="20.95" customHeight="1">
      <c r="A9" s="84" t="s">
        <v>423</v>
      </c>
      <c r="B9" s="52" t="s">
        <v>229</v>
      </c>
      <c r="C9" s="85">
        <v>2182</v>
      </c>
      <c r="D9" s="85">
        <v>6781</v>
      </c>
      <c r="E9" s="85">
        <v>8138</v>
      </c>
      <c r="F9" s="85">
        <v>1921</v>
      </c>
      <c r="G9" s="85">
        <v>86</v>
      </c>
      <c r="H9" s="85">
        <v>1</v>
      </c>
      <c r="I9" s="85">
        <v>0</v>
      </c>
      <c r="J9" s="85">
        <v>1</v>
      </c>
      <c r="K9" s="85">
        <v>64</v>
      </c>
      <c r="L9" s="85">
        <v>182</v>
      </c>
      <c r="M9" s="85">
        <v>119</v>
      </c>
      <c r="N9" s="85">
        <v>866</v>
      </c>
      <c r="O9" s="85">
        <f t="shared" si="0"/>
        <v>20341</v>
      </c>
      <c r="P9" s="85">
        <v>26449</v>
      </c>
      <c r="Q9" s="86">
        <f t="shared" si="1"/>
        <v>0.76906499300540665</v>
      </c>
    </row>
    <row r="10" spans="1:17" ht="20.95" customHeight="1">
      <c r="A10" s="84" t="s">
        <v>424</v>
      </c>
      <c r="B10" s="52" t="s">
        <v>425</v>
      </c>
      <c r="C10" s="85">
        <v>52</v>
      </c>
      <c r="D10" s="85">
        <v>1</v>
      </c>
      <c r="E10" s="85">
        <v>324</v>
      </c>
      <c r="F10" s="85">
        <v>423</v>
      </c>
      <c r="G10" s="85">
        <v>1102</v>
      </c>
      <c r="H10" s="85">
        <v>1285</v>
      </c>
      <c r="I10" s="85">
        <v>830</v>
      </c>
      <c r="J10" s="85">
        <v>223</v>
      </c>
      <c r="K10" s="85">
        <v>387</v>
      </c>
      <c r="L10" s="85">
        <v>2274</v>
      </c>
      <c r="M10" s="85">
        <v>1965</v>
      </c>
      <c r="N10" s="85">
        <v>178</v>
      </c>
      <c r="O10" s="85">
        <f t="shared" si="0"/>
        <v>9044</v>
      </c>
      <c r="P10" s="85">
        <v>6539</v>
      </c>
      <c r="Q10" s="86">
        <f t="shared" si="1"/>
        <v>1.3830860987918643</v>
      </c>
    </row>
    <row r="11" spans="1:17" ht="20.95" customHeight="1">
      <c r="A11" s="84" t="s">
        <v>426</v>
      </c>
      <c r="B11" s="52" t="s">
        <v>265</v>
      </c>
      <c r="C11" s="85">
        <v>0</v>
      </c>
      <c r="D11" s="85">
        <v>0</v>
      </c>
      <c r="E11" s="85">
        <v>1</v>
      </c>
      <c r="F11" s="85">
        <v>0</v>
      </c>
      <c r="G11" s="85">
        <v>2</v>
      </c>
      <c r="H11" s="85">
        <v>71</v>
      </c>
      <c r="I11" s="85">
        <v>353</v>
      </c>
      <c r="J11" s="85">
        <v>319</v>
      </c>
      <c r="K11" s="85">
        <v>51</v>
      </c>
      <c r="L11" s="85">
        <v>0</v>
      </c>
      <c r="M11" s="85">
        <v>1</v>
      </c>
      <c r="N11" s="85">
        <v>1</v>
      </c>
      <c r="O11" s="85">
        <f t="shared" si="0"/>
        <v>799</v>
      </c>
      <c r="P11" s="85">
        <v>813</v>
      </c>
      <c r="Q11" s="86">
        <f t="shared" si="1"/>
        <v>0.98277982779827799</v>
      </c>
    </row>
    <row r="12" spans="1:17" ht="20.95" customHeight="1">
      <c r="A12" s="84" t="s">
        <v>427</v>
      </c>
      <c r="B12" s="53" t="s">
        <v>428</v>
      </c>
      <c r="C12" s="85">
        <v>11573</v>
      </c>
      <c r="D12" s="85">
        <v>16050</v>
      </c>
      <c r="E12" s="85">
        <v>28524</v>
      </c>
      <c r="F12" s="85">
        <v>11220</v>
      </c>
      <c r="G12" s="85">
        <v>19903</v>
      </c>
      <c r="H12" s="85">
        <v>18812</v>
      </c>
      <c r="I12" s="85">
        <v>183</v>
      </c>
      <c r="J12" s="85">
        <v>0</v>
      </c>
      <c r="K12" s="85">
        <v>16399</v>
      </c>
      <c r="L12" s="85">
        <v>15429</v>
      </c>
      <c r="M12" s="85">
        <v>18226</v>
      </c>
      <c r="N12" s="85">
        <v>11794</v>
      </c>
      <c r="O12" s="85">
        <f t="shared" si="0"/>
        <v>168113</v>
      </c>
      <c r="P12" s="85">
        <v>144296</v>
      </c>
      <c r="Q12" s="86">
        <f t="shared" si="1"/>
        <v>1.1650565504241281</v>
      </c>
    </row>
    <row r="13" spans="1:17" ht="20.95" customHeight="1">
      <c r="A13" s="84" t="s">
        <v>429</v>
      </c>
      <c r="B13" s="52" t="s">
        <v>430</v>
      </c>
      <c r="C13" s="85">
        <v>1467</v>
      </c>
      <c r="D13" s="85">
        <v>852</v>
      </c>
      <c r="E13" s="85">
        <v>2197</v>
      </c>
      <c r="F13" s="85">
        <v>1270</v>
      </c>
      <c r="G13" s="85">
        <v>5706</v>
      </c>
      <c r="H13" s="85">
        <v>3637</v>
      </c>
      <c r="I13" s="85">
        <v>9</v>
      </c>
      <c r="J13" s="85">
        <v>0</v>
      </c>
      <c r="K13" s="85">
        <v>4754</v>
      </c>
      <c r="L13" s="85">
        <v>3956</v>
      </c>
      <c r="M13" s="85">
        <v>2833</v>
      </c>
      <c r="N13" s="85">
        <v>2411</v>
      </c>
      <c r="O13" s="85">
        <f t="shared" si="0"/>
        <v>29092</v>
      </c>
      <c r="P13" s="85">
        <v>23877</v>
      </c>
      <c r="Q13" s="86">
        <f t="shared" si="1"/>
        <v>1.2184110231603635</v>
      </c>
    </row>
    <row r="14" spans="1:17" ht="20.95" customHeight="1">
      <c r="A14" s="84" t="s">
        <v>431</v>
      </c>
      <c r="B14" s="52" t="s">
        <v>268</v>
      </c>
      <c r="C14" s="85">
        <v>17163</v>
      </c>
      <c r="D14" s="85">
        <v>1502</v>
      </c>
      <c r="E14" s="85">
        <v>682</v>
      </c>
      <c r="F14" s="85">
        <v>162</v>
      </c>
      <c r="G14" s="85">
        <v>0</v>
      </c>
      <c r="H14" s="85">
        <v>0</v>
      </c>
      <c r="I14" s="85">
        <v>0</v>
      </c>
      <c r="J14" s="85">
        <v>0</v>
      </c>
      <c r="K14" s="85">
        <v>0</v>
      </c>
      <c r="L14" s="85">
        <v>53001</v>
      </c>
      <c r="M14" s="85">
        <v>39169</v>
      </c>
      <c r="N14" s="85">
        <v>47667</v>
      </c>
      <c r="O14" s="85">
        <f t="shared" si="0"/>
        <v>159346</v>
      </c>
      <c r="P14" s="85">
        <v>152273</v>
      </c>
      <c r="Q14" s="86">
        <f t="shared" si="1"/>
        <v>1.0464494690457271</v>
      </c>
    </row>
    <row r="15" spans="1:17" ht="20.95" customHeight="1">
      <c r="A15" s="84" t="s">
        <v>432</v>
      </c>
      <c r="B15" s="52" t="s">
        <v>272</v>
      </c>
      <c r="C15" s="85">
        <v>1907</v>
      </c>
      <c r="D15" s="85">
        <v>0</v>
      </c>
      <c r="E15" s="85">
        <v>0</v>
      </c>
      <c r="F15" s="85">
        <v>5254</v>
      </c>
      <c r="G15" s="85">
        <v>7081</v>
      </c>
      <c r="H15" s="85">
        <v>6796</v>
      </c>
      <c r="I15" s="85">
        <v>6737</v>
      </c>
      <c r="J15" s="85">
        <v>6699</v>
      </c>
      <c r="K15" s="85">
        <v>8387</v>
      </c>
      <c r="L15" s="85">
        <v>7169</v>
      </c>
      <c r="M15" s="85">
        <v>4259</v>
      </c>
      <c r="N15" s="85">
        <v>2944</v>
      </c>
      <c r="O15" s="85">
        <f t="shared" si="0"/>
        <v>57233</v>
      </c>
      <c r="P15" s="85">
        <v>53888</v>
      </c>
      <c r="Q15" s="86">
        <f t="shared" si="1"/>
        <v>1.0620731888361046</v>
      </c>
    </row>
    <row r="16" spans="1:17" ht="20.95" customHeight="1">
      <c r="A16" s="84" t="s">
        <v>433</v>
      </c>
      <c r="B16" s="52" t="s">
        <v>278</v>
      </c>
      <c r="C16" s="85">
        <v>0</v>
      </c>
      <c r="D16" s="85">
        <v>0</v>
      </c>
      <c r="E16" s="85">
        <v>7</v>
      </c>
      <c r="F16" s="85">
        <v>6</v>
      </c>
      <c r="G16" s="85">
        <v>11</v>
      </c>
      <c r="H16" s="85">
        <v>30</v>
      </c>
      <c r="I16" s="85">
        <v>26</v>
      </c>
      <c r="J16" s="85">
        <v>13</v>
      </c>
      <c r="K16" s="85">
        <v>31</v>
      </c>
      <c r="L16" s="85">
        <v>99</v>
      </c>
      <c r="M16" s="85">
        <v>87</v>
      </c>
      <c r="N16" s="85">
        <v>17</v>
      </c>
      <c r="O16" s="85">
        <f t="shared" si="0"/>
        <v>327</v>
      </c>
      <c r="P16" s="85">
        <v>268</v>
      </c>
      <c r="Q16" s="86">
        <f t="shared" si="1"/>
        <v>1.2201492537313432</v>
      </c>
    </row>
    <row r="17" spans="1:17" ht="20.95" customHeight="1">
      <c r="A17" s="84" t="s">
        <v>434</v>
      </c>
      <c r="B17" s="87" t="s">
        <v>435</v>
      </c>
      <c r="C17" s="85">
        <v>2935</v>
      </c>
      <c r="D17" s="85">
        <v>4443</v>
      </c>
      <c r="E17" s="85">
        <v>11316</v>
      </c>
      <c r="F17" s="85">
        <v>6269</v>
      </c>
      <c r="G17" s="85">
        <v>8833</v>
      </c>
      <c r="H17" s="85">
        <v>4049</v>
      </c>
      <c r="I17" s="85">
        <v>44</v>
      </c>
      <c r="J17" s="85">
        <v>27</v>
      </c>
      <c r="K17" s="85">
        <v>2695</v>
      </c>
      <c r="L17" s="85">
        <v>2703</v>
      </c>
      <c r="M17" s="85">
        <v>1940</v>
      </c>
      <c r="N17" s="85">
        <v>3548</v>
      </c>
      <c r="O17" s="85">
        <f t="shared" si="0"/>
        <v>48802</v>
      </c>
      <c r="P17" s="85">
        <v>40660</v>
      </c>
      <c r="Q17" s="86">
        <f t="shared" si="1"/>
        <v>1.2002459419576981</v>
      </c>
    </row>
    <row r="18" spans="1:17" ht="20.95" customHeight="1">
      <c r="A18" s="84" t="s">
        <v>436</v>
      </c>
      <c r="B18" s="52" t="s">
        <v>437</v>
      </c>
      <c r="C18" s="85">
        <v>491</v>
      </c>
      <c r="D18" s="85">
        <v>2091</v>
      </c>
      <c r="E18" s="85">
        <v>6766</v>
      </c>
      <c r="F18" s="85">
        <v>3419</v>
      </c>
      <c r="G18" s="85">
        <v>1964</v>
      </c>
      <c r="H18" s="85">
        <v>895</v>
      </c>
      <c r="I18" s="85">
        <v>637</v>
      </c>
      <c r="J18" s="85">
        <v>1195</v>
      </c>
      <c r="K18" s="85">
        <v>238</v>
      </c>
      <c r="L18" s="85">
        <v>0</v>
      </c>
      <c r="M18" s="85">
        <v>0</v>
      </c>
      <c r="N18" s="85">
        <v>672</v>
      </c>
      <c r="O18" s="85">
        <f t="shared" si="0"/>
        <v>18368</v>
      </c>
      <c r="P18" s="85">
        <v>11690</v>
      </c>
      <c r="Q18" s="86">
        <f t="shared" si="1"/>
        <v>1.5712574850299401</v>
      </c>
    </row>
    <row r="19" spans="1:17" ht="20.95" customHeight="1">
      <c r="A19" s="84" t="s">
        <v>438</v>
      </c>
      <c r="B19" s="52" t="s">
        <v>439</v>
      </c>
      <c r="C19" s="85">
        <v>427</v>
      </c>
      <c r="D19" s="85">
        <v>502</v>
      </c>
      <c r="E19" s="85">
        <v>1378</v>
      </c>
      <c r="F19" s="85">
        <v>941</v>
      </c>
      <c r="G19" s="85">
        <v>2797</v>
      </c>
      <c r="H19" s="85">
        <v>3933</v>
      </c>
      <c r="I19" s="85">
        <v>6570</v>
      </c>
      <c r="J19" s="85">
        <v>8268</v>
      </c>
      <c r="K19" s="85">
        <v>5802</v>
      </c>
      <c r="L19" s="85">
        <v>4223</v>
      </c>
      <c r="M19" s="85">
        <v>2960</v>
      </c>
      <c r="N19" s="85">
        <v>1363</v>
      </c>
      <c r="O19" s="85">
        <f t="shared" si="0"/>
        <v>39164</v>
      </c>
      <c r="P19" s="85">
        <v>24360</v>
      </c>
      <c r="Q19" s="86">
        <f t="shared" si="1"/>
        <v>1.6077175697865353</v>
      </c>
    </row>
    <row r="20" spans="1:17" ht="20.95" customHeight="1">
      <c r="A20" s="84" t="s">
        <v>440</v>
      </c>
      <c r="B20" s="52" t="s">
        <v>287</v>
      </c>
      <c r="C20" s="85">
        <v>0</v>
      </c>
      <c r="D20" s="85">
        <v>0</v>
      </c>
      <c r="E20" s="85">
        <v>0</v>
      </c>
      <c r="F20" s="85">
        <v>0</v>
      </c>
      <c r="G20" s="85">
        <v>2214</v>
      </c>
      <c r="H20" s="85">
        <v>8561</v>
      </c>
      <c r="I20" s="85">
        <v>23426</v>
      </c>
      <c r="J20" s="85">
        <v>23332</v>
      </c>
      <c r="K20" s="85">
        <v>468</v>
      </c>
      <c r="L20" s="85">
        <v>0</v>
      </c>
      <c r="M20" s="85">
        <v>0</v>
      </c>
      <c r="N20" s="85">
        <v>0</v>
      </c>
      <c r="O20" s="85">
        <f t="shared" si="0"/>
        <v>58001</v>
      </c>
      <c r="P20" s="85">
        <v>51390</v>
      </c>
      <c r="Q20" s="86">
        <f t="shared" si="1"/>
        <v>1.128643705000973</v>
      </c>
    </row>
    <row r="21" spans="1:17" ht="20.95" customHeight="1">
      <c r="A21" s="84" t="s">
        <v>441</v>
      </c>
      <c r="B21" s="52" t="s">
        <v>442</v>
      </c>
      <c r="C21" s="85">
        <v>0</v>
      </c>
      <c r="D21" s="85">
        <v>0</v>
      </c>
      <c r="E21" s="85">
        <v>0</v>
      </c>
      <c r="F21" s="85">
        <v>0</v>
      </c>
      <c r="G21" s="85">
        <v>157</v>
      </c>
      <c r="H21" s="85">
        <v>244</v>
      </c>
      <c r="I21" s="85">
        <v>26</v>
      </c>
      <c r="J21" s="85">
        <v>11</v>
      </c>
      <c r="K21" s="85">
        <v>0</v>
      </c>
      <c r="L21" s="85">
        <v>0</v>
      </c>
      <c r="M21" s="85">
        <v>0</v>
      </c>
      <c r="N21" s="85">
        <v>0</v>
      </c>
      <c r="O21" s="85">
        <f t="shared" si="0"/>
        <v>438</v>
      </c>
      <c r="P21" s="85">
        <v>0</v>
      </c>
      <c r="Q21" s="86" t="str">
        <f t="shared" si="1"/>
        <v>0%</v>
      </c>
    </row>
    <row r="22" spans="1:17" ht="20.95" customHeight="1">
      <c r="A22" s="84" t="s">
        <v>443</v>
      </c>
      <c r="B22" s="52" t="s">
        <v>444</v>
      </c>
      <c r="C22" s="85">
        <v>117</v>
      </c>
      <c r="D22" s="85">
        <v>3</v>
      </c>
      <c r="E22" s="85">
        <v>36</v>
      </c>
      <c r="F22" s="85">
        <v>1838</v>
      </c>
      <c r="G22" s="85">
        <v>2674</v>
      </c>
      <c r="H22" s="85">
        <v>3255</v>
      </c>
      <c r="I22" s="85">
        <v>17513</v>
      </c>
      <c r="J22" s="85">
        <v>9528</v>
      </c>
      <c r="K22" s="85">
        <v>2145</v>
      </c>
      <c r="L22" s="85">
        <v>418</v>
      </c>
      <c r="M22" s="85">
        <v>345</v>
      </c>
      <c r="N22" s="85">
        <v>277</v>
      </c>
      <c r="O22" s="85">
        <f t="shared" si="0"/>
        <v>38149</v>
      </c>
      <c r="P22" s="85">
        <v>34361</v>
      </c>
      <c r="Q22" s="86">
        <f t="shared" si="1"/>
        <v>1.110241261895754</v>
      </c>
    </row>
    <row r="23" spans="1:17" ht="20.95" customHeight="1">
      <c r="A23" s="84" t="s">
        <v>445</v>
      </c>
      <c r="B23" s="52" t="s">
        <v>446</v>
      </c>
      <c r="C23" s="85">
        <v>0</v>
      </c>
      <c r="D23" s="85">
        <v>0</v>
      </c>
      <c r="E23" s="85">
        <v>0</v>
      </c>
      <c r="F23" s="85">
        <v>99</v>
      </c>
      <c r="G23" s="85">
        <v>292</v>
      </c>
      <c r="H23" s="85">
        <v>37</v>
      </c>
      <c r="I23" s="85">
        <v>0</v>
      </c>
      <c r="J23" s="85">
        <v>0</v>
      </c>
      <c r="K23" s="85">
        <v>0</v>
      </c>
      <c r="L23" s="85">
        <v>0</v>
      </c>
      <c r="M23" s="85">
        <v>0</v>
      </c>
      <c r="N23" s="85">
        <v>0</v>
      </c>
      <c r="O23" s="85">
        <f t="shared" si="0"/>
        <v>428</v>
      </c>
      <c r="P23" s="85">
        <v>830</v>
      </c>
      <c r="Q23" s="86">
        <f t="shared" si="1"/>
        <v>0.51566265060240968</v>
      </c>
    </row>
    <row r="24" spans="1:17" ht="20.95" customHeight="1">
      <c r="A24" s="84" t="s">
        <v>447</v>
      </c>
      <c r="B24" s="52" t="s">
        <v>448</v>
      </c>
      <c r="C24" s="85">
        <v>1579</v>
      </c>
      <c r="D24" s="85">
        <v>602</v>
      </c>
      <c r="E24" s="85">
        <v>85</v>
      </c>
      <c r="F24" s="85">
        <v>0</v>
      </c>
      <c r="G24" s="85">
        <v>0</v>
      </c>
      <c r="H24" s="85">
        <v>0</v>
      </c>
      <c r="I24" s="85">
        <v>0</v>
      </c>
      <c r="J24" s="85">
        <v>0</v>
      </c>
      <c r="K24" s="85">
        <v>0</v>
      </c>
      <c r="L24" s="85">
        <v>0</v>
      </c>
      <c r="M24" s="85">
        <v>0</v>
      </c>
      <c r="N24" s="85">
        <v>591</v>
      </c>
      <c r="O24" s="85">
        <f t="shared" si="0"/>
        <v>2857</v>
      </c>
      <c r="P24" s="85">
        <v>4943</v>
      </c>
      <c r="Q24" s="86">
        <f t="shared" si="1"/>
        <v>0.5779890754602468</v>
      </c>
    </row>
    <row r="25" spans="1:17" ht="20.95" customHeight="1">
      <c r="A25" s="84" t="s">
        <v>449</v>
      </c>
      <c r="B25" s="52" t="s">
        <v>450</v>
      </c>
      <c r="C25" s="85">
        <v>24</v>
      </c>
      <c r="D25" s="85">
        <v>156</v>
      </c>
      <c r="E25" s="85">
        <v>1580</v>
      </c>
      <c r="F25" s="85">
        <v>1229</v>
      </c>
      <c r="G25" s="85">
        <v>729</v>
      </c>
      <c r="H25" s="85">
        <v>2255</v>
      </c>
      <c r="I25" s="85">
        <v>1979</v>
      </c>
      <c r="J25" s="85">
        <v>1086</v>
      </c>
      <c r="K25" s="85">
        <v>845</v>
      </c>
      <c r="L25" s="85">
        <v>55</v>
      </c>
      <c r="M25" s="85">
        <v>50</v>
      </c>
      <c r="N25" s="85">
        <v>39</v>
      </c>
      <c r="O25" s="85">
        <f t="shared" si="0"/>
        <v>10027</v>
      </c>
      <c r="P25" s="85">
        <v>16823</v>
      </c>
      <c r="Q25" s="86">
        <f t="shared" si="1"/>
        <v>0.59602924567556326</v>
      </c>
    </row>
    <row r="26" spans="1:17" ht="20.95" customHeight="1">
      <c r="A26" s="460" t="s">
        <v>457</v>
      </c>
      <c r="B26" s="452"/>
      <c r="C26" s="85">
        <f>SUM('P9'!C7:C23)+SUM('P10'!C3:C25)</f>
        <v>122171</v>
      </c>
      <c r="D26" s="85">
        <f>SUM('P9'!D7:D23)+SUM('P10'!D3:D25)</f>
        <v>126867</v>
      </c>
      <c r="E26" s="85">
        <f>SUM('P9'!E7:E23)+SUM('P10'!E3:E25)</f>
        <v>142402</v>
      </c>
      <c r="F26" s="85">
        <f>SUM('P9'!F7:F23)+SUM('P10'!F3:F25)</f>
        <v>85675</v>
      </c>
      <c r="G26" s="85">
        <f>SUM('P9'!G7:G23)+SUM('P10'!G3:G25)</f>
        <v>169480</v>
      </c>
      <c r="H26" s="85">
        <f>SUM('P9'!H7:H23)+SUM('P10'!H3:H25)</f>
        <v>191522</v>
      </c>
      <c r="I26" s="85">
        <f>SUM('P9'!I7:I23)+SUM('P10'!I3:I25)</f>
        <v>110703</v>
      </c>
      <c r="J26" s="85">
        <f>SUM('P9'!J7:J23)+SUM('P10'!J3:J25)</f>
        <v>112529</v>
      </c>
      <c r="K26" s="85">
        <f>SUM('P9'!K7:K23)+SUM('P10'!K3:K25)</f>
        <v>253281</v>
      </c>
      <c r="L26" s="85">
        <f>SUM('P9'!L7:L23)+SUM('P10'!L3:L25)</f>
        <v>284799</v>
      </c>
      <c r="M26" s="85">
        <f>SUM('P9'!M7:M23)+SUM('P10'!M3:M25)</f>
        <v>192365</v>
      </c>
      <c r="N26" s="85">
        <f>SUM('P9'!N7:N23)+SUM('P10'!N3:N25)</f>
        <v>247513</v>
      </c>
      <c r="O26" s="85">
        <f>SUM('P9'!O7:O23)+SUM('P10'!O3:O25)</f>
        <v>2039307</v>
      </c>
      <c r="P26" s="85">
        <f>SUM('P9'!P7:P23)+SUM('P10'!P3:P25)</f>
        <v>2363484</v>
      </c>
      <c r="Q26" s="86">
        <f t="shared" si="1"/>
        <v>0.86283935072122342</v>
      </c>
    </row>
    <row r="27" spans="1:17" ht="20.95" customHeight="1">
      <c r="A27" s="453" t="str">
        <f>'P8'!A27</f>
        <v>4 　　　年</v>
      </c>
      <c r="B27" s="454"/>
      <c r="C27" s="85">
        <v>83869</v>
      </c>
      <c r="D27" s="85">
        <v>65706</v>
      </c>
      <c r="E27" s="85">
        <v>116206</v>
      </c>
      <c r="F27" s="85">
        <v>133826</v>
      </c>
      <c r="G27" s="85">
        <v>219302</v>
      </c>
      <c r="H27" s="85">
        <v>233412</v>
      </c>
      <c r="I27" s="85">
        <v>165808</v>
      </c>
      <c r="J27" s="85">
        <v>202851</v>
      </c>
      <c r="K27" s="85">
        <v>328522</v>
      </c>
      <c r="L27" s="85">
        <v>307511</v>
      </c>
      <c r="M27" s="85">
        <v>364084</v>
      </c>
      <c r="N27" s="85">
        <v>142387</v>
      </c>
      <c r="O27" s="85">
        <f>SUM(C27:N27)</f>
        <v>2363484</v>
      </c>
      <c r="P27" s="455"/>
      <c r="Q27" s="456"/>
    </row>
    <row r="28" spans="1:17" ht="20.95" customHeight="1">
      <c r="A28" s="453" t="s">
        <v>458</v>
      </c>
      <c r="B28" s="454"/>
      <c r="C28" s="89">
        <f t="shared" ref="C28:O28" si="2">C26/C27</f>
        <v>1.4566884069203163</v>
      </c>
      <c r="D28" s="89">
        <f t="shared" si="2"/>
        <v>1.9308282348643959</v>
      </c>
      <c r="E28" s="89">
        <f t="shared" si="2"/>
        <v>1.2254272584892347</v>
      </c>
      <c r="F28" s="89">
        <f t="shared" si="2"/>
        <v>0.64019697218776617</v>
      </c>
      <c r="G28" s="89">
        <f t="shared" si="2"/>
        <v>0.77281556939745188</v>
      </c>
      <c r="H28" s="89">
        <f t="shared" si="2"/>
        <v>0.8205319349476462</v>
      </c>
      <c r="I28" s="89">
        <f t="shared" si="2"/>
        <v>0.66765777284570105</v>
      </c>
      <c r="J28" s="89">
        <f t="shared" si="2"/>
        <v>0.55473722091584465</v>
      </c>
      <c r="K28" s="89">
        <f t="shared" si="2"/>
        <v>0.77097119827591454</v>
      </c>
      <c r="L28" s="89">
        <f t="shared" si="2"/>
        <v>0.92614247945601946</v>
      </c>
      <c r="M28" s="89">
        <f t="shared" si="2"/>
        <v>0.5283533470298063</v>
      </c>
      <c r="N28" s="89">
        <f t="shared" si="2"/>
        <v>1.738311784081412</v>
      </c>
      <c r="O28" s="89">
        <f t="shared" si="2"/>
        <v>0.86283935072122342</v>
      </c>
      <c r="P28" s="457"/>
      <c r="Q28" s="458"/>
    </row>
    <row r="29" spans="1:17" ht="23.1" customHeight="1">
      <c r="O29" s="449" t="s">
        <v>1861</v>
      </c>
      <c r="P29" s="449"/>
    </row>
  </sheetData>
  <mergeCells count="7">
    <mergeCell ref="O29:P29"/>
    <mergeCell ref="O1:Q1"/>
    <mergeCell ref="A2:B2"/>
    <mergeCell ref="A26:B26"/>
    <mergeCell ref="A27:B27"/>
    <mergeCell ref="P27:Q28"/>
    <mergeCell ref="A28:B28"/>
  </mergeCells>
  <phoneticPr fontId="2"/>
  <pageMargins left="0.78740157480314965" right="0.39370078740157483" top="0.39370078740157483" bottom="0.39370078740157483" header="0" footer="0"/>
  <pageSetup paperSize="9" scale="83" orientation="landscape"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F16F2-D153-4AD5-A2A6-5458D580A9E3}">
  <sheetPr codeName="Sheet13">
    <pageSetUpPr fitToPage="1"/>
  </sheetPr>
  <dimension ref="A1:Q20"/>
  <sheetViews>
    <sheetView view="pageLayout" zoomScaleNormal="100" workbookViewId="0">
      <selection activeCell="G12" sqref="G12"/>
    </sheetView>
  </sheetViews>
  <sheetFormatPr defaultRowHeight="14.4"/>
  <cols>
    <col min="1" max="1" width="5.6640625" style="83" customWidth="1"/>
    <col min="2" max="2" width="20.77734375" style="51" customWidth="1"/>
    <col min="3" max="14" width="8.21875" style="51" customWidth="1"/>
    <col min="15" max="16" width="9.77734375" style="51" customWidth="1"/>
    <col min="17" max="17" width="7.88671875" style="51" customWidth="1"/>
    <col min="18" max="256" width="8.88671875" style="51"/>
    <col min="257" max="257" width="5.6640625" style="51" customWidth="1"/>
    <col min="258" max="258" width="20.44140625" style="51" customWidth="1"/>
    <col min="259" max="270" width="8.44140625" style="51" customWidth="1"/>
    <col min="271" max="272" width="9.88671875" style="51" customWidth="1"/>
    <col min="273" max="273" width="8.33203125" style="51" customWidth="1"/>
    <col min="274" max="512" width="8.88671875" style="51"/>
    <col min="513" max="513" width="5.6640625" style="51" customWidth="1"/>
    <col min="514" max="514" width="20.44140625" style="51" customWidth="1"/>
    <col min="515" max="526" width="8.44140625" style="51" customWidth="1"/>
    <col min="527" max="528" width="9.88671875" style="51" customWidth="1"/>
    <col min="529" max="529" width="8.33203125" style="51" customWidth="1"/>
    <col min="530" max="768" width="8.88671875" style="51"/>
    <col min="769" max="769" width="5.6640625" style="51" customWidth="1"/>
    <col min="770" max="770" width="20.44140625" style="51" customWidth="1"/>
    <col min="771" max="782" width="8.44140625" style="51" customWidth="1"/>
    <col min="783" max="784" width="9.88671875" style="51" customWidth="1"/>
    <col min="785" max="785" width="8.33203125" style="51" customWidth="1"/>
    <col min="786" max="1024" width="8.88671875" style="51"/>
    <col min="1025" max="1025" width="5.6640625" style="51" customWidth="1"/>
    <col min="1026" max="1026" width="20.44140625" style="51" customWidth="1"/>
    <col min="1027" max="1038" width="8.44140625" style="51" customWidth="1"/>
    <col min="1039" max="1040" width="9.88671875" style="51" customWidth="1"/>
    <col min="1041" max="1041" width="8.33203125" style="51" customWidth="1"/>
    <col min="1042" max="1280" width="8.88671875" style="51"/>
    <col min="1281" max="1281" width="5.6640625" style="51" customWidth="1"/>
    <col min="1282" max="1282" width="20.44140625" style="51" customWidth="1"/>
    <col min="1283" max="1294" width="8.44140625" style="51" customWidth="1"/>
    <col min="1295" max="1296" width="9.88671875" style="51" customWidth="1"/>
    <col min="1297" max="1297" width="8.33203125" style="51" customWidth="1"/>
    <col min="1298" max="1536" width="8.88671875" style="51"/>
    <col min="1537" max="1537" width="5.6640625" style="51" customWidth="1"/>
    <col min="1538" max="1538" width="20.44140625" style="51" customWidth="1"/>
    <col min="1539" max="1550" width="8.44140625" style="51" customWidth="1"/>
    <col min="1551" max="1552" width="9.88671875" style="51" customWidth="1"/>
    <col min="1553" max="1553" width="8.33203125" style="51" customWidth="1"/>
    <col min="1554" max="1792" width="8.88671875" style="51"/>
    <col min="1793" max="1793" width="5.6640625" style="51" customWidth="1"/>
    <col min="1794" max="1794" width="20.44140625" style="51" customWidth="1"/>
    <col min="1795" max="1806" width="8.44140625" style="51" customWidth="1"/>
    <col min="1807" max="1808" width="9.88671875" style="51" customWidth="1"/>
    <col min="1809" max="1809" width="8.33203125" style="51" customWidth="1"/>
    <col min="1810" max="2048" width="8.88671875" style="51"/>
    <col min="2049" max="2049" width="5.6640625" style="51" customWidth="1"/>
    <col min="2050" max="2050" width="20.44140625" style="51" customWidth="1"/>
    <col min="2051" max="2062" width="8.44140625" style="51" customWidth="1"/>
    <col min="2063" max="2064" width="9.88671875" style="51" customWidth="1"/>
    <col min="2065" max="2065" width="8.33203125" style="51" customWidth="1"/>
    <col min="2066" max="2304" width="8.88671875" style="51"/>
    <col min="2305" max="2305" width="5.6640625" style="51" customWidth="1"/>
    <col min="2306" max="2306" width="20.44140625" style="51" customWidth="1"/>
    <col min="2307" max="2318" width="8.44140625" style="51" customWidth="1"/>
    <col min="2319" max="2320" width="9.88671875" style="51" customWidth="1"/>
    <col min="2321" max="2321" width="8.33203125" style="51" customWidth="1"/>
    <col min="2322" max="2560" width="8.88671875" style="51"/>
    <col min="2561" max="2561" width="5.6640625" style="51" customWidth="1"/>
    <col min="2562" max="2562" width="20.44140625" style="51" customWidth="1"/>
    <col min="2563" max="2574" width="8.44140625" style="51" customWidth="1"/>
    <col min="2575" max="2576" width="9.88671875" style="51" customWidth="1"/>
    <col min="2577" max="2577" width="8.33203125" style="51" customWidth="1"/>
    <col min="2578" max="2816" width="8.88671875" style="51"/>
    <col min="2817" max="2817" width="5.6640625" style="51" customWidth="1"/>
    <col min="2818" max="2818" width="20.44140625" style="51" customWidth="1"/>
    <col min="2819" max="2830" width="8.44140625" style="51" customWidth="1"/>
    <col min="2831" max="2832" width="9.88671875" style="51" customWidth="1"/>
    <col min="2833" max="2833" width="8.33203125" style="51" customWidth="1"/>
    <col min="2834" max="3072" width="8.88671875" style="51"/>
    <col min="3073" max="3073" width="5.6640625" style="51" customWidth="1"/>
    <col min="3074" max="3074" width="20.44140625" style="51" customWidth="1"/>
    <col min="3075" max="3086" width="8.44140625" style="51" customWidth="1"/>
    <col min="3087" max="3088" width="9.88671875" style="51" customWidth="1"/>
    <col min="3089" max="3089" width="8.33203125" style="51" customWidth="1"/>
    <col min="3090" max="3328" width="8.88671875" style="51"/>
    <col min="3329" max="3329" width="5.6640625" style="51" customWidth="1"/>
    <col min="3330" max="3330" width="20.44140625" style="51" customWidth="1"/>
    <col min="3331" max="3342" width="8.44140625" style="51" customWidth="1"/>
    <col min="3343" max="3344" width="9.88671875" style="51" customWidth="1"/>
    <col min="3345" max="3345" width="8.33203125" style="51" customWidth="1"/>
    <col min="3346" max="3584" width="8.88671875" style="51"/>
    <col min="3585" max="3585" width="5.6640625" style="51" customWidth="1"/>
    <col min="3586" max="3586" width="20.44140625" style="51" customWidth="1"/>
    <col min="3587" max="3598" width="8.44140625" style="51" customWidth="1"/>
    <col min="3599" max="3600" width="9.88671875" style="51" customWidth="1"/>
    <col min="3601" max="3601" width="8.33203125" style="51" customWidth="1"/>
    <col min="3602" max="3840" width="8.88671875" style="51"/>
    <col min="3841" max="3841" width="5.6640625" style="51" customWidth="1"/>
    <col min="3842" max="3842" width="20.44140625" style="51" customWidth="1"/>
    <col min="3843" max="3854" width="8.44140625" style="51" customWidth="1"/>
    <col min="3855" max="3856" width="9.88671875" style="51" customWidth="1"/>
    <col min="3857" max="3857" width="8.33203125" style="51" customWidth="1"/>
    <col min="3858" max="4096" width="8.88671875" style="51"/>
    <col min="4097" max="4097" width="5.6640625" style="51" customWidth="1"/>
    <col min="4098" max="4098" width="20.44140625" style="51" customWidth="1"/>
    <col min="4099" max="4110" width="8.44140625" style="51" customWidth="1"/>
    <col min="4111" max="4112" width="9.88671875" style="51" customWidth="1"/>
    <col min="4113" max="4113" width="8.33203125" style="51" customWidth="1"/>
    <col min="4114" max="4352" width="8.88671875" style="51"/>
    <col min="4353" max="4353" width="5.6640625" style="51" customWidth="1"/>
    <col min="4354" max="4354" width="20.44140625" style="51" customWidth="1"/>
    <col min="4355" max="4366" width="8.44140625" style="51" customWidth="1"/>
    <col min="4367" max="4368" width="9.88671875" style="51" customWidth="1"/>
    <col min="4369" max="4369" width="8.33203125" style="51" customWidth="1"/>
    <col min="4370" max="4608" width="8.88671875" style="51"/>
    <col min="4609" max="4609" width="5.6640625" style="51" customWidth="1"/>
    <col min="4610" max="4610" width="20.44140625" style="51" customWidth="1"/>
    <col min="4611" max="4622" width="8.44140625" style="51" customWidth="1"/>
    <col min="4623" max="4624" width="9.88671875" style="51" customWidth="1"/>
    <col min="4625" max="4625" width="8.33203125" style="51" customWidth="1"/>
    <col min="4626" max="4864" width="8.88671875" style="51"/>
    <col min="4865" max="4865" width="5.6640625" style="51" customWidth="1"/>
    <col min="4866" max="4866" width="20.44140625" style="51" customWidth="1"/>
    <col min="4867" max="4878" width="8.44140625" style="51" customWidth="1"/>
    <col min="4879" max="4880" width="9.88671875" style="51" customWidth="1"/>
    <col min="4881" max="4881" width="8.33203125" style="51" customWidth="1"/>
    <col min="4882" max="5120" width="8.88671875" style="51"/>
    <col min="5121" max="5121" width="5.6640625" style="51" customWidth="1"/>
    <col min="5122" max="5122" width="20.44140625" style="51" customWidth="1"/>
    <col min="5123" max="5134" width="8.44140625" style="51" customWidth="1"/>
    <col min="5135" max="5136" width="9.88671875" style="51" customWidth="1"/>
    <col min="5137" max="5137" width="8.33203125" style="51" customWidth="1"/>
    <col min="5138" max="5376" width="8.88671875" style="51"/>
    <col min="5377" max="5377" width="5.6640625" style="51" customWidth="1"/>
    <col min="5378" max="5378" width="20.44140625" style="51" customWidth="1"/>
    <col min="5379" max="5390" width="8.44140625" style="51" customWidth="1"/>
    <col min="5391" max="5392" width="9.88671875" style="51" customWidth="1"/>
    <col min="5393" max="5393" width="8.33203125" style="51" customWidth="1"/>
    <col min="5394" max="5632" width="8.88671875" style="51"/>
    <col min="5633" max="5633" width="5.6640625" style="51" customWidth="1"/>
    <col min="5634" max="5634" width="20.44140625" style="51" customWidth="1"/>
    <col min="5635" max="5646" width="8.44140625" style="51" customWidth="1"/>
    <col min="5647" max="5648" width="9.88671875" style="51" customWidth="1"/>
    <col min="5649" max="5649" width="8.33203125" style="51" customWidth="1"/>
    <col min="5650" max="5888" width="8.88671875" style="51"/>
    <col min="5889" max="5889" width="5.6640625" style="51" customWidth="1"/>
    <col min="5890" max="5890" width="20.44140625" style="51" customWidth="1"/>
    <col min="5891" max="5902" width="8.44140625" style="51" customWidth="1"/>
    <col min="5903" max="5904" width="9.88671875" style="51" customWidth="1"/>
    <col min="5905" max="5905" width="8.33203125" style="51" customWidth="1"/>
    <col min="5906" max="6144" width="8.88671875" style="51"/>
    <col min="6145" max="6145" width="5.6640625" style="51" customWidth="1"/>
    <col min="6146" max="6146" width="20.44140625" style="51" customWidth="1"/>
    <col min="6147" max="6158" width="8.44140625" style="51" customWidth="1"/>
    <col min="6159" max="6160" width="9.88671875" style="51" customWidth="1"/>
    <col min="6161" max="6161" width="8.33203125" style="51" customWidth="1"/>
    <col min="6162" max="6400" width="8.88671875" style="51"/>
    <col min="6401" max="6401" width="5.6640625" style="51" customWidth="1"/>
    <col min="6402" max="6402" width="20.44140625" style="51" customWidth="1"/>
    <col min="6403" max="6414" width="8.44140625" style="51" customWidth="1"/>
    <col min="6415" max="6416" width="9.88671875" style="51" customWidth="1"/>
    <col min="6417" max="6417" width="8.33203125" style="51" customWidth="1"/>
    <col min="6418" max="6656" width="8.88671875" style="51"/>
    <col min="6657" max="6657" width="5.6640625" style="51" customWidth="1"/>
    <col min="6658" max="6658" width="20.44140625" style="51" customWidth="1"/>
    <col min="6659" max="6670" width="8.44140625" style="51" customWidth="1"/>
    <col min="6671" max="6672" width="9.88671875" style="51" customWidth="1"/>
    <col min="6673" max="6673" width="8.33203125" style="51" customWidth="1"/>
    <col min="6674" max="6912" width="8.88671875" style="51"/>
    <col min="6913" max="6913" width="5.6640625" style="51" customWidth="1"/>
    <col min="6914" max="6914" width="20.44140625" style="51" customWidth="1"/>
    <col min="6915" max="6926" width="8.44140625" style="51" customWidth="1"/>
    <col min="6927" max="6928" width="9.88671875" style="51" customWidth="1"/>
    <col min="6929" max="6929" width="8.33203125" style="51" customWidth="1"/>
    <col min="6930" max="7168" width="8.88671875" style="51"/>
    <col min="7169" max="7169" width="5.6640625" style="51" customWidth="1"/>
    <col min="7170" max="7170" width="20.44140625" style="51" customWidth="1"/>
    <col min="7171" max="7182" width="8.44140625" style="51" customWidth="1"/>
    <col min="7183" max="7184" width="9.88671875" style="51" customWidth="1"/>
    <col min="7185" max="7185" width="8.33203125" style="51" customWidth="1"/>
    <col min="7186" max="7424" width="8.88671875" style="51"/>
    <col min="7425" max="7425" width="5.6640625" style="51" customWidth="1"/>
    <col min="7426" max="7426" width="20.44140625" style="51" customWidth="1"/>
    <col min="7427" max="7438" width="8.44140625" style="51" customWidth="1"/>
    <col min="7439" max="7440" width="9.88671875" style="51" customWidth="1"/>
    <col min="7441" max="7441" width="8.33203125" style="51" customWidth="1"/>
    <col min="7442" max="7680" width="8.88671875" style="51"/>
    <col min="7681" max="7681" width="5.6640625" style="51" customWidth="1"/>
    <col min="7682" max="7682" width="20.44140625" style="51" customWidth="1"/>
    <col min="7683" max="7694" width="8.44140625" style="51" customWidth="1"/>
    <col min="7695" max="7696" width="9.88671875" style="51" customWidth="1"/>
    <col min="7697" max="7697" width="8.33203125" style="51" customWidth="1"/>
    <col min="7698" max="7936" width="8.88671875" style="51"/>
    <col min="7937" max="7937" width="5.6640625" style="51" customWidth="1"/>
    <col min="7938" max="7938" width="20.44140625" style="51" customWidth="1"/>
    <col min="7939" max="7950" width="8.44140625" style="51" customWidth="1"/>
    <col min="7951" max="7952" width="9.88671875" style="51" customWidth="1"/>
    <col min="7953" max="7953" width="8.33203125" style="51" customWidth="1"/>
    <col min="7954" max="8192" width="8.88671875" style="51"/>
    <col min="8193" max="8193" width="5.6640625" style="51" customWidth="1"/>
    <col min="8194" max="8194" width="20.44140625" style="51" customWidth="1"/>
    <col min="8195" max="8206" width="8.44140625" style="51" customWidth="1"/>
    <col min="8207" max="8208" width="9.88671875" style="51" customWidth="1"/>
    <col min="8209" max="8209" width="8.33203125" style="51" customWidth="1"/>
    <col min="8210" max="8448" width="8.88671875" style="51"/>
    <col min="8449" max="8449" width="5.6640625" style="51" customWidth="1"/>
    <col min="8450" max="8450" width="20.44140625" style="51" customWidth="1"/>
    <col min="8451" max="8462" width="8.44140625" style="51" customWidth="1"/>
    <col min="8463" max="8464" width="9.88671875" style="51" customWidth="1"/>
    <col min="8465" max="8465" width="8.33203125" style="51" customWidth="1"/>
    <col min="8466" max="8704" width="8.88671875" style="51"/>
    <col min="8705" max="8705" width="5.6640625" style="51" customWidth="1"/>
    <col min="8706" max="8706" width="20.44140625" style="51" customWidth="1"/>
    <col min="8707" max="8718" width="8.44140625" style="51" customWidth="1"/>
    <col min="8719" max="8720" width="9.88671875" style="51" customWidth="1"/>
    <col min="8721" max="8721" width="8.33203125" style="51" customWidth="1"/>
    <col min="8722" max="8960" width="8.88671875" style="51"/>
    <col min="8961" max="8961" width="5.6640625" style="51" customWidth="1"/>
    <col min="8962" max="8962" width="20.44140625" style="51" customWidth="1"/>
    <col min="8963" max="8974" width="8.44140625" style="51" customWidth="1"/>
    <col min="8975" max="8976" width="9.88671875" style="51" customWidth="1"/>
    <col min="8977" max="8977" width="8.33203125" style="51" customWidth="1"/>
    <col min="8978" max="9216" width="8.88671875" style="51"/>
    <col min="9217" max="9217" width="5.6640625" style="51" customWidth="1"/>
    <col min="9218" max="9218" width="20.44140625" style="51" customWidth="1"/>
    <col min="9219" max="9230" width="8.44140625" style="51" customWidth="1"/>
    <col min="9231" max="9232" width="9.88671875" style="51" customWidth="1"/>
    <col min="9233" max="9233" width="8.33203125" style="51" customWidth="1"/>
    <col min="9234" max="9472" width="8.88671875" style="51"/>
    <col min="9473" max="9473" width="5.6640625" style="51" customWidth="1"/>
    <col min="9474" max="9474" width="20.44140625" style="51" customWidth="1"/>
    <col min="9475" max="9486" width="8.44140625" style="51" customWidth="1"/>
    <col min="9487" max="9488" width="9.88671875" style="51" customWidth="1"/>
    <col min="9489" max="9489" width="8.33203125" style="51" customWidth="1"/>
    <col min="9490" max="9728" width="8.88671875" style="51"/>
    <col min="9729" max="9729" width="5.6640625" style="51" customWidth="1"/>
    <col min="9730" max="9730" width="20.44140625" style="51" customWidth="1"/>
    <col min="9731" max="9742" width="8.44140625" style="51" customWidth="1"/>
    <col min="9743" max="9744" width="9.88671875" style="51" customWidth="1"/>
    <col min="9745" max="9745" width="8.33203125" style="51" customWidth="1"/>
    <col min="9746" max="9984" width="8.88671875" style="51"/>
    <col min="9985" max="9985" width="5.6640625" style="51" customWidth="1"/>
    <col min="9986" max="9986" width="20.44140625" style="51" customWidth="1"/>
    <col min="9987" max="9998" width="8.44140625" style="51" customWidth="1"/>
    <col min="9999" max="10000" width="9.88671875" style="51" customWidth="1"/>
    <col min="10001" max="10001" width="8.33203125" style="51" customWidth="1"/>
    <col min="10002" max="10240" width="8.88671875" style="51"/>
    <col min="10241" max="10241" width="5.6640625" style="51" customWidth="1"/>
    <col min="10242" max="10242" width="20.44140625" style="51" customWidth="1"/>
    <col min="10243" max="10254" width="8.44140625" style="51" customWidth="1"/>
    <col min="10255" max="10256" width="9.88671875" style="51" customWidth="1"/>
    <col min="10257" max="10257" width="8.33203125" style="51" customWidth="1"/>
    <col min="10258" max="10496" width="8.88671875" style="51"/>
    <col min="10497" max="10497" width="5.6640625" style="51" customWidth="1"/>
    <col min="10498" max="10498" width="20.44140625" style="51" customWidth="1"/>
    <col min="10499" max="10510" width="8.44140625" style="51" customWidth="1"/>
    <col min="10511" max="10512" width="9.88671875" style="51" customWidth="1"/>
    <col min="10513" max="10513" width="8.33203125" style="51" customWidth="1"/>
    <col min="10514" max="10752" width="8.88671875" style="51"/>
    <col min="10753" max="10753" width="5.6640625" style="51" customWidth="1"/>
    <col min="10754" max="10754" width="20.44140625" style="51" customWidth="1"/>
    <col min="10755" max="10766" width="8.44140625" style="51" customWidth="1"/>
    <col min="10767" max="10768" width="9.88671875" style="51" customWidth="1"/>
    <col min="10769" max="10769" width="8.33203125" style="51" customWidth="1"/>
    <col min="10770" max="11008" width="8.88671875" style="51"/>
    <col min="11009" max="11009" width="5.6640625" style="51" customWidth="1"/>
    <col min="11010" max="11010" width="20.44140625" style="51" customWidth="1"/>
    <col min="11011" max="11022" width="8.44140625" style="51" customWidth="1"/>
    <col min="11023" max="11024" width="9.88671875" style="51" customWidth="1"/>
    <col min="11025" max="11025" width="8.33203125" style="51" customWidth="1"/>
    <col min="11026" max="11264" width="8.88671875" style="51"/>
    <col min="11265" max="11265" width="5.6640625" style="51" customWidth="1"/>
    <col min="11266" max="11266" width="20.44140625" style="51" customWidth="1"/>
    <col min="11267" max="11278" width="8.44140625" style="51" customWidth="1"/>
    <col min="11279" max="11280" width="9.88671875" style="51" customWidth="1"/>
    <col min="11281" max="11281" width="8.33203125" style="51" customWidth="1"/>
    <col min="11282" max="11520" width="8.88671875" style="51"/>
    <col min="11521" max="11521" width="5.6640625" style="51" customWidth="1"/>
    <col min="11522" max="11522" width="20.44140625" style="51" customWidth="1"/>
    <col min="11523" max="11534" width="8.44140625" style="51" customWidth="1"/>
    <col min="11535" max="11536" width="9.88671875" style="51" customWidth="1"/>
    <col min="11537" max="11537" width="8.33203125" style="51" customWidth="1"/>
    <col min="11538" max="11776" width="8.88671875" style="51"/>
    <col min="11777" max="11777" width="5.6640625" style="51" customWidth="1"/>
    <col min="11778" max="11778" width="20.44140625" style="51" customWidth="1"/>
    <col min="11779" max="11790" width="8.44140625" style="51" customWidth="1"/>
    <col min="11791" max="11792" width="9.88671875" style="51" customWidth="1"/>
    <col min="11793" max="11793" width="8.33203125" style="51" customWidth="1"/>
    <col min="11794" max="12032" width="8.88671875" style="51"/>
    <col min="12033" max="12033" width="5.6640625" style="51" customWidth="1"/>
    <col min="12034" max="12034" width="20.44140625" style="51" customWidth="1"/>
    <col min="12035" max="12046" width="8.44140625" style="51" customWidth="1"/>
    <col min="12047" max="12048" width="9.88671875" style="51" customWidth="1"/>
    <col min="12049" max="12049" width="8.33203125" style="51" customWidth="1"/>
    <col min="12050" max="12288" width="8.88671875" style="51"/>
    <col min="12289" max="12289" width="5.6640625" style="51" customWidth="1"/>
    <col min="12290" max="12290" width="20.44140625" style="51" customWidth="1"/>
    <col min="12291" max="12302" width="8.44140625" style="51" customWidth="1"/>
    <col min="12303" max="12304" width="9.88671875" style="51" customWidth="1"/>
    <col min="12305" max="12305" width="8.33203125" style="51" customWidth="1"/>
    <col min="12306" max="12544" width="8.88671875" style="51"/>
    <col min="12545" max="12545" width="5.6640625" style="51" customWidth="1"/>
    <col min="12546" max="12546" width="20.44140625" style="51" customWidth="1"/>
    <col min="12547" max="12558" width="8.44140625" style="51" customWidth="1"/>
    <col min="12559" max="12560" width="9.88671875" style="51" customWidth="1"/>
    <col min="12561" max="12561" width="8.33203125" style="51" customWidth="1"/>
    <col min="12562" max="12800" width="8.88671875" style="51"/>
    <col min="12801" max="12801" width="5.6640625" style="51" customWidth="1"/>
    <col min="12802" max="12802" width="20.44140625" style="51" customWidth="1"/>
    <col min="12803" max="12814" width="8.44140625" style="51" customWidth="1"/>
    <col min="12815" max="12816" width="9.88671875" style="51" customWidth="1"/>
    <col min="12817" max="12817" width="8.33203125" style="51" customWidth="1"/>
    <col min="12818" max="13056" width="8.88671875" style="51"/>
    <col min="13057" max="13057" width="5.6640625" style="51" customWidth="1"/>
    <col min="13058" max="13058" width="20.44140625" style="51" customWidth="1"/>
    <col min="13059" max="13070" width="8.44140625" style="51" customWidth="1"/>
    <col min="13071" max="13072" width="9.88671875" style="51" customWidth="1"/>
    <col min="13073" max="13073" width="8.33203125" style="51" customWidth="1"/>
    <col min="13074" max="13312" width="8.88671875" style="51"/>
    <col min="13313" max="13313" width="5.6640625" style="51" customWidth="1"/>
    <col min="13314" max="13314" width="20.44140625" style="51" customWidth="1"/>
    <col min="13315" max="13326" width="8.44140625" style="51" customWidth="1"/>
    <col min="13327" max="13328" width="9.88671875" style="51" customWidth="1"/>
    <col min="13329" max="13329" width="8.33203125" style="51" customWidth="1"/>
    <col min="13330" max="13568" width="8.88671875" style="51"/>
    <col min="13569" max="13569" width="5.6640625" style="51" customWidth="1"/>
    <col min="13570" max="13570" width="20.44140625" style="51" customWidth="1"/>
    <col min="13571" max="13582" width="8.44140625" style="51" customWidth="1"/>
    <col min="13583" max="13584" width="9.88671875" style="51" customWidth="1"/>
    <col min="13585" max="13585" width="8.33203125" style="51" customWidth="1"/>
    <col min="13586" max="13824" width="8.88671875" style="51"/>
    <col min="13825" max="13825" width="5.6640625" style="51" customWidth="1"/>
    <col min="13826" max="13826" width="20.44140625" style="51" customWidth="1"/>
    <col min="13827" max="13838" width="8.44140625" style="51" customWidth="1"/>
    <col min="13839" max="13840" width="9.88671875" style="51" customWidth="1"/>
    <col min="13841" max="13841" width="8.33203125" style="51" customWidth="1"/>
    <col min="13842" max="14080" width="8.88671875" style="51"/>
    <col min="14081" max="14081" width="5.6640625" style="51" customWidth="1"/>
    <col min="14082" max="14082" width="20.44140625" style="51" customWidth="1"/>
    <col min="14083" max="14094" width="8.44140625" style="51" customWidth="1"/>
    <col min="14095" max="14096" width="9.88671875" style="51" customWidth="1"/>
    <col min="14097" max="14097" width="8.33203125" style="51" customWidth="1"/>
    <col min="14098" max="14336" width="8.88671875" style="51"/>
    <col min="14337" max="14337" width="5.6640625" style="51" customWidth="1"/>
    <col min="14338" max="14338" width="20.44140625" style="51" customWidth="1"/>
    <col min="14339" max="14350" width="8.44140625" style="51" customWidth="1"/>
    <col min="14351" max="14352" width="9.88671875" style="51" customWidth="1"/>
    <col min="14353" max="14353" width="8.33203125" style="51" customWidth="1"/>
    <col min="14354" max="14592" width="8.88671875" style="51"/>
    <col min="14593" max="14593" width="5.6640625" style="51" customWidth="1"/>
    <col min="14594" max="14594" width="20.44140625" style="51" customWidth="1"/>
    <col min="14595" max="14606" width="8.44140625" style="51" customWidth="1"/>
    <col min="14607" max="14608" width="9.88671875" style="51" customWidth="1"/>
    <col min="14609" max="14609" width="8.33203125" style="51" customWidth="1"/>
    <col min="14610" max="14848" width="8.88671875" style="51"/>
    <col min="14849" max="14849" width="5.6640625" style="51" customWidth="1"/>
    <col min="14850" max="14850" width="20.44140625" style="51" customWidth="1"/>
    <col min="14851" max="14862" width="8.44140625" style="51" customWidth="1"/>
    <col min="14863" max="14864" width="9.88671875" style="51" customWidth="1"/>
    <col min="14865" max="14865" width="8.33203125" style="51" customWidth="1"/>
    <col min="14866" max="15104" width="8.88671875" style="51"/>
    <col min="15105" max="15105" width="5.6640625" style="51" customWidth="1"/>
    <col min="15106" max="15106" width="20.44140625" style="51" customWidth="1"/>
    <col min="15107" max="15118" width="8.44140625" style="51" customWidth="1"/>
    <col min="15119" max="15120" width="9.88671875" style="51" customWidth="1"/>
    <col min="15121" max="15121" width="8.33203125" style="51" customWidth="1"/>
    <col min="15122" max="15360" width="8.88671875" style="51"/>
    <col min="15361" max="15361" width="5.6640625" style="51" customWidth="1"/>
    <col min="15362" max="15362" width="20.44140625" style="51" customWidth="1"/>
    <col min="15363" max="15374" width="8.44140625" style="51" customWidth="1"/>
    <col min="15375" max="15376" width="9.88671875" style="51" customWidth="1"/>
    <col min="15377" max="15377" width="8.33203125" style="51" customWidth="1"/>
    <col min="15378" max="15616" width="8.88671875" style="51"/>
    <col min="15617" max="15617" width="5.6640625" style="51" customWidth="1"/>
    <col min="15618" max="15618" width="20.44140625" style="51" customWidth="1"/>
    <col min="15619" max="15630" width="8.44140625" style="51" customWidth="1"/>
    <col min="15631" max="15632" width="9.88671875" style="51" customWidth="1"/>
    <col min="15633" max="15633" width="8.33203125" style="51" customWidth="1"/>
    <col min="15634" max="15872" width="8.88671875" style="51"/>
    <col min="15873" max="15873" width="5.6640625" style="51" customWidth="1"/>
    <col min="15874" max="15874" width="20.44140625" style="51" customWidth="1"/>
    <col min="15875" max="15886" width="8.44140625" style="51" customWidth="1"/>
    <col min="15887" max="15888" width="9.88671875" style="51" customWidth="1"/>
    <col min="15889" max="15889" width="8.33203125" style="51" customWidth="1"/>
    <col min="15890" max="16128" width="8.88671875" style="51"/>
    <col min="16129" max="16129" width="5.6640625" style="51" customWidth="1"/>
    <col min="16130" max="16130" width="20.44140625" style="51" customWidth="1"/>
    <col min="16131" max="16142" width="8.44140625" style="51" customWidth="1"/>
    <col min="16143" max="16144" width="9.88671875" style="51" customWidth="1"/>
    <col min="16145" max="16145" width="8.33203125" style="51" customWidth="1"/>
    <col min="16146" max="16384" width="8.88671875" style="51"/>
  </cols>
  <sheetData>
    <row r="1" spans="1:17" s="47" customFormat="1" ht="32.25" customHeight="1">
      <c r="A1" s="47" t="s">
        <v>459</v>
      </c>
    </row>
    <row r="2" spans="1:17" ht="32.25" customHeight="1">
      <c r="A2" s="51" t="s">
        <v>1922</v>
      </c>
    </row>
    <row r="3" spans="1:17" ht="32.25" customHeight="1">
      <c r="A3" s="51" t="s">
        <v>1923</v>
      </c>
    </row>
    <row r="4" spans="1:17" ht="32.25" customHeight="1">
      <c r="A4" s="51"/>
      <c r="P4" s="450" t="s">
        <v>460</v>
      </c>
      <c r="Q4" s="450"/>
    </row>
    <row r="5" spans="1:17" ht="32.25" customHeight="1">
      <c r="A5" s="461" t="s">
        <v>461</v>
      </c>
      <c r="B5" s="462"/>
      <c r="C5" s="50" t="s">
        <v>462</v>
      </c>
      <c r="D5" s="50" t="s">
        <v>463</v>
      </c>
      <c r="E5" s="50" t="s">
        <v>464</v>
      </c>
      <c r="F5" s="50" t="s">
        <v>465</v>
      </c>
      <c r="G5" s="50" t="s">
        <v>466</v>
      </c>
      <c r="H5" s="50" t="s">
        <v>467</v>
      </c>
      <c r="I5" s="50" t="s">
        <v>468</v>
      </c>
      <c r="J5" s="50" t="s">
        <v>469</v>
      </c>
      <c r="K5" s="50" t="s">
        <v>470</v>
      </c>
      <c r="L5" s="50" t="s">
        <v>471</v>
      </c>
      <c r="M5" s="50" t="s">
        <v>472</v>
      </c>
      <c r="N5" s="50" t="s">
        <v>473</v>
      </c>
      <c r="O5" s="50" t="s">
        <v>474</v>
      </c>
      <c r="P5" s="50" t="str">
        <f>'P7'!$P$8</f>
        <v>4　年</v>
      </c>
      <c r="Q5" s="50" t="s">
        <v>475</v>
      </c>
    </row>
    <row r="6" spans="1:17" ht="32.25" customHeight="1">
      <c r="A6" s="84" t="s">
        <v>476</v>
      </c>
      <c r="B6" s="91" t="s">
        <v>477</v>
      </c>
      <c r="C6" s="85">
        <v>86775</v>
      </c>
      <c r="D6" s="85">
        <v>272493</v>
      </c>
      <c r="E6" s="85">
        <v>199464</v>
      </c>
      <c r="F6" s="85">
        <v>58985</v>
      </c>
      <c r="G6" s="85">
        <v>105285</v>
      </c>
      <c r="H6" s="85">
        <v>146277</v>
      </c>
      <c r="I6" s="85">
        <v>2114</v>
      </c>
      <c r="J6" s="85">
        <v>134</v>
      </c>
      <c r="K6" s="85">
        <v>116567</v>
      </c>
      <c r="L6" s="85">
        <v>91426</v>
      </c>
      <c r="M6" s="85">
        <v>76960</v>
      </c>
      <c r="N6" s="85">
        <v>79335</v>
      </c>
      <c r="O6" s="85">
        <f t="shared" ref="O6:O18" si="0">SUM(C6:N6)</f>
        <v>1235815</v>
      </c>
      <c r="P6" s="85">
        <v>1627338</v>
      </c>
      <c r="Q6" s="86">
        <f t="shared" ref="Q6:Q17" si="1">IF(O6*P6&lt;&gt;0,O6/P6,"0%")</f>
        <v>0.75940892426773055</v>
      </c>
    </row>
    <row r="7" spans="1:17" s="56" customFormat="1" ht="32.25" customHeight="1">
      <c r="A7" s="84" t="s">
        <v>478</v>
      </c>
      <c r="B7" s="91" t="s">
        <v>479</v>
      </c>
      <c r="C7" s="85">
        <v>0</v>
      </c>
      <c r="D7" s="85">
        <v>0</v>
      </c>
      <c r="E7" s="85">
        <v>0</v>
      </c>
      <c r="F7" s="85">
        <v>0</v>
      </c>
      <c r="G7" s="85">
        <v>2148</v>
      </c>
      <c r="H7" s="85">
        <v>8042</v>
      </c>
      <c r="I7" s="85">
        <v>29049</v>
      </c>
      <c r="J7" s="85">
        <v>26192</v>
      </c>
      <c r="K7" s="85">
        <v>9150</v>
      </c>
      <c r="L7" s="85">
        <v>6502</v>
      </c>
      <c r="M7" s="85">
        <v>5492</v>
      </c>
      <c r="N7" s="85">
        <v>5</v>
      </c>
      <c r="O7" s="85">
        <f t="shared" si="0"/>
        <v>86580</v>
      </c>
      <c r="P7" s="85">
        <v>92350</v>
      </c>
      <c r="Q7" s="86">
        <f t="shared" si="1"/>
        <v>0.9375203031943693</v>
      </c>
    </row>
    <row r="8" spans="1:17" ht="32.25" customHeight="1">
      <c r="A8" s="84" t="s">
        <v>480</v>
      </c>
      <c r="B8" s="91" t="s">
        <v>481</v>
      </c>
      <c r="C8" s="85">
        <v>6</v>
      </c>
      <c r="D8" s="85">
        <v>3715</v>
      </c>
      <c r="E8" s="85">
        <v>19599</v>
      </c>
      <c r="F8" s="85">
        <v>9041.4</v>
      </c>
      <c r="G8" s="85">
        <v>10737</v>
      </c>
      <c r="H8" s="85">
        <v>6296</v>
      </c>
      <c r="I8" s="85">
        <v>9719</v>
      </c>
      <c r="J8" s="85">
        <v>4965</v>
      </c>
      <c r="K8" s="85">
        <v>5830</v>
      </c>
      <c r="L8" s="85">
        <v>5833</v>
      </c>
      <c r="M8" s="85">
        <v>6310</v>
      </c>
      <c r="N8" s="85">
        <v>5012</v>
      </c>
      <c r="O8" s="85">
        <f t="shared" si="0"/>
        <v>87063.4</v>
      </c>
      <c r="P8" s="85">
        <v>107346</v>
      </c>
      <c r="Q8" s="86">
        <f t="shared" si="1"/>
        <v>0.81105397499673948</v>
      </c>
    </row>
    <row r="9" spans="1:17" ht="32.25" customHeight="1">
      <c r="A9" s="84" t="s">
        <v>482</v>
      </c>
      <c r="B9" s="91" t="s">
        <v>483</v>
      </c>
      <c r="C9" s="85">
        <v>891</v>
      </c>
      <c r="D9" s="85">
        <v>2125</v>
      </c>
      <c r="E9" s="85">
        <v>4708</v>
      </c>
      <c r="F9" s="85">
        <v>2729</v>
      </c>
      <c r="G9" s="85">
        <v>22609</v>
      </c>
      <c r="H9" s="85">
        <v>28759</v>
      </c>
      <c r="I9" s="85">
        <v>6979</v>
      </c>
      <c r="J9" s="85">
        <v>9416</v>
      </c>
      <c r="K9" s="85">
        <v>5367</v>
      </c>
      <c r="L9" s="85">
        <v>5519</v>
      </c>
      <c r="M9" s="85">
        <v>2925</v>
      </c>
      <c r="N9" s="85">
        <v>4327</v>
      </c>
      <c r="O9" s="85">
        <f t="shared" si="0"/>
        <v>96354</v>
      </c>
      <c r="P9" s="85">
        <v>91675</v>
      </c>
      <c r="Q9" s="86">
        <f t="shared" si="1"/>
        <v>1.0510389964548676</v>
      </c>
    </row>
    <row r="10" spans="1:17" ht="32.25" customHeight="1">
      <c r="A10" s="84" t="s">
        <v>484</v>
      </c>
      <c r="B10" s="91" t="s">
        <v>485</v>
      </c>
      <c r="C10" s="85">
        <v>41560</v>
      </c>
      <c r="D10" s="85">
        <v>16858</v>
      </c>
      <c r="E10" s="85">
        <v>212</v>
      </c>
      <c r="F10" s="85">
        <v>0</v>
      </c>
      <c r="G10" s="85">
        <v>12400</v>
      </c>
      <c r="H10" s="85">
        <v>2290</v>
      </c>
      <c r="I10" s="85">
        <v>1765</v>
      </c>
      <c r="J10" s="85">
        <v>10076</v>
      </c>
      <c r="K10" s="85">
        <v>103009</v>
      </c>
      <c r="L10" s="85">
        <v>111009</v>
      </c>
      <c r="M10" s="85">
        <v>20095</v>
      </c>
      <c r="N10" s="85">
        <v>48888</v>
      </c>
      <c r="O10" s="85">
        <f t="shared" si="0"/>
        <v>368162</v>
      </c>
      <c r="P10" s="85">
        <v>905415</v>
      </c>
      <c r="Q10" s="86">
        <f t="shared" si="1"/>
        <v>0.40662237758375991</v>
      </c>
    </row>
    <row r="11" spans="1:17" ht="32.25" customHeight="1">
      <c r="A11" s="84" t="s">
        <v>486</v>
      </c>
      <c r="B11" s="91" t="s">
        <v>487</v>
      </c>
      <c r="C11" s="85">
        <v>62</v>
      </c>
      <c r="D11" s="85">
        <v>90</v>
      </c>
      <c r="E11" s="85">
        <v>4142</v>
      </c>
      <c r="F11" s="85">
        <v>2034</v>
      </c>
      <c r="G11" s="85">
        <v>3654</v>
      </c>
      <c r="H11" s="85">
        <v>2404</v>
      </c>
      <c r="I11" s="85">
        <v>2313</v>
      </c>
      <c r="J11" s="85">
        <v>2004</v>
      </c>
      <c r="K11" s="85">
        <v>2337</v>
      </c>
      <c r="L11" s="85">
        <v>7250</v>
      </c>
      <c r="M11" s="85">
        <v>5060</v>
      </c>
      <c r="N11" s="85">
        <v>18194</v>
      </c>
      <c r="O11" s="85">
        <f t="shared" si="0"/>
        <v>49544</v>
      </c>
      <c r="P11" s="85">
        <v>33255</v>
      </c>
      <c r="Q11" s="86">
        <f t="shared" si="1"/>
        <v>1.4898210795369118</v>
      </c>
    </row>
    <row r="12" spans="1:17" ht="32.25" customHeight="1">
      <c r="A12" s="84" t="s">
        <v>488</v>
      </c>
      <c r="B12" s="91" t="s">
        <v>489</v>
      </c>
      <c r="C12" s="85">
        <v>14133</v>
      </c>
      <c r="D12" s="85">
        <v>1162</v>
      </c>
      <c r="E12" s="85">
        <v>472</v>
      </c>
      <c r="F12" s="85">
        <v>40715</v>
      </c>
      <c r="G12" s="85">
        <v>55175</v>
      </c>
      <c r="H12" s="85">
        <v>54877</v>
      </c>
      <c r="I12" s="85">
        <v>73566</v>
      </c>
      <c r="J12" s="85">
        <v>57601</v>
      </c>
      <c r="K12" s="85">
        <v>63935</v>
      </c>
      <c r="L12" s="85">
        <v>51210</v>
      </c>
      <c r="M12" s="85">
        <v>30425</v>
      </c>
      <c r="N12" s="85">
        <v>21030</v>
      </c>
      <c r="O12" s="85">
        <f t="shared" si="0"/>
        <v>464301</v>
      </c>
      <c r="P12" s="85">
        <v>440644</v>
      </c>
      <c r="Q12" s="86">
        <f t="shared" si="1"/>
        <v>1.0536873303619247</v>
      </c>
    </row>
    <row r="13" spans="1:17" ht="32.25" customHeight="1">
      <c r="A13" s="84" t="s">
        <v>490</v>
      </c>
      <c r="B13" s="91" t="s">
        <v>491</v>
      </c>
      <c r="C13" s="85">
        <v>1500</v>
      </c>
      <c r="D13" s="85">
        <v>385</v>
      </c>
      <c r="E13" s="85">
        <v>3518</v>
      </c>
      <c r="F13" s="85">
        <v>24759.200000000001</v>
      </c>
      <c r="G13" s="85">
        <v>105076</v>
      </c>
      <c r="H13" s="85">
        <v>62878</v>
      </c>
      <c r="I13" s="85">
        <v>7178</v>
      </c>
      <c r="J13" s="85">
        <v>804</v>
      </c>
      <c r="K13" s="85">
        <v>804</v>
      </c>
      <c r="L13" s="85">
        <v>27558</v>
      </c>
      <c r="M13" s="85">
        <v>40003</v>
      </c>
      <c r="N13" s="85">
        <v>18587</v>
      </c>
      <c r="O13" s="85">
        <f t="shared" si="0"/>
        <v>293050.2</v>
      </c>
      <c r="P13" s="85">
        <v>330551</v>
      </c>
      <c r="Q13" s="86">
        <f t="shared" si="1"/>
        <v>0.8865506381768623</v>
      </c>
    </row>
    <row r="14" spans="1:17" ht="32.25" customHeight="1">
      <c r="A14" s="84" t="s">
        <v>492</v>
      </c>
      <c r="B14" s="91" t="s">
        <v>493</v>
      </c>
      <c r="C14" s="85">
        <v>2246</v>
      </c>
      <c r="D14" s="85">
        <v>1207</v>
      </c>
      <c r="E14" s="85">
        <v>2335</v>
      </c>
      <c r="F14" s="85">
        <v>2391</v>
      </c>
      <c r="G14" s="85">
        <v>1403</v>
      </c>
      <c r="H14" s="85">
        <v>1155</v>
      </c>
      <c r="I14" s="85">
        <v>269</v>
      </c>
      <c r="J14" s="85">
        <v>0</v>
      </c>
      <c r="K14" s="85">
        <v>0</v>
      </c>
      <c r="L14" s="85">
        <v>78</v>
      </c>
      <c r="M14" s="85">
        <v>65</v>
      </c>
      <c r="N14" s="85">
        <v>389</v>
      </c>
      <c r="O14" s="85">
        <f t="shared" si="0"/>
        <v>11538</v>
      </c>
      <c r="P14" s="85">
        <v>14245</v>
      </c>
      <c r="Q14" s="86">
        <f t="shared" si="1"/>
        <v>0.80996840996841002</v>
      </c>
    </row>
    <row r="15" spans="1:17" ht="32.25" customHeight="1">
      <c r="A15" s="84" t="s">
        <v>494</v>
      </c>
      <c r="B15" s="91" t="s">
        <v>495</v>
      </c>
      <c r="C15" s="85">
        <v>1358</v>
      </c>
      <c r="D15" s="85">
        <v>2659.6</v>
      </c>
      <c r="E15" s="85">
        <v>8643</v>
      </c>
      <c r="F15" s="85">
        <v>5690</v>
      </c>
      <c r="G15" s="85">
        <v>11480</v>
      </c>
      <c r="H15" s="85">
        <v>16994</v>
      </c>
      <c r="I15" s="85">
        <v>33347</v>
      </c>
      <c r="J15" s="85">
        <v>44373</v>
      </c>
      <c r="K15" s="85">
        <v>12327</v>
      </c>
      <c r="L15" s="85">
        <v>5998</v>
      </c>
      <c r="M15" s="85">
        <v>4913</v>
      </c>
      <c r="N15" s="85">
        <v>2015</v>
      </c>
      <c r="O15" s="85">
        <f t="shared" si="0"/>
        <v>149797.6</v>
      </c>
      <c r="P15" s="85">
        <v>123572</v>
      </c>
      <c r="Q15" s="86">
        <f t="shared" si="1"/>
        <v>1.2122293076101383</v>
      </c>
    </row>
    <row r="16" spans="1:17" ht="32.25" customHeight="1">
      <c r="A16" s="84" t="s">
        <v>496</v>
      </c>
      <c r="B16" s="91" t="s">
        <v>497</v>
      </c>
      <c r="C16" s="85">
        <v>0</v>
      </c>
      <c r="D16" s="85">
        <v>0</v>
      </c>
      <c r="E16" s="85">
        <v>0</v>
      </c>
      <c r="F16" s="85">
        <v>0</v>
      </c>
      <c r="G16" s="85">
        <v>0</v>
      </c>
      <c r="H16" s="85">
        <v>0</v>
      </c>
      <c r="I16" s="85">
        <v>0</v>
      </c>
      <c r="J16" s="85">
        <v>0</v>
      </c>
      <c r="K16" s="85">
        <v>0</v>
      </c>
      <c r="L16" s="85">
        <v>0</v>
      </c>
      <c r="M16" s="85">
        <v>0</v>
      </c>
      <c r="N16" s="85">
        <v>0</v>
      </c>
      <c r="O16" s="85">
        <f t="shared" si="0"/>
        <v>0</v>
      </c>
      <c r="P16" s="85">
        <v>0</v>
      </c>
      <c r="Q16" s="86" t="str">
        <f t="shared" si="1"/>
        <v>0%</v>
      </c>
    </row>
    <row r="17" spans="1:17" ht="32.25" customHeight="1">
      <c r="A17" s="460" t="s">
        <v>457</v>
      </c>
      <c r="B17" s="452"/>
      <c r="C17" s="85">
        <f t="shared" ref="C17:N17" si="2">SUM(C6:C16)</f>
        <v>148531</v>
      </c>
      <c r="D17" s="85">
        <f t="shared" si="2"/>
        <v>300694.59999999998</v>
      </c>
      <c r="E17" s="85">
        <f t="shared" si="2"/>
        <v>243093</v>
      </c>
      <c r="F17" s="85">
        <f t="shared" si="2"/>
        <v>146344.6</v>
      </c>
      <c r="G17" s="85">
        <f t="shared" si="2"/>
        <v>329967</v>
      </c>
      <c r="H17" s="85">
        <f t="shared" si="2"/>
        <v>329972</v>
      </c>
      <c r="I17" s="85">
        <f t="shared" si="2"/>
        <v>166299</v>
      </c>
      <c r="J17" s="85">
        <f t="shared" si="2"/>
        <v>155565</v>
      </c>
      <c r="K17" s="85">
        <f t="shared" si="2"/>
        <v>319326</v>
      </c>
      <c r="L17" s="85">
        <f t="shared" si="2"/>
        <v>312383</v>
      </c>
      <c r="M17" s="85">
        <f t="shared" si="2"/>
        <v>192248</v>
      </c>
      <c r="N17" s="85">
        <f t="shared" si="2"/>
        <v>197782</v>
      </c>
      <c r="O17" s="85">
        <f t="shared" si="0"/>
        <v>2842205.2</v>
      </c>
      <c r="P17" s="85">
        <f>SUM(P6:P16)</f>
        <v>3766391</v>
      </c>
      <c r="Q17" s="86">
        <f t="shared" si="1"/>
        <v>0.75462297992959315</v>
      </c>
    </row>
    <row r="18" spans="1:17" ht="32.25" customHeight="1">
      <c r="A18" s="453" t="s">
        <v>498</v>
      </c>
      <c r="B18" s="454"/>
      <c r="C18" s="85">
        <v>147115</v>
      </c>
      <c r="D18" s="85">
        <v>233628</v>
      </c>
      <c r="E18" s="85">
        <v>295676</v>
      </c>
      <c r="F18" s="85">
        <v>265041</v>
      </c>
      <c r="G18" s="85">
        <v>471093</v>
      </c>
      <c r="H18" s="85">
        <v>483815</v>
      </c>
      <c r="I18" s="85">
        <v>275714</v>
      </c>
      <c r="J18" s="85">
        <v>267809</v>
      </c>
      <c r="K18" s="85">
        <v>468081</v>
      </c>
      <c r="L18" s="85">
        <v>347721</v>
      </c>
      <c r="M18" s="85">
        <v>382447</v>
      </c>
      <c r="N18" s="85">
        <v>128251</v>
      </c>
      <c r="O18" s="85">
        <f t="shared" si="0"/>
        <v>3766391</v>
      </c>
      <c r="P18" s="455"/>
      <c r="Q18" s="456"/>
    </row>
    <row r="19" spans="1:17" ht="32.25" customHeight="1">
      <c r="A19" s="453" t="s">
        <v>458</v>
      </c>
      <c r="B19" s="454"/>
      <c r="C19" s="89">
        <f t="shared" ref="C19:O19" si="3">C17/C18</f>
        <v>1.0096251232029365</v>
      </c>
      <c r="D19" s="89">
        <f t="shared" si="3"/>
        <v>1.2870657626654338</v>
      </c>
      <c r="E19" s="89">
        <f t="shared" si="3"/>
        <v>0.82216006710047485</v>
      </c>
      <c r="F19" s="89">
        <f t="shared" si="3"/>
        <v>0.55215834531261199</v>
      </c>
      <c r="G19" s="89">
        <f t="shared" si="3"/>
        <v>0.70042857779674073</v>
      </c>
      <c r="H19" s="89">
        <f t="shared" si="3"/>
        <v>0.68202102043136326</v>
      </c>
      <c r="I19" s="89">
        <f t="shared" si="3"/>
        <v>0.60315761985245575</v>
      </c>
      <c r="J19" s="89">
        <f t="shared" si="3"/>
        <v>0.58088040357120185</v>
      </c>
      <c r="K19" s="89">
        <f t="shared" si="3"/>
        <v>0.68220243932139946</v>
      </c>
      <c r="L19" s="89">
        <f t="shared" si="3"/>
        <v>0.89837254580540149</v>
      </c>
      <c r="M19" s="89">
        <f t="shared" si="3"/>
        <v>0.50267880255303354</v>
      </c>
      <c r="N19" s="89">
        <f t="shared" si="3"/>
        <v>1.5421478195101792</v>
      </c>
      <c r="O19" s="89">
        <f t="shared" si="3"/>
        <v>0.75462297992959315</v>
      </c>
      <c r="P19" s="457"/>
      <c r="Q19" s="458"/>
    </row>
    <row r="20" spans="1:17" ht="32.25" customHeight="1">
      <c r="O20" s="449" t="s">
        <v>1861</v>
      </c>
      <c r="P20" s="449"/>
    </row>
  </sheetData>
  <mergeCells count="7">
    <mergeCell ref="O20:P20"/>
    <mergeCell ref="P4:Q4"/>
    <mergeCell ref="A5:B5"/>
    <mergeCell ref="A17:B17"/>
    <mergeCell ref="A18:B18"/>
    <mergeCell ref="P18:Q19"/>
    <mergeCell ref="A19:B19"/>
  </mergeCells>
  <phoneticPr fontId="2"/>
  <pageMargins left="0.78740157480314965" right="0.39370078740157483" top="0.39370078740157483" bottom="0.39370078740157483" header="0" footer="0"/>
  <pageSetup paperSize="9" scale="80" orientation="landscape" r:id="rId1"/>
  <headerFooter scaleWithDoc="0" alignWithMargins="0">
    <oddFooter>&amp;C&amp;"ＭＳ 明朝,標準"－１１－</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3DD9-8F2D-4037-B94D-06A9959AD1F3}">
  <sheetPr codeName="Sheet14">
    <pageSetUpPr fitToPage="1"/>
  </sheetPr>
  <dimension ref="A1:Q20"/>
  <sheetViews>
    <sheetView view="pageLayout" zoomScaleNormal="100" workbookViewId="0">
      <selection activeCell="G12" sqref="G12"/>
    </sheetView>
  </sheetViews>
  <sheetFormatPr defaultRowHeight="14.4"/>
  <cols>
    <col min="1" max="1" width="5.6640625" style="83" customWidth="1"/>
    <col min="2" max="2" width="20.33203125" style="51" customWidth="1"/>
    <col min="3" max="14" width="8.109375" style="51" customWidth="1"/>
    <col min="15" max="16" width="10.6640625" style="51" customWidth="1"/>
    <col min="17" max="17" width="7.109375" style="51" customWidth="1"/>
    <col min="18" max="256" width="8.88671875" style="51"/>
    <col min="257" max="257" width="5.6640625" style="51" customWidth="1"/>
    <col min="258" max="258" width="20.44140625" style="51" customWidth="1"/>
    <col min="259" max="270" width="8.44140625" style="51" customWidth="1"/>
    <col min="271" max="272" width="9.88671875" style="51" customWidth="1"/>
    <col min="273" max="273" width="8.33203125" style="51" customWidth="1"/>
    <col min="274" max="512" width="8.88671875" style="51"/>
    <col min="513" max="513" width="5.6640625" style="51" customWidth="1"/>
    <col min="514" max="514" width="20.44140625" style="51" customWidth="1"/>
    <col min="515" max="526" width="8.44140625" style="51" customWidth="1"/>
    <col min="527" max="528" width="9.88671875" style="51" customWidth="1"/>
    <col min="529" max="529" width="8.33203125" style="51" customWidth="1"/>
    <col min="530" max="768" width="8.88671875" style="51"/>
    <col min="769" max="769" width="5.6640625" style="51" customWidth="1"/>
    <col min="770" max="770" width="20.44140625" style="51" customWidth="1"/>
    <col min="771" max="782" width="8.44140625" style="51" customWidth="1"/>
    <col min="783" max="784" width="9.88671875" style="51" customWidth="1"/>
    <col min="785" max="785" width="8.33203125" style="51" customWidth="1"/>
    <col min="786" max="1024" width="8.88671875" style="51"/>
    <col min="1025" max="1025" width="5.6640625" style="51" customWidth="1"/>
    <col min="1026" max="1026" width="20.44140625" style="51" customWidth="1"/>
    <col min="1027" max="1038" width="8.44140625" style="51" customWidth="1"/>
    <col min="1039" max="1040" width="9.88671875" style="51" customWidth="1"/>
    <col min="1041" max="1041" width="8.33203125" style="51" customWidth="1"/>
    <col min="1042" max="1280" width="8.88671875" style="51"/>
    <col min="1281" max="1281" width="5.6640625" style="51" customWidth="1"/>
    <col min="1282" max="1282" width="20.44140625" style="51" customWidth="1"/>
    <col min="1283" max="1294" width="8.44140625" style="51" customWidth="1"/>
    <col min="1295" max="1296" width="9.88671875" style="51" customWidth="1"/>
    <col min="1297" max="1297" width="8.33203125" style="51" customWidth="1"/>
    <col min="1298" max="1536" width="8.88671875" style="51"/>
    <col min="1537" max="1537" width="5.6640625" style="51" customWidth="1"/>
    <col min="1538" max="1538" width="20.44140625" style="51" customWidth="1"/>
    <col min="1539" max="1550" width="8.44140625" style="51" customWidth="1"/>
    <col min="1551" max="1552" width="9.88671875" style="51" customWidth="1"/>
    <col min="1553" max="1553" width="8.33203125" style="51" customWidth="1"/>
    <col min="1554" max="1792" width="8.88671875" style="51"/>
    <col min="1793" max="1793" width="5.6640625" style="51" customWidth="1"/>
    <col min="1794" max="1794" width="20.44140625" style="51" customWidth="1"/>
    <col min="1795" max="1806" width="8.44140625" style="51" customWidth="1"/>
    <col min="1807" max="1808" width="9.88671875" style="51" customWidth="1"/>
    <col min="1809" max="1809" width="8.33203125" style="51" customWidth="1"/>
    <col min="1810" max="2048" width="8.88671875" style="51"/>
    <col min="2049" max="2049" width="5.6640625" style="51" customWidth="1"/>
    <col min="2050" max="2050" width="20.44140625" style="51" customWidth="1"/>
    <col min="2051" max="2062" width="8.44140625" style="51" customWidth="1"/>
    <col min="2063" max="2064" width="9.88671875" style="51" customWidth="1"/>
    <col min="2065" max="2065" width="8.33203125" style="51" customWidth="1"/>
    <col min="2066" max="2304" width="8.88671875" style="51"/>
    <col min="2305" max="2305" width="5.6640625" style="51" customWidth="1"/>
    <col min="2306" max="2306" width="20.44140625" style="51" customWidth="1"/>
    <col min="2307" max="2318" width="8.44140625" style="51" customWidth="1"/>
    <col min="2319" max="2320" width="9.88671875" style="51" customWidth="1"/>
    <col min="2321" max="2321" width="8.33203125" style="51" customWidth="1"/>
    <col min="2322" max="2560" width="8.88671875" style="51"/>
    <col min="2561" max="2561" width="5.6640625" style="51" customWidth="1"/>
    <col min="2562" max="2562" width="20.44140625" style="51" customWidth="1"/>
    <col min="2563" max="2574" width="8.44140625" style="51" customWidth="1"/>
    <col min="2575" max="2576" width="9.88671875" style="51" customWidth="1"/>
    <col min="2577" max="2577" width="8.33203125" style="51" customWidth="1"/>
    <col min="2578" max="2816" width="8.88671875" style="51"/>
    <col min="2817" max="2817" width="5.6640625" style="51" customWidth="1"/>
    <col min="2818" max="2818" width="20.44140625" style="51" customWidth="1"/>
    <col min="2819" max="2830" width="8.44140625" style="51" customWidth="1"/>
    <col min="2831" max="2832" width="9.88671875" style="51" customWidth="1"/>
    <col min="2833" max="2833" width="8.33203125" style="51" customWidth="1"/>
    <col min="2834" max="3072" width="8.88671875" style="51"/>
    <col min="3073" max="3073" width="5.6640625" style="51" customWidth="1"/>
    <col min="3074" max="3074" width="20.44140625" style="51" customWidth="1"/>
    <col min="3075" max="3086" width="8.44140625" style="51" customWidth="1"/>
    <col min="3087" max="3088" width="9.88671875" style="51" customWidth="1"/>
    <col min="3089" max="3089" width="8.33203125" style="51" customWidth="1"/>
    <col min="3090" max="3328" width="8.88671875" style="51"/>
    <col min="3329" max="3329" width="5.6640625" style="51" customWidth="1"/>
    <col min="3330" max="3330" width="20.44140625" style="51" customWidth="1"/>
    <col min="3331" max="3342" width="8.44140625" style="51" customWidth="1"/>
    <col min="3343" max="3344" width="9.88671875" style="51" customWidth="1"/>
    <col min="3345" max="3345" width="8.33203125" style="51" customWidth="1"/>
    <col min="3346" max="3584" width="8.88671875" style="51"/>
    <col min="3585" max="3585" width="5.6640625" style="51" customWidth="1"/>
    <col min="3586" max="3586" width="20.44140625" style="51" customWidth="1"/>
    <col min="3587" max="3598" width="8.44140625" style="51" customWidth="1"/>
    <col min="3599" max="3600" width="9.88671875" style="51" customWidth="1"/>
    <col min="3601" max="3601" width="8.33203125" style="51" customWidth="1"/>
    <col min="3602" max="3840" width="8.88671875" style="51"/>
    <col min="3841" max="3841" width="5.6640625" style="51" customWidth="1"/>
    <col min="3842" max="3842" width="20.44140625" style="51" customWidth="1"/>
    <col min="3843" max="3854" width="8.44140625" style="51" customWidth="1"/>
    <col min="3855" max="3856" width="9.88671875" style="51" customWidth="1"/>
    <col min="3857" max="3857" width="8.33203125" style="51" customWidth="1"/>
    <col min="3858" max="4096" width="8.88671875" style="51"/>
    <col min="4097" max="4097" width="5.6640625" style="51" customWidth="1"/>
    <col min="4098" max="4098" width="20.44140625" style="51" customWidth="1"/>
    <col min="4099" max="4110" width="8.44140625" style="51" customWidth="1"/>
    <col min="4111" max="4112" width="9.88671875" style="51" customWidth="1"/>
    <col min="4113" max="4113" width="8.33203125" style="51" customWidth="1"/>
    <col min="4114" max="4352" width="8.88671875" style="51"/>
    <col min="4353" max="4353" width="5.6640625" style="51" customWidth="1"/>
    <col min="4354" max="4354" width="20.44140625" style="51" customWidth="1"/>
    <col min="4355" max="4366" width="8.44140625" style="51" customWidth="1"/>
    <col min="4367" max="4368" width="9.88671875" style="51" customWidth="1"/>
    <col min="4369" max="4369" width="8.33203125" style="51" customWidth="1"/>
    <col min="4370" max="4608" width="8.88671875" style="51"/>
    <col min="4609" max="4609" width="5.6640625" style="51" customWidth="1"/>
    <col min="4610" max="4610" width="20.44140625" style="51" customWidth="1"/>
    <col min="4611" max="4622" width="8.44140625" style="51" customWidth="1"/>
    <col min="4623" max="4624" width="9.88671875" style="51" customWidth="1"/>
    <col min="4625" max="4625" width="8.33203125" style="51" customWidth="1"/>
    <col min="4626" max="4864" width="8.88671875" style="51"/>
    <col min="4865" max="4865" width="5.6640625" style="51" customWidth="1"/>
    <col min="4866" max="4866" width="20.44140625" style="51" customWidth="1"/>
    <col min="4867" max="4878" width="8.44140625" style="51" customWidth="1"/>
    <col min="4879" max="4880" width="9.88671875" style="51" customWidth="1"/>
    <col min="4881" max="4881" width="8.33203125" style="51" customWidth="1"/>
    <col min="4882" max="5120" width="8.88671875" style="51"/>
    <col min="5121" max="5121" width="5.6640625" style="51" customWidth="1"/>
    <col min="5122" max="5122" width="20.44140625" style="51" customWidth="1"/>
    <col min="5123" max="5134" width="8.44140625" style="51" customWidth="1"/>
    <col min="5135" max="5136" width="9.88671875" style="51" customWidth="1"/>
    <col min="5137" max="5137" width="8.33203125" style="51" customWidth="1"/>
    <col min="5138" max="5376" width="8.88671875" style="51"/>
    <col min="5377" max="5377" width="5.6640625" style="51" customWidth="1"/>
    <col min="5378" max="5378" width="20.44140625" style="51" customWidth="1"/>
    <col min="5379" max="5390" width="8.44140625" style="51" customWidth="1"/>
    <col min="5391" max="5392" width="9.88671875" style="51" customWidth="1"/>
    <col min="5393" max="5393" width="8.33203125" style="51" customWidth="1"/>
    <col min="5394" max="5632" width="8.88671875" style="51"/>
    <col min="5633" max="5633" width="5.6640625" style="51" customWidth="1"/>
    <col min="5634" max="5634" width="20.44140625" style="51" customWidth="1"/>
    <col min="5635" max="5646" width="8.44140625" style="51" customWidth="1"/>
    <col min="5647" max="5648" width="9.88671875" style="51" customWidth="1"/>
    <col min="5649" max="5649" width="8.33203125" style="51" customWidth="1"/>
    <col min="5650" max="5888" width="8.88671875" style="51"/>
    <col min="5889" max="5889" width="5.6640625" style="51" customWidth="1"/>
    <col min="5890" max="5890" width="20.44140625" style="51" customWidth="1"/>
    <col min="5891" max="5902" width="8.44140625" style="51" customWidth="1"/>
    <col min="5903" max="5904" width="9.88671875" style="51" customWidth="1"/>
    <col min="5905" max="5905" width="8.33203125" style="51" customWidth="1"/>
    <col min="5906" max="6144" width="8.88671875" style="51"/>
    <col min="6145" max="6145" width="5.6640625" style="51" customWidth="1"/>
    <col min="6146" max="6146" width="20.44140625" style="51" customWidth="1"/>
    <col min="6147" max="6158" width="8.44140625" style="51" customWidth="1"/>
    <col min="6159" max="6160" width="9.88671875" style="51" customWidth="1"/>
    <col min="6161" max="6161" width="8.33203125" style="51" customWidth="1"/>
    <col min="6162" max="6400" width="8.88671875" style="51"/>
    <col min="6401" max="6401" width="5.6640625" style="51" customWidth="1"/>
    <col min="6402" max="6402" width="20.44140625" style="51" customWidth="1"/>
    <col min="6403" max="6414" width="8.44140625" style="51" customWidth="1"/>
    <col min="6415" max="6416" width="9.88671875" style="51" customWidth="1"/>
    <col min="6417" max="6417" width="8.33203125" style="51" customWidth="1"/>
    <col min="6418" max="6656" width="8.88671875" style="51"/>
    <col min="6657" max="6657" width="5.6640625" style="51" customWidth="1"/>
    <col min="6658" max="6658" width="20.44140625" style="51" customWidth="1"/>
    <col min="6659" max="6670" width="8.44140625" style="51" customWidth="1"/>
    <col min="6671" max="6672" width="9.88671875" style="51" customWidth="1"/>
    <col min="6673" max="6673" width="8.33203125" style="51" customWidth="1"/>
    <col min="6674" max="6912" width="8.88671875" style="51"/>
    <col min="6913" max="6913" width="5.6640625" style="51" customWidth="1"/>
    <col min="6914" max="6914" width="20.44140625" style="51" customWidth="1"/>
    <col min="6915" max="6926" width="8.44140625" style="51" customWidth="1"/>
    <col min="6927" max="6928" width="9.88671875" style="51" customWidth="1"/>
    <col min="6929" max="6929" width="8.33203125" style="51" customWidth="1"/>
    <col min="6930" max="7168" width="8.88671875" style="51"/>
    <col min="7169" max="7169" width="5.6640625" style="51" customWidth="1"/>
    <col min="7170" max="7170" width="20.44140625" style="51" customWidth="1"/>
    <col min="7171" max="7182" width="8.44140625" style="51" customWidth="1"/>
    <col min="7183" max="7184" width="9.88671875" style="51" customWidth="1"/>
    <col min="7185" max="7185" width="8.33203125" style="51" customWidth="1"/>
    <col min="7186" max="7424" width="8.88671875" style="51"/>
    <col min="7425" max="7425" width="5.6640625" style="51" customWidth="1"/>
    <col min="7426" max="7426" width="20.44140625" style="51" customWidth="1"/>
    <col min="7427" max="7438" width="8.44140625" style="51" customWidth="1"/>
    <col min="7439" max="7440" width="9.88671875" style="51" customWidth="1"/>
    <col min="7441" max="7441" width="8.33203125" style="51" customWidth="1"/>
    <col min="7442" max="7680" width="8.88671875" style="51"/>
    <col min="7681" max="7681" width="5.6640625" style="51" customWidth="1"/>
    <col min="7682" max="7682" width="20.44140625" style="51" customWidth="1"/>
    <col min="7683" max="7694" width="8.44140625" style="51" customWidth="1"/>
    <col min="7695" max="7696" width="9.88671875" style="51" customWidth="1"/>
    <col min="7697" max="7697" width="8.33203125" style="51" customWidth="1"/>
    <col min="7698" max="7936" width="8.88671875" style="51"/>
    <col min="7937" max="7937" width="5.6640625" style="51" customWidth="1"/>
    <col min="7938" max="7938" width="20.44140625" style="51" customWidth="1"/>
    <col min="7939" max="7950" width="8.44140625" style="51" customWidth="1"/>
    <col min="7951" max="7952" width="9.88671875" style="51" customWidth="1"/>
    <col min="7953" max="7953" width="8.33203125" style="51" customWidth="1"/>
    <col min="7954" max="8192" width="8.88671875" style="51"/>
    <col min="8193" max="8193" width="5.6640625" style="51" customWidth="1"/>
    <col min="8194" max="8194" width="20.44140625" style="51" customWidth="1"/>
    <col min="8195" max="8206" width="8.44140625" style="51" customWidth="1"/>
    <col min="8207" max="8208" width="9.88671875" style="51" customWidth="1"/>
    <col min="8209" max="8209" width="8.33203125" style="51" customWidth="1"/>
    <col min="8210" max="8448" width="8.88671875" style="51"/>
    <col min="8449" max="8449" width="5.6640625" style="51" customWidth="1"/>
    <col min="8450" max="8450" width="20.44140625" style="51" customWidth="1"/>
    <col min="8451" max="8462" width="8.44140625" style="51" customWidth="1"/>
    <col min="8463" max="8464" width="9.88671875" style="51" customWidth="1"/>
    <col min="8465" max="8465" width="8.33203125" style="51" customWidth="1"/>
    <col min="8466" max="8704" width="8.88671875" style="51"/>
    <col min="8705" max="8705" width="5.6640625" style="51" customWidth="1"/>
    <col min="8706" max="8706" width="20.44140625" style="51" customWidth="1"/>
    <col min="8707" max="8718" width="8.44140625" style="51" customWidth="1"/>
    <col min="8719" max="8720" width="9.88671875" style="51" customWidth="1"/>
    <col min="8721" max="8721" width="8.33203125" style="51" customWidth="1"/>
    <col min="8722" max="8960" width="8.88671875" style="51"/>
    <col min="8961" max="8961" width="5.6640625" style="51" customWidth="1"/>
    <col min="8962" max="8962" width="20.44140625" style="51" customWidth="1"/>
    <col min="8963" max="8974" width="8.44140625" style="51" customWidth="1"/>
    <col min="8975" max="8976" width="9.88671875" style="51" customWidth="1"/>
    <col min="8977" max="8977" width="8.33203125" style="51" customWidth="1"/>
    <col min="8978" max="9216" width="8.88671875" style="51"/>
    <col min="9217" max="9217" width="5.6640625" style="51" customWidth="1"/>
    <col min="9218" max="9218" width="20.44140625" style="51" customWidth="1"/>
    <col min="9219" max="9230" width="8.44140625" style="51" customWidth="1"/>
    <col min="9231" max="9232" width="9.88671875" style="51" customWidth="1"/>
    <col min="9233" max="9233" width="8.33203125" style="51" customWidth="1"/>
    <col min="9234" max="9472" width="8.88671875" style="51"/>
    <col min="9473" max="9473" width="5.6640625" style="51" customWidth="1"/>
    <col min="9474" max="9474" width="20.44140625" style="51" customWidth="1"/>
    <col min="9475" max="9486" width="8.44140625" style="51" customWidth="1"/>
    <col min="9487" max="9488" width="9.88671875" style="51" customWidth="1"/>
    <col min="9489" max="9489" width="8.33203125" style="51" customWidth="1"/>
    <col min="9490" max="9728" width="8.88671875" style="51"/>
    <col min="9729" max="9729" width="5.6640625" style="51" customWidth="1"/>
    <col min="9730" max="9730" width="20.44140625" style="51" customWidth="1"/>
    <col min="9731" max="9742" width="8.44140625" style="51" customWidth="1"/>
    <col min="9743" max="9744" width="9.88671875" style="51" customWidth="1"/>
    <col min="9745" max="9745" width="8.33203125" style="51" customWidth="1"/>
    <col min="9746" max="9984" width="8.88671875" style="51"/>
    <col min="9985" max="9985" width="5.6640625" style="51" customWidth="1"/>
    <col min="9986" max="9986" width="20.44140625" style="51" customWidth="1"/>
    <col min="9987" max="9998" width="8.44140625" style="51" customWidth="1"/>
    <col min="9999" max="10000" width="9.88671875" style="51" customWidth="1"/>
    <col min="10001" max="10001" width="8.33203125" style="51" customWidth="1"/>
    <col min="10002" max="10240" width="8.88671875" style="51"/>
    <col min="10241" max="10241" width="5.6640625" style="51" customWidth="1"/>
    <col min="10242" max="10242" width="20.44140625" style="51" customWidth="1"/>
    <col min="10243" max="10254" width="8.44140625" style="51" customWidth="1"/>
    <col min="10255" max="10256" width="9.88671875" style="51" customWidth="1"/>
    <col min="10257" max="10257" width="8.33203125" style="51" customWidth="1"/>
    <col min="10258" max="10496" width="8.88671875" style="51"/>
    <col min="10497" max="10497" width="5.6640625" style="51" customWidth="1"/>
    <col min="10498" max="10498" width="20.44140625" style="51" customWidth="1"/>
    <col min="10499" max="10510" width="8.44140625" style="51" customWidth="1"/>
    <col min="10511" max="10512" width="9.88671875" style="51" customWidth="1"/>
    <col min="10513" max="10513" width="8.33203125" style="51" customWidth="1"/>
    <col min="10514" max="10752" width="8.88671875" style="51"/>
    <col min="10753" max="10753" width="5.6640625" style="51" customWidth="1"/>
    <col min="10754" max="10754" width="20.44140625" style="51" customWidth="1"/>
    <col min="10755" max="10766" width="8.44140625" style="51" customWidth="1"/>
    <col min="10767" max="10768" width="9.88671875" style="51" customWidth="1"/>
    <col min="10769" max="10769" width="8.33203125" style="51" customWidth="1"/>
    <col min="10770" max="11008" width="8.88671875" style="51"/>
    <col min="11009" max="11009" width="5.6640625" style="51" customWidth="1"/>
    <col min="11010" max="11010" width="20.44140625" style="51" customWidth="1"/>
    <col min="11011" max="11022" width="8.44140625" style="51" customWidth="1"/>
    <col min="11023" max="11024" width="9.88671875" style="51" customWidth="1"/>
    <col min="11025" max="11025" width="8.33203125" style="51" customWidth="1"/>
    <col min="11026" max="11264" width="8.88671875" style="51"/>
    <col min="11265" max="11265" width="5.6640625" style="51" customWidth="1"/>
    <col min="11266" max="11266" width="20.44140625" style="51" customWidth="1"/>
    <col min="11267" max="11278" width="8.44140625" style="51" customWidth="1"/>
    <col min="11279" max="11280" width="9.88671875" style="51" customWidth="1"/>
    <col min="11281" max="11281" width="8.33203125" style="51" customWidth="1"/>
    <col min="11282" max="11520" width="8.88671875" style="51"/>
    <col min="11521" max="11521" width="5.6640625" style="51" customWidth="1"/>
    <col min="11522" max="11522" width="20.44140625" style="51" customWidth="1"/>
    <col min="11523" max="11534" width="8.44140625" style="51" customWidth="1"/>
    <col min="11535" max="11536" width="9.88671875" style="51" customWidth="1"/>
    <col min="11537" max="11537" width="8.33203125" style="51" customWidth="1"/>
    <col min="11538" max="11776" width="8.88671875" style="51"/>
    <col min="11777" max="11777" width="5.6640625" style="51" customWidth="1"/>
    <col min="11778" max="11778" width="20.44140625" style="51" customWidth="1"/>
    <col min="11779" max="11790" width="8.44140625" style="51" customWidth="1"/>
    <col min="11791" max="11792" width="9.88671875" style="51" customWidth="1"/>
    <col min="11793" max="11793" width="8.33203125" style="51" customWidth="1"/>
    <col min="11794" max="12032" width="8.88671875" style="51"/>
    <col min="12033" max="12033" width="5.6640625" style="51" customWidth="1"/>
    <col min="12034" max="12034" width="20.44140625" style="51" customWidth="1"/>
    <col min="12035" max="12046" width="8.44140625" style="51" customWidth="1"/>
    <col min="12047" max="12048" width="9.88671875" style="51" customWidth="1"/>
    <col min="12049" max="12049" width="8.33203125" style="51" customWidth="1"/>
    <col min="12050" max="12288" width="8.88671875" style="51"/>
    <col min="12289" max="12289" width="5.6640625" style="51" customWidth="1"/>
    <col min="12290" max="12290" width="20.44140625" style="51" customWidth="1"/>
    <col min="12291" max="12302" width="8.44140625" style="51" customWidth="1"/>
    <col min="12303" max="12304" width="9.88671875" style="51" customWidth="1"/>
    <col min="12305" max="12305" width="8.33203125" style="51" customWidth="1"/>
    <col min="12306" max="12544" width="8.88671875" style="51"/>
    <col min="12545" max="12545" width="5.6640625" style="51" customWidth="1"/>
    <col min="12546" max="12546" width="20.44140625" style="51" customWidth="1"/>
    <col min="12547" max="12558" width="8.44140625" style="51" customWidth="1"/>
    <col min="12559" max="12560" width="9.88671875" style="51" customWidth="1"/>
    <col min="12561" max="12561" width="8.33203125" style="51" customWidth="1"/>
    <col min="12562" max="12800" width="8.88671875" style="51"/>
    <col min="12801" max="12801" width="5.6640625" style="51" customWidth="1"/>
    <col min="12802" max="12802" width="20.44140625" style="51" customWidth="1"/>
    <col min="12803" max="12814" width="8.44140625" style="51" customWidth="1"/>
    <col min="12815" max="12816" width="9.88671875" style="51" customWidth="1"/>
    <col min="12817" max="12817" width="8.33203125" style="51" customWidth="1"/>
    <col min="12818" max="13056" width="8.88671875" style="51"/>
    <col min="13057" max="13057" width="5.6640625" style="51" customWidth="1"/>
    <col min="13058" max="13058" width="20.44140625" style="51" customWidth="1"/>
    <col min="13059" max="13070" width="8.44140625" style="51" customWidth="1"/>
    <col min="13071" max="13072" width="9.88671875" style="51" customWidth="1"/>
    <col min="13073" max="13073" width="8.33203125" style="51" customWidth="1"/>
    <col min="13074" max="13312" width="8.88671875" style="51"/>
    <col min="13313" max="13313" width="5.6640625" style="51" customWidth="1"/>
    <col min="13314" max="13314" width="20.44140625" style="51" customWidth="1"/>
    <col min="13315" max="13326" width="8.44140625" style="51" customWidth="1"/>
    <col min="13327" max="13328" width="9.88671875" style="51" customWidth="1"/>
    <col min="13329" max="13329" width="8.33203125" style="51" customWidth="1"/>
    <col min="13330" max="13568" width="8.88671875" style="51"/>
    <col min="13569" max="13569" width="5.6640625" style="51" customWidth="1"/>
    <col min="13570" max="13570" width="20.44140625" style="51" customWidth="1"/>
    <col min="13571" max="13582" width="8.44140625" style="51" customWidth="1"/>
    <col min="13583" max="13584" width="9.88671875" style="51" customWidth="1"/>
    <col min="13585" max="13585" width="8.33203125" style="51" customWidth="1"/>
    <col min="13586" max="13824" width="8.88671875" style="51"/>
    <col min="13825" max="13825" width="5.6640625" style="51" customWidth="1"/>
    <col min="13826" max="13826" width="20.44140625" style="51" customWidth="1"/>
    <col min="13827" max="13838" width="8.44140625" style="51" customWidth="1"/>
    <col min="13839" max="13840" width="9.88671875" style="51" customWidth="1"/>
    <col min="13841" max="13841" width="8.33203125" style="51" customWidth="1"/>
    <col min="13842" max="14080" width="8.88671875" style="51"/>
    <col min="14081" max="14081" width="5.6640625" style="51" customWidth="1"/>
    <col min="14082" max="14082" width="20.44140625" style="51" customWidth="1"/>
    <col min="14083" max="14094" width="8.44140625" style="51" customWidth="1"/>
    <col min="14095" max="14096" width="9.88671875" style="51" customWidth="1"/>
    <col min="14097" max="14097" width="8.33203125" style="51" customWidth="1"/>
    <col min="14098" max="14336" width="8.88671875" style="51"/>
    <col min="14337" max="14337" width="5.6640625" style="51" customWidth="1"/>
    <col min="14338" max="14338" width="20.44140625" style="51" customWidth="1"/>
    <col min="14339" max="14350" width="8.44140625" style="51" customWidth="1"/>
    <col min="14351" max="14352" width="9.88671875" style="51" customWidth="1"/>
    <col min="14353" max="14353" width="8.33203125" style="51" customWidth="1"/>
    <col min="14354" max="14592" width="8.88671875" style="51"/>
    <col min="14593" max="14593" width="5.6640625" style="51" customWidth="1"/>
    <col min="14594" max="14594" width="20.44140625" style="51" customWidth="1"/>
    <col min="14595" max="14606" width="8.44140625" style="51" customWidth="1"/>
    <col min="14607" max="14608" width="9.88671875" style="51" customWidth="1"/>
    <col min="14609" max="14609" width="8.33203125" style="51" customWidth="1"/>
    <col min="14610" max="14848" width="8.88671875" style="51"/>
    <col min="14849" max="14849" width="5.6640625" style="51" customWidth="1"/>
    <col min="14850" max="14850" width="20.44140625" style="51" customWidth="1"/>
    <col min="14851" max="14862" width="8.44140625" style="51" customWidth="1"/>
    <col min="14863" max="14864" width="9.88671875" style="51" customWidth="1"/>
    <col min="14865" max="14865" width="8.33203125" style="51" customWidth="1"/>
    <col min="14866" max="15104" width="8.88671875" style="51"/>
    <col min="15105" max="15105" width="5.6640625" style="51" customWidth="1"/>
    <col min="15106" max="15106" width="20.44140625" style="51" customWidth="1"/>
    <col min="15107" max="15118" width="8.44140625" style="51" customWidth="1"/>
    <col min="15119" max="15120" width="9.88671875" style="51" customWidth="1"/>
    <col min="15121" max="15121" width="8.33203125" style="51" customWidth="1"/>
    <col min="15122" max="15360" width="8.88671875" style="51"/>
    <col min="15361" max="15361" width="5.6640625" style="51" customWidth="1"/>
    <col min="15362" max="15362" width="20.44140625" style="51" customWidth="1"/>
    <col min="15363" max="15374" width="8.44140625" style="51" customWidth="1"/>
    <col min="15375" max="15376" width="9.88671875" style="51" customWidth="1"/>
    <col min="15377" max="15377" width="8.33203125" style="51" customWidth="1"/>
    <col min="15378" max="15616" width="8.88671875" style="51"/>
    <col min="15617" max="15617" width="5.6640625" style="51" customWidth="1"/>
    <col min="15618" max="15618" width="20.44140625" style="51" customWidth="1"/>
    <col min="15619" max="15630" width="8.44140625" style="51" customWidth="1"/>
    <col min="15631" max="15632" width="9.88671875" style="51" customWidth="1"/>
    <col min="15633" max="15633" width="8.33203125" style="51" customWidth="1"/>
    <col min="15634" max="15872" width="8.88671875" style="51"/>
    <col min="15873" max="15873" width="5.6640625" style="51" customWidth="1"/>
    <col min="15874" max="15874" width="20.44140625" style="51" customWidth="1"/>
    <col min="15875" max="15886" width="8.44140625" style="51" customWidth="1"/>
    <col min="15887" max="15888" width="9.88671875" style="51" customWidth="1"/>
    <col min="15889" max="15889" width="8.33203125" style="51" customWidth="1"/>
    <col min="15890" max="16128" width="8.88671875" style="51"/>
    <col min="16129" max="16129" width="5.6640625" style="51" customWidth="1"/>
    <col min="16130" max="16130" width="20.44140625" style="51" customWidth="1"/>
    <col min="16131" max="16142" width="8.44140625" style="51" customWidth="1"/>
    <col min="16143" max="16144" width="9.88671875" style="51" customWidth="1"/>
    <col min="16145" max="16145" width="8.33203125" style="51" customWidth="1"/>
    <col min="16146" max="16384" width="8.88671875" style="51"/>
  </cols>
  <sheetData>
    <row r="1" spans="1:17" s="47" customFormat="1" ht="31.6" customHeight="1">
      <c r="A1" s="47" t="s">
        <v>499</v>
      </c>
    </row>
    <row r="2" spans="1:17" ht="31.6" customHeight="1">
      <c r="A2" s="51" t="s">
        <v>1924</v>
      </c>
    </row>
    <row r="3" spans="1:17" ht="31.6" customHeight="1">
      <c r="A3" s="51" t="s">
        <v>1925</v>
      </c>
    </row>
    <row r="4" spans="1:17" ht="31.6" customHeight="1">
      <c r="A4" s="51"/>
      <c r="P4" s="92"/>
      <c r="Q4" s="69" t="s">
        <v>500</v>
      </c>
    </row>
    <row r="5" spans="1:17" ht="31.6" customHeight="1">
      <c r="A5" s="461" t="s">
        <v>461</v>
      </c>
      <c r="B5" s="462"/>
      <c r="C5" s="50" t="s">
        <v>462</v>
      </c>
      <c r="D5" s="50" t="s">
        <v>463</v>
      </c>
      <c r="E5" s="50" t="s">
        <v>464</v>
      </c>
      <c r="F5" s="50" t="s">
        <v>465</v>
      </c>
      <c r="G5" s="50" t="s">
        <v>466</v>
      </c>
      <c r="H5" s="50" t="s">
        <v>467</v>
      </c>
      <c r="I5" s="50" t="s">
        <v>468</v>
      </c>
      <c r="J5" s="50" t="s">
        <v>469</v>
      </c>
      <c r="K5" s="50" t="s">
        <v>470</v>
      </c>
      <c r="L5" s="50" t="s">
        <v>471</v>
      </c>
      <c r="M5" s="50" t="s">
        <v>472</v>
      </c>
      <c r="N5" s="50" t="s">
        <v>473</v>
      </c>
      <c r="O5" s="50" t="s">
        <v>474</v>
      </c>
      <c r="P5" s="50" t="str">
        <f>'P7'!$P$8</f>
        <v>4　年</v>
      </c>
      <c r="Q5" s="50" t="s">
        <v>475</v>
      </c>
    </row>
    <row r="6" spans="1:17" ht="31.6" customHeight="1">
      <c r="A6" s="84" t="s">
        <v>476</v>
      </c>
      <c r="B6" s="91" t="s">
        <v>477</v>
      </c>
      <c r="C6" s="85">
        <v>71061</v>
      </c>
      <c r="D6" s="85">
        <v>95644</v>
      </c>
      <c r="E6" s="85">
        <v>96194</v>
      </c>
      <c r="F6" s="85">
        <v>36631</v>
      </c>
      <c r="G6" s="85">
        <v>59076</v>
      </c>
      <c r="H6" s="85">
        <v>75947</v>
      </c>
      <c r="I6" s="85">
        <v>879</v>
      </c>
      <c r="J6" s="85">
        <v>78</v>
      </c>
      <c r="K6" s="85">
        <v>74403</v>
      </c>
      <c r="L6" s="85">
        <v>115362</v>
      </c>
      <c r="M6" s="85">
        <v>104984</v>
      </c>
      <c r="N6" s="85">
        <v>111055</v>
      </c>
      <c r="O6" s="85">
        <f t="shared" ref="O6:O18" si="0">SUM(C6:N6)</f>
        <v>841314</v>
      </c>
      <c r="P6" s="85">
        <v>881637</v>
      </c>
      <c r="Q6" s="86">
        <f t="shared" ref="Q6:Q17" si="1">IF(O6*P6&lt;&gt;0,O6/P6,"0%")</f>
        <v>0.95426348939529537</v>
      </c>
    </row>
    <row r="7" spans="1:17" s="56" customFormat="1" ht="31.6" customHeight="1">
      <c r="A7" s="84" t="s">
        <v>478</v>
      </c>
      <c r="B7" s="91" t="s">
        <v>479</v>
      </c>
      <c r="C7" s="85">
        <v>0</v>
      </c>
      <c r="D7" s="85">
        <v>0</v>
      </c>
      <c r="E7" s="85">
        <v>0</v>
      </c>
      <c r="F7" s="85">
        <v>0</v>
      </c>
      <c r="G7" s="85">
        <v>980</v>
      </c>
      <c r="H7" s="85">
        <v>4939</v>
      </c>
      <c r="I7" s="85">
        <v>20039</v>
      </c>
      <c r="J7" s="85">
        <v>21454</v>
      </c>
      <c r="K7" s="85">
        <v>6657</v>
      </c>
      <c r="L7" s="85">
        <v>5416</v>
      </c>
      <c r="M7" s="85">
        <v>4868</v>
      </c>
      <c r="N7" s="85">
        <v>6</v>
      </c>
      <c r="O7" s="85">
        <f t="shared" si="0"/>
        <v>64359</v>
      </c>
      <c r="P7" s="85">
        <v>58442</v>
      </c>
      <c r="Q7" s="86">
        <f t="shared" si="1"/>
        <v>1.1012456794770884</v>
      </c>
    </row>
    <row r="8" spans="1:17" ht="31.6" customHeight="1">
      <c r="A8" s="84" t="s">
        <v>480</v>
      </c>
      <c r="B8" s="91" t="s">
        <v>481</v>
      </c>
      <c r="C8" s="85">
        <v>9</v>
      </c>
      <c r="D8" s="85">
        <v>4105</v>
      </c>
      <c r="E8" s="85">
        <v>13652</v>
      </c>
      <c r="F8" s="85">
        <v>7029</v>
      </c>
      <c r="G8" s="85">
        <v>7412</v>
      </c>
      <c r="H8" s="85">
        <v>4381</v>
      </c>
      <c r="I8" s="85">
        <v>11846</v>
      </c>
      <c r="J8" s="85">
        <v>7294</v>
      </c>
      <c r="K8" s="85">
        <v>7912</v>
      </c>
      <c r="L8" s="85">
        <v>7615</v>
      </c>
      <c r="M8" s="85">
        <v>7596</v>
      </c>
      <c r="N8" s="85">
        <v>5305</v>
      </c>
      <c r="O8" s="85">
        <f t="shared" si="0"/>
        <v>84156</v>
      </c>
      <c r="P8" s="85">
        <v>100951</v>
      </c>
      <c r="Q8" s="86">
        <f t="shared" si="1"/>
        <v>0.83363215817574865</v>
      </c>
    </row>
    <row r="9" spans="1:17" ht="31.6" customHeight="1">
      <c r="A9" s="84" t="s">
        <v>482</v>
      </c>
      <c r="B9" s="91" t="s">
        <v>483</v>
      </c>
      <c r="C9" s="85">
        <v>2234</v>
      </c>
      <c r="D9" s="85">
        <v>2627</v>
      </c>
      <c r="E9" s="85">
        <v>6606</v>
      </c>
      <c r="F9" s="85">
        <v>3915</v>
      </c>
      <c r="G9" s="85">
        <v>26516</v>
      </c>
      <c r="H9" s="85">
        <v>55085</v>
      </c>
      <c r="I9" s="85">
        <v>11606</v>
      </c>
      <c r="J9" s="85">
        <v>20548</v>
      </c>
      <c r="K9" s="85">
        <v>4595</v>
      </c>
      <c r="L9" s="85">
        <v>4841</v>
      </c>
      <c r="M9" s="85">
        <v>5979</v>
      </c>
      <c r="N9" s="85">
        <v>6884</v>
      </c>
      <c r="O9" s="85">
        <f t="shared" si="0"/>
        <v>151436</v>
      </c>
      <c r="P9" s="85">
        <v>139038</v>
      </c>
      <c r="Q9" s="86">
        <f t="shared" si="1"/>
        <v>1.0891698672305412</v>
      </c>
    </row>
    <row r="10" spans="1:17" ht="31.6" customHeight="1">
      <c r="A10" s="84" t="s">
        <v>484</v>
      </c>
      <c r="B10" s="91" t="s">
        <v>485</v>
      </c>
      <c r="C10" s="85">
        <v>41273</v>
      </c>
      <c r="D10" s="85">
        <v>17204</v>
      </c>
      <c r="E10" s="85">
        <v>290</v>
      </c>
      <c r="F10" s="85">
        <v>0</v>
      </c>
      <c r="G10" s="85">
        <v>14801</v>
      </c>
      <c r="H10" s="85">
        <v>2777</v>
      </c>
      <c r="I10" s="85">
        <v>2313</v>
      </c>
      <c r="J10" s="85">
        <v>9232</v>
      </c>
      <c r="K10" s="85">
        <v>138319</v>
      </c>
      <c r="L10" s="85">
        <v>122714</v>
      </c>
      <c r="M10" s="85">
        <v>28099</v>
      </c>
      <c r="N10" s="85">
        <v>89298</v>
      </c>
      <c r="O10" s="85">
        <f t="shared" si="0"/>
        <v>466320</v>
      </c>
      <c r="P10" s="85">
        <v>772980</v>
      </c>
      <c r="Q10" s="86">
        <f t="shared" si="1"/>
        <v>0.60327563455716837</v>
      </c>
    </row>
    <row r="11" spans="1:17" ht="31.6" customHeight="1">
      <c r="A11" s="84" t="s">
        <v>486</v>
      </c>
      <c r="B11" s="91" t="s">
        <v>487</v>
      </c>
      <c r="C11" s="85">
        <v>81</v>
      </c>
      <c r="D11" s="85">
        <v>85</v>
      </c>
      <c r="E11" s="85">
        <v>4382</v>
      </c>
      <c r="F11" s="85">
        <v>1933</v>
      </c>
      <c r="G11" s="85">
        <v>3102</v>
      </c>
      <c r="H11" s="85">
        <v>3192</v>
      </c>
      <c r="I11" s="85">
        <v>3747</v>
      </c>
      <c r="J11" s="85">
        <v>3498</v>
      </c>
      <c r="K11" s="85">
        <v>3139</v>
      </c>
      <c r="L11" s="85">
        <v>4590</v>
      </c>
      <c r="M11" s="85">
        <v>4625</v>
      </c>
      <c r="N11" s="85">
        <v>15725</v>
      </c>
      <c r="O11" s="85">
        <f t="shared" si="0"/>
        <v>48099</v>
      </c>
      <c r="P11" s="85">
        <v>32301</v>
      </c>
      <c r="Q11" s="86">
        <f t="shared" si="1"/>
        <v>1.4890870251694994</v>
      </c>
    </row>
    <row r="12" spans="1:17" ht="31.6" customHeight="1">
      <c r="A12" s="84" t="s">
        <v>488</v>
      </c>
      <c r="B12" s="91" t="s">
        <v>489</v>
      </c>
      <c r="C12" s="85">
        <v>2599</v>
      </c>
      <c r="D12" s="85">
        <v>1402</v>
      </c>
      <c r="E12" s="85">
        <v>497</v>
      </c>
      <c r="F12" s="85">
        <v>7179</v>
      </c>
      <c r="G12" s="85">
        <v>9729</v>
      </c>
      <c r="H12" s="85">
        <v>9723</v>
      </c>
      <c r="I12" s="85">
        <v>22047</v>
      </c>
      <c r="J12" s="85">
        <v>13054</v>
      </c>
      <c r="K12" s="85">
        <v>10376</v>
      </c>
      <c r="L12" s="85">
        <v>7169</v>
      </c>
      <c r="M12" s="85">
        <v>4262</v>
      </c>
      <c r="N12" s="85">
        <v>2944</v>
      </c>
      <c r="O12" s="85">
        <f t="shared" si="0"/>
        <v>90981</v>
      </c>
      <c r="P12" s="85">
        <v>84783</v>
      </c>
      <c r="Q12" s="86">
        <f t="shared" si="1"/>
        <v>1.0731042779802555</v>
      </c>
    </row>
    <row r="13" spans="1:17" ht="31.6" customHeight="1">
      <c r="A13" s="84" t="s">
        <v>490</v>
      </c>
      <c r="B13" s="91" t="s">
        <v>491</v>
      </c>
      <c r="C13" s="85">
        <v>1153</v>
      </c>
      <c r="D13" s="85">
        <v>183</v>
      </c>
      <c r="E13" s="85">
        <v>2822</v>
      </c>
      <c r="F13" s="85">
        <v>17141</v>
      </c>
      <c r="G13" s="85">
        <v>34092</v>
      </c>
      <c r="H13" s="85">
        <v>18481</v>
      </c>
      <c r="I13" s="85">
        <v>3666</v>
      </c>
      <c r="J13" s="85">
        <v>405</v>
      </c>
      <c r="K13" s="85">
        <v>393</v>
      </c>
      <c r="L13" s="85">
        <v>12623</v>
      </c>
      <c r="M13" s="85">
        <v>28567</v>
      </c>
      <c r="N13" s="85">
        <v>13165</v>
      </c>
      <c r="O13" s="85">
        <f t="shared" si="0"/>
        <v>132691</v>
      </c>
      <c r="P13" s="85">
        <v>156954</v>
      </c>
      <c r="Q13" s="86">
        <f t="shared" si="1"/>
        <v>0.84541330580934537</v>
      </c>
    </row>
    <row r="14" spans="1:17" ht="31.6" customHeight="1">
      <c r="A14" s="84" t="s">
        <v>492</v>
      </c>
      <c r="B14" s="91" t="s">
        <v>493</v>
      </c>
      <c r="C14" s="85">
        <v>1026</v>
      </c>
      <c r="D14" s="85">
        <v>1092</v>
      </c>
      <c r="E14" s="85">
        <v>1794</v>
      </c>
      <c r="F14" s="85">
        <v>1317</v>
      </c>
      <c r="G14" s="85">
        <v>739</v>
      </c>
      <c r="H14" s="85">
        <v>690</v>
      </c>
      <c r="I14" s="85">
        <v>250</v>
      </c>
      <c r="J14" s="85">
        <v>0</v>
      </c>
      <c r="K14" s="85">
        <v>0</v>
      </c>
      <c r="L14" s="85">
        <v>103</v>
      </c>
      <c r="M14" s="85">
        <v>75</v>
      </c>
      <c r="N14" s="85">
        <v>284</v>
      </c>
      <c r="O14" s="85">
        <f t="shared" si="0"/>
        <v>7370</v>
      </c>
      <c r="P14" s="85">
        <v>8628</v>
      </c>
      <c r="Q14" s="86">
        <f t="shared" si="1"/>
        <v>0.85419564209550303</v>
      </c>
    </row>
    <row r="15" spans="1:17" ht="31.6" customHeight="1">
      <c r="A15" s="84" t="s">
        <v>494</v>
      </c>
      <c r="B15" s="91" t="s">
        <v>495</v>
      </c>
      <c r="C15" s="85">
        <v>2735</v>
      </c>
      <c r="D15" s="85">
        <v>4525</v>
      </c>
      <c r="E15" s="85">
        <v>16165</v>
      </c>
      <c r="F15" s="85">
        <v>10530</v>
      </c>
      <c r="G15" s="85">
        <v>13033</v>
      </c>
      <c r="H15" s="85">
        <v>16307</v>
      </c>
      <c r="I15" s="85">
        <v>34310</v>
      </c>
      <c r="J15" s="85">
        <v>36966</v>
      </c>
      <c r="K15" s="85">
        <v>7487</v>
      </c>
      <c r="L15" s="85">
        <v>4366</v>
      </c>
      <c r="M15" s="85">
        <v>3310</v>
      </c>
      <c r="N15" s="85">
        <v>2847</v>
      </c>
      <c r="O15" s="85">
        <f t="shared" si="0"/>
        <v>152581</v>
      </c>
      <c r="P15" s="85">
        <v>127770</v>
      </c>
      <c r="Q15" s="86">
        <f t="shared" si="1"/>
        <v>1.1941848634264693</v>
      </c>
    </row>
    <row r="16" spans="1:17" ht="31.6" customHeight="1">
      <c r="A16" s="84" t="s">
        <v>496</v>
      </c>
      <c r="B16" s="91" t="s">
        <v>497</v>
      </c>
      <c r="C16" s="85">
        <v>0</v>
      </c>
      <c r="D16" s="85">
        <v>0</v>
      </c>
      <c r="E16" s="85">
        <v>0</v>
      </c>
      <c r="F16" s="85">
        <v>0</v>
      </c>
      <c r="G16" s="85">
        <v>0</v>
      </c>
      <c r="H16" s="85">
        <v>0</v>
      </c>
      <c r="I16" s="85">
        <v>0</v>
      </c>
      <c r="J16" s="85">
        <v>0</v>
      </c>
      <c r="K16" s="85">
        <v>0</v>
      </c>
      <c r="L16" s="85">
        <v>0</v>
      </c>
      <c r="M16" s="85">
        <v>0</v>
      </c>
      <c r="N16" s="85">
        <v>0</v>
      </c>
      <c r="O16" s="85">
        <f t="shared" si="0"/>
        <v>0</v>
      </c>
      <c r="P16" s="85">
        <v>0</v>
      </c>
      <c r="Q16" s="86" t="str">
        <f t="shared" si="1"/>
        <v>0%</v>
      </c>
    </row>
    <row r="17" spans="1:17" ht="31.6" customHeight="1">
      <c r="A17" s="460" t="s">
        <v>457</v>
      </c>
      <c r="B17" s="452"/>
      <c r="C17" s="85">
        <f t="shared" ref="C17:N17" si="2">SUM(C6:C16)</f>
        <v>122171</v>
      </c>
      <c r="D17" s="85">
        <f t="shared" si="2"/>
        <v>126867</v>
      </c>
      <c r="E17" s="85">
        <f t="shared" si="2"/>
        <v>142402</v>
      </c>
      <c r="F17" s="85">
        <f t="shared" si="2"/>
        <v>85675</v>
      </c>
      <c r="G17" s="85">
        <f t="shared" si="2"/>
        <v>169480</v>
      </c>
      <c r="H17" s="85">
        <f t="shared" si="2"/>
        <v>191522</v>
      </c>
      <c r="I17" s="85">
        <f t="shared" si="2"/>
        <v>110703</v>
      </c>
      <c r="J17" s="85">
        <f t="shared" si="2"/>
        <v>112529</v>
      </c>
      <c r="K17" s="85">
        <f t="shared" si="2"/>
        <v>253281</v>
      </c>
      <c r="L17" s="85">
        <f t="shared" si="2"/>
        <v>284799</v>
      </c>
      <c r="M17" s="85">
        <f t="shared" si="2"/>
        <v>192365</v>
      </c>
      <c r="N17" s="85">
        <f t="shared" si="2"/>
        <v>247513</v>
      </c>
      <c r="O17" s="85">
        <f t="shared" si="0"/>
        <v>2039307</v>
      </c>
      <c r="P17" s="85">
        <f>SUM(P6:P16)</f>
        <v>2363484</v>
      </c>
      <c r="Q17" s="86">
        <f t="shared" si="1"/>
        <v>0.86283935072122342</v>
      </c>
    </row>
    <row r="18" spans="1:17" ht="31.6" customHeight="1">
      <c r="A18" s="453" t="s">
        <v>498</v>
      </c>
      <c r="B18" s="454"/>
      <c r="C18" s="85">
        <v>83869</v>
      </c>
      <c r="D18" s="85">
        <v>65706</v>
      </c>
      <c r="E18" s="85">
        <v>116206</v>
      </c>
      <c r="F18" s="85">
        <v>133826</v>
      </c>
      <c r="G18" s="85">
        <v>219302</v>
      </c>
      <c r="H18" s="85">
        <v>233412</v>
      </c>
      <c r="I18" s="85">
        <v>165808</v>
      </c>
      <c r="J18" s="85">
        <v>202851</v>
      </c>
      <c r="K18" s="85">
        <v>328522</v>
      </c>
      <c r="L18" s="85">
        <v>307511</v>
      </c>
      <c r="M18" s="85">
        <v>364084</v>
      </c>
      <c r="N18" s="85">
        <v>142387</v>
      </c>
      <c r="O18" s="85">
        <f t="shared" si="0"/>
        <v>2363484</v>
      </c>
      <c r="P18" s="455"/>
      <c r="Q18" s="456"/>
    </row>
    <row r="19" spans="1:17" ht="31.6" customHeight="1">
      <c r="A19" s="453" t="s">
        <v>458</v>
      </c>
      <c r="B19" s="454"/>
      <c r="C19" s="89">
        <f t="shared" ref="C19:O19" si="3">C17/C18</f>
        <v>1.4566884069203163</v>
      </c>
      <c r="D19" s="89">
        <f t="shared" si="3"/>
        <v>1.9308282348643959</v>
      </c>
      <c r="E19" s="89">
        <f t="shared" si="3"/>
        <v>1.2254272584892347</v>
      </c>
      <c r="F19" s="89">
        <f t="shared" si="3"/>
        <v>0.64019697218776617</v>
      </c>
      <c r="G19" s="89">
        <f t="shared" si="3"/>
        <v>0.77281556939745188</v>
      </c>
      <c r="H19" s="89">
        <f t="shared" si="3"/>
        <v>0.8205319349476462</v>
      </c>
      <c r="I19" s="89">
        <f t="shared" si="3"/>
        <v>0.66765777284570105</v>
      </c>
      <c r="J19" s="89">
        <f t="shared" si="3"/>
        <v>0.55473722091584465</v>
      </c>
      <c r="K19" s="89">
        <f t="shared" si="3"/>
        <v>0.77097119827591454</v>
      </c>
      <c r="L19" s="89">
        <f t="shared" si="3"/>
        <v>0.92614247945601946</v>
      </c>
      <c r="M19" s="89">
        <f t="shared" si="3"/>
        <v>0.5283533470298063</v>
      </c>
      <c r="N19" s="89">
        <f t="shared" si="3"/>
        <v>1.738311784081412</v>
      </c>
      <c r="O19" s="89">
        <f t="shared" si="3"/>
        <v>0.86283935072122342</v>
      </c>
      <c r="P19" s="457"/>
      <c r="Q19" s="458"/>
    </row>
    <row r="20" spans="1:17" ht="31.6" customHeight="1">
      <c r="O20" s="449" t="s">
        <v>1861</v>
      </c>
      <c r="P20" s="449"/>
    </row>
  </sheetData>
  <mergeCells count="6">
    <mergeCell ref="O20:P20"/>
    <mergeCell ref="A5:B5"/>
    <mergeCell ref="A17:B17"/>
    <mergeCell ref="A18:B18"/>
    <mergeCell ref="P18:Q19"/>
    <mergeCell ref="A19:B19"/>
  </mergeCells>
  <phoneticPr fontId="2"/>
  <pageMargins left="0.78740157480314965" right="0.39370078740157483" top="0.39370078740157483" bottom="0.39370078740157483" header="0" footer="0"/>
  <pageSetup paperSize="9" scale="81" orientation="landscape" r:id="rId1"/>
  <headerFooter scaleWithDoc="0" alignWithMargins="0">
    <oddFooter>&amp;C&amp;"ＭＳ 明朝,標準"－１２－</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A7CB-FA01-410E-99F4-8DE896E4353F}">
  <sheetPr codeName="Sheet15">
    <pageSetUpPr fitToPage="1"/>
  </sheetPr>
  <dimension ref="A1:L20"/>
  <sheetViews>
    <sheetView view="pageLayout" zoomScaleNormal="100" workbookViewId="0">
      <selection activeCell="G12" sqref="G12"/>
    </sheetView>
  </sheetViews>
  <sheetFormatPr defaultColWidth="9" defaultRowHeight="14.4"/>
  <cols>
    <col min="1" max="1" width="13.33203125" style="83" customWidth="1"/>
    <col min="2" max="12" width="11.21875" style="51" customWidth="1"/>
    <col min="13" max="256" width="9" style="51"/>
    <col min="257" max="268" width="11.21875" style="51" customWidth="1"/>
    <col min="269" max="512" width="9" style="51"/>
    <col min="513" max="524" width="11.21875" style="51" customWidth="1"/>
    <col min="525" max="768" width="9" style="51"/>
    <col min="769" max="780" width="11.21875" style="51" customWidth="1"/>
    <col min="781" max="1024" width="9" style="51"/>
    <col min="1025" max="1036" width="11.21875" style="51" customWidth="1"/>
    <col min="1037" max="1280" width="9" style="51"/>
    <col min="1281" max="1292" width="11.21875" style="51" customWidth="1"/>
    <col min="1293" max="1536" width="9" style="51"/>
    <col min="1537" max="1548" width="11.21875" style="51" customWidth="1"/>
    <col min="1549" max="1792" width="9" style="51"/>
    <col min="1793" max="1804" width="11.21875" style="51" customWidth="1"/>
    <col min="1805" max="2048" width="9" style="51"/>
    <col min="2049" max="2060" width="11.21875" style="51" customWidth="1"/>
    <col min="2061" max="2304" width="9" style="51"/>
    <col min="2305" max="2316" width="11.21875" style="51" customWidth="1"/>
    <col min="2317" max="2560" width="9" style="51"/>
    <col min="2561" max="2572" width="11.21875" style="51" customWidth="1"/>
    <col min="2573" max="2816" width="9" style="51"/>
    <col min="2817" max="2828" width="11.21875" style="51" customWidth="1"/>
    <col min="2829" max="3072" width="9" style="51"/>
    <col min="3073" max="3084" width="11.21875" style="51" customWidth="1"/>
    <col min="3085" max="3328" width="9" style="51"/>
    <col min="3329" max="3340" width="11.21875" style="51" customWidth="1"/>
    <col min="3341" max="3584" width="9" style="51"/>
    <col min="3585" max="3596" width="11.21875" style="51" customWidth="1"/>
    <col min="3597" max="3840" width="9" style="51"/>
    <col min="3841" max="3852" width="11.21875" style="51" customWidth="1"/>
    <col min="3853" max="4096" width="9" style="51"/>
    <col min="4097" max="4108" width="11.21875" style="51" customWidth="1"/>
    <col min="4109" max="4352" width="9" style="51"/>
    <col min="4353" max="4364" width="11.21875" style="51" customWidth="1"/>
    <col min="4365" max="4608" width="9" style="51"/>
    <col min="4609" max="4620" width="11.21875" style="51" customWidth="1"/>
    <col min="4621" max="4864" width="9" style="51"/>
    <col min="4865" max="4876" width="11.21875" style="51" customWidth="1"/>
    <col min="4877" max="5120" width="9" style="51"/>
    <col min="5121" max="5132" width="11.21875" style="51" customWidth="1"/>
    <col min="5133" max="5376" width="9" style="51"/>
    <col min="5377" max="5388" width="11.21875" style="51" customWidth="1"/>
    <col min="5389" max="5632" width="9" style="51"/>
    <col min="5633" max="5644" width="11.21875" style="51" customWidth="1"/>
    <col min="5645" max="5888" width="9" style="51"/>
    <col min="5889" max="5900" width="11.21875" style="51" customWidth="1"/>
    <col min="5901" max="6144" width="9" style="51"/>
    <col min="6145" max="6156" width="11.21875" style="51" customWidth="1"/>
    <col min="6157" max="6400" width="9" style="51"/>
    <col min="6401" max="6412" width="11.21875" style="51" customWidth="1"/>
    <col min="6413" max="6656" width="9" style="51"/>
    <col min="6657" max="6668" width="11.21875" style="51" customWidth="1"/>
    <col min="6669" max="6912" width="9" style="51"/>
    <col min="6913" max="6924" width="11.21875" style="51" customWidth="1"/>
    <col min="6925" max="7168" width="9" style="51"/>
    <col min="7169" max="7180" width="11.21875" style="51" customWidth="1"/>
    <col min="7181" max="7424" width="9" style="51"/>
    <col min="7425" max="7436" width="11.21875" style="51" customWidth="1"/>
    <col min="7437" max="7680" width="9" style="51"/>
    <col min="7681" max="7692" width="11.21875" style="51" customWidth="1"/>
    <col min="7693" max="7936" width="9" style="51"/>
    <col min="7937" max="7948" width="11.21875" style="51" customWidth="1"/>
    <col min="7949" max="8192" width="9" style="51"/>
    <col min="8193" max="8204" width="11.21875" style="51" customWidth="1"/>
    <col min="8205" max="8448" width="9" style="51"/>
    <col min="8449" max="8460" width="11.21875" style="51" customWidth="1"/>
    <col min="8461" max="8704" width="9" style="51"/>
    <col min="8705" max="8716" width="11.21875" style="51" customWidth="1"/>
    <col min="8717" max="8960" width="9" style="51"/>
    <col min="8961" max="8972" width="11.21875" style="51" customWidth="1"/>
    <col min="8973" max="9216" width="9" style="51"/>
    <col min="9217" max="9228" width="11.21875" style="51" customWidth="1"/>
    <col min="9229" max="9472" width="9" style="51"/>
    <col min="9473" max="9484" width="11.21875" style="51" customWidth="1"/>
    <col min="9485" max="9728" width="9" style="51"/>
    <col min="9729" max="9740" width="11.21875" style="51" customWidth="1"/>
    <col min="9741" max="9984" width="9" style="51"/>
    <col min="9985" max="9996" width="11.21875" style="51" customWidth="1"/>
    <col min="9997" max="10240" width="9" style="51"/>
    <col min="10241" max="10252" width="11.21875" style="51" customWidth="1"/>
    <col min="10253" max="10496" width="9" style="51"/>
    <col min="10497" max="10508" width="11.21875" style="51" customWidth="1"/>
    <col min="10509" max="10752" width="9" style="51"/>
    <col min="10753" max="10764" width="11.21875" style="51" customWidth="1"/>
    <col min="10765" max="11008" width="9" style="51"/>
    <col min="11009" max="11020" width="11.21875" style="51" customWidth="1"/>
    <col min="11021" max="11264" width="9" style="51"/>
    <col min="11265" max="11276" width="11.21875" style="51" customWidth="1"/>
    <col min="11277" max="11520" width="9" style="51"/>
    <col min="11521" max="11532" width="11.21875" style="51" customWidth="1"/>
    <col min="11533" max="11776" width="9" style="51"/>
    <col min="11777" max="11788" width="11.21875" style="51" customWidth="1"/>
    <col min="11789" max="12032" width="9" style="51"/>
    <col min="12033" max="12044" width="11.21875" style="51" customWidth="1"/>
    <col min="12045" max="12288" width="9" style="51"/>
    <col min="12289" max="12300" width="11.21875" style="51" customWidth="1"/>
    <col min="12301" max="12544" width="9" style="51"/>
    <col min="12545" max="12556" width="11.21875" style="51" customWidth="1"/>
    <col min="12557" max="12800" width="9" style="51"/>
    <col min="12801" max="12812" width="11.21875" style="51" customWidth="1"/>
    <col min="12813" max="13056" width="9" style="51"/>
    <col min="13057" max="13068" width="11.21875" style="51" customWidth="1"/>
    <col min="13069" max="13312" width="9" style="51"/>
    <col min="13313" max="13324" width="11.21875" style="51" customWidth="1"/>
    <col min="13325" max="13568" width="9" style="51"/>
    <col min="13569" max="13580" width="11.21875" style="51" customWidth="1"/>
    <col min="13581" max="13824" width="9" style="51"/>
    <col min="13825" max="13836" width="11.21875" style="51" customWidth="1"/>
    <col min="13837" max="14080" width="9" style="51"/>
    <col min="14081" max="14092" width="11.21875" style="51" customWidth="1"/>
    <col min="14093" max="14336" width="9" style="51"/>
    <col min="14337" max="14348" width="11.21875" style="51" customWidth="1"/>
    <col min="14349" max="14592" width="9" style="51"/>
    <col min="14593" max="14604" width="11.21875" style="51" customWidth="1"/>
    <col min="14605" max="14848" width="9" style="51"/>
    <col min="14849" max="14860" width="11.21875" style="51" customWidth="1"/>
    <col min="14861" max="15104" width="9" style="51"/>
    <col min="15105" max="15116" width="11.21875" style="51" customWidth="1"/>
    <col min="15117" max="15360" width="9" style="51"/>
    <col min="15361" max="15372" width="11.21875" style="51" customWidth="1"/>
    <col min="15373" max="15616" width="9" style="51"/>
    <col min="15617" max="15628" width="11.21875" style="51" customWidth="1"/>
    <col min="15629" max="15872" width="9" style="51"/>
    <col min="15873" max="15884" width="11.21875" style="51" customWidth="1"/>
    <col min="15885" max="16128" width="9" style="51"/>
    <col min="16129" max="16140" width="11.21875" style="51" customWidth="1"/>
    <col min="16141" max="16384" width="9" style="51"/>
  </cols>
  <sheetData>
    <row r="1" spans="1:12" ht="29.45" customHeight="1">
      <c r="A1" s="51" t="s">
        <v>501</v>
      </c>
    </row>
    <row r="2" spans="1:12" ht="29.45" customHeight="1">
      <c r="A2" s="51"/>
      <c r="K2" s="450" t="str">
        <f>'P7'!$P$7</f>
        <v>令和5年 単位:kg</v>
      </c>
      <c r="L2" s="450"/>
    </row>
    <row r="3" spans="1:12" ht="29.45" customHeight="1">
      <c r="A3" s="93" t="s">
        <v>502</v>
      </c>
      <c r="B3" s="50" t="s">
        <v>503</v>
      </c>
      <c r="C3" s="50" t="s">
        <v>504</v>
      </c>
      <c r="D3" s="50" t="s">
        <v>505</v>
      </c>
      <c r="E3" s="50" t="s">
        <v>506</v>
      </c>
      <c r="F3" s="50" t="s">
        <v>507</v>
      </c>
      <c r="G3" s="50" t="s">
        <v>508</v>
      </c>
      <c r="H3" s="50" t="s">
        <v>509</v>
      </c>
      <c r="I3" s="50" t="s">
        <v>510</v>
      </c>
      <c r="J3" s="50" t="s">
        <v>511</v>
      </c>
      <c r="K3" s="50" t="str">
        <f>'P7'!$P$8</f>
        <v>4　年</v>
      </c>
      <c r="L3" s="50" t="s">
        <v>475</v>
      </c>
    </row>
    <row r="4" spans="1:12" ht="29.45" customHeight="1">
      <c r="A4" s="84" t="s">
        <v>476</v>
      </c>
      <c r="B4" s="85">
        <v>58648</v>
      </c>
      <c r="C4" s="85">
        <v>3381</v>
      </c>
      <c r="D4" s="85">
        <v>5852</v>
      </c>
      <c r="E4" s="85">
        <v>13869</v>
      </c>
      <c r="F4" s="85">
        <v>21311</v>
      </c>
      <c r="G4" s="85">
        <v>6302</v>
      </c>
      <c r="H4" s="85">
        <v>1</v>
      </c>
      <c r="I4" s="85">
        <v>39167</v>
      </c>
      <c r="J4" s="85">
        <f t="shared" ref="J4:J15" si="0">SUM(B4:I4)</f>
        <v>148531</v>
      </c>
      <c r="K4" s="85">
        <v>147115</v>
      </c>
      <c r="L4" s="86">
        <f t="shared" ref="L4:L16" si="1">IF(J4*K4&lt;&gt;0,J4/K4,"0%")</f>
        <v>1.0096251232029365</v>
      </c>
    </row>
    <row r="5" spans="1:12" ht="29.45" customHeight="1">
      <c r="A5" s="84" t="s">
        <v>512</v>
      </c>
      <c r="B5" s="85">
        <v>77658</v>
      </c>
      <c r="C5" s="85">
        <v>5088.6000000000004</v>
      </c>
      <c r="D5" s="85">
        <v>25765</v>
      </c>
      <c r="E5" s="85">
        <v>682</v>
      </c>
      <c r="F5" s="85">
        <v>47229</v>
      </c>
      <c r="G5" s="85">
        <v>20922</v>
      </c>
      <c r="H5" s="85">
        <v>225</v>
      </c>
      <c r="I5" s="85">
        <v>123125</v>
      </c>
      <c r="J5" s="85">
        <f t="shared" si="0"/>
        <v>300694.59999999998</v>
      </c>
      <c r="K5" s="85">
        <v>233628</v>
      </c>
      <c r="L5" s="86">
        <f t="shared" si="1"/>
        <v>1.2870657626654338</v>
      </c>
    </row>
    <row r="6" spans="1:12" ht="29.45" customHeight="1">
      <c r="A6" s="84" t="s">
        <v>513</v>
      </c>
      <c r="B6" s="85">
        <v>34253</v>
      </c>
      <c r="C6" s="85">
        <v>5846</v>
      </c>
      <c r="D6" s="85">
        <v>11499</v>
      </c>
      <c r="E6" s="85">
        <v>4381</v>
      </c>
      <c r="F6" s="85">
        <v>57094</v>
      </c>
      <c r="G6" s="85">
        <v>25914</v>
      </c>
      <c r="H6" s="85">
        <v>1695</v>
      </c>
      <c r="I6" s="85">
        <v>102411</v>
      </c>
      <c r="J6" s="85">
        <f t="shared" si="0"/>
        <v>243093</v>
      </c>
      <c r="K6" s="85">
        <v>295676</v>
      </c>
      <c r="L6" s="86">
        <f t="shared" si="1"/>
        <v>0.82216006710047485</v>
      </c>
    </row>
    <row r="7" spans="1:12" ht="29.45" customHeight="1">
      <c r="A7" s="84" t="s">
        <v>514</v>
      </c>
      <c r="B7" s="85">
        <v>20651</v>
      </c>
      <c r="C7" s="85">
        <v>1495</v>
      </c>
      <c r="D7" s="85">
        <v>6727</v>
      </c>
      <c r="E7" s="85">
        <v>44744.4</v>
      </c>
      <c r="F7" s="85">
        <v>22162</v>
      </c>
      <c r="G7" s="85">
        <v>19856.2</v>
      </c>
      <c r="H7" s="85">
        <v>916</v>
      </c>
      <c r="I7" s="85">
        <v>29793</v>
      </c>
      <c r="J7" s="85">
        <f t="shared" si="0"/>
        <v>146344.59999999998</v>
      </c>
      <c r="K7" s="85">
        <v>265041</v>
      </c>
      <c r="L7" s="86">
        <f t="shared" si="1"/>
        <v>0.55215834531261188</v>
      </c>
    </row>
    <row r="8" spans="1:12" ht="29.45" customHeight="1">
      <c r="A8" s="84" t="s">
        <v>515</v>
      </c>
      <c r="B8" s="85">
        <v>44972</v>
      </c>
      <c r="C8" s="85">
        <v>5037</v>
      </c>
      <c r="D8" s="85">
        <v>8466</v>
      </c>
      <c r="E8" s="85">
        <v>76915</v>
      </c>
      <c r="F8" s="85">
        <v>64373</v>
      </c>
      <c r="G8" s="85">
        <v>62963</v>
      </c>
      <c r="H8" s="85">
        <v>4963</v>
      </c>
      <c r="I8" s="85">
        <v>62278</v>
      </c>
      <c r="J8" s="85">
        <f t="shared" si="0"/>
        <v>329967</v>
      </c>
      <c r="K8" s="85">
        <v>471093</v>
      </c>
      <c r="L8" s="86">
        <f t="shared" si="1"/>
        <v>0.70042857779674073</v>
      </c>
    </row>
    <row r="9" spans="1:12" ht="29.45" customHeight="1">
      <c r="A9" s="84" t="s">
        <v>516</v>
      </c>
      <c r="B9" s="85">
        <v>86838</v>
      </c>
      <c r="C9" s="85">
        <v>10278</v>
      </c>
      <c r="D9" s="85">
        <v>13095</v>
      </c>
      <c r="E9" s="85">
        <v>63209</v>
      </c>
      <c r="F9" s="85">
        <v>56832</v>
      </c>
      <c r="G9" s="85">
        <v>40289</v>
      </c>
      <c r="H9" s="85">
        <v>5216</v>
      </c>
      <c r="I9" s="85">
        <v>54215</v>
      </c>
      <c r="J9" s="85">
        <f t="shared" si="0"/>
        <v>329972</v>
      </c>
      <c r="K9" s="85">
        <v>483815</v>
      </c>
      <c r="L9" s="86">
        <f t="shared" si="1"/>
        <v>0.68202102043136326</v>
      </c>
    </row>
    <row r="10" spans="1:12" ht="29.45" customHeight="1">
      <c r="A10" s="84" t="s">
        <v>517</v>
      </c>
      <c r="B10" s="85">
        <v>46062</v>
      </c>
      <c r="C10" s="85">
        <v>7109</v>
      </c>
      <c r="D10" s="85">
        <v>8164</v>
      </c>
      <c r="E10" s="85">
        <v>54076</v>
      </c>
      <c r="F10" s="85">
        <v>17904</v>
      </c>
      <c r="G10" s="85">
        <v>11745</v>
      </c>
      <c r="H10" s="85">
        <v>1484</v>
      </c>
      <c r="I10" s="85">
        <v>19755</v>
      </c>
      <c r="J10" s="85">
        <f t="shared" si="0"/>
        <v>166299</v>
      </c>
      <c r="K10" s="85">
        <v>275714</v>
      </c>
      <c r="L10" s="86">
        <f t="shared" si="1"/>
        <v>0.60315761985245575</v>
      </c>
    </row>
    <row r="11" spans="1:12" ht="29.45" customHeight="1">
      <c r="A11" s="84" t="s">
        <v>518</v>
      </c>
      <c r="B11" s="85">
        <v>37596</v>
      </c>
      <c r="C11" s="85">
        <v>7305</v>
      </c>
      <c r="D11" s="85">
        <v>7699</v>
      </c>
      <c r="E11" s="85">
        <v>55769</v>
      </c>
      <c r="F11" s="85">
        <v>16549</v>
      </c>
      <c r="G11" s="85">
        <v>11396</v>
      </c>
      <c r="H11" s="85">
        <v>3396</v>
      </c>
      <c r="I11" s="85">
        <v>15855</v>
      </c>
      <c r="J11" s="85">
        <f t="shared" si="0"/>
        <v>155565</v>
      </c>
      <c r="K11" s="85">
        <v>267809</v>
      </c>
      <c r="L11" s="86">
        <f t="shared" si="1"/>
        <v>0.58088040357120185</v>
      </c>
    </row>
    <row r="12" spans="1:12" ht="29.45" customHeight="1">
      <c r="A12" s="84" t="s">
        <v>519</v>
      </c>
      <c r="B12" s="85">
        <v>170427</v>
      </c>
      <c r="C12" s="85">
        <v>11482</v>
      </c>
      <c r="D12" s="85">
        <v>5005</v>
      </c>
      <c r="E12" s="85">
        <v>64431</v>
      </c>
      <c r="F12" s="85">
        <v>15369</v>
      </c>
      <c r="G12" s="85">
        <v>10274</v>
      </c>
      <c r="H12" s="85">
        <v>1038</v>
      </c>
      <c r="I12" s="85">
        <v>41300</v>
      </c>
      <c r="J12" s="85">
        <f t="shared" si="0"/>
        <v>319326</v>
      </c>
      <c r="K12" s="85">
        <v>468081</v>
      </c>
      <c r="L12" s="86">
        <f t="shared" si="1"/>
        <v>0.68220243932139946</v>
      </c>
    </row>
    <row r="13" spans="1:12" ht="29.45" customHeight="1">
      <c r="A13" s="84" t="s">
        <v>520</v>
      </c>
      <c r="B13" s="85">
        <v>149193</v>
      </c>
      <c r="C13" s="85">
        <v>5045</v>
      </c>
      <c r="D13" s="85">
        <v>5252</v>
      </c>
      <c r="E13" s="85">
        <v>58189</v>
      </c>
      <c r="F13" s="85">
        <v>28387</v>
      </c>
      <c r="G13" s="85">
        <v>21419</v>
      </c>
      <c r="H13" s="85">
        <v>577</v>
      </c>
      <c r="I13" s="85">
        <v>44321</v>
      </c>
      <c r="J13" s="85">
        <f t="shared" si="0"/>
        <v>312383</v>
      </c>
      <c r="K13" s="85">
        <v>347721</v>
      </c>
      <c r="L13" s="86">
        <f t="shared" si="1"/>
        <v>0.89837254580540149</v>
      </c>
    </row>
    <row r="14" spans="1:12" ht="29.45" customHeight="1">
      <c r="A14" s="84" t="s">
        <v>521</v>
      </c>
      <c r="B14" s="85">
        <v>38559</v>
      </c>
      <c r="C14" s="85">
        <v>3484</v>
      </c>
      <c r="D14" s="85">
        <v>5914</v>
      </c>
      <c r="E14" s="85">
        <v>38570</v>
      </c>
      <c r="F14" s="85">
        <v>33267</v>
      </c>
      <c r="G14" s="85">
        <v>28283</v>
      </c>
      <c r="H14" s="85">
        <v>386</v>
      </c>
      <c r="I14" s="85">
        <v>43785</v>
      </c>
      <c r="J14" s="85">
        <f t="shared" si="0"/>
        <v>192248</v>
      </c>
      <c r="K14" s="85">
        <v>382447</v>
      </c>
      <c r="L14" s="86">
        <f t="shared" si="1"/>
        <v>0.50267880255303354</v>
      </c>
    </row>
    <row r="15" spans="1:12" ht="29.45" customHeight="1">
      <c r="A15" s="84" t="s">
        <v>522</v>
      </c>
      <c r="B15" s="85">
        <v>80941</v>
      </c>
      <c r="C15" s="85">
        <v>4664</v>
      </c>
      <c r="D15" s="85">
        <v>6340</v>
      </c>
      <c r="E15" s="85">
        <v>24329</v>
      </c>
      <c r="F15" s="85">
        <v>25783</v>
      </c>
      <c r="G15" s="85">
        <v>11852</v>
      </c>
      <c r="H15" s="85">
        <v>73</v>
      </c>
      <c r="I15" s="85">
        <v>43800</v>
      </c>
      <c r="J15" s="85">
        <f t="shared" si="0"/>
        <v>197782</v>
      </c>
      <c r="K15" s="85">
        <v>128251</v>
      </c>
      <c r="L15" s="86">
        <f t="shared" si="1"/>
        <v>1.5421478195101792</v>
      </c>
    </row>
    <row r="16" spans="1:12" ht="29.45" customHeight="1">
      <c r="A16" s="50" t="s">
        <v>511</v>
      </c>
      <c r="B16" s="85">
        <f t="shared" ref="B16:K16" si="2">SUM(B4:B15)</f>
        <v>845798</v>
      </c>
      <c r="C16" s="85">
        <f t="shared" si="2"/>
        <v>70214.600000000006</v>
      </c>
      <c r="D16" s="85">
        <f t="shared" si="2"/>
        <v>109778</v>
      </c>
      <c r="E16" s="85">
        <f t="shared" si="2"/>
        <v>499164.4</v>
      </c>
      <c r="F16" s="85">
        <f t="shared" si="2"/>
        <v>406260</v>
      </c>
      <c r="G16" s="85">
        <f t="shared" si="2"/>
        <v>271215.2</v>
      </c>
      <c r="H16" s="85">
        <f t="shared" si="2"/>
        <v>19970</v>
      </c>
      <c r="I16" s="85">
        <f t="shared" si="2"/>
        <v>619805</v>
      </c>
      <c r="J16" s="85">
        <f t="shared" si="2"/>
        <v>2842205.2</v>
      </c>
      <c r="K16" s="85">
        <f t="shared" si="2"/>
        <v>3766391</v>
      </c>
      <c r="L16" s="86">
        <f t="shared" si="1"/>
        <v>0.75462297992959315</v>
      </c>
    </row>
    <row r="17" spans="1:12" ht="29.45" customHeight="1">
      <c r="A17" s="50" t="str">
        <f>'P7'!$P$8</f>
        <v>4　年</v>
      </c>
      <c r="B17" s="85">
        <v>1317139</v>
      </c>
      <c r="C17" s="85">
        <v>78094</v>
      </c>
      <c r="D17" s="85">
        <v>131347</v>
      </c>
      <c r="E17" s="85">
        <v>486649</v>
      </c>
      <c r="F17" s="85">
        <v>517952</v>
      </c>
      <c r="G17" s="85">
        <v>294072</v>
      </c>
      <c r="H17" s="85">
        <v>20246</v>
      </c>
      <c r="I17" s="85">
        <v>920892</v>
      </c>
      <c r="J17" s="85">
        <f>SUM(B17:I17)</f>
        <v>3766391</v>
      </c>
      <c r="K17" s="455"/>
      <c r="L17" s="456"/>
    </row>
    <row r="18" spans="1:12" ht="29.45" customHeight="1">
      <c r="A18" s="50" t="s">
        <v>523</v>
      </c>
      <c r="B18" s="89">
        <f t="shared" ref="B18:J18" si="3">B16/B17</f>
        <v>0.6421478674612171</v>
      </c>
      <c r="C18" s="89">
        <f t="shared" si="3"/>
        <v>0.89910364432606871</v>
      </c>
      <c r="D18" s="89">
        <f t="shared" si="3"/>
        <v>0.83578612377899764</v>
      </c>
      <c r="E18" s="89">
        <f t="shared" si="3"/>
        <v>1.0257175089232691</v>
      </c>
      <c r="F18" s="89">
        <f t="shared" si="3"/>
        <v>0.78435839614481651</v>
      </c>
      <c r="G18" s="89">
        <f t="shared" si="3"/>
        <v>0.92227481705160641</v>
      </c>
      <c r="H18" s="89">
        <f t="shared" si="3"/>
        <v>0.98636767756593891</v>
      </c>
      <c r="I18" s="89">
        <f t="shared" si="3"/>
        <v>0.67304852251947023</v>
      </c>
      <c r="J18" s="89">
        <f t="shared" si="3"/>
        <v>0.75462297992959315</v>
      </c>
      <c r="K18" s="457"/>
      <c r="L18" s="458"/>
    </row>
    <row r="19" spans="1:12" ht="30.45" customHeight="1">
      <c r="A19" s="51"/>
      <c r="K19" s="449" t="s">
        <v>1861</v>
      </c>
      <c r="L19" s="449"/>
    </row>
    <row r="20" spans="1:12" ht="30.45" customHeight="1"/>
  </sheetData>
  <mergeCells count="3">
    <mergeCell ref="K2:L2"/>
    <mergeCell ref="K17:L18"/>
    <mergeCell ref="K19:L19"/>
  </mergeCells>
  <phoneticPr fontId="2"/>
  <pageMargins left="0.78740157480314965" right="0.39370078740157483" top="0.39370078740157483" bottom="0.39370078740157483" header="0" footer="0"/>
  <pageSetup paperSize="9" scale="90" orientation="landscape"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1728C-266A-4942-8A37-6C83D74A51FD}">
  <sheetPr codeName="Sheet16">
    <pageSetUpPr fitToPage="1"/>
  </sheetPr>
  <dimension ref="A1:L20"/>
  <sheetViews>
    <sheetView view="pageLayout" zoomScaleNormal="100" workbookViewId="0">
      <selection activeCell="G12" sqref="G12"/>
    </sheetView>
  </sheetViews>
  <sheetFormatPr defaultColWidth="9" defaultRowHeight="14.4"/>
  <cols>
    <col min="1" max="1" width="13.33203125" style="83" customWidth="1"/>
    <col min="2" max="12" width="11.21875" style="51" customWidth="1"/>
    <col min="13" max="256" width="9" style="51"/>
    <col min="257" max="268" width="11.21875" style="51" customWidth="1"/>
    <col min="269" max="512" width="9" style="51"/>
    <col min="513" max="524" width="11.21875" style="51" customWidth="1"/>
    <col min="525" max="768" width="9" style="51"/>
    <col min="769" max="780" width="11.21875" style="51" customWidth="1"/>
    <col min="781" max="1024" width="9" style="51"/>
    <col min="1025" max="1036" width="11.21875" style="51" customWidth="1"/>
    <col min="1037" max="1280" width="9" style="51"/>
    <col min="1281" max="1292" width="11.21875" style="51" customWidth="1"/>
    <col min="1293" max="1536" width="9" style="51"/>
    <col min="1537" max="1548" width="11.21875" style="51" customWidth="1"/>
    <col min="1549" max="1792" width="9" style="51"/>
    <col min="1793" max="1804" width="11.21875" style="51" customWidth="1"/>
    <col min="1805" max="2048" width="9" style="51"/>
    <col min="2049" max="2060" width="11.21875" style="51" customWidth="1"/>
    <col min="2061" max="2304" width="9" style="51"/>
    <col min="2305" max="2316" width="11.21875" style="51" customWidth="1"/>
    <col min="2317" max="2560" width="9" style="51"/>
    <col min="2561" max="2572" width="11.21875" style="51" customWidth="1"/>
    <col min="2573" max="2816" width="9" style="51"/>
    <col min="2817" max="2828" width="11.21875" style="51" customWidth="1"/>
    <col min="2829" max="3072" width="9" style="51"/>
    <col min="3073" max="3084" width="11.21875" style="51" customWidth="1"/>
    <col min="3085" max="3328" width="9" style="51"/>
    <col min="3329" max="3340" width="11.21875" style="51" customWidth="1"/>
    <col min="3341" max="3584" width="9" style="51"/>
    <col min="3585" max="3596" width="11.21875" style="51" customWidth="1"/>
    <col min="3597" max="3840" width="9" style="51"/>
    <col min="3841" max="3852" width="11.21875" style="51" customWidth="1"/>
    <col min="3853" max="4096" width="9" style="51"/>
    <col min="4097" max="4108" width="11.21875" style="51" customWidth="1"/>
    <col min="4109" max="4352" width="9" style="51"/>
    <col min="4353" max="4364" width="11.21875" style="51" customWidth="1"/>
    <col min="4365" max="4608" width="9" style="51"/>
    <col min="4609" max="4620" width="11.21875" style="51" customWidth="1"/>
    <col min="4621" max="4864" width="9" style="51"/>
    <col min="4865" max="4876" width="11.21875" style="51" customWidth="1"/>
    <col min="4877" max="5120" width="9" style="51"/>
    <col min="5121" max="5132" width="11.21875" style="51" customWidth="1"/>
    <col min="5133" max="5376" width="9" style="51"/>
    <col min="5377" max="5388" width="11.21875" style="51" customWidth="1"/>
    <col min="5389" max="5632" width="9" style="51"/>
    <col min="5633" max="5644" width="11.21875" style="51" customWidth="1"/>
    <col min="5645" max="5888" width="9" style="51"/>
    <col min="5889" max="5900" width="11.21875" style="51" customWidth="1"/>
    <col min="5901" max="6144" width="9" style="51"/>
    <col min="6145" max="6156" width="11.21875" style="51" customWidth="1"/>
    <col min="6157" max="6400" width="9" style="51"/>
    <col min="6401" max="6412" width="11.21875" style="51" customWidth="1"/>
    <col min="6413" max="6656" width="9" style="51"/>
    <col min="6657" max="6668" width="11.21875" style="51" customWidth="1"/>
    <col min="6669" max="6912" width="9" style="51"/>
    <col min="6913" max="6924" width="11.21875" style="51" customWidth="1"/>
    <col min="6925" max="7168" width="9" style="51"/>
    <col min="7169" max="7180" width="11.21875" style="51" customWidth="1"/>
    <col min="7181" max="7424" width="9" style="51"/>
    <col min="7425" max="7436" width="11.21875" style="51" customWidth="1"/>
    <col min="7437" max="7680" width="9" style="51"/>
    <col min="7681" max="7692" width="11.21875" style="51" customWidth="1"/>
    <col min="7693" max="7936" width="9" style="51"/>
    <col min="7937" max="7948" width="11.21875" style="51" customWidth="1"/>
    <col min="7949" max="8192" width="9" style="51"/>
    <col min="8193" max="8204" width="11.21875" style="51" customWidth="1"/>
    <col min="8205" max="8448" width="9" style="51"/>
    <col min="8449" max="8460" width="11.21875" style="51" customWidth="1"/>
    <col min="8461" max="8704" width="9" style="51"/>
    <col min="8705" max="8716" width="11.21875" style="51" customWidth="1"/>
    <col min="8717" max="8960" width="9" style="51"/>
    <col min="8961" max="8972" width="11.21875" style="51" customWidth="1"/>
    <col min="8973" max="9216" width="9" style="51"/>
    <col min="9217" max="9228" width="11.21875" style="51" customWidth="1"/>
    <col min="9229" max="9472" width="9" style="51"/>
    <col min="9473" max="9484" width="11.21875" style="51" customWidth="1"/>
    <col min="9485" max="9728" width="9" style="51"/>
    <col min="9729" max="9740" width="11.21875" style="51" customWidth="1"/>
    <col min="9741" max="9984" width="9" style="51"/>
    <col min="9985" max="9996" width="11.21875" style="51" customWidth="1"/>
    <col min="9997" max="10240" width="9" style="51"/>
    <col min="10241" max="10252" width="11.21875" style="51" customWidth="1"/>
    <col min="10253" max="10496" width="9" style="51"/>
    <col min="10497" max="10508" width="11.21875" style="51" customWidth="1"/>
    <col min="10509" max="10752" width="9" style="51"/>
    <col min="10753" max="10764" width="11.21875" style="51" customWidth="1"/>
    <col min="10765" max="11008" width="9" style="51"/>
    <col min="11009" max="11020" width="11.21875" style="51" customWidth="1"/>
    <col min="11021" max="11264" width="9" style="51"/>
    <col min="11265" max="11276" width="11.21875" style="51" customWidth="1"/>
    <col min="11277" max="11520" width="9" style="51"/>
    <col min="11521" max="11532" width="11.21875" style="51" customWidth="1"/>
    <col min="11533" max="11776" width="9" style="51"/>
    <col min="11777" max="11788" width="11.21875" style="51" customWidth="1"/>
    <col min="11789" max="12032" width="9" style="51"/>
    <col min="12033" max="12044" width="11.21875" style="51" customWidth="1"/>
    <col min="12045" max="12288" width="9" style="51"/>
    <col min="12289" max="12300" width="11.21875" style="51" customWidth="1"/>
    <col min="12301" max="12544" width="9" style="51"/>
    <col min="12545" max="12556" width="11.21875" style="51" customWidth="1"/>
    <col min="12557" max="12800" width="9" style="51"/>
    <col min="12801" max="12812" width="11.21875" style="51" customWidth="1"/>
    <col min="12813" max="13056" width="9" style="51"/>
    <col min="13057" max="13068" width="11.21875" style="51" customWidth="1"/>
    <col min="13069" max="13312" width="9" style="51"/>
    <col min="13313" max="13324" width="11.21875" style="51" customWidth="1"/>
    <col min="13325" max="13568" width="9" style="51"/>
    <col min="13569" max="13580" width="11.21875" style="51" customWidth="1"/>
    <col min="13581" max="13824" width="9" style="51"/>
    <col min="13825" max="13836" width="11.21875" style="51" customWidth="1"/>
    <col min="13837" max="14080" width="9" style="51"/>
    <col min="14081" max="14092" width="11.21875" style="51" customWidth="1"/>
    <col min="14093" max="14336" width="9" style="51"/>
    <col min="14337" max="14348" width="11.21875" style="51" customWidth="1"/>
    <col min="14349" max="14592" width="9" style="51"/>
    <col min="14593" max="14604" width="11.21875" style="51" customWidth="1"/>
    <col min="14605" max="14848" width="9" style="51"/>
    <col min="14849" max="14860" width="11.21875" style="51" customWidth="1"/>
    <col min="14861" max="15104" width="9" style="51"/>
    <col min="15105" max="15116" width="11.21875" style="51" customWidth="1"/>
    <col min="15117" max="15360" width="9" style="51"/>
    <col min="15361" max="15372" width="11.21875" style="51" customWidth="1"/>
    <col min="15373" max="15616" width="9" style="51"/>
    <col min="15617" max="15628" width="11.21875" style="51" customWidth="1"/>
    <col min="15629" max="15872" width="9" style="51"/>
    <col min="15873" max="15884" width="11.21875" style="51" customWidth="1"/>
    <col min="15885" max="16128" width="9" style="51"/>
    <col min="16129" max="16140" width="11.21875" style="51" customWidth="1"/>
    <col min="16141" max="16384" width="9" style="51"/>
  </cols>
  <sheetData>
    <row r="1" spans="1:12" ht="30.45" customHeight="1">
      <c r="A1" s="51" t="s">
        <v>524</v>
      </c>
    </row>
    <row r="2" spans="1:12" ht="30.45" customHeight="1">
      <c r="A2" s="51"/>
      <c r="J2" s="438" t="str">
        <f>'P9'!$O$5</f>
        <v>　令和5年 単位：千円</v>
      </c>
      <c r="K2" s="438"/>
      <c r="L2" s="438"/>
    </row>
    <row r="3" spans="1:12" ht="30.45" customHeight="1">
      <c r="A3" s="93" t="s">
        <v>502</v>
      </c>
      <c r="B3" s="50" t="s">
        <v>503</v>
      </c>
      <c r="C3" s="50" t="s">
        <v>504</v>
      </c>
      <c r="D3" s="50" t="s">
        <v>505</v>
      </c>
      <c r="E3" s="50" t="s">
        <v>506</v>
      </c>
      <c r="F3" s="50" t="s">
        <v>507</v>
      </c>
      <c r="G3" s="50" t="s">
        <v>508</v>
      </c>
      <c r="H3" s="50" t="s">
        <v>509</v>
      </c>
      <c r="I3" s="50" t="s">
        <v>510</v>
      </c>
      <c r="J3" s="50" t="s">
        <v>525</v>
      </c>
      <c r="K3" s="50" t="str">
        <f>'P7'!P8</f>
        <v>4　年</v>
      </c>
      <c r="L3" s="50" t="s">
        <v>475</v>
      </c>
    </row>
    <row r="4" spans="1:12" ht="30.45" customHeight="1">
      <c r="A4" s="84" t="s">
        <v>476</v>
      </c>
      <c r="B4" s="85">
        <v>51601</v>
      </c>
      <c r="C4" s="85">
        <v>3836</v>
      </c>
      <c r="D4" s="85">
        <v>5176</v>
      </c>
      <c r="E4" s="85">
        <v>2198</v>
      </c>
      <c r="F4" s="85">
        <v>19532</v>
      </c>
      <c r="G4" s="85">
        <v>5496</v>
      </c>
      <c r="H4" s="85">
        <v>20</v>
      </c>
      <c r="I4" s="85">
        <v>34312</v>
      </c>
      <c r="J4" s="85">
        <f t="shared" ref="J4:J15" si="0">SUM(B4:I4)</f>
        <v>122171</v>
      </c>
      <c r="K4" s="85">
        <v>83869</v>
      </c>
      <c r="L4" s="86">
        <f t="shared" ref="L4:L15" si="1">IF(J4*K4&lt;&gt;0,J4/K4,"0%")</f>
        <v>1.4566884069203163</v>
      </c>
    </row>
    <row r="5" spans="1:12" ht="30.45" customHeight="1">
      <c r="A5" s="84" t="s">
        <v>512</v>
      </c>
      <c r="B5" s="85">
        <v>37459</v>
      </c>
      <c r="C5" s="85">
        <v>7081</v>
      </c>
      <c r="D5" s="85">
        <v>7831</v>
      </c>
      <c r="E5" s="85">
        <v>772</v>
      </c>
      <c r="F5" s="85">
        <v>17431</v>
      </c>
      <c r="G5" s="85">
        <v>7230</v>
      </c>
      <c r="H5" s="85">
        <v>239</v>
      </c>
      <c r="I5" s="85">
        <v>48824</v>
      </c>
      <c r="J5" s="85">
        <f t="shared" si="0"/>
        <v>126867</v>
      </c>
      <c r="K5" s="85">
        <v>65706</v>
      </c>
      <c r="L5" s="86">
        <f t="shared" si="1"/>
        <v>1.9308282348643959</v>
      </c>
    </row>
    <row r="6" spans="1:12" ht="30.45" customHeight="1">
      <c r="A6" s="84" t="s">
        <v>513</v>
      </c>
      <c r="B6" s="85">
        <v>27943</v>
      </c>
      <c r="C6" s="85">
        <v>7099</v>
      </c>
      <c r="D6" s="85">
        <v>7249</v>
      </c>
      <c r="E6" s="85">
        <v>5687</v>
      </c>
      <c r="F6" s="85">
        <v>27501</v>
      </c>
      <c r="G6" s="85">
        <v>11445</v>
      </c>
      <c r="H6" s="85">
        <v>1783</v>
      </c>
      <c r="I6" s="85">
        <v>53695</v>
      </c>
      <c r="J6" s="85">
        <f t="shared" si="0"/>
        <v>142402</v>
      </c>
      <c r="K6" s="85">
        <v>116206</v>
      </c>
      <c r="L6" s="86">
        <f t="shared" si="1"/>
        <v>1.2254272584892347</v>
      </c>
    </row>
    <row r="7" spans="1:12" ht="30.45" customHeight="1">
      <c r="A7" s="84" t="s">
        <v>514</v>
      </c>
      <c r="B7" s="85">
        <v>16095</v>
      </c>
      <c r="C7" s="85">
        <v>1498</v>
      </c>
      <c r="D7" s="85">
        <v>4653</v>
      </c>
      <c r="E7" s="85">
        <v>11834</v>
      </c>
      <c r="F7" s="85">
        <v>18447</v>
      </c>
      <c r="G7" s="85">
        <v>11741</v>
      </c>
      <c r="H7" s="85">
        <v>985</v>
      </c>
      <c r="I7" s="85">
        <v>20422</v>
      </c>
      <c r="J7" s="85">
        <f t="shared" si="0"/>
        <v>85675</v>
      </c>
      <c r="K7" s="85">
        <v>133826</v>
      </c>
      <c r="L7" s="86">
        <f t="shared" si="1"/>
        <v>0.64019697218776617</v>
      </c>
    </row>
    <row r="8" spans="1:12" ht="30.45" customHeight="1">
      <c r="A8" s="84" t="s">
        <v>515</v>
      </c>
      <c r="B8" s="85">
        <v>32112</v>
      </c>
      <c r="C8" s="85">
        <v>3078</v>
      </c>
      <c r="D8" s="85">
        <v>6017</v>
      </c>
      <c r="E8" s="85">
        <v>17861</v>
      </c>
      <c r="F8" s="85">
        <v>27379</v>
      </c>
      <c r="G8" s="85">
        <v>23982</v>
      </c>
      <c r="H8" s="85">
        <v>5975</v>
      </c>
      <c r="I8" s="85">
        <v>53076</v>
      </c>
      <c r="J8" s="85">
        <f t="shared" si="0"/>
        <v>169480</v>
      </c>
      <c r="K8" s="85">
        <v>219302</v>
      </c>
      <c r="L8" s="86">
        <f t="shared" si="1"/>
        <v>0.77281556939745188</v>
      </c>
    </row>
    <row r="9" spans="1:12" ht="30.45" customHeight="1">
      <c r="A9" s="84" t="s">
        <v>516</v>
      </c>
      <c r="B9" s="85">
        <v>38865</v>
      </c>
      <c r="C9" s="85">
        <v>10236</v>
      </c>
      <c r="D9" s="85">
        <v>11318</v>
      </c>
      <c r="E9" s="85">
        <v>13219</v>
      </c>
      <c r="F9" s="85">
        <v>31384</v>
      </c>
      <c r="G9" s="85">
        <v>22094</v>
      </c>
      <c r="H9" s="85">
        <v>10014</v>
      </c>
      <c r="I9" s="85">
        <v>54392</v>
      </c>
      <c r="J9" s="85">
        <f t="shared" si="0"/>
        <v>191522</v>
      </c>
      <c r="K9" s="85">
        <v>233412</v>
      </c>
      <c r="L9" s="86">
        <f t="shared" si="1"/>
        <v>0.8205319349476462</v>
      </c>
    </row>
    <row r="10" spans="1:12" ht="30.45" customHeight="1">
      <c r="A10" s="84" t="s">
        <v>517</v>
      </c>
      <c r="B10" s="85">
        <v>35081</v>
      </c>
      <c r="C10" s="85">
        <v>6299</v>
      </c>
      <c r="D10" s="85">
        <v>10761</v>
      </c>
      <c r="E10" s="85">
        <v>11038</v>
      </c>
      <c r="F10" s="85">
        <v>14107</v>
      </c>
      <c r="G10" s="85">
        <v>9492</v>
      </c>
      <c r="H10" s="85">
        <v>2066</v>
      </c>
      <c r="I10" s="85">
        <v>21859</v>
      </c>
      <c r="J10" s="85">
        <f t="shared" si="0"/>
        <v>110703</v>
      </c>
      <c r="K10" s="85">
        <v>165808</v>
      </c>
      <c r="L10" s="86">
        <f t="shared" si="1"/>
        <v>0.66765777284570105</v>
      </c>
    </row>
    <row r="11" spans="1:12" ht="30.45" customHeight="1">
      <c r="A11" s="84" t="s">
        <v>518</v>
      </c>
      <c r="B11" s="85">
        <v>34814</v>
      </c>
      <c r="C11" s="85">
        <v>5037</v>
      </c>
      <c r="D11" s="85">
        <v>9248</v>
      </c>
      <c r="E11" s="85">
        <v>13575</v>
      </c>
      <c r="F11" s="85">
        <v>15153</v>
      </c>
      <c r="G11" s="85">
        <v>9158</v>
      </c>
      <c r="H11" s="85">
        <v>3455</v>
      </c>
      <c r="I11" s="85">
        <v>22089</v>
      </c>
      <c r="J11" s="85">
        <f t="shared" si="0"/>
        <v>112529</v>
      </c>
      <c r="K11" s="85">
        <v>202851</v>
      </c>
      <c r="L11" s="86">
        <f t="shared" si="1"/>
        <v>0.55473722091584465</v>
      </c>
    </row>
    <row r="12" spans="1:12" ht="30.45" customHeight="1">
      <c r="A12" s="84" t="s">
        <v>519</v>
      </c>
      <c r="B12" s="85">
        <v>165318</v>
      </c>
      <c r="C12" s="85">
        <v>10864</v>
      </c>
      <c r="D12" s="85">
        <v>6066</v>
      </c>
      <c r="E12" s="85">
        <v>11691</v>
      </c>
      <c r="F12" s="85">
        <v>11421</v>
      </c>
      <c r="G12" s="85">
        <v>7938</v>
      </c>
      <c r="H12" s="85">
        <v>602</v>
      </c>
      <c r="I12" s="85">
        <v>39381</v>
      </c>
      <c r="J12" s="85">
        <f t="shared" si="0"/>
        <v>253281</v>
      </c>
      <c r="K12" s="85">
        <v>328522</v>
      </c>
      <c r="L12" s="86">
        <f t="shared" si="1"/>
        <v>0.77097119827591454</v>
      </c>
    </row>
    <row r="13" spans="1:12" ht="30.45" customHeight="1">
      <c r="A13" s="84" t="s">
        <v>520</v>
      </c>
      <c r="B13" s="85">
        <v>153575</v>
      </c>
      <c r="C13" s="85">
        <v>4142</v>
      </c>
      <c r="D13" s="85">
        <v>6635</v>
      </c>
      <c r="E13" s="85">
        <v>11981</v>
      </c>
      <c r="F13" s="85">
        <v>30609</v>
      </c>
      <c r="G13" s="85">
        <v>15558</v>
      </c>
      <c r="H13" s="85">
        <v>550</v>
      </c>
      <c r="I13" s="85">
        <v>61749</v>
      </c>
      <c r="J13" s="85">
        <f t="shared" si="0"/>
        <v>284799</v>
      </c>
      <c r="K13" s="85">
        <v>307511</v>
      </c>
      <c r="L13" s="86">
        <f t="shared" si="1"/>
        <v>0.92614247945601946</v>
      </c>
    </row>
    <row r="14" spans="1:12" ht="30.45" customHeight="1">
      <c r="A14" s="84" t="s">
        <v>521</v>
      </c>
      <c r="B14" s="85">
        <v>52951</v>
      </c>
      <c r="C14" s="85">
        <v>3403</v>
      </c>
      <c r="D14" s="85">
        <v>7647</v>
      </c>
      <c r="E14" s="85">
        <v>10597</v>
      </c>
      <c r="F14" s="85">
        <v>35383</v>
      </c>
      <c r="G14" s="85">
        <v>25281</v>
      </c>
      <c r="H14" s="85">
        <v>514</v>
      </c>
      <c r="I14" s="85">
        <v>56589</v>
      </c>
      <c r="J14" s="85">
        <f t="shared" si="0"/>
        <v>192365</v>
      </c>
      <c r="K14" s="85">
        <v>364084</v>
      </c>
      <c r="L14" s="86">
        <f t="shared" si="1"/>
        <v>0.5283533470298063</v>
      </c>
    </row>
    <row r="15" spans="1:12" ht="30.45" customHeight="1">
      <c r="A15" s="84" t="s">
        <v>522</v>
      </c>
      <c r="B15" s="85">
        <v>118309</v>
      </c>
      <c r="C15" s="85">
        <v>4371</v>
      </c>
      <c r="D15" s="85">
        <v>8531</v>
      </c>
      <c r="E15" s="85">
        <v>5331</v>
      </c>
      <c r="F15" s="85">
        <v>32339</v>
      </c>
      <c r="G15" s="85">
        <v>19124</v>
      </c>
      <c r="H15" s="85">
        <v>161</v>
      </c>
      <c r="I15" s="85">
        <v>59347</v>
      </c>
      <c r="J15" s="85">
        <f t="shared" si="0"/>
        <v>247513</v>
      </c>
      <c r="K15" s="85">
        <v>142387</v>
      </c>
      <c r="L15" s="86">
        <f t="shared" si="1"/>
        <v>1.738311784081412</v>
      </c>
    </row>
    <row r="16" spans="1:12" ht="30.45" customHeight="1">
      <c r="A16" s="50" t="s">
        <v>511</v>
      </c>
      <c r="B16" s="85">
        <f t="shared" ref="B16:K16" si="2">SUM(B4:B15)</f>
        <v>764123</v>
      </c>
      <c r="C16" s="85">
        <f t="shared" si="2"/>
        <v>66944</v>
      </c>
      <c r="D16" s="85">
        <f t="shared" si="2"/>
        <v>91132</v>
      </c>
      <c r="E16" s="85">
        <f t="shared" si="2"/>
        <v>115784</v>
      </c>
      <c r="F16" s="85">
        <f t="shared" si="2"/>
        <v>280686</v>
      </c>
      <c r="G16" s="85">
        <f t="shared" si="2"/>
        <v>168539</v>
      </c>
      <c r="H16" s="85">
        <f t="shared" si="2"/>
        <v>26364</v>
      </c>
      <c r="I16" s="85">
        <f t="shared" si="2"/>
        <v>525735</v>
      </c>
      <c r="J16" s="85">
        <f t="shared" si="2"/>
        <v>2039307</v>
      </c>
      <c r="K16" s="85">
        <f t="shared" si="2"/>
        <v>2363484</v>
      </c>
      <c r="L16" s="89">
        <f>J16/K16</f>
        <v>0.86283935072122342</v>
      </c>
    </row>
    <row r="17" spans="1:12" ht="30.45" customHeight="1">
      <c r="A17" s="50" t="str">
        <f>'P7'!$P$8</f>
        <v>4　年</v>
      </c>
      <c r="B17" s="85">
        <v>991209</v>
      </c>
      <c r="C17" s="85">
        <v>66495</v>
      </c>
      <c r="D17" s="85">
        <v>97238</v>
      </c>
      <c r="E17" s="85">
        <v>116109</v>
      </c>
      <c r="F17" s="85">
        <v>300674</v>
      </c>
      <c r="G17" s="85">
        <v>162864</v>
      </c>
      <c r="H17" s="85">
        <v>28937</v>
      </c>
      <c r="I17" s="85">
        <v>599958</v>
      </c>
      <c r="J17" s="85">
        <f>SUM(B17:I17)</f>
        <v>2363484</v>
      </c>
      <c r="K17" s="455"/>
      <c r="L17" s="456"/>
    </row>
    <row r="18" spans="1:12" ht="30.45" customHeight="1">
      <c r="A18" s="50" t="s">
        <v>475</v>
      </c>
      <c r="B18" s="89">
        <f t="shared" ref="B18:J18" si="3">B16/B17</f>
        <v>0.77089998173947172</v>
      </c>
      <c r="C18" s="89">
        <f t="shared" si="3"/>
        <v>1.0067523873975488</v>
      </c>
      <c r="D18" s="89">
        <f t="shared" si="3"/>
        <v>0.93720561920236944</v>
      </c>
      <c r="E18" s="89">
        <f t="shared" si="3"/>
        <v>0.99720090604518163</v>
      </c>
      <c r="F18" s="89">
        <f t="shared" si="3"/>
        <v>0.93352268569946184</v>
      </c>
      <c r="G18" s="89">
        <f t="shared" si="3"/>
        <v>1.034845024069162</v>
      </c>
      <c r="H18" s="89">
        <f t="shared" si="3"/>
        <v>0.91108269689325083</v>
      </c>
      <c r="I18" s="89">
        <f t="shared" si="3"/>
        <v>0.87628634004380301</v>
      </c>
      <c r="J18" s="89">
        <f t="shared" si="3"/>
        <v>0.86283935072122342</v>
      </c>
      <c r="K18" s="457"/>
      <c r="L18" s="458"/>
    </row>
    <row r="19" spans="1:12" ht="23.25" customHeight="1">
      <c r="A19" s="51"/>
      <c r="K19" s="449" t="s">
        <v>1861</v>
      </c>
      <c r="L19" s="449"/>
    </row>
    <row r="20" spans="1:12" ht="13.75" customHeight="1"/>
  </sheetData>
  <mergeCells count="3">
    <mergeCell ref="J2:L2"/>
    <mergeCell ref="K17:L18"/>
    <mergeCell ref="K19:L19"/>
  </mergeCells>
  <phoneticPr fontId="2"/>
  <pageMargins left="0.78740157480314965" right="0.39370078740157483" top="0.39370078740157483" bottom="0.39370078740157483" header="0" footer="0"/>
  <pageSetup paperSize="9" scale="89" orientation="landscape"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D778-1DC9-4764-B281-89F42510050F}">
  <sheetPr codeName="Sheet17">
    <pageSetUpPr fitToPage="1"/>
  </sheetPr>
  <dimension ref="A1:V42"/>
  <sheetViews>
    <sheetView view="pageLayout" zoomScale="80" zoomScaleNormal="90" zoomScalePageLayoutView="80" workbookViewId="0">
      <selection activeCell="X1" sqref="X1:X1048576"/>
    </sheetView>
  </sheetViews>
  <sheetFormatPr defaultColWidth="9" defaultRowHeight="14.4"/>
  <cols>
    <col min="1" max="1" width="12.21875" style="94" customWidth="1"/>
    <col min="2" max="2" width="22.21875" style="94" customWidth="1"/>
    <col min="3" max="22" width="7.77734375" style="94" customWidth="1"/>
    <col min="23" max="23" width="11.6640625" style="94" customWidth="1"/>
    <col min="24" max="48" width="10.6640625" style="94" customWidth="1"/>
    <col min="49" max="16384" width="9" style="94"/>
  </cols>
  <sheetData>
    <row r="1" spans="1:22" ht="21.45" customHeight="1">
      <c r="A1" s="444" t="s">
        <v>1862</v>
      </c>
      <c r="B1" s="444"/>
      <c r="C1" s="444"/>
      <c r="D1" s="444"/>
    </row>
    <row r="2" spans="1:22" ht="21.45" customHeight="1">
      <c r="A2" s="94" t="s">
        <v>526</v>
      </c>
      <c r="T2" s="464" t="s">
        <v>527</v>
      </c>
      <c r="U2" s="464"/>
      <c r="V2" s="464"/>
    </row>
    <row r="3" spans="1:22" s="95" customFormat="1" ht="33.549999999999997" customHeight="1">
      <c r="A3" s="96" t="s">
        <v>528</v>
      </c>
      <c r="B3" s="97" t="s">
        <v>529</v>
      </c>
      <c r="C3" s="98" t="s">
        <v>530</v>
      </c>
      <c r="D3" s="99" t="s">
        <v>531</v>
      </c>
      <c r="E3" s="100" t="s">
        <v>532</v>
      </c>
      <c r="F3" s="100" t="s">
        <v>533</v>
      </c>
      <c r="G3" s="99" t="s">
        <v>534</v>
      </c>
      <c r="H3" s="100" t="s">
        <v>535</v>
      </c>
      <c r="I3" s="100" t="s">
        <v>536</v>
      </c>
      <c r="J3" s="100" t="s">
        <v>537</v>
      </c>
      <c r="K3" s="100" t="s">
        <v>538</v>
      </c>
      <c r="L3" s="100" t="s">
        <v>539</v>
      </c>
      <c r="M3" s="100" t="s">
        <v>540</v>
      </c>
      <c r="N3" s="100" t="s">
        <v>541</v>
      </c>
      <c r="O3" s="99" t="s">
        <v>542</v>
      </c>
      <c r="P3" s="99" t="s">
        <v>543</v>
      </c>
      <c r="Q3" s="100" t="s">
        <v>544</v>
      </c>
      <c r="R3" s="100" t="s">
        <v>545</v>
      </c>
      <c r="S3" s="100" t="s">
        <v>546</v>
      </c>
      <c r="T3" s="100" t="s">
        <v>547</v>
      </c>
      <c r="U3" s="100" t="s">
        <v>545</v>
      </c>
      <c r="V3" s="100" t="s">
        <v>548</v>
      </c>
    </row>
    <row r="4" spans="1:22" ht="19" customHeight="1">
      <c r="A4" s="463" t="s">
        <v>549</v>
      </c>
      <c r="B4" s="96" t="s">
        <v>550</v>
      </c>
      <c r="C4" s="101"/>
      <c r="D4" s="101">
        <v>50</v>
      </c>
      <c r="E4" s="101">
        <v>20</v>
      </c>
      <c r="F4" s="101">
        <v>15</v>
      </c>
      <c r="G4" s="101"/>
      <c r="H4" s="101"/>
      <c r="I4" s="101">
        <v>10</v>
      </c>
      <c r="J4" s="101">
        <v>5</v>
      </c>
      <c r="K4" s="101">
        <v>15</v>
      </c>
      <c r="L4" s="101"/>
      <c r="M4" s="101"/>
      <c r="N4" s="101"/>
      <c r="O4" s="101"/>
      <c r="P4" s="101">
        <v>35</v>
      </c>
      <c r="Q4" s="101"/>
      <c r="R4" s="101"/>
      <c r="S4" s="102">
        <f t="shared" ref="S4:S42" si="0">SUM(C4:R4)</f>
        <v>150</v>
      </c>
      <c r="T4" s="101"/>
      <c r="U4" s="101"/>
      <c r="V4" s="102">
        <f t="shared" ref="V4:V41" si="1">SUM(S4:U4)</f>
        <v>150</v>
      </c>
    </row>
    <row r="5" spans="1:22" ht="19" customHeight="1">
      <c r="A5" s="463"/>
      <c r="B5" s="96" t="s">
        <v>551</v>
      </c>
      <c r="C5" s="101"/>
      <c r="D5" s="101"/>
      <c r="E5" s="101">
        <v>20</v>
      </c>
      <c r="F5" s="101">
        <v>15</v>
      </c>
      <c r="G5" s="101"/>
      <c r="H5" s="101">
        <v>10</v>
      </c>
      <c r="I5" s="101"/>
      <c r="J5" s="101">
        <v>10</v>
      </c>
      <c r="K5" s="101">
        <v>70</v>
      </c>
      <c r="L5" s="101"/>
      <c r="M5" s="101"/>
      <c r="N5" s="101"/>
      <c r="O5" s="101"/>
      <c r="P5" s="101"/>
      <c r="Q5" s="101"/>
      <c r="R5" s="101"/>
      <c r="S5" s="102">
        <f t="shared" si="0"/>
        <v>125</v>
      </c>
      <c r="T5" s="101"/>
      <c r="U5" s="101"/>
      <c r="V5" s="102">
        <f t="shared" si="1"/>
        <v>125</v>
      </c>
    </row>
    <row r="6" spans="1:22" ht="19" customHeight="1">
      <c r="A6" s="463"/>
      <c r="B6" s="96" t="s">
        <v>552</v>
      </c>
      <c r="C6" s="101"/>
      <c r="D6" s="101"/>
      <c r="E6" s="101">
        <v>30</v>
      </c>
      <c r="F6" s="101">
        <v>40</v>
      </c>
      <c r="G6" s="101"/>
      <c r="H6" s="101">
        <v>10</v>
      </c>
      <c r="I6" s="101"/>
      <c r="J6" s="101"/>
      <c r="K6" s="101">
        <v>30</v>
      </c>
      <c r="L6" s="101"/>
      <c r="M6" s="101"/>
      <c r="N6" s="101"/>
      <c r="O6" s="101"/>
      <c r="P6" s="101"/>
      <c r="Q6" s="101"/>
      <c r="R6" s="101"/>
      <c r="S6" s="102">
        <f t="shared" si="0"/>
        <v>110</v>
      </c>
      <c r="T6" s="101"/>
      <c r="U6" s="101"/>
      <c r="V6" s="102">
        <f t="shared" si="1"/>
        <v>110</v>
      </c>
    </row>
    <row r="7" spans="1:22" ht="19" customHeight="1">
      <c r="A7" s="463" t="s">
        <v>553</v>
      </c>
      <c r="B7" s="96" t="s">
        <v>550</v>
      </c>
      <c r="C7" s="101"/>
      <c r="D7" s="101">
        <v>3</v>
      </c>
      <c r="E7" s="101">
        <v>32.200000000000003</v>
      </c>
      <c r="F7" s="101">
        <v>32.6</v>
      </c>
      <c r="G7" s="101"/>
      <c r="H7" s="101">
        <v>359</v>
      </c>
      <c r="I7" s="101"/>
      <c r="J7" s="101">
        <v>10</v>
      </c>
      <c r="K7" s="101">
        <v>11</v>
      </c>
      <c r="L7" s="101"/>
      <c r="M7" s="101"/>
      <c r="N7" s="101"/>
      <c r="O7" s="101"/>
      <c r="P7" s="101"/>
      <c r="Q7" s="101">
        <v>20</v>
      </c>
      <c r="R7" s="101">
        <v>83</v>
      </c>
      <c r="S7" s="102">
        <f t="shared" si="0"/>
        <v>550.79999999999995</v>
      </c>
      <c r="T7" s="101"/>
      <c r="U7" s="101"/>
      <c r="V7" s="102">
        <f t="shared" si="1"/>
        <v>550.79999999999995</v>
      </c>
    </row>
    <row r="8" spans="1:22" ht="19" customHeight="1">
      <c r="A8" s="463"/>
      <c r="B8" s="96" t="s">
        <v>554</v>
      </c>
      <c r="C8" s="101"/>
      <c r="D8" s="101"/>
      <c r="E8" s="101">
        <v>108</v>
      </c>
      <c r="F8" s="101">
        <v>104</v>
      </c>
      <c r="G8" s="101"/>
      <c r="H8" s="101">
        <v>3</v>
      </c>
      <c r="I8" s="101">
        <v>23</v>
      </c>
      <c r="J8" s="101">
        <v>33</v>
      </c>
      <c r="K8" s="101">
        <v>45</v>
      </c>
      <c r="L8" s="101"/>
      <c r="M8" s="101"/>
      <c r="N8" s="101"/>
      <c r="O8" s="101">
        <v>1</v>
      </c>
      <c r="P8" s="101"/>
      <c r="Q8" s="101">
        <v>17</v>
      </c>
      <c r="R8" s="101">
        <v>7</v>
      </c>
      <c r="S8" s="102">
        <f t="shared" si="0"/>
        <v>341</v>
      </c>
      <c r="T8" s="101"/>
      <c r="U8" s="101"/>
      <c r="V8" s="102">
        <f t="shared" si="1"/>
        <v>341</v>
      </c>
    </row>
    <row r="9" spans="1:22" ht="19" customHeight="1">
      <c r="A9" s="463" t="s">
        <v>555</v>
      </c>
      <c r="B9" s="96" t="s">
        <v>550</v>
      </c>
      <c r="C9" s="101">
        <v>3</v>
      </c>
      <c r="D9" s="101"/>
      <c r="E9" s="101">
        <v>8</v>
      </c>
      <c r="F9" s="101">
        <v>12</v>
      </c>
      <c r="G9" s="101"/>
      <c r="H9" s="101">
        <v>60</v>
      </c>
      <c r="I9" s="101">
        <v>30</v>
      </c>
      <c r="J9" s="101"/>
      <c r="K9" s="101">
        <v>15</v>
      </c>
      <c r="L9" s="101"/>
      <c r="M9" s="101"/>
      <c r="N9" s="101"/>
      <c r="O9" s="101"/>
      <c r="P9" s="101"/>
      <c r="Q9" s="101">
        <v>20</v>
      </c>
      <c r="R9" s="101">
        <v>20</v>
      </c>
      <c r="S9" s="102">
        <f t="shared" si="0"/>
        <v>168</v>
      </c>
      <c r="T9" s="101"/>
      <c r="U9" s="101"/>
      <c r="V9" s="102">
        <f t="shared" si="1"/>
        <v>168</v>
      </c>
    </row>
    <row r="10" spans="1:22" ht="19" customHeight="1">
      <c r="A10" s="463"/>
      <c r="B10" s="96" t="s">
        <v>556</v>
      </c>
      <c r="C10" s="101"/>
      <c r="D10" s="101"/>
      <c r="E10" s="101">
        <v>180</v>
      </c>
      <c r="F10" s="101">
        <v>200</v>
      </c>
      <c r="G10" s="101"/>
      <c r="H10" s="101">
        <v>60</v>
      </c>
      <c r="I10" s="101"/>
      <c r="J10" s="101"/>
      <c r="K10" s="101"/>
      <c r="L10" s="101"/>
      <c r="M10" s="101"/>
      <c r="N10" s="101"/>
      <c r="O10" s="101"/>
      <c r="P10" s="101"/>
      <c r="Q10" s="101"/>
      <c r="R10" s="101"/>
      <c r="S10" s="102">
        <f t="shared" si="0"/>
        <v>440</v>
      </c>
      <c r="T10" s="101"/>
      <c r="U10" s="101"/>
      <c r="V10" s="102">
        <f t="shared" si="1"/>
        <v>440</v>
      </c>
    </row>
    <row r="11" spans="1:22" ht="19" customHeight="1">
      <c r="A11" s="463"/>
      <c r="B11" s="96" t="s">
        <v>557</v>
      </c>
      <c r="C11" s="101"/>
      <c r="D11" s="101"/>
      <c r="E11" s="101">
        <v>40</v>
      </c>
      <c r="F11" s="101">
        <v>50</v>
      </c>
      <c r="G11" s="101"/>
      <c r="H11" s="101">
        <v>150</v>
      </c>
      <c r="I11" s="101"/>
      <c r="J11" s="101"/>
      <c r="K11" s="101">
        <v>5</v>
      </c>
      <c r="L11" s="101"/>
      <c r="M11" s="101"/>
      <c r="N11" s="101"/>
      <c r="O11" s="101"/>
      <c r="P11" s="101"/>
      <c r="Q11" s="101"/>
      <c r="R11" s="101"/>
      <c r="S11" s="102">
        <f t="shared" si="0"/>
        <v>245</v>
      </c>
      <c r="T11" s="101"/>
      <c r="U11" s="101"/>
      <c r="V11" s="102">
        <f t="shared" si="1"/>
        <v>245</v>
      </c>
    </row>
    <row r="12" spans="1:22" ht="19" customHeight="1">
      <c r="A12" s="463" t="s">
        <v>558</v>
      </c>
      <c r="B12" s="96" t="s">
        <v>550</v>
      </c>
      <c r="C12" s="101"/>
      <c r="D12" s="101">
        <v>11</v>
      </c>
      <c r="E12" s="101"/>
      <c r="F12" s="101">
        <v>7</v>
      </c>
      <c r="G12" s="101"/>
      <c r="H12" s="101">
        <v>11</v>
      </c>
      <c r="I12" s="101">
        <v>61</v>
      </c>
      <c r="J12" s="101">
        <v>61</v>
      </c>
      <c r="K12" s="101">
        <v>61</v>
      </c>
      <c r="L12" s="101"/>
      <c r="M12" s="101"/>
      <c r="N12" s="101"/>
      <c r="O12" s="101">
        <v>5</v>
      </c>
      <c r="P12" s="101"/>
      <c r="Q12" s="101"/>
      <c r="R12" s="101">
        <v>9</v>
      </c>
      <c r="S12" s="102">
        <f t="shared" si="0"/>
        <v>226</v>
      </c>
      <c r="T12" s="101"/>
      <c r="U12" s="101"/>
      <c r="V12" s="102">
        <f t="shared" si="1"/>
        <v>226</v>
      </c>
    </row>
    <row r="13" spans="1:22" ht="19" customHeight="1">
      <c r="A13" s="463"/>
      <c r="B13" s="96" t="s">
        <v>559</v>
      </c>
      <c r="C13" s="101">
        <v>5</v>
      </c>
      <c r="D13" s="101">
        <v>70</v>
      </c>
      <c r="E13" s="101">
        <v>35</v>
      </c>
      <c r="F13" s="101">
        <v>35</v>
      </c>
      <c r="G13" s="101"/>
      <c r="H13" s="101">
        <v>70</v>
      </c>
      <c r="I13" s="101"/>
      <c r="J13" s="101"/>
      <c r="K13" s="101">
        <v>17</v>
      </c>
      <c r="L13" s="101"/>
      <c r="M13" s="101"/>
      <c r="N13" s="101">
        <v>5</v>
      </c>
      <c r="O13" s="101">
        <v>1</v>
      </c>
      <c r="P13" s="101"/>
      <c r="Q13" s="101"/>
      <c r="R13" s="101">
        <v>1</v>
      </c>
      <c r="S13" s="102">
        <f t="shared" si="0"/>
        <v>239</v>
      </c>
      <c r="T13" s="101"/>
      <c r="U13" s="101"/>
      <c r="V13" s="102">
        <f t="shared" si="1"/>
        <v>239</v>
      </c>
    </row>
    <row r="14" spans="1:22" ht="19" customHeight="1">
      <c r="A14" s="463" t="s">
        <v>560</v>
      </c>
      <c r="B14" s="96" t="s">
        <v>550</v>
      </c>
      <c r="C14" s="101"/>
      <c r="D14" s="101"/>
      <c r="E14" s="101"/>
      <c r="F14" s="101"/>
      <c r="G14" s="101"/>
      <c r="H14" s="101"/>
      <c r="I14" s="101">
        <v>30</v>
      </c>
      <c r="J14" s="101"/>
      <c r="K14" s="101">
        <v>12</v>
      </c>
      <c r="L14" s="101"/>
      <c r="M14" s="101"/>
      <c r="N14" s="101"/>
      <c r="O14" s="101"/>
      <c r="P14" s="101"/>
      <c r="Q14" s="101"/>
      <c r="R14" s="101"/>
      <c r="S14" s="102">
        <f t="shared" si="0"/>
        <v>42</v>
      </c>
      <c r="T14" s="101">
        <v>60</v>
      </c>
      <c r="U14" s="101"/>
      <c r="V14" s="102">
        <f t="shared" si="1"/>
        <v>102</v>
      </c>
    </row>
    <row r="15" spans="1:22" ht="19" customHeight="1">
      <c r="A15" s="463"/>
      <c r="B15" s="96" t="s">
        <v>561</v>
      </c>
      <c r="C15" s="101"/>
      <c r="D15" s="101"/>
      <c r="E15" s="101">
        <v>100</v>
      </c>
      <c r="F15" s="101">
        <v>80</v>
      </c>
      <c r="G15" s="101"/>
      <c r="H15" s="101">
        <v>78</v>
      </c>
      <c r="I15" s="101">
        <v>20</v>
      </c>
      <c r="J15" s="101">
        <v>20</v>
      </c>
      <c r="K15" s="101">
        <v>40</v>
      </c>
      <c r="L15" s="101"/>
      <c r="M15" s="101"/>
      <c r="N15" s="101">
        <v>10</v>
      </c>
      <c r="O15" s="101"/>
      <c r="P15" s="101"/>
      <c r="Q15" s="101"/>
      <c r="R15" s="101"/>
      <c r="S15" s="102">
        <f t="shared" si="0"/>
        <v>348</v>
      </c>
      <c r="T15" s="101">
        <v>10</v>
      </c>
      <c r="U15" s="101"/>
      <c r="V15" s="102">
        <f t="shared" si="1"/>
        <v>358</v>
      </c>
    </row>
    <row r="16" spans="1:22" ht="19" customHeight="1">
      <c r="A16" s="463"/>
      <c r="B16" s="96" t="s">
        <v>560</v>
      </c>
      <c r="C16" s="101">
        <v>15</v>
      </c>
      <c r="D16" s="101">
        <v>20</v>
      </c>
      <c r="E16" s="101">
        <v>100</v>
      </c>
      <c r="F16" s="101">
        <v>100</v>
      </c>
      <c r="G16" s="101"/>
      <c r="H16" s="101">
        <v>1000</v>
      </c>
      <c r="I16" s="101">
        <v>50</v>
      </c>
      <c r="J16" s="101">
        <v>30</v>
      </c>
      <c r="K16" s="101">
        <v>120</v>
      </c>
      <c r="L16" s="101"/>
      <c r="M16" s="101"/>
      <c r="N16" s="101">
        <v>20</v>
      </c>
      <c r="O16" s="101"/>
      <c r="P16" s="101"/>
      <c r="Q16" s="101"/>
      <c r="R16" s="101"/>
      <c r="S16" s="102">
        <f t="shared" si="0"/>
        <v>1455</v>
      </c>
      <c r="T16" s="101">
        <v>10</v>
      </c>
      <c r="U16" s="101"/>
      <c r="V16" s="102">
        <f t="shared" si="1"/>
        <v>1465</v>
      </c>
    </row>
    <row r="17" spans="1:22" ht="19" customHeight="1">
      <c r="A17" s="463" t="s">
        <v>562</v>
      </c>
      <c r="B17" s="96" t="s">
        <v>550</v>
      </c>
      <c r="C17" s="101"/>
      <c r="D17" s="101"/>
      <c r="E17" s="101"/>
      <c r="F17" s="101"/>
      <c r="G17" s="101"/>
      <c r="H17" s="101">
        <v>10</v>
      </c>
      <c r="I17" s="101"/>
      <c r="J17" s="101"/>
      <c r="K17" s="101"/>
      <c r="L17" s="101"/>
      <c r="M17" s="101"/>
      <c r="N17" s="101"/>
      <c r="O17" s="101"/>
      <c r="P17" s="101"/>
      <c r="Q17" s="101"/>
      <c r="R17" s="101"/>
      <c r="S17" s="102">
        <f t="shared" si="0"/>
        <v>10</v>
      </c>
      <c r="T17" s="101">
        <v>396.5</v>
      </c>
      <c r="U17" s="101"/>
      <c r="V17" s="102">
        <f t="shared" si="1"/>
        <v>406.5</v>
      </c>
    </row>
    <row r="18" spans="1:22" ht="19" customHeight="1">
      <c r="A18" s="463"/>
      <c r="B18" s="96" t="s">
        <v>562</v>
      </c>
      <c r="C18" s="101">
        <v>174</v>
      </c>
      <c r="D18" s="101">
        <v>1336</v>
      </c>
      <c r="E18" s="101">
        <v>1255.5</v>
      </c>
      <c r="F18" s="101">
        <v>1277.4000000000001</v>
      </c>
      <c r="G18" s="101"/>
      <c r="H18" s="101">
        <v>20665.5</v>
      </c>
      <c r="I18" s="101">
        <v>10</v>
      </c>
      <c r="J18" s="101">
        <v>1.2</v>
      </c>
      <c r="K18" s="101">
        <v>2222</v>
      </c>
      <c r="L18" s="101"/>
      <c r="M18" s="101"/>
      <c r="N18" s="101">
        <v>302</v>
      </c>
      <c r="O18" s="101">
        <v>77.400000000000006</v>
      </c>
      <c r="P18" s="101"/>
      <c r="Q18" s="101">
        <v>3</v>
      </c>
      <c r="R18" s="101"/>
      <c r="S18" s="102">
        <f t="shared" si="0"/>
        <v>27324.000000000004</v>
      </c>
      <c r="T18" s="101">
        <v>254.5</v>
      </c>
      <c r="U18" s="101"/>
      <c r="V18" s="102">
        <f t="shared" si="1"/>
        <v>27578.500000000004</v>
      </c>
    </row>
    <row r="19" spans="1:22" ht="19" customHeight="1">
      <c r="A19" s="463" t="s">
        <v>563</v>
      </c>
      <c r="B19" s="96" t="s">
        <v>550</v>
      </c>
      <c r="C19" s="101"/>
      <c r="D19" s="101"/>
      <c r="E19" s="101"/>
      <c r="F19" s="101"/>
      <c r="G19" s="101"/>
      <c r="H19" s="101">
        <v>100</v>
      </c>
      <c r="I19" s="101"/>
      <c r="J19" s="101"/>
      <c r="K19" s="101">
        <v>10</v>
      </c>
      <c r="L19" s="101"/>
      <c r="M19" s="101"/>
      <c r="N19" s="101"/>
      <c r="O19" s="101"/>
      <c r="P19" s="101"/>
      <c r="Q19" s="101"/>
      <c r="R19" s="101"/>
      <c r="S19" s="102">
        <f t="shared" si="0"/>
        <v>110</v>
      </c>
      <c r="T19" s="101">
        <v>200</v>
      </c>
      <c r="U19" s="101"/>
      <c r="V19" s="102">
        <f t="shared" si="1"/>
        <v>310</v>
      </c>
    </row>
    <row r="20" spans="1:22" ht="19" customHeight="1">
      <c r="A20" s="463"/>
      <c r="B20" s="96" t="s">
        <v>564</v>
      </c>
      <c r="C20" s="101"/>
      <c r="D20" s="101">
        <v>20</v>
      </c>
      <c r="E20" s="101">
        <v>20</v>
      </c>
      <c r="F20" s="101"/>
      <c r="G20" s="101"/>
      <c r="H20" s="101">
        <v>20</v>
      </c>
      <c r="I20" s="101"/>
      <c r="J20" s="101"/>
      <c r="K20" s="101">
        <v>10</v>
      </c>
      <c r="L20" s="101"/>
      <c r="M20" s="101"/>
      <c r="N20" s="101">
        <v>10</v>
      </c>
      <c r="O20" s="101"/>
      <c r="P20" s="101"/>
      <c r="Q20" s="101"/>
      <c r="R20" s="101"/>
      <c r="S20" s="102">
        <f t="shared" si="0"/>
        <v>80</v>
      </c>
      <c r="T20" s="101">
        <v>20</v>
      </c>
      <c r="U20" s="101"/>
      <c r="V20" s="102">
        <f t="shared" si="1"/>
        <v>100</v>
      </c>
    </row>
    <row r="21" spans="1:22" ht="19" customHeight="1">
      <c r="A21" s="463"/>
      <c r="B21" s="96" t="s">
        <v>565</v>
      </c>
      <c r="C21" s="101"/>
      <c r="D21" s="101"/>
      <c r="E21" s="101">
        <v>20</v>
      </c>
      <c r="F21" s="101">
        <v>10</v>
      </c>
      <c r="G21" s="101"/>
      <c r="H21" s="101">
        <v>30</v>
      </c>
      <c r="I21" s="101"/>
      <c r="J21" s="101"/>
      <c r="K21" s="101">
        <v>10</v>
      </c>
      <c r="L21" s="101"/>
      <c r="M21" s="101"/>
      <c r="N21" s="101">
        <v>10</v>
      </c>
      <c r="O21" s="101"/>
      <c r="P21" s="101"/>
      <c r="Q21" s="101"/>
      <c r="R21" s="101"/>
      <c r="S21" s="102">
        <f t="shared" si="0"/>
        <v>80</v>
      </c>
      <c r="T21" s="101">
        <v>40</v>
      </c>
      <c r="U21" s="101"/>
      <c r="V21" s="102">
        <f t="shared" si="1"/>
        <v>120</v>
      </c>
    </row>
    <row r="22" spans="1:22" ht="19" customHeight="1">
      <c r="A22" s="463"/>
      <c r="B22" s="96" t="s">
        <v>566</v>
      </c>
      <c r="C22" s="101"/>
      <c r="D22" s="101"/>
      <c r="E22" s="101">
        <v>40</v>
      </c>
      <c r="F22" s="101">
        <v>30</v>
      </c>
      <c r="G22" s="101"/>
      <c r="H22" s="101">
        <v>30</v>
      </c>
      <c r="I22" s="101"/>
      <c r="J22" s="101"/>
      <c r="K22" s="101">
        <v>10</v>
      </c>
      <c r="L22" s="101"/>
      <c r="M22" s="101"/>
      <c r="N22" s="101">
        <v>10</v>
      </c>
      <c r="O22" s="101"/>
      <c r="P22" s="101"/>
      <c r="Q22" s="101"/>
      <c r="R22" s="101"/>
      <c r="S22" s="102">
        <f t="shared" si="0"/>
        <v>120</v>
      </c>
      <c r="T22" s="101">
        <v>10</v>
      </c>
      <c r="U22" s="101"/>
      <c r="V22" s="102">
        <f t="shared" si="1"/>
        <v>130</v>
      </c>
    </row>
    <row r="23" spans="1:22" ht="19" customHeight="1">
      <c r="A23" s="463" t="s">
        <v>567</v>
      </c>
      <c r="B23" s="96" t="s">
        <v>568</v>
      </c>
      <c r="C23" s="101">
        <v>2</v>
      </c>
      <c r="D23" s="101"/>
      <c r="E23" s="101">
        <v>22</v>
      </c>
      <c r="F23" s="101">
        <v>16</v>
      </c>
      <c r="G23" s="101"/>
      <c r="H23" s="101">
        <v>778</v>
      </c>
      <c r="I23" s="101">
        <v>6</v>
      </c>
      <c r="J23" s="101"/>
      <c r="K23" s="101">
        <v>1</v>
      </c>
      <c r="L23" s="101"/>
      <c r="M23" s="101"/>
      <c r="N23" s="101"/>
      <c r="O23" s="101"/>
      <c r="P23" s="101"/>
      <c r="Q23" s="101"/>
      <c r="R23" s="101"/>
      <c r="S23" s="102">
        <f t="shared" si="0"/>
        <v>825</v>
      </c>
      <c r="T23" s="101">
        <v>586</v>
      </c>
      <c r="U23" s="101"/>
      <c r="V23" s="102">
        <f t="shared" si="1"/>
        <v>1411</v>
      </c>
    </row>
    <row r="24" spans="1:22" ht="19" customHeight="1">
      <c r="A24" s="463"/>
      <c r="B24" s="96" t="s">
        <v>569</v>
      </c>
      <c r="C24" s="101"/>
      <c r="D24" s="101"/>
      <c r="E24" s="101">
        <v>35</v>
      </c>
      <c r="F24" s="101">
        <v>35</v>
      </c>
      <c r="G24" s="101"/>
      <c r="H24" s="101">
        <v>815</v>
      </c>
      <c r="I24" s="101"/>
      <c r="J24" s="101">
        <v>4</v>
      </c>
      <c r="K24" s="101">
        <v>3</v>
      </c>
      <c r="L24" s="101"/>
      <c r="M24" s="101"/>
      <c r="N24" s="101"/>
      <c r="O24" s="101"/>
      <c r="P24" s="101"/>
      <c r="Q24" s="101"/>
      <c r="R24" s="101"/>
      <c r="S24" s="102">
        <f t="shared" si="0"/>
        <v>892</v>
      </c>
      <c r="T24" s="101">
        <v>16</v>
      </c>
      <c r="U24" s="101"/>
      <c r="V24" s="102">
        <f t="shared" si="1"/>
        <v>908</v>
      </c>
    </row>
    <row r="25" spans="1:22" ht="19" customHeight="1">
      <c r="A25" s="463"/>
      <c r="B25" s="96" t="s">
        <v>570</v>
      </c>
      <c r="C25" s="101">
        <v>2</v>
      </c>
      <c r="D25" s="101"/>
      <c r="E25" s="101">
        <v>13</v>
      </c>
      <c r="F25" s="101">
        <v>8</v>
      </c>
      <c r="G25" s="101"/>
      <c r="H25" s="101">
        <v>120</v>
      </c>
      <c r="I25" s="101">
        <v>10</v>
      </c>
      <c r="J25" s="101"/>
      <c r="K25" s="101">
        <v>8</v>
      </c>
      <c r="L25" s="101"/>
      <c r="M25" s="101"/>
      <c r="N25" s="101">
        <v>2</v>
      </c>
      <c r="O25" s="101"/>
      <c r="P25" s="101"/>
      <c r="Q25" s="101"/>
      <c r="R25" s="101"/>
      <c r="S25" s="102">
        <f t="shared" si="0"/>
        <v>163</v>
      </c>
      <c r="T25" s="101"/>
      <c r="U25" s="101"/>
      <c r="V25" s="102">
        <f t="shared" si="1"/>
        <v>163</v>
      </c>
    </row>
    <row r="26" spans="1:22" ht="19" customHeight="1">
      <c r="A26" s="463" t="s">
        <v>571</v>
      </c>
      <c r="B26" s="96" t="s">
        <v>550</v>
      </c>
      <c r="C26" s="101">
        <v>20</v>
      </c>
      <c r="D26" s="101"/>
      <c r="E26" s="101"/>
      <c r="F26" s="101"/>
      <c r="G26" s="101"/>
      <c r="H26" s="101">
        <v>30</v>
      </c>
      <c r="I26" s="101">
        <v>10</v>
      </c>
      <c r="J26" s="101">
        <v>30</v>
      </c>
      <c r="K26" s="101">
        <v>30</v>
      </c>
      <c r="L26" s="101"/>
      <c r="M26" s="101"/>
      <c r="N26" s="101"/>
      <c r="O26" s="101"/>
      <c r="P26" s="101"/>
      <c r="Q26" s="101"/>
      <c r="R26" s="101">
        <v>30</v>
      </c>
      <c r="S26" s="102">
        <f t="shared" si="0"/>
        <v>150</v>
      </c>
      <c r="T26" s="101">
        <v>600</v>
      </c>
      <c r="U26" s="101"/>
      <c r="V26" s="102">
        <f t="shared" si="1"/>
        <v>750</v>
      </c>
    </row>
    <row r="27" spans="1:22" ht="19" customHeight="1">
      <c r="A27" s="463"/>
      <c r="B27" s="96" t="s">
        <v>572</v>
      </c>
      <c r="C27" s="101">
        <v>3</v>
      </c>
      <c r="D27" s="101"/>
      <c r="E27" s="101">
        <v>15</v>
      </c>
      <c r="F27" s="101">
        <v>15</v>
      </c>
      <c r="G27" s="101"/>
      <c r="H27" s="101">
        <v>20</v>
      </c>
      <c r="I27" s="101"/>
      <c r="J27" s="101"/>
      <c r="K27" s="101">
        <v>10</v>
      </c>
      <c r="L27" s="101"/>
      <c r="M27" s="101"/>
      <c r="N27" s="101"/>
      <c r="O27" s="101"/>
      <c r="P27" s="101"/>
      <c r="Q27" s="101"/>
      <c r="R27" s="101">
        <v>10</v>
      </c>
      <c r="S27" s="102">
        <f t="shared" si="0"/>
        <v>73</v>
      </c>
      <c r="T27" s="101">
        <v>70</v>
      </c>
      <c r="U27" s="101"/>
      <c r="V27" s="102">
        <f t="shared" si="1"/>
        <v>143</v>
      </c>
    </row>
    <row r="28" spans="1:22" ht="19" customHeight="1">
      <c r="A28" s="463"/>
      <c r="B28" s="96" t="s">
        <v>573</v>
      </c>
      <c r="C28" s="101">
        <v>10</v>
      </c>
      <c r="D28" s="101"/>
      <c r="E28" s="101">
        <v>30</v>
      </c>
      <c r="F28" s="101">
        <v>30</v>
      </c>
      <c r="G28" s="101"/>
      <c r="H28" s="101">
        <v>20</v>
      </c>
      <c r="I28" s="101">
        <v>10</v>
      </c>
      <c r="J28" s="101">
        <v>10</v>
      </c>
      <c r="K28" s="101">
        <v>10</v>
      </c>
      <c r="L28" s="101"/>
      <c r="M28" s="101"/>
      <c r="N28" s="101"/>
      <c r="O28" s="101"/>
      <c r="P28" s="101"/>
      <c r="Q28" s="101"/>
      <c r="R28" s="101"/>
      <c r="S28" s="102">
        <f t="shared" si="0"/>
        <v>120</v>
      </c>
      <c r="T28" s="101">
        <v>250</v>
      </c>
      <c r="U28" s="101"/>
      <c r="V28" s="102">
        <f t="shared" si="1"/>
        <v>370</v>
      </c>
    </row>
    <row r="29" spans="1:22" ht="19" customHeight="1">
      <c r="A29" s="96" t="s">
        <v>574</v>
      </c>
      <c r="B29" s="96" t="s">
        <v>550</v>
      </c>
      <c r="C29" s="101">
        <v>10</v>
      </c>
      <c r="D29" s="101"/>
      <c r="E29" s="101"/>
      <c r="F29" s="101"/>
      <c r="G29" s="101"/>
      <c r="H29" s="101"/>
      <c r="I29" s="101"/>
      <c r="J29" s="101"/>
      <c r="K29" s="101"/>
      <c r="L29" s="101"/>
      <c r="M29" s="101">
        <v>5</v>
      </c>
      <c r="N29" s="101"/>
      <c r="O29" s="101"/>
      <c r="P29" s="101"/>
      <c r="Q29" s="101"/>
      <c r="R29" s="101"/>
      <c r="S29" s="102">
        <f t="shared" si="0"/>
        <v>15</v>
      </c>
      <c r="T29" s="101">
        <v>200</v>
      </c>
      <c r="U29" s="101"/>
      <c r="V29" s="102">
        <f t="shared" si="1"/>
        <v>215</v>
      </c>
    </row>
    <row r="30" spans="1:22" ht="19" customHeight="1">
      <c r="A30" s="463" t="s">
        <v>575</v>
      </c>
      <c r="B30" s="463"/>
      <c r="C30" s="101">
        <f t="shared" ref="C30:R30" si="2">SUM(C4:C29)</f>
        <v>244</v>
      </c>
      <c r="D30" s="101">
        <f t="shared" si="2"/>
        <v>1510</v>
      </c>
      <c r="E30" s="101">
        <f t="shared" si="2"/>
        <v>2123.6999999999998</v>
      </c>
      <c r="F30" s="101">
        <f t="shared" si="2"/>
        <v>2112</v>
      </c>
      <c r="G30" s="101">
        <f t="shared" si="2"/>
        <v>0</v>
      </c>
      <c r="H30" s="101">
        <f t="shared" si="2"/>
        <v>24449.5</v>
      </c>
      <c r="I30" s="101">
        <f t="shared" si="2"/>
        <v>270</v>
      </c>
      <c r="J30" s="101">
        <f t="shared" si="2"/>
        <v>214.2</v>
      </c>
      <c r="K30" s="101">
        <f t="shared" si="2"/>
        <v>2765</v>
      </c>
      <c r="L30" s="101">
        <f t="shared" si="2"/>
        <v>0</v>
      </c>
      <c r="M30" s="101">
        <f t="shared" si="2"/>
        <v>5</v>
      </c>
      <c r="N30" s="101">
        <f t="shared" si="2"/>
        <v>369</v>
      </c>
      <c r="O30" s="101">
        <f t="shared" si="2"/>
        <v>84.4</v>
      </c>
      <c r="P30" s="101">
        <f t="shared" si="2"/>
        <v>35</v>
      </c>
      <c r="Q30" s="101">
        <f t="shared" si="2"/>
        <v>60</v>
      </c>
      <c r="R30" s="101">
        <f t="shared" si="2"/>
        <v>160</v>
      </c>
      <c r="S30" s="102">
        <f t="shared" si="0"/>
        <v>34401.800000000003</v>
      </c>
      <c r="T30" s="101">
        <f>SUM(T4:T29)</f>
        <v>2723</v>
      </c>
      <c r="U30" s="101">
        <f>SUM(U4:U29)</f>
        <v>0</v>
      </c>
      <c r="V30" s="102">
        <f t="shared" si="1"/>
        <v>37124.800000000003</v>
      </c>
    </row>
    <row r="31" spans="1:22" ht="19" customHeight="1">
      <c r="A31" s="96" t="s">
        <v>576</v>
      </c>
      <c r="B31" s="103" t="s">
        <v>577</v>
      </c>
      <c r="C31" s="101">
        <v>600</v>
      </c>
      <c r="D31" s="101">
        <v>400</v>
      </c>
      <c r="E31" s="101">
        <v>850</v>
      </c>
      <c r="F31" s="101">
        <v>3000</v>
      </c>
      <c r="G31" s="101">
        <v>50</v>
      </c>
      <c r="H31" s="101">
        <v>850</v>
      </c>
      <c r="I31" s="101"/>
      <c r="J31" s="101">
        <v>700</v>
      </c>
      <c r="K31" s="101">
        <v>1000</v>
      </c>
      <c r="L31" s="101"/>
      <c r="M31" s="101">
        <v>10</v>
      </c>
      <c r="N31" s="101">
        <v>500</v>
      </c>
      <c r="O31" s="101"/>
      <c r="P31" s="101"/>
      <c r="Q31" s="101">
        <v>500</v>
      </c>
      <c r="R31" s="101">
        <v>5000</v>
      </c>
      <c r="S31" s="102">
        <f t="shared" si="0"/>
        <v>13460</v>
      </c>
      <c r="T31" s="101">
        <v>2100</v>
      </c>
      <c r="U31" s="101">
        <v>0</v>
      </c>
      <c r="V31" s="102">
        <f t="shared" si="1"/>
        <v>15560</v>
      </c>
    </row>
    <row r="32" spans="1:22" ht="19" customHeight="1">
      <c r="A32" s="96" t="s">
        <v>578</v>
      </c>
      <c r="B32" s="96" t="s">
        <v>579</v>
      </c>
      <c r="C32" s="101">
        <v>189</v>
      </c>
      <c r="D32" s="101"/>
      <c r="E32" s="101">
        <v>316</v>
      </c>
      <c r="F32" s="101">
        <v>316</v>
      </c>
      <c r="G32" s="101"/>
      <c r="H32" s="101">
        <v>1045</v>
      </c>
      <c r="I32" s="101">
        <v>16</v>
      </c>
      <c r="J32" s="101">
        <v>16</v>
      </c>
      <c r="K32" s="101">
        <v>252</v>
      </c>
      <c r="L32" s="101"/>
      <c r="M32" s="101">
        <v>2</v>
      </c>
      <c r="N32" s="101">
        <v>94</v>
      </c>
      <c r="O32" s="101"/>
      <c r="P32" s="101"/>
      <c r="Q32" s="101"/>
      <c r="R32" s="101"/>
      <c r="S32" s="102">
        <f t="shared" si="0"/>
        <v>2246</v>
      </c>
      <c r="T32" s="101">
        <v>1166</v>
      </c>
      <c r="U32" s="101"/>
      <c r="V32" s="102">
        <f t="shared" si="1"/>
        <v>3412</v>
      </c>
    </row>
    <row r="33" spans="1:22" ht="19" customHeight="1">
      <c r="A33" s="96" t="s">
        <v>580</v>
      </c>
      <c r="B33" s="96" t="s">
        <v>581</v>
      </c>
      <c r="C33" s="101"/>
      <c r="D33" s="101"/>
      <c r="E33" s="101">
        <v>5</v>
      </c>
      <c r="F33" s="101">
        <v>10</v>
      </c>
      <c r="G33" s="101"/>
      <c r="H33" s="101">
        <v>800</v>
      </c>
      <c r="I33" s="101"/>
      <c r="J33" s="101"/>
      <c r="K33" s="101"/>
      <c r="L33" s="101"/>
      <c r="M33" s="101"/>
      <c r="N33" s="101"/>
      <c r="O33" s="101"/>
      <c r="P33" s="101"/>
      <c r="Q33" s="101"/>
      <c r="R33" s="101"/>
      <c r="S33" s="102">
        <f t="shared" si="0"/>
        <v>815</v>
      </c>
      <c r="T33" s="101">
        <v>10</v>
      </c>
      <c r="U33" s="101">
        <v>0</v>
      </c>
      <c r="V33" s="102">
        <f t="shared" si="1"/>
        <v>825</v>
      </c>
    </row>
    <row r="34" spans="1:22" ht="19" customHeight="1">
      <c r="A34" s="463" t="s">
        <v>582</v>
      </c>
      <c r="B34" s="96" t="s">
        <v>583</v>
      </c>
      <c r="C34" s="101">
        <v>12</v>
      </c>
      <c r="D34" s="101"/>
      <c r="E34" s="101">
        <v>330</v>
      </c>
      <c r="F34" s="101">
        <v>310</v>
      </c>
      <c r="G34" s="101"/>
      <c r="H34" s="101">
        <v>750</v>
      </c>
      <c r="I34" s="101"/>
      <c r="J34" s="101"/>
      <c r="K34" s="101">
        <v>0.5</v>
      </c>
      <c r="L34" s="101"/>
      <c r="M34" s="101"/>
      <c r="N34" s="101">
        <v>10</v>
      </c>
      <c r="O34" s="101"/>
      <c r="P34" s="101"/>
      <c r="Q34" s="101"/>
      <c r="R34" s="101"/>
      <c r="S34" s="102">
        <f t="shared" si="0"/>
        <v>1412.5</v>
      </c>
      <c r="T34" s="101">
        <v>18</v>
      </c>
      <c r="U34" s="101">
        <v>0</v>
      </c>
      <c r="V34" s="102">
        <f t="shared" si="1"/>
        <v>1430.5</v>
      </c>
    </row>
    <row r="35" spans="1:22" ht="19" customHeight="1">
      <c r="A35" s="463"/>
      <c r="B35" s="96" t="s">
        <v>584</v>
      </c>
      <c r="C35" s="101">
        <v>8</v>
      </c>
      <c r="D35" s="101"/>
      <c r="E35" s="101">
        <v>320</v>
      </c>
      <c r="F35" s="101">
        <v>200</v>
      </c>
      <c r="G35" s="101"/>
      <c r="H35" s="101">
        <v>680</v>
      </c>
      <c r="I35" s="101"/>
      <c r="J35" s="101"/>
      <c r="K35" s="101">
        <v>0.1</v>
      </c>
      <c r="L35" s="101"/>
      <c r="M35" s="101"/>
      <c r="N35" s="101">
        <v>8</v>
      </c>
      <c r="O35" s="101"/>
      <c r="P35" s="101"/>
      <c r="Q35" s="101"/>
      <c r="R35" s="101"/>
      <c r="S35" s="102">
        <f t="shared" si="0"/>
        <v>1216.0999999999999</v>
      </c>
      <c r="T35" s="101">
        <v>5</v>
      </c>
      <c r="U35" s="101">
        <v>0</v>
      </c>
      <c r="V35" s="102">
        <f t="shared" si="1"/>
        <v>1221.0999999999999</v>
      </c>
    </row>
    <row r="36" spans="1:22" ht="19" customHeight="1">
      <c r="A36" s="463"/>
      <c r="B36" s="96" t="s">
        <v>585</v>
      </c>
      <c r="C36" s="101">
        <v>30</v>
      </c>
      <c r="D36" s="101"/>
      <c r="E36" s="101">
        <v>320</v>
      </c>
      <c r="F36" s="101">
        <v>360</v>
      </c>
      <c r="G36" s="101">
        <v>1</v>
      </c>
      <c r="H36" s="101">
        <v>720</v>
      </c>
      <c r="I36" s="101"/>
      <c r="J36" s="101"/>
      <c r="K36" s="101">
        <v>0.5</v>
      </c>
      <c r="L36" s="101"/>
      <c r="M36" s="101"/>
      <c r="N36" s="101">
        <v>12</v>
      </c>
      <c r="O36" s="101"/>
      <c r="P36" s="101"/>
      <c r="Q36" s="101"/>
      <c r="R36" s="101"/>
      <c r="S36" s="102">
        <f t="shared" si="0"/>
        <v>1443.5</v>
      </c>
      <c r="T36" s="101">
        <v>16</v>
      </c>
      <c r="U36" s="101">
        <v>0</v>
      </c>
      <c r="V36" s="102">
        <f t="shared" si="1"/>
        <v>1459.5</v>
      </c>
    </row>
    <row r="37" spans="1:22" ht="19" customHeight="1">
      <c r="A37" s="96" t="s">
        <v>586</v>
      </c>
      <c r="B37" s="96" t="s">
        <v>587</v>
      </c>
      <c r="C37" s="101">
        <v>20</v>
      </c>
      <c r="D37" s="101"/>
      <c r="E37" s="101">
        <v>150</v>
      </c>
      <c r="F37" s="101">
        <v>150</v>
      </c>
      <c r="G37" s="101"/>
      <c r="H37" s="101">
        <v>90</v>
      </c>
      <c r="I37" s="101"/>
      <c r="J37" s="101"/>
      <c r="K37" s="101"/>
      <c r="L37" s="101"/>
      <c r="M37" s="101"/>
      <c r="N37" s="101">
        <v>15</v>
      </c>
      <c r="O37" s="101"/>
      <c r="P37" s="101"/>
      <c r="Q37" s="101"/>
      <c r="R37" s="101"/>
      <c r="S37" s="102">
        <f t="shared" si="0"/>
        <v>425</v>
      </c>
      <c r="T37" s="101">
        <v>1500</v>
      </c>
      <c r="U37" s="101">
        <v>0</v>
      </c>
      <c r="V37" s="102">
        <f t="shared" si="1"/>
        <v>1925</v>
      </c>
    </row>
    <row r="38" spans="1:22" ht="19" customHeight="1">
      <c r="A38" s="463" t="s">
        <v>588</v>
      </c>
      <c r="B38" s="96" t="s">
        <v>589</v>
      </c>
      <c r="C38" s="101"/>
      <c r="D38" s="101"/>
      <c r="E38" s="101">
        <v>50</v>
      </c>
      <c r="F38" s="101">
        <v>20</v>
      </c>
      <c r="G38" s="101"/>
      <c r="H38" s="101">
        <v>200</v>
      </c>
      <c r="I38" s="101"/>
      <c r="J38" s="101"/>
      <c r="K38" s="101">
        <v>50</v>
      </c>
      <c r="L38" s="101"/>
      <c r="M38" s="101"/>
      <c r="N38" s="101">
        <v>10</v>
      </c>
      <c r="O38" s="101"/>
      <c r="P38" s="101"/>
      <c r="Q38" s="101"/>
      <c r="R38" s="101"/>
      <c r="S38" s="102">
        <f t="shared" si="0"/>
        <v>330</v>
      </c>
      <c r="T38" s="101"/>
      <c r="U38" s="101">
        <v>0</v>
      </c>
      <c r="V38" s="102">
        <f t="shared" si="1"/>
        <v>330</v>
      </c>
    </row>
    <row r="39" spans="1:22" ht="19" customHeight="1">
      <c r="A39" s="463"/>
      <c r="B39" s="96" t="s">
        <v>590</v>
      </c>
      <c r="C39" s="101"/>
      <c r="D39" s="101"/>
      <c r="E39" s="101">
        <v>50</v>
      </c>
      <c r="F39" s="101">
        <v>40</v>
      </c>
      <c r="G39" s="101"/>
      <c r="H39" s="101"/>
      <c r="I39" s="101"/>
      <c r="J39" s="101"/>
      <c r="K39" s="101">
        <v>50</v>
      </c>
      <c r="L39" s="101"/>
      <c r="M39" s="101"/>
      <c r="N39" s="101">
        <v>10</v>
      </c>
      <c r="O39" s="101"/>
      <c r="P39" s="101">
        <v>50</v>
      </c>
      <c r="Q39" s="101"/>
      <c r="R39" s="101"/>
      <c r="S39" s="102">
        <f t="shared" si="0"/>
        <v>200</v>
      </c>
      <c r="T39" s="101"/>
      <c r="U39" s="101">
        <v>0</v>
      </c>
      <c r="V39" s="102">
        <f t="shared" si="1"/>
        <v>200</v>
      </c>
    </row>
    <row r="40" spans="1:22" ht="19" customHeight="1">
      <c r="A40" s="463"/>
      <c r="B40" s="96" t="s">
        <v>591</v>
      </c>
      <c r="C40" s="101"/>
      <c r="D40" s="101"/>
      <c r="E40" s="101">
        <v>100</v>
      </c>
      <c r="F40" s="101">
        <v>10</v>
      </c>
      <c r="G40" s="101"/>
      <c r="H40" s="101"/>
      <c r="I40" s="101"/>
      <c r="J40" s="101"/>
      <c r="K40" s="101"/>
      <c r="L40" s="101"/>
      <c r="M40" s="101"/>
      <c r="N40" s="101"/>
      <c r="O40" s="101"/>
      <c r="P40" s="101"/>
      <c r="Q40" s="101"/>
      <c r="R40" s="101"/>
      <c r="S40" s="102">
        <f t="shared" si="0"/>
        <v>110</v>
      </c>
      <c r="T40" s="101"/>
      <c r="U40" s="101">
        <v>0</v>
      </c>
      <c r="V40" s="102">
        <f t="shared" si="1"/>
        <v>110</v>
      </c>
    </row>
    <row r="41" spans="1:22" ht="19" customHeight="1">
      <c r="A41" s="96" t="s">
        <v>592</v>
      </c>
      <c r="B41" s="96" t="s">
        <v>593</v>
      </c>
      <c r="C41" s="101"/>
      <c r="D41" s="101"/>
      <c r="E41" s="101"/>
      <c r="F41" s="101"/>
      <c r="G41" s="101"/>
      <c r="H41" s="101"/>
      <c r="I41" s="101">
        <v>140</v>
      </c>
      <c r="J41" s="101">
        <v>125</v>
      </c>
      <c r="K41" s="101"/>
      <c r="L41" s="101"/>
      <c r="M41" s="101"/>
      <c r="N41" s="101"/>
      <c r="O41" s="101"/>
      <c r="P41" s="101">
        <v>90</v>
      </c>
      <c r="Q41" s="101"/>
      <c r="R41" s="101"/>
      <c r="S41" s="102">
        <f t="shared" si="0"/>
        <v>355</v>
      </c>
      <c r="T41" s="101"/>
      <c r="U41" s="101">
        <v>0</v>
      </c>
      <c r="V41" s="102">
        <f t="shared" si="1"/>
        <v>355</v>
      </c>
    </row>
    <row r="42" spans="1:22" ht="19" customHeight="1">
      <c r="A42" s="463" t="s">
        <v>594</v>
      </c>
      <c r="B42" s="463"/>
      <c r="C42" s="102">
        <f t="shared" ref="C42:R42" si="3">SUM(C30:C41)</f>
        <v>1103</v>
      </c>
      <c r="D42" s="102">
        <f t="shared" si="3"/>
        <v>1910</v>
      </c>
      <c r="E42" s="102">
        <f t="shared" si="3"/>
        <v>4614.7</v>
      </c>
      <c r="F42" s="102">
        <f t="shared" si="3"/>
        <v>6528</v>
      </c>
      <c r="G42" s="102">
        <f t="shared" si="3"/>
        <v>51</v>
      </c>
      <c r="H42" s="102">
        <f t="shared" si="3"/>
        <v>29584.5</v>
      </c>
      <c r="I42" s="102">
        <f t="shared" si="3"/>
        <v>426</v>
      </c>
      <c r="J42" s="102">
        <f t="shared" si="3"/>
        <v>1055.2</v>
      </c>
      <c r="K42" s="102">
        <f t="shared" si="3"/>
        <v>4118.1000000000004</v>
      </c>
      <c r="L42" s="102">
        <f t="shared" si="3"/>
        <v>0</v>
      </c>
      <c r="M42" s="102">
        <f t="shared" si="3"/>
        <v>17</v>
      </c>
      <c r="N42" s="102">
        <f t="shared" si="3"/>
        <v>1028</v>
      </c>
      <c r="O42" s="102">
        <f t="shared" si="3"/>
        <v>84.4</v>
      </c>
      <c r="P42" s="102">
        <f t="shared" si="3"/>
        <v>175</v>
      </c>
      <c r="Q42" s="102">
        <f t="shared" si="3"/>
        <v>560</v>
      </c>
      <c r="R42" s="102">
        <f t="shared" si="3"/>
        <v>5160</v>
      </c>
      <c r="S42" s="102">
        <f t="shared" si="0"/>
        <v>56414.899999999994</v>
      </c>
      <c r="T42" s="102">
        <f>SUM(T30:T41)</f>
        <v>7538</v>
      </c>
      <c r="U42" s="102">
        <f>SUM(U30:U41)</f>
        <v>0</v>
      </c>
      <c r="V42" s="102">
        <f>SUM(V30:V41)</f>
        <v>63952.9</v>
      </c>
    </row>
  </sheetData>
  <sheetProtection selectLockedCells="1" selectUnlockedCells="1"/>
  <mergeCells count="15">
    <mergeCell ref="A12:A13"/>
    <mergeCell ref="A1:D1"/>
    <mergeCell ref="T2:V2"/>
    <mergeCell ref="A4:A6"/>
    <mergeCell ref="A7:A8"/>
    <mergeCell ref="A9:A11"/>
    <mergeCell ref="A34:A36"/>
    <mergeCell ref="A38:A40"/>
    <mergeCell ref="A42:B42"/>
    <mergeCell ref="A14:A16"/>
    <mergeCell ref="A17:A18"/>
    <mergeCell ref="A19:A22"/>
    <mergeCell ref="A23:A25"/>
    <mergeCell ref="A26:A28"/>
    <mergeCell ref="A30:B30"/>
  </mergeCells>
  <phoneticPr fontId="2"/>
  <pageMargins left="0.78740157480314965" right="0.39370078740157483" top="0.39370078740157483" bottom="0.39370078740157483" header="0" footer="0"/>
  <pageSetup paperSize="9" scale="64"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C083-571C-47A7-8498-4CF2AB1C4F4E}">
  <sheetPr codeName="Sheet18">
    <pageSetUpPr fitToPage="1"/>
  </sheetPr>
  <dimension ref="A1:V41"/>
  <sheetViews>
    <sheetView view="pageLayout" zoomScale="70" zoomScaleNormal="80" zoomScalePageLayoutView="70" workbookViewId="0">
      <selection activeCell="X1" sqref="X1:X1048576"/>
    </sheetView>
  </sheetViews>
  <sheetFormatPr defaultColWidth="9" defaultRowHeight="14.4"/>
  <cols>
    <col min="1" max="1" width="12.109375" style="94" customWidth="1"/>
    <col min="2" max="2" width="21.109375" style="94" customWidth="1"/>
    <col min="3" max="7" width="8.109375" style="94" customWidth="1"/>
    <col min="8" max="8" width="8.44140625" style="94" customWidth="1"/>
    <col min="9" max="18" width="8.109375" style="94" customWidth="1"/>
    <col min="19" max="19" width="8.5546875" style="94" customWidth="1"/>
    <col min="20" max="21" width="8.109375" style="94" customWidth="1"/>
    <col min="22" max="22" width="8.44140625" style="94" customWidth="1"/>
    <col min="23" max="16384" width="9" style="94"/>
  </cols>
  <sheetData>
    <row r="1" spans="1:22" ht="19.8" customHeight="1">
      <c r="A1" s="465" t="s">
        <v>595</v>
      </c>
      <c r="B1" s="465"/>
      <c r="C1" s="465"/>
      <c r="D1" s="465"/>
      <c r="E1" s="465"/>
      <c r="F1" s="465"/>
      <c r="G1" s="465"/>
      <c r="S1" s="466" t="s">
        <v>596</v>
      </c>
      <c r="T1" s="467"/>
      <c r="U1" s="467"/>
    </row>
    <row r="2" spans="1:22" ht="30.15" customHeight="1">
      <c r="A2" s="96" t="s">
        <v>597</v>
      </c>
      <c r="B2" s="97" t="s">
        <v>529</v>
      </c>
      <c r="C2" s="98" t="s">
        <v>530</v>
      </c>
      <c r="D2" s="99" t="s">
        <v>598</v>
      </c>
      <c r="E2" s="100" t="s">
        <v>532</v>
      </c>
      <c r="F2" s="100" t="s">
        <v>533</v>
      </c>
      <c r="G2" s="99" t="s">
        <v>534</v>
      </c>
      <c r="H2" s="100" t="s">
        <v>535</v>
      </c>
      <c r="I2" s="100" t="s">
        <v>536</v>
      </c>
      <c r="J2" s="100" t="s">
        <v>537</v>
      </c>
      <c r="K2" s="100" t="s">
        <v>538</v>
      </c>
      <c r="L2" s="100" t="s">
        <v>539</v>
      </c>
      <c r="M2" s="100" t="s">
        <v>540</v>
      </c>
      <c r="N2" s="100" t="s">
        <v>541</v>
      </c>
      <c r="O2" s="99" t="s">
        <v>599</v>
      </c>
      <c r="P2" s="99" t="s">
        <v>600</v>
      </c>
      <c r="Q2" s="100" t="s">
        <v>544</v>
      </c>
      <c r="R2" s="100" t="s">
        <v>545</v>
      </c>
      <c r="S2" s="100" t="s">
        <v>546</v>
      </c>
      <c r="T2" s="100" t="s">
        <v>547</v>
      </c>
      <c r="U2" s="100" t="s">
        <v>545</v>
      </c>
      <c r="V2" s="100" t="s">
        <v>548</v>
      </c>
    </row>
    <row r="3" spans="1:22" ht="20.3" customHeight="1">
      <c r="A3" s="463" t="s">
        <v>549</v>
      </c>
      <c r="B3" s="96" t="s">
        <v>550</v>
      </c>
      <c r="C3" s="101">
        <v>0</v>
      </c>
      <c r="D3" s="101">
        <v>75</v>
      </c>
      <c r="E3" s="101">
        <v>50</v>
      </c>
      <c r="F3" s="101">
        <v>37.5</v>
      </c>
      <c r="G3" s="101">
        <v>0</v>
      </c>
      <c r="H3" s="101">
        <v>0</v>
      </c>
      <c r="I3" s="101">
        <v>11</v>
      </c>
      <c r="J3" s="101">
        <v>3.25</v>
      </c>
      <c r="K3" s="101">
        <v>37.5</v>
      </c>
      <c r="L3" s="101">
        <v>0</v>
      </c>
      <c r="M3" s="101">
        <v>0</v>
      </c>
      <c r="N3" s="101">
        <v>0</v>
      </c>
      <c r="O3" s="101">
        <v>0</v>
      </c>
      <c r="P3" s="101">
        <v>87.5</v>
      </c>
      <c r="Q3" s="101">
        <v>0</v>
      </c>
      <c r="R3" s="101">
        <v>0</v>
      </c>
      <c r="S3" s="101">
        <f t="shared" ref="S3:S28" si="0">SUM(C3:R3)</f>
        <v>301.75</v>
      </c>
      <c r="T3" s="101">
        <v>0</v>
      </c>
      <c r="U3" s="101">
        <v>0</v>
      </c>
      <c r="V3" s="102">
        <f t="shared" ref="V3:V28" si="1">SUM(S3:U3)</f>
        <v>301.75</v>
      </c>
    </row>
    <row r="4" spans="1:22" ht="20.3" customHeight="1">
      <c r="A4" s="463"/>
      <c r="B4" s="96" t="s">
        <v>551</v>
      </c>
      <c r="C4" s="101">
        <v>0</v>
      </c>
      <c r="D4" s="101">
        <v>0</v>
      </c>
      <c r="E4" s="101">
        <v>50</v>
      </c>
      <c r="F4" s="101">
        <v>37.5</v>
      </c>
      <c r="G4" s="101"/>
      <c r="H4" s="101">
        <v>25</v>
      </c>
      <c r="I4" s="101"/>
      <c r="J4" s="101">
        <v>6.5</v>
      </c>
      <c r="K4" s="101">
        <v>175</v>
      </c>
      <c r="L4" s="101">
        <v>0</v>
      </c>
      <c r="M4" s="101">
        <v>0</v>
      </c>
      <c r="N4" s="101">
        <v>0</v>
      </c>
      <c r="O4" s="101">
        <v>0</v>
      </c>
      <c r="P4" s="101"/>
      <c r="Q4" s="101">
        <v>0</v>
      </c>
      <c r="R4" s="101">
        <v>0</v>
      </c>
      <c r="S4" s="101">
        <f t="shared" si="0"/>
        <v>294</v>
      </c>
      <c r="T4" s="101">
        <v>0</v>
      </c>
      <c r="U4" s="101">
        <v>0</v>
      </c>
      <c r="V4" s="102">
        <f t="shared" si="1"/>
        <v>294</v>
      </c>
    </row>
    <row r="5" spans="1:22" ht="20.3" customHeight="1">
      <c r="A5" s="463"/>
      <c r="B5" s="96" t="s">
        <v>552</v>
      </c>
      <c r="C5" s="101">
        <v>0</v>
      </c>
      <c r="D5" s="101">
        <v>0</v>
      </c>
      <c r="E5" s="101">
        <v>75</v>
      </c>
      <c r="F5" s="101">
        <v>100</v>
      </c>
      <c r="G5" s="101">
        <v>0</v>
      </c>
      <c r="H5" s="101">
        <v>25</v>
      </c>
      <c r="I5" s="101">
        <v>0</v>
      </c>
      <c r="J5" s="101">
        <v>0</v>
      </c>
      <c r="K5" s="101">
        <v>75</v>
      </c>
      <c r="L5" s="101">
        <v>0</v>
      </c>
      <c r="M5" s="101">
        <v>0</v>
      </c>
      <c r="N5" s="101">
        <v>0</v>
      </c>
      <c r="O5" s="101">
        <v>0</v>
      </c>
      <c r="P5" s="101">
        <v>0</v>
      </c>
      <c r="Q5" s="101">
        <v>0</v>
      </c>
      <c r="R5" s="101">
        <v>0</v>
      </c>
      <c r="S5" s="101">
        <f t="shared" si="0"/>
        <v>275</v>
      </c>
      <c r="T5" s="101">
        <v>0</v>
      </c>
      <c r="U5" s="101">
        <v>0</v>
      </c>
      <c r="V5" s="102">
        <f t="shared" si="1"/>
        <v>275</v>
      </c>
    </row>
    <row r="6" spans="1:22" ht="20.3" customHeight="1">
      <c r="A6" s="463" t="s">
        <v>553</v>
      </c>
      <c r="B6" s="96" t="s">
        <v>550</v>
      </c>
      <c r="C6" s="101">
        <v>0</v>
      </c>
      <c r="D6" s="101">
        <v>4.5</v>
      </c>
      <c r="E6" s="101">
        <v>70.84</v>
      </c>
      <c r="F6" s="101">
        <v>65.2</v>
      </c>
      <c r="G6" s="101">
        <v>0</v>
      </c>
      <c r="H6" s="101">
        <v>1436</v>
      </c>
      <c r="I6" s="101">
        <v>0</v>
      </c>
      <c r="J6" s="101">
        <v>6</v>
      </c>
      <c r="K6" s="101">
        <v>16.5</v>
      </c>
      <c r="L6" s="101">
        <v>0</v>
      </c>
      <c r="M6" s="101">
        <v>0</v>
      </c>
      <c r="N6" s="101">
        <v>0</v>
      </c>
      <c r="O6" s="101">
        <v>0</v>
      </c>
      <c r="P6" s="101">
        <v>0</v>
      </c>
      <c r="Q6" s="101">
        <v>10</v>
      </c>
      <c r="R6" s="101">
        <v>41.5</v>
      </c>
      <c r="S6" s="101">
        <f t="shared" si="0"/>
        <v>1650.54</v>
      </c>
      <c r="T6" s="101">
        <v>0</v>
      </c>
      <c r="U6" s="101">
        <v>0</v>
      </c>
      <c r="V6" s="102">
        <f t="shared" si="1"/>
        <v>1650.54</v>
      </c>
    </row>
    <row r="7" spans="1:22" ht="20.3" customHeight="1">
      <c r="A7" s="463"/>
      <c r="B7" s="96" t="s">
        <v>554</v>
      </c>
      <c r="C7" s="101">
        <v>0</v>
      </c>
      <c r="D7" s="101">
        <v>0</v>
      </c>
      <c r="E7" s="101">
        <v>237.6</v>
      </c>
      <c r="F7" s="101">
        <v>208</v>
      </c>
      <c r="G7" s="101">
        <v>0</v>
      </c>
      <c r="H7" s="101">
        <v>12</v>
      </c>
      <c r="I7" s="101">
        <v>23</v>
      </c>
      <c r="J7" s="101">
        <v>19.8</v>
      </c>
      <c r="K7" s="101">
        <v>67.5</v>
      </c>
      <c r="L7" s="101">
        <v>0</v>
      </c>
      <c r="M7" s="101">
        <v>0</v>
      </c>
      <c r="N7" s="101">
        <v>0</v>
      </c>
      <c r="O7" s="101">
        <v>1.2</v>
      </c>
      <c r="P7" s="101">
        <v>0</v>
      </c>
      <c r="Q7" s="101">
        <v>8.5</v>
      </c>
      <c r="R7" s="101">
        <v>3.5</v>
      </c>
      <c r="S7" s="101">
        <f t="shared" si="0"/>
        <v>581.10000000000014</v>
      </c>
      <c r="T7" s="101">
        <v>0</v>
      </c>
      <c r="U7" s="101">
        <v>0</v>
      </c>
      <c r="V7" s="102">
        <f t="shared" si="1"/>
        <v>581.10000000000014</v>
      </c>
    </row>
    <row r="8" spans="1:22" ht="20.3" customHeight="1">
      <c r="A8" s="463" t="s">
        <v>555</v>
      </c>
      <c r="B8" s="96" t="s">
        <v>550</v>
      </c>
      <c r="C8" s="101">
        <v>12</v>
      </c>
      <c r="D8" s="101">
        <v>0</v>
      </c>
      <c r="E8" s="101">
        <v>12</v>
      </c>
      <c r="F8" s="101">
        <v>18</v>
      </c>
      <c r="G8" s="101">
        <v>0</v>
      </c>
      <c r="H8" s="101">
        <v>240</v>
      </c>
      <c r="I8" s="101">
        <v>0</v>
      </c>
      <c r="J8" s="101">
        <v>0</v>
      </c>
      <c r="K8" s="101">
        <v>27</v>
      </c>
      <c r="L8" s="101">
        <v>0</v>
      </c>
      <c r="M8" s="101">
        <v>0</v>
      </c>
      <c r="N8" s="101">
        <v>0</v>
      </c>
      <c r="O8" s="101">
        <v>0</v>
      </c>
      <c r="P8" s="101">
        <v>0</v>
      </c>
      <c r="Q8" s="101">
        <v>0</v>
      </c>
      <c r="R8" s="101">
        <v>0</v>
      </c>
      <c r="S8" s="101">
        <f t="shared" si="0"/>
        <v>309</v>
      </c>
      <c r="T8" s="101">
        <v>0</v>
      </c>
      <c r="U8" s="101">
        <v>0</v>
      </c>
      <c r="V8" s="102">
        <f t="shared" si="1"/>
        <v>309</v>
      </c>
    </row>
    <row r="9" spans="1:22" ht="20.3" customHeight="1">
      <c r="A9" s="463"/>
      <c r="B9" s="96" t="s">
        <v>556</v>
      </c>
      <c r="C9" s="101">
        <v>0</v>
      </c>
      <c r="D9" s="101">
        <v>0</v>
      </c>
      <c r="E9" s="101">
        <v>270</v>
      </c>
      <c r="F9" s="101">
        <v>300</v>
      </c>
      <c r="G9" s="101">
        <v>0</v>
      </c>
      <c r="H9" s="101">
        <v>240</v>
      </c>
      <c r="I9" s="101">
        <v>0</v>
      </c>
      <c r="J9" s="101">
        <v>0</v>
      </c>
      <c r="K9" s="101">
        <v>0</v>
      </c>
      <c r="L9" s="101">
        <v>0</v>
      </c>
      <c r="M9" s="101">
        <v>0</v>
      </c>
      <c r="N9" s="101">
        <v>0</v>
      </c>
      <c r="O9" s="101">
        <v>0</v>
      </c>
      <c r="P9" s="101">
        <v>0</v>
      </c>
      <c r="Q9" s="101">
        <v>0</v>
      </c>
      <c r="R9" s="101">
        <v>0</v>
      </c>
      <c r="S9" s="101">
        <f t="shared" si="0"/>
        <v>810</v>
      </c>
      <c r="T9" s="101">
        <v>0</v>
      </c>
      <c r="U9" s="101">
        <v>0</v>
      </c>
      <c r="V9" s="102">
        <f t="shared" si="1"/>
        <v>810</v>
      </c>
    </row>
    <row r="10" spans="1:22" ht="20.3" customHeight="1">
      <c r="A10" s="463"/>
      <c r="B10" s="96" t="s">
        <v>557</v>
      </c>
      <c r="C10" s="101">
        <v>0</v>
      </c>
      <c r="D10" s="101">
        <v>0</v>
      </c>
      <c r="E10" s="101">
        <v>60</v>
      </c>
      <c r="F10" s="101">
        <v>75</v>
      </c>
      <c r="G10" s="101">
        <v>0</v>
      </c>
      <c r="H10" s="101">
        <v>600</v>
      </c>
      <c r="I10" s="101">
        <v>0</v>
      </c>
      <c r="J10" s="101">
        <v>0</v>
      </c>
      <c r="K10" s="101">
        <v>9</v>
      </c>
      <c r="L10" s="101">
        <v>0</v>
      </c>
      <c r="M10" s="101">
        <v>0</v>
      </c>
      <c r="N10" s="101">
        <v>0</v>
      </c>
      <c r="O10" s="101">
        <v>0</v>
      </c>
      <c r="P10" s="101">
        <v>0</v>
      </c>
      <c r="Q10" s="101">
        <v>0</v>
      </c>
      <c r="R10" s="101">
        <v>0</v>
      </c>
      <c r="S10" s="101">
        <f t="shared" si="0"/>
        <v>744</v>
      </c>
      <c r="T10" s="101">
        <v>0</v>
      </c>
      <c r="U10" s="101">
        <v>0</v>
      </c>
      <c r="V10" s="102">
        <f t="shared" si="1"/>
        <v>744</v>
      </c>
    </row>
    <row r="11" spans="1:22" ht="20.3" customHeight="1">
      <c r="A11" s="463" t="s">
        <v>558</v>
      </c>
      <c r="B11" s="96" t="s">
        <v>550</v>
      </c>
      <c r="C11" s="101">
        <v>0</v>
      </c>
      <c r="D11" s="101">
        <v>8.8000000000000007</v>
      </c>
      <c r="E11" s="101">
        <v>0</v>
      </c>
      <c r="F11" s="101">
        <v>5.6</v>
      </c>
      <c r="G11" s="101">
        <v>0</v>
      </c>
      <c r="H11" s="101">
        <v>44</v>
      </c>
      <c r="I11" s="101">
        <v>42.7</v>
      </c>
      <c r="J11" s="101">
        <v>42.7</v>
      </c>
      <c r="K11" s="101">
        <v>48.8</v>
      </c>
      <c r="L11" s="101">
        <v>0</v>
      </c>
      <c r="M11" s="101">
        <v>0</v>
      </c>
      <c r="N11" s="101">
        <v>0</v>
      </c>
      <c r="O11" s="101">
        <v>10</v>
      </c>
      <c r="P11" s="101">
        <v>0</v>
      </c>
      <c r="Q11" s="101">
        <v>0</v>
      </c>
      <c r="R11" s="101">
        <v>5.4</v>
      </c>
      <c r="S11" s="101">
        <f t="shared" si="0"/>
        <v>208.00000000000003</v>
      </c>
      <c r="T11" s="101">
        <v>0</v>
      </c>
      <c r="U11" s="101">
        <v>0</v>
      </c>
      <c r="V11" s="102">
        <f t="shared" si="1"/>
        <v>208.00000000000003</v>
      </c>
    </row>
    <row r="12" spans="1:22" ht="20.3" customHeight="1">
      <c r="A12" s="463"/>
      <c r="B12" s="96" t="s">
        <v>559</v>
      </c>
      <c r="C12" s="101">
        <v>6</v>
      </c>
      <c r="D12" s="101">
        <v>56</v>
      </c>
      <c r="E12" s="101">
        <v>28</v>
      </c>
      <c r="F12" s="101">
        <v>28</v>
      </c>
      <c r="G12" s="101">
        <v>0</v>
      </c>
      <c r="H12" s="101">
        <v>280</v>
      </c>
      <c r="I12" s="101">
        <v>0</v>
      </c>
      <c r="J12" s="101">
        <v>0</v>
      </c>
      <c r="K12" s="101">
        <v>13.6</v>
      </c>
      <c r="L12" s="101">
        <v>0</v>
      </c>
      <c r="M12" s="101">
        <v>0</v>
      </c>
      <c r="N12" s="101">
        <v>10</v>
      </c>
      <c r="O12" s="101">
        <v>2</v>
      </c>
      <c r="P12" s="101">
        <v>0</v>
      </c>
      <c r="Q12" s="101">
        <v>0</v>
      </c>
      <c r="R12" s="101">
        <v>0.6</v>
      </c>
      <c r="S12" s="101">
        <f t="shared" si="0"/>
        <v>424.20000000000005</v>
      </c>
      <c r="T12" s="101">
        <v>0</v>
      </c>
      <c r="U12" s="101">
        <v>0</v>
      </c>
      <c r="V12" s="102">
        <f t="shared" si="1"/>
        <v>424.20000000000005</v>
      </c>
    </row>
    <row r="13" spans="1:22" ht="20.3" customHeight="1">
      <c r="A13" s="463" t="s">
        <v>560</v>
      </c>
      <c r="B13" s="96" t="s">
        <v>550</v>
      </c>
      <c r="C13" s="101">
        <v>0</v>
      </c>
      <c r="D13" s="101">
        <v>0</v>
      </c>
      <c r="E13" s="101">
        <v>0</v>
      </c>
      <c r="F13" s="101">
        <v>0</v>
      </c>
      <c r="G13" s="101">
        <v>0</v>
      </c>
      <c r="H13" s="101">
        <v>0</v>
      </c>
      <c r="I13" s="101">
        <v>15</v>
      </c>
      <c r="J13" s="101">
        <v>0</v>
      </c>
      <c r="K13" s="101">
        <v>24</v>
      </c>
      <c r="L13" s="101">
        <v>0</v>
      </c>
      <c r="M13" s="101">
        <v>0</v>
      </c>
      <c r="N13" s="101">
        <v>0</v>
      </c>
      <c r="O13" s="101">
        <v>0</v>
      </c>
      <c r="P13" s="101">
        <v>0</v>
      </c>
      <c r="Q13" s="101">
        <v>0</v>
      </c>
      <c r="R13" s="101">
        <v>0</v>
      </c>
      <c r="S13" s="101">
        <f t="shared" si="0"/>
        <v>39</v>
      </c>
      <c r="T13" s="101">
        <v>60</v>
      </c>
      <c r="U13" s="101">
        <v>0</v>
      </c>
      <c r="V13" s="102">
        <f t="shared" si="1"/>
        <v>99</v>
      </c>
    </row>
    <row r="14" spans="1:22" ht="20.3" customHeight="1">
      <c r="A14" s="463"/>
      <c r="B14" s="96" t="s">
        <v>561</v>
      </c>
      <c r="C14" s="101">
        <v>0</v>
      </c>
      <c r="D14" s="101">
        <v>0</v>
      </c>
      <c r="E14" s="101">
        <v>130</v>
      </c>
      <c r="F14" s="101">
        <v>120</v>
      </c>
      <c r="G14" s="101">
        <v>0</v>
      </c>
      <c r="H14" s="101">
        <v>195</v>
      </c>
      <c r="I14" s="101">
        <v>10</v>
      </c>
      <c r="J14" s="101">
        <v>10</v>
      </c>
      <c r="K14" s="101">
        <v>80</v>
      </c>
      <c r="L14" s="101">
        <v>0</v>
      </c>
      <c r="M14" s="101">
        <v>0</v>
      </c>
      <c r="N14" s="101">
        <v>75</v>
      </c>
      <c r="O14" s="101">
        <v>0</v>
      </c>
      <c r="P14" s="101">
        <v>0</v>
      </c>
      <c r="Q14" s="101">
        <v>0</v>
      </c>
      <c r="R14" s="101">
        <v>0</v>
      </c>
      <c r="S14" s="101">
        <f t="shared" si="0"/>
        <v>620</v>
      </c>
      <c r="T14" s="101">
        <v>10</v>
      </c>
      <c r="U14" s="101">
        <v>0</v>
      </c>
      <c r="V14" s="102">
        <f t="shared" si="1"/>
        <v>630</v>
      </c>
    </row>
    <row r="15" spans="1:22" ht="20.3" customHeight="1">
      <c r="A15" s="463"/>
      <c r="B15" s="96" t="s">
        <v>560</v>
      </c>
      <c r="C15" s="101">
        <v>7.5</v>
      </c>
      <c r="D15" s="101">
        <v>20</v>
      </c>
      <c r="E15" s="101">
        <v>130</v>
      </c>
      <c r="F15" s="101">
        <v>150</v>
      </c>
      <c r="G15" s="101">
        <v>0</v>
      </c>
      <c r="H15" s="101">
        <v>2500</v>
      </c>
      <c r="I15" s="101">
        <v>25</v>
      </c>
      <c r="J15" s="101">
        <v>15</v>
      </c>
      <c r="K15" s="101">
        <v>240</v>
      </c>
      <c r="L15" s="101">
        <v>0</v>
      </c>
      <c r="M15" s="101">
        <v>0</v>
      </c>
      <c r="N15" s="101">
        <v>150</v>
      </c>
      <c r="O15" s="101">
        <v>0</v>
      </c>
      <c r="P15" s="101">
        <v>0</v>
      </c>
      <c r="Q15" s="101">
        <v>0</v>
      </c>
      <c r="R15" s="101">
        <v>0</v>
      </c>
      <c r="S15" s="101">
        <f t="shared" si="0"/>
        <v>3237.5</v>
      </c>
      <c r="T15" s="101">
        <v>10</v>
      </c>
      <c r="U15" s="101">
        <v>0</v>
      </c>
      <c r="V15" s="102">
        <f t="shared" si="1"/>
        <v>3247.5</v>
      </c>
    </row>
    <row r="16" spans="1:22" ht="20.3" customHeight="1">
      <c r="A16" s="463" t="s">
        <v>562</v>
      </c>
      <c r="B16" s="96" t="s">
        <v>550</v>
      </c>
      <c r="C16" s="101"/>
      <c r="D16" s="101">
        <v>0</v>
      </c>
      <c r="E16" s="101">
        <v>0</v>
      </c>
      <c r="F16" s="101">
        <v>0</v>
      </c>
      <c r="G16" s="101">
        <v>0</v>
      </c>
      <c r="H16" s="101">
        <v>40</v>
      </c>
      <c r="I16" s="101">
        <v>0</v>
      </c>
      <c r="J16" s="101">
        <v>0</v>
      </c>
      <c r="K16" s="101">
        <v>0</v>
      </c>
      <c r="L16" s="101">
        <v>0</v>
      </c>
      <c r="M16" s="101">
        <v>0</v>
      </c>
      <c r="N16" s="101">
        <v>0</v>
      </c>
      <c r="O16" s="101">
        <v>0</v>
      </c>
      <c r="P16" s="101">
        <v>0</v>
      </c>
      <c r="Q16" s="101">
        <v>0</v>
      </c>
      <c r="R16" s="101">
        <v>0</v>
      </c>
      <c r="S16" s="101">
        <f t="shared" si="0"/>
        <v>40</v>
      </c>
      <c r="T16" s="101">
        <v>317.2</v>
      </c>
      <c r="U16" s="101">
        <v>0</v>
      </c>
      <c r="V16" s="102">
        <f t="shared" si="1"/>
        <v>357.2</v>
      </c>
    </row>
    <row r="17" spans="1:22" ht="20.3" customHeight="1">
      <c r="A17" s="463"/>
      <c r="B17" s="96" t="s">
        <v>562</v>
      </c>
      <c r="C17" s="101">
        <v>696</v>
      </c>
      <c r="D17" s="101">
        <v>935.2</v>
      </c>
      <c r="E17" s="101">
        <v>2259.9</v>
      </c>
      <c r="F17" s="101">
        <v>2554.8000000000002</v>
      </c>
      <c r="G17" s="101">
        <v>0</v>
      </c>
      <c r="H17" s="101">
        <v>82662</v>
      </c>
      <c r="I17" s="101">
        <v>6</v>
      </c>
      <c r="J17" s="101">
        <v>0.6</v>
      </c>
      <c r="K17" s="101">
        <v>2222</v>
      </c>
      <c r="L17" s="101">
        <v>0</v>
      </c>
      <c r="M17" s="101"/>
      <c r="N17" s="101">
        <v>1510</v>
      </c>
      <c r="O17" s="101">
        <v>81.27</v>
      </c>
      <c r="P17" s="101">
        <v>0</v>
      </c>
      <c r="Q17" s="101">
        <v>3</v>
      </c>
      <c r="R17" s="101">
        <v>0</v>
      </c>
      <c r="S17" s="101">
        <f t="shared" si="0"/>
        <v>92930.77</v>
      </c>
      <c r="T17" s="101">
        <v>203.6</v>
      </c>
      <c r="U17" s="101">
        <v>0</v>
      </c>
      <c r="V17" s="102">
        <f t="shared" si="1"/>
        <v>93134.37000000001</v>
      </c>
    </row>
    <row r="18" spans="1:22" ht="20.3" customHeight="1">
      <c r="A18" s="463" t="s">
        <v>563</v>
      </c>
      <c r="B18" s="96" t="s">
        <v>550</v>
      </c>
      <c r="C18" s="101">
        <v>0</v>
      </c>
      <c r="D18" s="101">
        <v>0</v>
      </c>
      <c r="E18" s="101">
        <v>0</v>
      </c>
      <c r="F18" s="101">
        <v>0</v>
      </c>
      <c r="G18" s="101">
        <v>0</v>
      </c>
      <c r="H18" s="101">
        <v>250</v>
      </c>
      <c r="I18" s="101">
        <v>0</v>
      </c>
      <c r="J18" s="101">
        <v>0</v>
      </c>
      <c r="K18" s="101">
        <v>7</v>
      </c>
      <c r="L18" s="101">
        <v>0</v>
      </c>
      <c r="M18" s="101">
        <v>0</v>
      </c>
      <c r="N18" s="101">
        <v>0</v>
      </c>
      <c r="O18" s="101">
        <v>0</v>
      </c>
      <c r="P18" s="101">
        <v>0</v>
      </c>
      <c r="Q18" s="101">
        <v>0</v>
      </c>
      <c r="R18" s="101">
        <v>0</v>
      </c>
      <c r="S18" s="101">
        <f t="shared" si="0"/>
        <v>257</v>
      </c>
      <c r="T18" s="101">
        <v>400</v>
      </c>
      <c r="U18" s="101">
        <v>0</v>
      </c>
      <c r="V18" s="102">
        <f t="shared" si="1"/>
        <v>657</v>
      </c>
    </row>
    <row r="19" spans="1:22" ht="20.3" customHeight="1">
      <c r="A19" s="463"/>
      <c r="B19" s="96" t="s">
        <v>564</v>
      </c>
      <c r="C19" s="101">
        <v>0</v>
      </c>
      <c r="D19" s="101">
        <v>24</v>
      </c>
      <c r="E19" s="101">
        <v>24</v>
      </c>
      <c r="F19" s="101">
        <v>0</v>
      </c>
      <c r="G19" s="101">
        <v>0</v>
      </c>
      <c r="H19" s="101">
        <v>50</v>
      </c>
      <c r="I19" s="101">
        <v>0</v>
      </c>
      <c r="J19" s="101">
        <v>0</v>
      </c>
      <c r="K19" s="101">
        <v>7</v>
      </c>
      <c r="L19" s="101">
        <v>0</v>
      </c>
      <c r="M19" s="101">
        <v>0</v>
      </c>
      <c r="N19" s="101">
        <v>15</v>
      </c>
      <c r="O19" s="101">
        <v>0</v>
      </c>
      <c r="P19" s="101">
        <v>0</v>
      </c>
      <c r="Q19" s="101">
        <v>0</v>
      </c>
      <c r="R19" s="101">
        <v>0</v>
      </c>
      <c r="S19" s="101">
        <f t="shared" si="0"/>
        <v>120</v>
      </c>
      <c r="T19" s="101">
        <v>40</v>
      </c>
      <c r="U19" s="101">
        <v>0</v>
      </c>
      <c r="V19" s="102">
        <f t="shared" si="1"/>
        <v>160</v>
      </c>
    </row>
    <row r="20" spans="1:22" ht="20.3" customHeight="1">
      <c r="A20" s="463"/>
      <c r="B20" s="96" t="s">
        <v>565</v>
      </c>
      <c r="C20" s="101">
        <v>0</v>
      </c>
      <c r="D20" s="101">
        <v>0</v>
      </c>
      <c r="E20" s="101">
        <v>24</v>
      </c>
      <c r="F20" s="101">
        <v>12</v>
      </c>
      <c r="G20" s="101">
        <v>0</v>
      </c>
      <c r="H20" s="101">
        <v>75</v>
      </c>
      <c r="I20" s="101">
        <v>0</v>
      </c>
      <c r="J20" s="101">
        <v>0</v>
      </c>
      <c r="K20" s="101">
        <v>7</v>
      </c>
      <c r="L20" s="101">
        <v>0</v>
      </c>
      <c r="M20" s="101">
        <v>0</v>
      </c>
      <c r="N20" s="101">
        <v>15</v>
      </c>
      <c r="O20" s="101">
        <v>0</v>
      </c>
      <c r="P20" s="101">
        <v>0</v>
      </c>
      <c r="Q20" s="101">
        <v>0</v>
      </c>
      <c r="R20" s="101">
        <v>0</v>
      </c>
      <c r="S20" s="101">
        <f t="shared" si="0"/>
        <v>133</v>
      </c>
      <c r="T20" s="101">
        <v>80</v>
      </c>
      <c r="U20" s="101">
        <v>0</v>
      </c>
      <c r="V20" s="102">
        <f t="shared" si="1"/>
        <v>213</v>
      </c>
    </row>
    <row r="21" spans="1:22" ht="20.3" customHeight="1">
      <c r="A21" s="463"/>
      <c r="B21" s="96" t="s">
        <v>566</v>
      </c>
      <c r="C21" s="101">
        <v>0</v>
      </c>
      <c r="D21" s="101">
        <v>0</v>
      </c>
      <c r="E21" s="101">
        <v>48</v>
      </c>
      <c r="F21" s="101">
        <v>36</v>
      </c>
      <c r="G21" s="101">
        <v>0</v>
      </c>
      <c r="H21" s="101">
        <v>75</v>
      </c>
      <c r="I21" s="101">
        <v>0</v>
      </c>
      <c r="J21" s="101">
        <v>0</v>
      </c>
      <c r="K21" s="101">
        <v>7</v>
      </c>
      <c r="L21" s="101">
        <v>0</v>
      </c>
      <c r="M21" s="101">
        <v>0</v>
      </c>
      <c r="N21" s="101">
        <v>15</v>
      </c>
      <c r="O21" s="101">
        <v>0</v>
      </c>
      <c r="P21" s="101">
        <v>0</v>
      </c>
      <c r="Q21" s="101">
        <v>0</v>
      </c>
      <c r="R21" s="101">
        <v>0</v>
      </c>
      <c r="S21" s="101">
        <f t="shared" si="0"/>
        <v>181</v>
      </c>
      <c r="T21" s="101">
        <v>20</v>
      </c>
      <c r="U21" s="101">
        <v>0</v>
      </c>
      <c r="V21" s="102">
        <f t="shared" si="1"/>
        <v>201</v>
      </c>
    </row>
    <row r="22" spans="1:22" ht="20.3" customHeight="1">
      <c r="A22" s="463" t="s">
        <v>567</v>
      </c>
      <c r="B22" s="96" t="s">
        <v>568</v>
      </c>
      <c r="C22" s="101">
        <v>8</v>
      </c>
      <c r="D22" s="101">
        <v>0</v>
      </c>
      <c r="E22" s="101">
        <v>28.6</v>
      </c>
      <c r="F22" s="101">
        <v>24</v>
      </c>
      <c r="G22" s="101">
        <v>0</v>
      </c>
      <c r="H22" s="101">
        <v>1945</v>
      </c>
      <c r="I22" s="101">
        <v>3.6</v>
      </c>
      <c r="J22" s="101"/>
      <c r="K22" s="101">
        <v>1</v>
      </c>
      <c r="L22" s="101">
        <v>0</v>
      </c>
      <c r="M22" s="101">
        <v>0</v>
      </c>
      <c r="N22" s="101"/>
      <c r="O22" s="101">
        <v>0</v>
      </c>
      <c r="P22" s="101">
        <v>0</v>
      </c>
      <c r="Q22" s="101">
        <v>0</v>
      </c>
      <c r="R22" s="101">
        <v>0</v>
      </c>
      <c r="S22" s="101">
        <f t="shared" si="0"/>
        <v>2010.1999999999998</v>
      </c>
      <c r="T22" s="101">
        <v>410.2</v>
      </c>
      <c r="U22" s="101">
        <v>0</v>
      </c>
      <c r="V22" s="102">
        <f t="shared" si="1"/>
        <v>2420.3999999999996</v>
      </c>
    </row>
    <row r="23" spans="1:22" ht="20.3" customHeight="1">
      <c r="A23" s="463"/>
      <c r="B23" s="96" t="s">
        <v>569</v>
      </c>
      <c r="C23" s="101">
        <v>0</v>
      </c>
      <c r="D23" s="101">
        <v>0</v>
      </c>
      <c r="E23" s="101">
        <v>45.5</v>
      </c>
      <c r="F23" s="101">
        <v>52.5</v>
      </c>
      <c r="G23" s="101">
        <v>0</v>
      </c>
      <c r="H23" s="101">
        <v>2037.5</v>
      </c>
      <c r="I23" s="101">
        <v>0</v>
      </c>
      <c r="J23" s="101">
        <v>2</v>
      </c>
      <c r="K23" s="101">
        <v>3</v>
      </c>
      <c r="L23" s="101">
        <v>0</v>
      </c>
      <c r="M23" s="101">
        <v>0</v>
      </c>
      <c r="N23" s="101"/>
      <c r="O23" s="101">
        <v>0</v>
      </c>
      <c r="P23" s="101">
        <v>0</v>
      </c>
      <c r="Q23" s="101">
        <v>0</v>
      </c>
      <c r="R23" s="101">
        <v>0</v>
      </c>
      <c r="S23" s="101">
        <f t="shared" si="0"/>
        <v>2140.5</v>
      </c>
      <c r="T23" s="101">
        <v>11.2</v>
      </c>
      <c r="U23" s="101">
        <v>0</v>
      </c>
      <c r="V23" s="102">
        <f t="shared" si="1"/>
        <v>2151.6999999999998</v>
      </c>
    </row>
    <row r="24" spans="1:22" ht="20.3" customHeight="1">
      <c r="A24" s="463"/>
      <c r="B24" s="96" t="s">
        <v>570</v>
      </c>
      <c r="C24" s="101">
        <v>8</v>
      </c>
      <c r="D24" s="101">
        <v>0</v>
      </c>
      <c r="E24" s="101">
        <v>16.899999999999999</v>
      </c>
      <c r="F24" s="101">
        <v>12</v>
      </c>
      <c r="G24" s="101">
        <v>0</v>
      </c>
      <c r="H24" s="101">
        <v>300</v>
      </c>
      <c r="I24" s="101">
        <v>6</v>
      </c>
      <c r="J24" s="101"/>
      <c r="K24" s="101">
        <v>8</v>
      </c>
      <c r="L24" s="101"/>
      <c r="M24" s="101"/>
      <c r="N24" s="101">
        <v>10</v>
      </c>
      <c r="O24" s="101">
        <v>0</v>
      </c>
      <c r="P24" s="101">
        <v>0</v>
      </c>
      <c r="Q24" s="101">
        <v>0</v>
      </c>
      <c r="R24" s="101">
        <v>0</v>
      </c>
      <c r="S24" s="101">
        <f t="shared" si="0"/>
        <v>360.9</v>
      </c>
      <c r="T24" s="101">
        <v>0</v>
      </c>
      <c r="U24" s="101">
        <v>0</v>
      </c>
      <c r="V24" s="102">
        <f t="shared" si="1"/>
        <v>360.9</v>
      </c>
    </row>
    <row r="25" spans="1:22" ht="20.3" customHeight="1">
      <c r="A25" s="463" t="s">
        <v>571</v>
      </c>
      <c r="B25" s="96" t="s">
        <v>550</v>
      </c>
      <c r="C25" s="101">
        <v>82.4</v>
      </c>
      <c r="D25" s="101">
        <v>0</v>
      </c>
      <c r="E25" s="101">
        <v>0</v>
      </c>
      <c r="F25" s="101">
        <v>0</v>
      </c>
      <c r="G25" s="101">
        <v>0</v>
      </c>
      <c r="H25" s="101">
        <v>92.7</v>
      </c>
      <c r="I25" s="101">
        <v>7.21</v>
      </c>
      <c r="J25" s="101">
        <v>12.36</v>
      </c>
      <c r="K25" s="101">
        <v>15.45</v>
      </c>
      <c r="L25" s="101">
        <v>0</v>
      </c>
      <c r="M25" s="101">
        <v>0</v>
      </c>
      <c r="N25" s="101">
        <v>0</v>
      </c>
      <c r="O25" s="101">
        <v>0</v>
      </c>
      <c r="P25" s="101">
        <v>0</v>
      </c>
      <c r="Q25" s="101">
        <v>0</v>
      </c>
      <c r="R25" s="101">
        <v>15.45</v>
      </c>
      <c r="S25" s="101">
        <f t="shared" si="0"/>
        <v>225.57</v>
      </c>
      <c r="T25" s="101">
        <v>1236</v>
      </c>
      <c r="U25" s="101"/>
      <c r="V25" s="102">
        <f t="shared" si="1"/>
        <v>1461.57</v>
      </c>
    </row>
    <row r="26" spans="1:22" ht="20.3" customHeight="1">
      <c r="A26" s="463"/>
      <c r="B26" s="96" t="s">
        <v>572</v>
      </c>
      <c r="C26" s="101">
        <v>12.36</v>
      </c>
      <c r="D26" s="101">
        <v>0</v>
      </c>
      <c r="E26" s="101">
        <v>23.175000000000001</v>
      </c>
      <c r="F26" s="101">
        <v>15.45</v>
      </c>
      <c r="G26" s="101">
        <v>0</v>
      </c>
      <c r="H26" s="101">
        <v>61.8</v>
      </c>
      <c r="I26" s="101">
        <v>0</v>
      </c>
      <c r="J26" s="101">
        <v>0</v>
      </c>
      <c r="K26" s="101">
        <v>5.15</v>
      </c>
      <c r="L26" s="101">
        <v>0</v>
      </c>
      <c r="M26" s="101">
        <v>0</v>
      </c>
      <c r="N26" s="101">
        <v>0</v>
      </c>
      <c r="O26" s="101">
        <v>0</v>
      </c>
      <c r="P26" s="101">
        <v>0</v>
      </c>
      <c r="Q26" s="101">
        <v>0</v>
      </c>
      <c r="R26" s="101">
        <v>5.15</v>
      </c>
      <c r="S26" s="101">
        <f t="shared" si="0"/>
        <v>123.08500000000001</v>
      </c>
      <c r="T26" s="101">
        <v>144.19999999999999</v>
      </c>
      <c r="U26" s="101"/>
      <c r="V26" s="102">
        <f t="shared" si="1"/>
        <v>267.28499999999997</v>
      </c>
    </row>
    <row r="27" spans="1:22" ht="20.3" customHeight="1">
      <c r="A27" s="463"/>
      <c r="B27" s="96" t="s">
        <v>573</v>
      </c>
      <c r="C27" s="101">
        <v>41.2</v>
      </c>
      <c r="D27" s="101">
        <v>0</v>
      </c>
      <c r="E27" s="101">
        <v>46.35</v>
      </c>
      <c r="F27" s="101">
        <v>30.9</v>
      </c>
      <c r="G27" s="101">
        <v>0</v>
      </c>
      <c r="H27" s="101">
        <v>61.8</v>
      </c>
      <c r="I27" s="101">
        <v>7.21</v>
      </c>
      <c r="J27" s="101">
        <v>4.12</v>
      </c>
      <c r="K27" s="101">
        <v>5.15</v>
      </c>
      <c r="L27" s="101">
        <v>0</v>
      </c>
      <c r="M27" s="101">
        <v>0</v>
      </c>
      <c r="N27" s="101">
        <v>0</v>
      </c>
      <c r="O27" s="101">
        <v>0</v>
      </c>
      <c r="P27" s="101">
        <v>0</v>
      </c>
      <c r="Q27" s="101">
        <v>0</v>
      </c>
      <c r="R27" s="101">
        <v>0</v>
      </c>
      <c r="S27" s="101">
        <f t="shared" si="0"/>
        <v>196.73000000000002</v>
      </c>
      <c r="T27" s="101">
        <v>515</v>
      </c>
      <c r="U27" s="101"/>
      <c r="V27" s="102">
        <f t="shared" si="1"/>
        <v>711.73</v>
      </c>
    </row>
    <row r="28" spans="1:22" ht="20.3" customHeight="1">
      <c r="A28" s="96" t="s">
        <v>574</v>
      </c>
      <c r="B28" s="96" t="s">
        <v>550</v>
      </c>
      <c r="C28" s="101"/>
      <c r="D28" s="101">
        <v>0</v>
      </c>
      <c r="E28" s="101">
        <v>0</v>
      </c>
      <c r="F28" s="101">
        <v>0</v>
      </c>
      <c r="G28" s="101">
        <v>0</v>
      </c>
      <c r="H28" s="101">
        <v>0</v>
      </c>
      <c r="I28" s="101">
        <v>0</v>
      </c>
      <c r="J28" s="101" t="s">
        <v>601</v>
      </c>
      <c r="K28" s="101">
        <v>0</v>
      </c>
      <c r="L28" s="101">
        <v>0</v>
      </c>
      <c r="M28" s="101"/>
      <c r="N28" s="101">
        <v>0</v>
      </c>
      <c r="O28" s="101">
        <v>0</v>
      </c>
      <c r="P28" s="101">
        <v>0</v>
      </c>
      <c r="Q28" s="101">
        <v>0</v>
      </c>
      <c r="R28" s="101">
        <v>0</v>
      </c>
      <c r="S28" s="101">
        <f t="shared" si="0"/>
        <v>0</v>
      </c>
      <c r="T28" s="101"/>
      <c r="U28" s="101"/>
      <c r="V28" s="102">
        <f t="shared" si="1"/>
        <v>0</v>
      </c>
    </row>
    <row r="29" spans="1:22" ht="20.3" customHeight="1">
      <c r="A29" s="463" t="s">
        <v>575</v>
      </c>
      <c r="B29" s="463"/>
      <c r="C29" s="101">
        <f t="shared" ref="C29:V29" si="2">SUM(C3:C28)</f>
        <v>873.46</v>
      </c>
      <c r="D29" s="101">
        <f t="shared" si="2"/>
        <v>1123.5</v>
      </c>
      <c r="E29" s="101">
        <f t="shared" si="2"/>
        <v>3629.8650000000002</v>
      </c>
      <c r="F29" s="101">
        <f t="shared" si="2"/>
        <v>3882.4500000000003</v>
      </c>
      <c r="G29" s="101">
        <f t="shared" si="2"/>
        <v>0</v>
      </c>
      <c r="H29" s="101">
        <f t="shared" si="2"/>
        <v>93247.8</v>
      </c>
      <c r="I29" s="101">
        <f t="shared" si="2"/>
        <v>156.72</v>
      </c>
      <c r="J29" s="101">
        <f t="shared" si="2"/>
        <v>122.33</v>
      </c>
      <c r="K29" s="101">
        <f t="shared" si="2"/>
        <v>3101.65</v>
      </c>
      <c r="L29" s="101">
        <f t="shared" si="2"/>
        <v>0</v>
      </c>
      <c r="M29" s="101">
        <f t="shared" si="2"/>
        <v>0</v>
      </c>
      <c r="N29" s="101">
        <f t="shared" si="2"/>
        <v>1800</v>
      </c>
      <c r="O29" s="101">
        <f t="shared" si="2"/>
        <v>94.47</v>
      </c>
      <c r="P29" s="101">
        <f t="shared" si="2"/>
        <v>87.5</v>
      </c>
      <c r="Q29" s="101">
        <f t="shared" si="2"/>
        <v>21.5</v>
      </c>
      <c r="R29" s="101">
        <f t="shared" si="2"/>
        <v>71.600000000000009</v>
      </c>
      <c r="S29" s="101">
        <f t="shared" si="2"/>
        <v>108212.845</v>
      </c>
      <c r="T29" s="101">
        <f t="shared" si="2"/>
        <v>3457.3999999999996</v>
      </c>
      <c r="U29" s="101">
        <f t="shared" si="2"/>
        <v>0</v>
      </c>
      <c r="V29" s="102">
        <f t="shared" si="2"/>
        <v>111670.245</v>
      </c>
    </row>
    <row r="30" spans="1:22" ht="20.3" customHeight="1">
      <c r="A30" s="96" t="s">
        <v>576</v>
      </c>
      <c r="B30" s="103" t="s">
        <v>602</v>
      </c>
      <c r="C30" s="101">
        <v>1500</v>
      </c>
      <c r="D30" s="101">
        <v>320</v>
      </c>
      <c r="E30" s="101">
        <v>1020</v>
      </c>
      <c r="F30" s="101">
        <v>3600</v>
      </c>
      <c r="G30" s="101">
        <v>75</v>
      </c>
      <c r="H30" s="101">
        <v>1530</v>
      </c>
      <c r="I30" s="101">
        <v>0</v>
      </c>
      <c r="J30" s="101">
        <v>420</v>
      </c>
      <c r="K30" s="101">
        <v>400</v>
      </c>
      <c r="L30" s="101">
        <v>0</v>
      </c>
      <c r="M30" s="101">
        <v>20</v>
      </c>
      <c r="N30" s="101">
        <v>1500</v>
      </c>
      <c r="O30" s="101">
        <v>0</v>
      </c>
      <c r="P30" s="101">
        <v>0</v>
      </c>
      <c r="Q30" s="101">
        <v>250</v>
      </c>
      <c r="R30" s="101">
        <v>2000</v>
      </c>
      <c r="S30" s="101">
        <f t="shared" ref="S30:S40" si="3">SUM(C30:R30)</f>
        <v>12635</v>
      </c>
      <c r="T30" s="101">
        <v>6300</v>
      </c>
      <c r="U30" s="101"/>
      <c r="V30" s="102">
        <f t="shared" ref="V30:V40" si="4">SUM(S30:U30)</f>
        <v>18935</v>
      </c>
    </row>
    <row r="31" spans="1:22" ht="20.3" customHeight="1">
      <c r="A31" s="96" t="s">
        <v>578</v>
      </c>
      <c r="B31" s="96" t="s">
        <v>579</v>
      </c>
      <c r="C31" s="101">
        <v>472.5</v>
      </c>
      <c r="D31" s="101">
        <v>0</v>
      </c>
      <c r="E31" s="101">
        <v>221.2</v>
      </c>
      <c r="F31" s="101">
        <v>221.2</v>
      </c>
      <c r="G31" s="101">
        <v>0</v>
      </c>
      <c r="H31" s="101">
        <v>2090</v>
      </c>
      <c r="I31" s="101">
        <v>1.6</v>
      </c>
      <c r="J31" s="101">
        <v>1.6</v>
      </c>
      <c r="K31" s="101">
        <v>113.4</v>
      </c>
      <c r="L31" s="101">
        <v>0</v>
      </c>
      <c r="M31" s="101">
        <v>2.8</v>
      </c>
      <c r="N31" s="101">
        <v>188</v>
      </c>
      <c r="O31" s="101">
        <v>0</v>
      </c>
      <c r="P31" s="101">
        <v>0</v>
      </c>
      <c r="Q31" s="101">
        <v>0</v>
      </c>
      <c r="R31" s="101">
        <v>0</v>
      </c>
      <c r="S31" s="101">
        <f t="shared" si="3"/>
        <v>3312.3</v>
      </c>
      <c r="T31" s="101">
        <v>1166</v>
      </c>
      <c r="U31" s="101"/>
      <c r="V31" s="102">
        <f t="shared" si="4"/>
        <v>4478.3</v>
      </c>
    </row>
    <row r="32" spans="1:22" ht="20.3" customHeight="1">
      <c r="A32" s="96" t="s">
        <v>580</v>
      </c>
      <c r="B32" s="96" t="s">
        <v>581</v>
      </c>
      <c r="C32" s="101">
        <v>0</v>
      </c>
      <c r="D32" s="101">
        <v>0</v>
      </c>
      <c r="E32" s="101">
        <v>5</v>
      </c>
      <c r="F32" s="101">
        <v>8</v>
      </c>
      <c r="G32" s="101">
        <v>0</v>
      </c>
      <c r="H32" s="101">
        <v>800</v>
      </c>
      <c r="I32" s="101">
        <v>0</v>
      </c>
      <c r="J32" s="101">
        <v>0</v>
      </c>
      <c r="K32" s="101">
        <v>0</v>
      </c>
      <c r="L32" s="101">
        <v>0</v>
      </c>
      <c r="M32" s="101">
        <v>0</v>
      </c>
      <c r="N32" s="101">
        <v>0</v>
      </c>
      <c r="O32" s="101">
        <v>0</v>
      </c>
      <c r="P32" s="101">
        <v>0</v>
      </c>
      <c r="Q32" s="101">
        <v>0</v>
      </c>
      <c r="R32" s="101">
        <v>0</v>
      </c>
      <c r="S32" s="101">
        <f t="shared" si="3"/>
        <v>813</v>
      </c>
      <c r="T32" s="101">
        <v>15</v>
      </c>
      <c r="U32" s="101"/>
      <c r="V32" s="102">
        <f t="shared" si="4"/>
        <v>828</v>
      </c>
    </row>
    <row r="33" spans="1:22" ht="20.3" customHeight="1">
      <c r="A33" s="463" t="s">
        <v>582</v>
      </c>
      <c r="B33" s="96" t="s">
        <v>583</v>
      </c>
      <c r="C33" s="101">
        <v>12</v>
      </c>
      <c r="D33" s="101">
        <v>0</v>
      </c>
      <c r="E33" s="101">
        <v>66</v>
      </c>
      <c r="F33" s="101">
        <v>62</v>
      </c>
      <c r="G33" s="101">
        <v>0</v>
      </c>
      <c r="H33" s="101">
        <v>750</v>
      </c>
      <c r="I33" s="101">
        <v>0</v>
      </c>
      <c r="J33" s="101">
        <v>0</v>
      </c>
      <c r="K33" s="101">
        <v>2.5000000000000001E-2</v>
      </c>
      <c r="L33" s="101">
        <v>0</v>
      </c>
      <c r="M33" s="101">
        <v>0</v>
      </c>
      <c r="N33" s="101">
        <v>1</v>
      </c>
      <c r="O33" s="101"/>
      <c r="P33" s="101">
        <v>0</v>
      </c>
      <c r="Q33" s="101">
        <v>0</v>
      </c>
      <c r="R33" s="101">
        <v>0</v>
      </c>
      <c r="S33" s="101">
        <f t="shared" si="3"/>
        <v>891.02499999999998</v>
      </c>
      <c r="T33" s="101">
        <v>14.4</v>
      </c>
      <c r="U33" s="101"/>
      <c r="V33" s="102">
        <f t="shared" si="4"/>
        <v>905.42499999999995</v>
      </c>
    </row>
    <row r="34" spans="1:22" ht="20.3" customHeight="1">
      <c r="A34" s="463"/>
      <c r="B34" s="96" t="s">
        <v>584</v>
      </c>
      <c r="C34" s="101">
        <v>8</v>
      </c>
      <c r="D34" s="101">
        <v>0</v>
      </c>
      <c r="E34" s="101">
        <v>64</v>
      </c>
      <c r="F34" s="101">
        <v>40</v>
      </c>
      <c r="G34" s="101">
        <v>0</v>
      </c>
      <c r="H34" s="101">
        <v>680</v>
      </c>
      <c r="I34" s="101">
        <v>0</v>
      </c>
      <c r="J34" s="101">
        <v>0</v>
      </c>
      <c r="K34" s="101">
        <v>1.4999999999999999E-2</v>
      </c>
      <c r="L34" s="101">
        <v>0</v>
      </c>
      <c r="M34" s="101">
        <v>0</v>
      </c>
      <c r="N34" s="101">
        <v>0.8</v>
      </c>
      <c r="O34" s="101">
        <v>0</v>
      </c>
      <c r="P34" s="101">
        <v>0</v>
      </c>
      <c r="Q34" s="101">
        <v>0</v>
      </c>
      <c r="R34" s="101">
        <v>0</v>
      </c>
      <c r="S34" s="101">
        <f t="shared" si="3"/>
        <v>792.81499999999994</v>
      </c>
      <c r="T34" s="101">
        <v>4</v>
      </c>
      <c r="U34" s="101"/>
      <c r="V34" s="102">
        <f t="shared" si="4"/>
        <v>796.81499999999994</v>
      </c>
    </row>
    <row r="35" spans="1:22" ht="20.3" customHeight="1">
      <c r="A35" s="463"/>
      <c r="B35" s="96" t="s">
        <v>603</v>
      </c>
      <c r="C35" s="101">
        <v>30</v>
      </c>
      <c r="D35" s="101">
        <v>0</v>
      </c>
      <c r="E35" s="101">
        <v>64</v>
      </c>
      <c r="F35" s="101">
        <v>72</v>
      </c>
      <c r="G35" s="101">
        <v>1</v>
      </c>
      <c r="H35" s="101">
        <v>720</v>
      </c>
      <c r="I35" s="101">
        <v>0</v>
      </c>
      <c r="J35" s="101">
        <v>0</v>
      </c>
      <c r="K35" s="101">
        <v>2.5000000000000001E-2</v>
      </c>
      <c r="L35" s="101">
        <v>0</v>
      </c>
      <c r="M35" s="101">
        <v>0</v>
      </c>
      <c r="N35" s="101">
        <v>1.2</v>
      </c>
      <c r="O35" s="101">
        <v>0</v>
      </c>
      <c r="P35" s="101">
        <v>0</v>
      </c>
      <c r="Q35" s="101">
        <v>0</v>
      </c>
      <c r="R35" s="101">
        <v>0</v>
      </c>
      <c r="S35" s="101">
        <f t="shared" si="3"/>
        <v>888.22500000000002</v>
      </c>
      <c r="T35" s="101">
        <v>12.8</v>
      </c>
      <c r="U35" s="101"/>
      <c r="V35" s="102">
        <f t="shared" si="4"/>
        <v>901.02499999999998</v>
      </c>
    </row>
    <row r="36" spans="1:22" ht="20.3" customHeight="1">
      <c r="A36" s="96" t="s">
        <v>586</v>
      </c>
      <c r="B36" s="96" t="s">
        <v>604</v>
      </c>
      <c r="C36" s="101">
        <v>60</v>
      </c>
      <c r="D36" s="101">
        <v>0</v>
      </c>
      <c r="E36" s="101">
        <v>225</v>
      </c>
      <c r="F36" s="101">
        <v>300</v>
      </c>
      <c r="G36" s="101">
        <v>0</v>
      </c>
      <c r="H36" s="101">
        <v>225</v>
      </c>
      <c r="I36" s="101">
        <v>0</v>
      </c>
      <c r="J36" s="101">
        <v>0</v>
      </c>
      <c r="K36" s="101">
        <v>0</v>
      </c>
      <c r="L36" s="101">
        <v>0</v>
      </c>
      <c r="M36" s="101">
        <v>0</v>
      </c>
      <c r="N36" s="101">
        <v>30</v>
      </c>
      <c r="O36" s="101">
        <v>0</v>
      </c>
      <c r="P36" s="101">
        <v>0</v>
      </c>
      <c r="Q36" s="101">
        <v>0</v>
      </c>
      <c r="R36" s="101">
        <v>0</v>
      </c>
      <c r="S36" s="101">
        <f t="shared" si="3"/>
        <v>840</v>
      </c>
      <c r="T36" s="101">
        <v>1500</v>
      </c>
      <c r="U36" s="101"/>
      <c r="V36" s="102">
        <f t="shared" si="4"/>
        <v>2340</v>
      </c>
    </row>
    <row r="37" spans="1:22" ht="20.3" customHeight="1">
      <c r="A37" s="463" t="s">
        <v>588</v>
      </c>
      <c r="B37" s="96" t="s">
        <v>589</v>
      </c>
      <c r="C37" s="101">
        <v>0</v>
      </c>
      <c r="D37" s="101">
        <v>0</v>
      </c>
      <c r="E37" s="101">
        <v>100</v>
      </c>
      <c r="F37" s="101">
        <v>40</v>
      </c>
      <c r="G37" s="101">
        <v>0</v>
      </c>
      <c r="H37" s="101">
        <v>760</v>
      </c>
      <c r="I37" s="101">
        <v>0</v>
      </c>
      <c r="J37" s="101">
        <v>0</v>
      </c>
      <c r="K37" s="101">
        <v>25</v>
      </c>
      <c r="L37" s="101">
        <v>0</v>
      </c>
      <c r="M37" s="101">
        <v>0</v>
      </c>
      <c r="N37" s="101">
        <v>80</v>
      </c>
      <c r="O37" s="101">
        <v>0</v>
      </c>
      <c r="P37" s="101">
        <v>0</v>
      </c>
      <c r="Q37" s="101">
        <v>0</v>
      </c>
      <c r="R37" s="101">
        <v>0</v>
      </c>
      <c r="S37" s="101">
        <f t="shared" si="3"/>
        <v>1005</v>
      </c>
      <c r="T37" s="101">
        <v>0</v>
      </c>
      <c r="U37" s="101"/>
      <c r="V37" s="102">
        <f t="shared" si="4"/>
        <v>1005</v>
      </c>
    </row>
    <row r="38" spans="1:22" ht="20.3" customHeight="1">
      <c r="A38" s="463"/>
      <c r="B38" s="96" t="s">
        <v>590</v>
      </c>
      <c r="C38" s="101">
        <v>0</v>
      </c>
      <c r="D38" s="101">
        <v>0</v>
      </c>
      <c r="E38" s="101">
        <v>100</v>
      </c>
      <c r="F38" s="101">
        <v>80</v>
      </c>
      <c r="G38" s="101">
        <v>0</v>
      </c>
      <c r="H38" s="101">
        <v>0</v>
      </c>
      <c r="I38" s="101">
        <v>0</v>
      </c>
      <c r="J38" s="101">
        <v>0</v>
      </c>
      <c r="K38" s="101">
        <v>25</v>
      </c>
      <c r="L38" s="101">
        <v>0</v>
      </c>
      <c r="M38" s="101">
        <v>0</v>
      </c>
      <c r="N38" s="101">
        <v>80</v>
      </c>
      <c r="O38" s="101">
        <v>0</v>
      </c>
      <c r="P38" s="101">
        <v>500</v>
      </c>
      <c r="Q38" s="101">
        <v>0</v>
      </c>
      <c r="R38" s="101">
        <v>0</v>
      </c>
      <c r="S38" s="101">
        <f t="shared" si="3"/>
        <v>785</v>
      </c>
      <c r="T38" s="101">
        <v>0</v>
      </c>
      <c r="U38" s="101"/>
      <c r="V38" s="102">
        <f t="shared" si="4"/>
        <v>785</v>
      </c>
    </row>
    <row r="39" spans="1:22" ht="20.3" customHeight="1">
      <c r="A39" s="463"/>
      <c r="B39" s="96" t="s">
        <v>591</v>
      </c>
      <c r="C39" s="101">
        <v>0</v>
      </c>
      <c r="D39" s="101">
        <v>0</v>
      </c>
      <c r="E39" s="101">
        <v>200</v>
      </c>
      <c r="F39" s="101">
        <v>20</v>
      </c>
      <c r="G39" s="101">
        <v>0</v>
      </c>
      <c r="H39" s="101">
        <v>0</v>
      </c>
      <c r="I39" s="101">
        <v>0</v>
      </c>
      <c r="J39" s="101">
        <v>0</v>
      </c>
      <c r="K39" s="101">
        <v>0</v>
      </c>
      <c r="L39" s="101">
        <v>0</v>
      </c>
      <c r="M39" s="101">
        <v>0</v>
      </c>
      <c r="N39" s="101">
        <v>0</v>
      </c>
      <c r="O39" s="101">
        <v>0</v>
      </c>
      <c r="P39" s="101">
        <v>0</v>
      </c>
      <c r="Q39" s="101">
        <v>0</v>
      </c>
      <c r="R39" s="101">
        <v>0</v>
      </c>
      <c r="S39" s="101">
        <f t="shared" si="3"/>
        <v>220</v>
      </c>
      <c r="T39" s="101">
        <v>0</v>
      </c>
      <c r="U39" s="101"/>
      <c r="V39" s="102">
        <f t="shared" si="4"/>
        <v>220</v>
      </c>
    </row>
    <row r="40" spans="1:22" ht="20.3" customHeight="1">
      <c r="A40" s="96" t="s">
        <v>592</v>
      </c>
      <c r="B40" s="96" t="s">
        <v>593</v>
      </c>
      <c r="C40" s="101">
        <v>0</v>
      </c>
      <c r="D40" s="101">
        <v>0</v>
      </c>
      <c r="E40" s="101">
        <v>0</v>
      </c>
      <c r="F40" s="101">
        <v>0</v>
      </c>
      <c r="G40" s="101">
        <v>0</v>
      </c>
      <c r="H40" s="101">
        <v>0</v>
      </c>
      <c r="I40" s="101">
        <v>112</v>
      </c>
      <c r="J40" s="101">
        <v>114.7</v>
      </c>
      <c r="K40" s="101">
        <v>0</v>
      </c>
      <c r="L40" s="101">
        <v>25.2</v>
      </c>
      <c r="M40" s="101">
        <v>0</v>
      </c>
      <c r="N40" s="101">
        <v>0</v>
      </c>
      <c r="O40" s="101">
        <v>0</v>
      </c>
      <c r="P40" s="101">
        <v>238.5</v>
      </c>
      <c r="Q40" s="101">
        <v>0</v>
      </c>
      <c r="R40" s="101">
        <v>0</v>
      </c>
      <c r="S40" s="101">
        <f t="shared" si="3"/>
        <v>490.4</v>
      </c>
      <c r="T40" s="101">
        <v>0</v>
      </c>
      <c r="U40" s="101"/>
      <c r="V40" s="102">
        <f t="shared" si="4"/>
        <v>490.4</v>
      </c>
    </row>
    <row r="41" spans="1:22" ht="20.3" customHeight="1">
      <c r="A41" s="463" t="s">
        <v>594</v>
      </c>
      <c r="B41" s="463"/>
      <c r="C41" s="102">
        <f t="shared" ref="C41:V41" si="5">SUM(C29:C40)</f>
        <v>2955.96</v>
      </c>
      <c r="D41" s="102">
        <f t="shared" si="5"/>
        <v>1443.5</v>
      </c>
      <c r="E41" s="102">
        <f t="shared" si="5"/>
        <v>5695.0649999999996</v>
      </c>
      <c r="F41" s="102">
        <f t="shared" si="5"/>
        <v>8325.6500000000015</v>
      </c>
      <c r="G41" s="102">
        <f t="shared" si="5"/>
        <v>76</v>
      </c>
      <c r="H41" s="102">
        <f t="shared" si="5"/>
        <v>100802.8</v>
      </c>
      <c r="I41" s="102">
        <f t="shared" si="5"/>
        <v>270.32</v>
      </c>
      <c r="J41" s="102">
        <f t="shared" si="5"/>
        <v>658.63000000000011</v>
      </c>
      <c r="K41" s="102">
        <f t="shared" si="5"/>
        <v>3665.1150000000002</v>
      </c>
      <c r="L41" s="102">
        <f t="shared" si="5"/>
        <v>25.2</v>
      </c>
      <c r="M41" s="102">
        <f t="shared" si="5"/>
        <v>22.8</v>
      </c>
      <c r="N41" s="102">
        <f t="shared" si="5"/>
        <v>3681</v>
      </c>
      <c r="O41" s="102">
        <f t="shared" si="5"/>
        <v>94.47</v>
      </c>
      <c r="P41" s="102">
        <f t="shared" si="5"/>
        <v>826</v>
      </c>
      <c r="Q41" s="102">
        <f t="shared" si="5"/>
        <v>271.5</v>
      </c>
      <c r="R41" s="102">
        <f t="shared" si="5"/>
        <v>2071.6</v>
      </c>
      <c r="S41" s="102">
        <f t="shared" si="5"/>
        <v>130885.61</v>
      </c>
      <c r="T41" s="102">
        <f t="shared" si="5"/>
        <v>12469.599999999999</v>
      </c>
      <c r="U41" s="102">
        <f t="shared" si="5"/>
        <v>0</v>
      </c>
      <c r="V41" s="102">
        <f t="shared" si="5"/>
        <v>143355.20999999996</v>
      </c>
    </row>
  </sheetData>
  <sheetProtection selectLockedCells="1" selectUnlockedCells="1"/>
  <autoFilter ref="A2:V41" xr:uid="{00000000-0009-0000-0000-000001000000}"/>
  <mergeCells count="15">
    <mergeCell ref="A11:A12"/>
    <mergeCell ref="A1:G1"/>
    <mergeCell ref="S1:U1"/>
    <mergeCell ref="A3:A5"/>
    <mergeCell ref="A6:A7"/>
    <mergeCell ref="A8:A10"/>
    <mergeCell ref="A33:A35"/>
    <mergeCell ref="A37:A39"/>
    <mergeCell ref="A41:B41"/>
    <mergeCell ref="A13:A15"/>
    <mergeCell ref="A16:A17"/>
    <mergeCell ref="A18:A21"/>
    <mergeCell ref="A22:A24"/>
    <mergeCell ref="A25:A27"/>
    <mergeCell ref="A29:B29"/>
  </mergeCells>
  <phoneticPr fontId="2"/>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3033E-0FCF-4645-8EBE-54601AE0EC31}">
  <sheetPr codeName="Sheet19">
    <pageSetUpPr fitToPage="1"/>
  </sheetPr>
  <dimension ref="A1:BE35"/>
  <sheetViews>
    <sheetView view="pageLayout" zoomScaleNormal="100" workbookViewId="0">
      <selection sqref="A1:XFD1048576"/>
    </sheetView>
  </sheetViews>
  <sheetFormatPr defaultColWidth="9" defaultRowHeight="12.45"/>
  <cols>
    <col min="1" max="1" width="1.88671875" style="104" customWidth="1"/>
    <col min="2" max="2" width="22" style="104" customWidth="1"/>
    <col min="3" max="3" width="1.44140625" style="104" customWidth="1"/>
    <col min="4" max="4" width="3" style="104" customWidth="1"/>
    <col min="5" max="5" width="2.6640625" style="104" customWidth="1"/>
    <col min="6" max="6" width="2.109375" style="104" customWidth="1"/>
    <col min="7" max="7" width="2.21875" style="104" customWidth="1"/>
    <col min="8" max="8" width="3" style="104" customWidth="1"/>
    <col min="9" max="9" width="2.6640625" style="104" customWidth="1"/>
    <col min="10" max="10" width="2.109375" style="104" customWidth="1"/>
    <col min="11" max="11" width="3" style="104" customWidth="1"/>
    <col min="12" max="12" width="2.6640625" style="104" customWidth="1"/>
    <col min="13" max="13" width="2.109375" style="104" customWidth="1"/>
    <col min="14" max="14" width="3.77734375" style="104" customWidth="1"/>
    <col min="15" max="15" width="2.6640625" style="104" customWidth="1"/>
    <col min="16" max="16" width="2.109375" style="104" customWidth="1"/>
    <col min="17" max="17" width="2.77734375" style="104" customWidth="1"/>
    <col min="18" max="34" width="2.77734375" style="106" customWidth="1"/>
    <col min="35" max="36" width="1.109375" style="106" customWidth="1"/>
    <col min="37" max="39" width="2.77734375" style="104" customWidth="1"/>
    <col min="40" max="40" width="3.6640625" style="104" customWidth="1"/>
    <col min="41" max="41" width="4.109375" style="106" customWidth="1"/>
    <col min="42" max="43" width="2.77734375" style="106" customWidth="1"/>
    <col min="44" max="52" width="2.77734375" style="104" customWidth="1"/>
    <col min="53" max="53" width="5.6640625" style="104" customWidth="1"/>
    <col min="54" max="57" width="4.6640625" style="104" customWidth="1"/>
    <col min="58" max="16384" width="9" style="104"/>
  </cols>
  <sheetData>
    <row r="1" spans="1:57" ht="17.7" customHeight="1">
      <c r="B1" s="12" t="s">
        <v>605</v>
      </c>
      <c r="C1" s="105"/>
      <c r="D1" s="105"/>
      <c r="E1" s="105"/>
      <c r="F1" s="105"/>
      <c r="G1" s="105"/>
      <c r="H1" s="105"/>
      <c r="I1" s="105"/>
      <c r="J1" s="105"/>
      <c r="K1" s="105"/>
      <c r="L1" s="105"/>
      <c r="M1" s="105"/>
      <c r="N1" s="105"/>
      <c r="O1" s="105"/>
      <c r="P1" s="105"/>
      <c r="Q1" s="105"/>
    </row>
    <row r="2" spans="1:57" ht="15.05" customHeight="1">
      <c r="A2" s="104" t="s">
        <v>606</v>
      </c>
      <c r="C2" s="105"/>
      <c r="D2" s="105"/>
      <c r="E2" s="105"/>
      <c r="F2" s="105"/>
      <c r="G2" s="105"/>
      <c r="H2" s="105"/>
      <c r="I2" s="105"/>
      <c r="J2" s="105"/>
      <c r="K2" s="105"/>
      <c r="L2" s="105"/>
      <c r="M2" s="105"/>
      <c r="N2" s="105"/>
      <c r="O2" s="105"/>
      <c r="P2" s="105"/>
      <c r="Q2" s="105"/>
    </row>
    <row r="3" spans="1:57" ht="15.05" customHeight="1">
      <c r="A3" s="104" t="s">
        <v>607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row>
    <row r="4" spans="1:57" ht="15.05" customHeight="1">
      <c r="B4" s="104" t="s">
        <v>1863</v>
      </c>
      <c r="AE4" s="104"/>
      <c r="AO4" s="108" t="s">
        <v>608</v>
      </c>
      <c r="BC4" s="108"/>
    </row>
    <row r="5" spans="1:57" ht="15.05" customHeight="1">
      <c r="A5" s="485" t="s">
        <v>609</v>
      </c>
      <c r="B5" s="474"/>
      <c r="C5" s="474"/>
      <c r="D5" s="485" t="s">
        <v>610</v>
      </c>
      <c r="E5" s="474"/>
      <c r="F5" s="474"/>
      <c r="G5" s="474"/>
      <c r="H5" s="474"/>
      <c r="I5" s="474"/>
      <c r="J5" s="474"/>
      <c r="K5" s="474"/>
      <c r="L5" s="474"/>
      <c r="M5" s="474"/>
      <c r="N5" s="474"/>
      <c r="O5" s="474"/>
      <c r="P5" s="474"/>
      <c r="Q5" s="474"/>
      <c r="R5" s="474"/>
      <c r="S5" s="474"/>
      <c r="T5" s="474"/>
      <c r="U5" s="474"/>
      <c r="V5" s="474"/>
      <c r="W5" s="485" t="s">
        <v>611</v>
      </c>
      <c r="X5" s="474"/>
      <c r="Y5" s="474"/>
      <c r="Z5" s="474"/>
      <c r="AA5" s="474"/>
      <c r="AB5" s="474"/>
      <c r="AC5" s="474"/>
      <c r="AD5" s="474"/>
      <c r="AE5" s="474"/>
      <c r="AF5" s="474"/>
      <c r="AG5" s="474"/>
      <c r="AH5" s="474"/>
      <c r="AI5" s="474"/>
      <c r="AJ5" s="474"/>
      <c r="AK5" s="474"/>
      <c r="AL5" s="474"/>
      <c r="AM5" s="474"/>
      <c r="AN5" s="474"/>
      <c r="AO5" s="474"/>
      <c r="AP5" s="104"/>
      <c r="AQ5" s="104"/>
    </row>
    <row r="6" spans="1:57" ht="15.05" customHeight="1">
      <c r="A6" s="473" t="s">
        <v>612</v>
      </c>
      <c r="B6" s="474"/>
      <c r="C6" s="474"/>
      <c r="D6" s="109"/>
      <c r="E6" s="483" t="s">
        <v>613</v>
      </c>
      <c r="F6" s="483"/>
      <c r="G6" s="483"/>
      <c r="H6" s="483"/>
      <c r="I6" s="483"/>
      <c r="J6" s="483"/>
      <c r="K6" s="483"/>
      <c r="L6" s="483"/>
      <c r="M6" s="483"/>
      <c r="N6" s="483"/>
      <c r="O6" s="483"/>
      <c r="P6" s="111"/>
      <c r="Q6" s="486" t="s">
        <v>614</v>
      </c>
      <c r="R6" s="487"/>
      <c r="S6" s="487"/>
      <c r="T6" s="487"/>
      <c r="U6" s="487"/>
      <c r="V6" s="488"/>
      <c r="W6" s="495" t="s">
        <v>615</v>
      </c>
      <c r="X6" s="495"/>
      <c r="Y6" s="495"/>
      <c r="Z6" s="495"/>
      <c r="AA6" s="495"/>
      <c r="AB6" s="495"/>
      <c r="AC6" s="109"/>
      <c r="AD6" s="112"/>
      <c r="AE6" s="483" t="s">
        <v>616</v>
      </c>
      <c r="AF6" s="483"/>
      <c r="AG6" s="483"/>
      <c r="AH6" s="483"/>
      <c r="AI6" s="483"/>
      <c r="AJ6" s="483"/>
      <c r="AK6" s="483"/>
      <c r="AL6" s="483"/>
      <c r="AM6" s="483"/>
      <c r="AN6" s="483"/>
      <c r="AO6" s="111"/>
    </row>
    <row r="7" spans="1:57" ht="15.05" customHeight="1">
      <c r="A7" s="474"/>
      <c r="B7" s="474"/>
      <c r="C7" s="474"/>
      <c r="D7" s="486" t="s">
        <v>617</v>
      </c>
      <c r="E7" s="487"/>
      <c r="F7" s="487"/>
      <c r="G7" s="487"/>
      <c r="H7" s="487"/>
      <c r="I7" s="487"/>
      <c r="J7" s="488"/>
      <c r="K7" s="486" t="s">
        <v>618</v>
      </c>
      <c r="L7" s="487"/>
      <c r="M7" s="487"/>
      <c r="N7" s="487"/>
      <c r="O7" s="487"/>
      <c r="P7" s="488"/>
      <c r="Q7" s="489"/>
      <c r="R7" s="490"/>
      <c r="S7" s="490"/>
      <c r="T7" s="490"/>
      <c r="U7" s="490"/>
      <c r="V7" s="491"/>
      <c r="W7" s="495" t="s">
        <v>619</v>
      </c>
      <c r="X7" s="495"/>
      <c r="Y7" s="495"/>
      <c r="Z7" s="495"/>
      <c r="AA7" s="495"/>
      <c r="AB7" s="495"/>
      <c r="AC7" s="474" t="s">
        <v>620</v>
      </c>
      <c r="AD7" s="474"/>
      <c r="AE7" s="474"/>
      <c r="AF7" s="474"/>
      <c r="AG7" s="474"/>
      <c r="AH7" s="474"/>
      <c r="AI7" s="474"/>
      <c r="AJ7" s="474"/>
      <c r="AK7" s="474"/>
      <c r="AL7" s="474"/>
      <c r="AM7" s="474"/>
      <c r="AN7" s="474"/>
      <c r="AO7" s="474"/>
    </row>
    <row r="8" spans="1:57" ht="15.05" customHeight="1">
      <c r="A8" s="474"/>
      <c r="B8" s="474"/>
      <c r="C8" s="474"/>
      <c r="D8" s="492" t="s">
        <v>621</v>
      </c>
      <c r="E8" s="493"/>
      <c r="F8" s="493"/>
      <c r="G8" s="493"/>
      <c r="H8" s="493"/>
      <c r="I8" s="493"/>
      <c r="J8" s="494"/>
      <c r="K8" s="492"/>
      <c r="L8" s="493"/>
      <c r="M8" s="493"/>
      <c r="N8" s="493"/>
      <c r="O8" s="493"/>
      <c r="P8" s="494"/>
      <c r="Q8" s="492"/>
      <c r="R8" s="493"/>
      <c r="S8" s="493"/>
      <c r="T8" s="493"/>
      <c r="U8" s="493"/>
      <c r="V8" s="494"/>
      <c r="W8" s="495"/>
      <c r="X8" s="495"/>
      <c r="Y8" s="495"/>
      <c r="Z8" s="495"/>
      <c r="AA8" s="495"/>
      <c r="AB8" s="495"/>
      <c r="AC8" s="474"/>
      <c r="AD8" s="474"/>
      <c r="AE8" s="474"/>
      <c r="AF8" s="474"/>
      <c r="AG8" s="474"/>
      <c r="AH8" s="474"/>
      <c r="AI8" s="474"/>
      <c r="AJ8" s="474"/>
      <c r="AK8" s="474"/>
      <c r="AL8" s="474"/>
      <c r="AM8" s="474"/>
      <c r="AN8" s="474"/>
      <c r="AO8" s="474"/>
    </row>
    <row r="9" spans="1:57" ht="15.05" customHeight="1">
      <c r="A9" s="473" t="s">
        <v>622</v>
      </c>
      <c r="B9" s="474"/>
      <c r="C9" s="474"/>
      <c r="D9" s="474" t="s">
        <v>623</v>
      </c>
      <c r="E9" s="474"/>
      <c r="F9" s="474"/>
      <c r="G9" s="474"/>
      <c r="H9" s="474"/>
      <c r="I9" s="474"/>
      <c r="J9" s="474"/>
      <c r="K9" s="474" t="s">
        <v>624</v>
      </c>
      <c r="L9" s="474"/>
      <c r="M9" s="474"/>
      <c r="N9" s="474"/>
      <c r="O9" s="474"/>
      <c r="P9" s="474"/>
      <c r="Q9" s="470" t="s">
        <v>625</v>
      </c>
      <c r="R9" s="471"/>
      <c r="S9" s="471"/>
      <c r="T9" s="471"/>
      <c r="U9" s="471"/>
      <c r="V9" s="472"/>
      <c r="W9" s="474" t="s">
        <v>624</v>
      </c>
      <c r="X9" s="474"/>
      <c r="Y9" s="474"/>
      <c r="Z9" s="474"/>
      <c r="AA9" s="474"/>
      <c r="AB9" s="474"/>
      <c r="AC9" s="474" t="s">
        <v>626</v>
      </c>
      <c r="AD9" s="474"/>
      <c r="AE9" s="474"/>
      <c r="AF9" s="474"/>
      <c r="AG9" s="474"/>
      <c r="AH9" s="474"/>
      <c r="AI9" s="474"/>
      <c r="AJ9" s="474" t="s">
        <v>627</v>
      </c>
      <c r="AK9" s="474"/>
      <c r="AL9" s="474"/>
      <c r="AM9" s="474"/>
      <c r="AN9" s="474"/>
      <c r="AO9" s="474"/>
    </row>
    <row r="10" spans="1:57" ht="15.05" customHeight="1">
      <c r="A10" s="473" t="s">
        <v>628</v>
      </c>
      <c r="B10" s="474"/>
      <c r="C10" s="474"/>
      <c r="D10" s="468">
        <v>4</v>
      </c>
      <c r="E10" s="468"/>
      <c r="F10" s="468"/>
      <c r="G10" s="468"/>
      <c r="H10" s="468"/>
      <c r="I10" s="468"/>
      <c r="J10" s="468"/>
      <c r="K10" s="468">
        <v>3</v>
      </c>
      <c r="L10" s="468"/>
      <c r="M10" s="468"/>
      <c r="N10" s="468"/>
      <c r="O10" s="468"/>
      <c r="P10" s="468"/>
      <c r="Q10" s="475">
        <v>1</v>
      </c>
      <c r="R10" s="484"/>
      <c r="S10" s="484"/>
      <c r="T10" s="484"/>
      <c r="U10" s="484"/>
      <c r="V10" s="476"/>
      <c r="W10" s="468">
        <v>26</v>
      </c>
      <c r="X10" s="468"/>
      <c r="Y10" s="468"/>
      <c r="Z10" s="468"/>
      <c r="AA10" s="468"/>
      <c r="AB10" s="468"/>
      <c r="AC10" s="468">
        <v>5</v>
      </c>
      <c r="AD10" s="468"/>
      <c r="AE10" s="468"/>
      <c r="AF10" s="468"/>
      <c r="AG10" s="468"/>
      <c r="AH10" s="468"/>
      <c r="AI10" s="468"/>
      <c r="AJ10" s="468">
        <v>1</v>
      </c>
      <c r="AK10" s="468"/>
      <c r="AL10" s="468"/>
      <c r="AM10" s="468"/>
      <c r="AN10" s="468"/>
      <c r="AO10" s="468"/>
    </row>
    <row r="11" spans="1:57" ht="15.05" customHeight="1"/>
    <row r="12" spans="1:57" ht="15.05" customHeight="1">
      <c r="B12" s="104" t="s">
        <v>1864</v>
      </c>
      <c r="AO12" s="108" t="s">
        <v>608</v>
      </c>
      <c r="BD12" s="106"/>
      <c r="BE12" s="106"/>
    </row>
    <row r="13" spans="1:57" ht="15.05" customHeight="1">
      <c r="A13" s="477" t="s">
        <v>629</v>
      </c>
      <c r="B13" s="478"/>
      <c r="C13" s="479"/>
      <c r="D13" s="477" t="s">
        <v>630</v>
      </c>
      <c r="E13" s="478"/>
      <c r="F13" s="478"/>
      <c r="G13" s="478"/>
      <c r="H13" s="478"/>
      <c r="I13" s="478"/>
      <c r="J13" s="479"/>
      <c r="K13" s="477" t="s">
        <v>631</v>
      </c>
      <c r="L13" s="478"/>
      <c r="M13" s="478"/>
      <c r="N13" s="478"/>
      <c r="O13" s="478"/>
      <c r="P13" s="479"/>
      <c r="Q13" s="470"/>
      <c r="R13" s="471"/>
      <c r="S13" s="483" t="s">
        <v>632</v>
      </c>
      <c r="T13" s="483"/>
      <c r="U13" s="483"/>
      <c r="V13" s="483"/>
      <c r="W13" s="483"/>
      <c r="X13" s="483"/>
      <c r="Y13" s="483"/>
      <c r="Z13" s="483"/>
      <c r="AA13" s="483"/>
      <c r="AB13" s="483"/>
      <c r="AC13" s="483"/>
      <c r="AD13" s="483"/>
      <c r="AE13" s="471"/>
      <c r="AF13" s="472"/>
      <c r="AG13" s="477" t="s">
        <v>633</v>
      </c>
      <c r="AH13" s="479"/>
      <c r="AI13" s="474" t="s">
        <v>634</v>
      </c>
      <c r="AJ13" s="474"/>
      <c r="AK13" s="474"/>
      <c r="AL13" s="474"/>
      <c r="AM13" s="474"/>
      <c r="AN13" s="474"/>
      <c r="AO13" s="474"/>
      <c r="BD13" s="106"/>
      <c r="BE13" s="106"/>
    </row>
    <row r="14" spans="1:57" ht="15.05" customHeight="1">
      <c r="A14" s="480"/>
      <c r="B14" s="481"/>
      <c r="C14" s="482"/>
      <c r="D14" s="480"/>
      <c r="E14" s="481"/>
      <c r="F14" s="481"/>
      <c r="G14" s="481"/>
      <c r="H14" s="481"/>
      <c r="I14" s="481"/>
      <c r="J14" s="482"/>
      <c r="K14" s="480"/>
      <c r="L14" s="481"/>
      <c r="M14" s="481"/>
      <c r="N14" s="481"/>
      <c r="O14" s="481"/>
      <c r="P14" s="482"/>
      <c r="Q14" s="474" t="s">
        <v>635</v>
      </c>
      <c r="R14" s="474"/>
      <c r="S14" s="474" t="s">
        <v>636</v>
      </c>
      <c r="T14" s="474"/>
      <c r="U14" s="474" t="s">
        <v>637</v>
      </c>
      <c r="V14" s="474"/>
      <c r="W14" s="474" t="s">
        <v>638</v>
      </c>
      <c r="X14" s="474"/>
      <c r="Y14" s="474" t="s">
        <v>639</v>
      </c>
      <c r="Z14" s="474"/>
      <c r="AA14" s="474" t="s">
        <v>640</v>
      </c>
      <c r="AB14" s="474"/>
      <c r="AC14" s="474" t="s">
        <v>641</v>
      </c>
      <c r="AD14" s="474"/>
      <c r="AE14" s="474" t="s">
        <v>642</v>
      </c>
      <c r="AF14" s="474"/>
      <c r="AG14" s="480"/>
      <c r="AH14" s="482"/>
      <c r="AI14" s="474"/>
      <c r="AJ14" s="474"/>
      <c r="AK14" s="474"/>
      <c r="AL14" s="474"/>
      <c r="AM14" s="474"/>
      <c r="AN14" s="474"/>
      <c r="AO14" s="474"/>
      <c r="AP14" s="104"/>
      <c r="AQ14" s="104"/>
    </row>
    <row r="15" spans="1:57" ht="15.05" customHeight="1">
      <c r="A15" s="109"/>
      <c r="B15" s="110" t="s">
        <v>643</v>
      </c>
      <c r="C15" s="115"/>
      <c r="D15" s="116" t="s">
        <v>644</v>
      </c>
      <c r="E15" s="117" t="s">
        <v>645</v>
      </c>
      <c r="F15" s="117" t="s">
        <v>646</v>
      </c>
      <c r="G15" s="118" t="s">
        <v>647</v>
      </c>
      <c r="H15" s="117" t="s">
        <v>648</v>
      </c>
      <c r="I15" s="117" t="s">
        <v>649</v>
      </c>
      <c r="J15" s="119" t="s">
        <v>650</v>
      </c>
      <c r="K15" s="116" t="s">
        <v>651</v>
      </c>
      <c r="L15" s="117" t="s">
        <v>646</v>
      </c>
      <c r="M15" s="118" t="s">
        <v>647</v>
      </c>
      <c r="N15" s="117" t="s">
        <v>652</v>
      </c>
      <c r="O15" s="117" t="s">
        <v>649</v>
      </c>
      <c r="P15" s="119" t="s">
        <v>650</v>
      </c>
      <c r="Q15" s="468"/>
      <c r="R15" s="468"/>
      <c r="S15" s="468">
        <v>2</v>
      </c>
      <c r="T15" s="468"/>
      <c r="U15" s="468">
        <v>4</v>
      </c>
      <c r="V15" s="468"/>
      <c r="W15" s="468">
        <v>1</v>
      </c>
      <c r="X15" s="468"/>
      <c r="Y15" s="468">
        <v>7</v>
      </c>
      <c r="Z15" s="468"/>
      <c r="AA15" s="468">
        <v>5</v>
      </c>
      <c r="AB15" s="468"/>
      <c r="AC15" s="468"/>
      <c r="AD15" s="468"/>
      <c r="AE15" s="468">
        <v>10</v>
      </c>
      <c r="AF15" s="468"/>
      <c r="AG15" s="475">
        <f t="shared" ref="AG15:AG34" si="0">SUM(Q15:AF15)</f>
        <v>29</v>
      </c>
      <c r="AH15" s="476"/>
      <c r="AI15" s="474"/>
      <c r="AJ15" s="474"/>
      <c r="AK15" s="474"/>
      <c r="AL15" s="474"/>
      <c r="AM15" s="474"/>
      <c r="AN15" s="474"/>
      <c r="AO15" s="474"/>
      <c r="AP15" s="104"/>
      <c r="AQ15" s="104"/>
    </row>
    <row r="16" spans="1:57" ht="15.05" customHeight="1">
      <c r="A16" s="109"/>
      <c r="B16" s="110" t="s">
        <v>653</v>
      </c>
      <c r="C16" s="115"/>
      <c r="D16" s="116" t="s">
        <v>654</v>
      </c>
      <c r="E16" s="117" t="s">
        <v>655</v>
      </c>
      <c r="F16" s="117" t="s">
        <v>646</v>
      </c>
      <c r="G16" s="118" t="s">
        <v>647</v>
      </c>
      <c r="H16" s="118" t="s">
        <v>656</v>
      </c>
      <c r="I16" s="117" t="s">
        <v>657</v>
      </c>
      <c r="J16" s="119" t="s">
        <v>658</v>
      </c>
      <c r="K16" s="116" t="s">
        <v>655</v>
      </c>
      <c r="L16" s="117" t="s">
        <v>646</v>
      </c>
      <c r="M16" s="118" t="s">
        <v>647</v>
      </c>
      <c r="N16" s="117"/>
      <c r="O16" s="117" t="s">
        <v>659</v>
      </c>
      <c r="P16" s="119" t="s">
        <v>658</v>
      </c>
      <c r="Q16" s="468"/>
      <c r="R16" s="468"/>
      <c r="S16" s="468">
        <v>3</v>
      </c>
      <c r="T16" s="468"/>
      <c r="U16" s="468">
        <v>22</v>
      </c>
      <c r="V16" s="468"/>
      <c r="W16" s="468"/>
      <c r="X16" s="468"/>
      <c r="Y16" s="468"/>
      <c r="Z16" s="468"/>
      <c r="AA16" s="468"/>
      <c r="AB16" s="468"/>
      <c r="AC16" s="468"/>
      <c r="AD16" s="468"/>
      <c r="AE16" s="468"/>
      <c r="AF16" s="468"/>
      <c r="AG16" s="468">
        <f t="shared" si="0"/>
        <v>25</v>
      </c>
      <c r="AH16" s="468"/>
      <c r="AI16" s="469" t="s">
        <v>660</v>
      </c>
      <c r="AJ16" s="469"/>
      <c r="AK16" s="469"/>
      <c r="AL16" s="469"/>
      <c r="AM16" s="469"/>
      <c r="AN16" s="469"/>
      <c r="AO16" s="469"/>
      <c r="AP16" s="104"/>
      <c r="AQ16" s="104"/>
    </row>
    <row r="17" spans="1:43" ht="15.05" customHeight="1">
      <c r="A17" s="109"/>
      <c r="B17" s="110" t="s">
        <v>661</v>
      </c>
      <c r="C17" s="115"/>
      <c r="D17" s="116" t="s">
        <v>644</v>
      </c>
      <c r="E17" s="117" t="s">
        <v>645</v>
      </c>
      <c r="F17" s="117" t="s">
        <v>646</v>
      </c>
      <c r="G17" s="118" t="s">
        <v>647</v>
      </c>
      <c r="H17" s="117" t="s">
        <v>648</v>
      </c>
      <c r="I17" s="117" t="s">
        <v>649</v>
      </c>
      <c r="J17" s="119" t="s">
        <v>650</v>
      </c>
      <c r="K17" s="116" t="s">
        <v>662</v>
      </c>
      <c r="L17" s="117" t="s">
        <v>663</v>
      </c>
      <c r="M17" s="118" t="s">
        <v>647</v>
      </c>
      <c r="N17" s="117"/>
      <c r="O17" s="117" t="s">
        <v>655</v>
      </c>
      <c r="P17" s="119" t="s">
        <v>650</v>
      </c>
      <c r="Q17" s="468"/>
      <c r="R17" s="468"/>
      <c r="S17" s="468"/>
      <c r="T17" s="468"/>
      <c r="U17" s="468">
        <v>7</v>
      </c>
      <c r="V17" s="468"/>
      <c r="W17" s="468"/>
      <c r="X17" s="468"/>
      <c r="Y17" s="468"/>
      <c r="Z17" s="468"/>
      <c r="AA17" s="468">
        <v>1</v>
      </c>
      <c r="AB17" s="468"/>
      <c r="AC17" s="468"/>
      <c r="AD17" s="468"/>
      <c r="AE17" s="468"/>
      <c r="AF17" s="468"/>
      <c r="AG17" s="468">
        <f t="shared" si="0"/>
        <v>8</v>
      </c>
      <c r="AH17" s="468"/>
      <c r="AI17" s="469" t="s">
        <v>664</v>
      </c>
      <c r="AJ17" s="469"/>
      <c r="AK17" s="469"/>
      <c r="AL17" s="469"/>
      <c r="AM17" s="469"/>
      <c r="AN17" s="469"/>
      <c r="AO17" s="469"/>
      <c r="AP17" s="104"/>
      <c r="AQ17" s="104"/>
    </row>
    <row r="18" spans="1:43" ht="15.05" customHeight="1">
      <c r="A18" s="109"/>
      <c r="B18" s="110" t="s">
        <v>665</v>
      </c>
      <c r="C18" s="115"/>
      <c r="D18" s="116" t="s">
        <v>644</v>
      </c>
      <c r="E18" s="117" t="s">
        <v>666</v>
      </c>
      <c r="F18" s="117" t="s">
        <v>646</v>
      </c>
      <c r="G18" s="118" t="s">
        <v>647</v>
      </c>
      <c r="H18" s="117" t="s">
        <v>648</v>
      </c>
      <c r="I18" s="117" t="s">
        <v>655</v>
      </c>
      <c r="J18" s="119" t="s">
        <v>650</v>
      </c>
      <c r="K18" s="116" t="s">
        <v>666</v>
      </c>
      <c r="L18" s="117" t="s">
        <v>646</v>
      </c>
      <c r="M18" s="118" t="s">
        <v>647</v>
      </c>
      <c r="N18" s="117" t="s">
        <v>652</v>
      </c>
      <c r="O18" s="117" t="s">
        <v>662</v>
      </c>
      <c r="P18" s="119" t="s">
        <v>667</v>
      </c>
      <c r="Q18" s="468"/>
      <c r="R18" s="468"/>
      <c r="S18" s="468"/>
      <c r="T18" s="468"/>
      <c r="U18" s="468">
        <v>2</v>
      </c>
      <c r="V18" s="468"/>
      <c r="W18" s="468">
        <v>2</v>
      </c>
      <c r="X18" s="468"/>
      <c r="Y18" s="468"/>
      <c r="Z18" s="468"/>
      <c r="AA18" s="468">
        <v>4</v>
      </c>
      <c r="AB18" s="468"/>
      <c r="AC18" s="468"/>
      <c r="AD18" s="468"/>
      <c r="AE18" s="468">
        <v>1</v>
      </c>
      <c r="AF18" s="468"/>
      <c r="AG18" s="468">
        <f t="shared" si="0"/>
        <v>9</v>
      </c>
      <c r="AH18" s="468"/>
      <c r="AI18" s="469" t="s">
        <v>668</v>
      </c>
      <c r="AJ18" s="469"/>
      <c r="AK18" s="469"/>
      <c r="AL18" s="469"/>
      <c r="AM18" s="469"/>
      <c r="AN18" s="469"/>
      <c r="AO18" s="469"/>
      <c r="AP18" s="104"/>
      <c r="AQ18" s="104"/>
    </row>
    <row r="19" spans="1:43" ht="15.05" customHeight="1">
      <c r="A19" s="109"/>
      <c r="B19" s="110" t="s">
        <v>669</v>
      </c>
      <c r="C19" s="115"/>
      <c r="D19" s="116" t="s">
        <v>644</v>
      </c>
      <c r="E19" s="117" t="s">
        <v>666</v>
      </c>
      <c r="F19" s="117" t="s">
        <v>663</v>
      </c>
      <c r="G19" s="118" t="s">
        <v>647</v>
      </c>
      <c r="H19" s="117" t="s">
        <v>648</v>
      </c>
      <c r="I19" s="117" t="s">
        <v>666</v>
      </c>
      <c r="J19" s="119" t="s">
        <v>670</v>
      </c>
      <c r="K19" s="116" t="s">
        <v>666</v>
      </c>
      <c r="L19" s="117" t="s">
        <v>663</v>
      </c>
      <c r="M19" s="118" t="s">
        <v>647</v>
      </c>
      <c r="N19" s="117"/>
      <c r="O19" s="117" t="s">
        <v>671</v>
      </c>
      <c r="P19" s="119" t="s">
        <v>650</v>
      </c>
      <c r="Q19" s="468"/>
      <c r="R19" s="468"/>
      <c r="S19" s="468"/>
      <c r="T19" s="468"/>
      <c r="U19" s="468">
        <v>2</v>
      </c>
      <c r="V19" s="468"/>
      <c r="W19" s="468">
        <v>2</v>
      </c>
      <c r="X19" s="468"/>
      <c r="Y19" s="468">
        <v>1</v>
      </c>
      <c r="Z19" s="468"/>
      <c r="AA19" s="468">
        <v>2</v>
      </c>
      <c r="AB19" s="468"/>
      <c r="AC19" s="468">
        <v>1</v>
      </c>
      <c r="AD19" s="468"/>
      <c r="AE19" s="468"/>
      <c r="AF19" s="468"/>
      <c r="AG19" s="468">
        <f t="shared" si="0"/>
        <v>8</v>
      </c>
      <c r="AH19" s="468"/>
      <c r="AI19" s="469"/>
      <c r="AJ19" s="469"/>
      <c r="AK19" s="469"/>
      <c r="AL19" s="469"/>
      <c r="AM19" s="469"/>
      <c r="AN19" s="469"/>
      <c r="AO19" s="469"/>
      <c r="AP19" s="104"/>
      <c r="AQ19" s="104"/>
    </row>
    <row r="20" spans="1:43" ht="15.05" customHeight="1">
      <c r="A20" s="109"/>
      <c r="B20" s="110" t="s">
        <v>672</v>
      </c>
      <c r="C20" s="115"/>
      <c r="D20" s="116" t="s">
        <v>644</v>
      </c>
      <c r="E20" s="117" t="s">
        <v>651</v>
      </c>
      <c r="F20" s="117" t="s">
        <v>646</v>
      </c>
      <c r="G20" s="118" t="s">
        <v>647</v>
      </c>
      <c r="H20" s="117" t="s">
        <v>648</v>
      </c>
      <c r="I20" s="117" t="s">
        <v>673</v>
      </c>
      <c r="J20" s="119" t="s">
        <v>658</v>
      </c>
      <c r="K20" s="116" t="s">
        <v>655</v>
      </c>
      <c r="L20" s="117" t="s">
        <v>646</v>
      </c>
      <c r="M20" s="118" t="s">
        <v>647</v>
      </c>
      <c r="N20" s="117"/>
      <c r="O20" s="117" t="s">
        <v>659</v>
      </c>
      <c r="P20" s="119" t="s">
        <v>658</v>
      </c>
      <c r="Q20" s="468"/>
      <c r="R20" s="468"/>
      <c r="S20" s="468">
        <v>2</v>
      </c>
      <c r="T20" s="468"/>
      <c r="U20" s="468">
        <v>9</v>
      </c>
      <c r="V20" s="468"/>
      <c r="W20" s="468">
        <v>1</v>
      </c>
      <c r="X20" s="468"/>
      <c r="Y20" s="468">
        <v>2</v>
      </c>
      <c r="Z20" s="468"/>
      <c r="AA20" s="468"/>
      <c r="AB20" s="468"/>
      <c r="AC20" s="468"/>
      <c r="AD20" s="468"/>
      <c r="AE20" s="468"/>
      <c r="AF20" s="468"/>
      <c r="AG20" s="468">
        <f t="shared" si="0"/>
        <v>14</v>
      </c>
      <c r="AH20" s="468"/>
      <c r="AI20" s="469"/>
      <c r="AJ20" s="469"/>
      <c r="AK20" s="469"/>
      <c r="AL20" s="469"/>
      <c r="AM20" s="469"/>
      <c r="AN20" s="469"/>
      <c r="AO20" s="469"/>
      <c r="AP20" s="104"/>
      <c r="AQ20" s="104"/>
    </row>
    <row r="21" spans="1:43" ht="15.05" customHeight="1">
      <c r="A21" s="109"/>
      <c r="B21" s="110" t="s">
        <v>674</v>
      </c>
      <c r="C21" s="115"/>
      <c r="D21" s="116" t="s">
        <v>675</v>
      </c>
      <c r="E21" s="117" t="s">
        <v>645</v>
      </c>
      <c r="F21" s="117" t="s">
        <v>646</v>
      </c>
      <c r="G21" s="118" t="s">
        <v>647</v>
      </c>
      <c r="H21" s="118" t="s">
        <v>676</v>
      </c>
      <c r="I21" s="117" t="s">
        <v>649</v>
      </c>
      <c r="J21" s="119" t="s">
        <v>650</v>
      </c>
      <c r="K21" s="116" t="s">
        <v>645</v>
      </c>
      <c r="L21" s="117" t="s">
        <v>646</v>
      </c>
      <c r="M21" s="118" t="s">
        <v>647</v>
      </c>
      <c r="N21" s="117"/>
      <c r="O21" s="117" t="s">
        <v>677</v>
      </c>
      <c r="P21" s="119" t="s">
        <v>658</v>
      </c>
      <c r="Q21" s="468"/>
      <c r="R21" s="468"/>
      <c r="S21" s="468"/>
      <c r="T21" s="468"/>
      <c r="U21" s="468">
        <v>4</v>
      </c>
      <c r="V21" s="468"/>
      <c r="W21" s="468"/>
      <c r="X21" s="468"/>
      <c r="Y21" s="468">
        <v>1</v>
      </c>
      <c r="Z21" s="468"/>
      <c r="AA21" s="468">
        <v>2</v>
      </c>
      <c r="AB21" s="468"/>
      <c r="AC21" s="468"/>
      <c r="AD21" s="468"/>
      <c r="AE21" s="468"/>
      <c r="AF21" s="468"/>
      <c r="AG21" s="468">
        <f t="shared" si="0"/>
        <v>7</v>
      </c>
      <c r="AH21" s="468"/>
      <c r="AI21" s="469"/>
      <c r="AJ21" s="469"/>
      <c r="AK21" s="469"/>
      <c r="AL21" s="469"/>
      <c r="AM21" s="469"/>
      <c r="AN21" s="469"/>
      <c r="AO21" s="469"/>
      <c r="AP21" s="104"/>
      <c r="AQ21" s="104"/>
    </row>
    <row r="22" spans="1:43" ht="15.05" customHeight="1">
      <c r="A22" s="109"/>
      <c r="B22" s="110" t="s">
        <v>678</v>
      </c>
      <c r="C22" s="115"/>
      <c r="D22" s="116" t="s">
        <v>654</v>
      </c>
      <c r="E22" s="117" t="s">
        <v>655</v>
      </c>
      <c r="F22" s="117" t="s">
        <v>646</v>
      </c>
      <c r="G22" s="118" t="s">
        <v>647</v>
      </c>
      <c r="H22" s="118" t="s">
        <v>656</v>
      </c>
      <c r="I22" s="117" t="s">
        <v>657</v>
      </c>
      <c r="J22" s="119" t="s">
        <v>658</v>
      </c>
      <c r="K22" s="116" t="s">
        <v>655</v>
      </c>
      <c r="L22" s="117" t="s">
        <v>646</v>
      </c>
      <c r="M22" s="118" t="s">
        <v>647</v>
      </c>
      <c r="N22" s="117"/>
      <c r="O22" s="117" t="s">
        <v>649</v>
      </c>
      <c r="P22" s="119" t="s">
        <v>650</v>
      </c>
      <c r="Q22" s="468"/>
      <c r="R22" s="468"/>
      <c r="S22" s="468"/>
      <c r="T22" s="468"/>
      <c r="U22" s="468"/>
      <c r="V22" s="468"/>
      <c r="W22" s="468"/>
      <c r="X22" s="468"/>
      <c r="Y22" s="468"/>
      <c r="Z22" s="468"/>
      <c r="AA22" s="468"/>
      <c r="AB22" s="468"/>
      <c r="AC22" s="468">
        <v>1</v>
      </c>
      <c r="AD22" s="468"/>
      <c r="AE22" s="468">
        <v>1</v>
      </c>
      <c r="AF22" s="468"/>
      <c r="AG22" s="468">
        <f t="shared" si="0"/>
        <v>2</v>
      </c>
      <c r="AH22" s="468"/>
      <c r="AI22" s="469"/>
      <c r="AJ22" s="469"/>
      <c r="AK22" s="469"/>
      <c r="AL22" s="469"/>
      <c r="AM22" s="469"/>
      <c r="AN22" s="469"/>
      <c r="AO22" s="469"/>
      <c r="AP22" s="104"/>
      <c r="AQ22" s="104"/>
    </row>
    <row r="23" spans="1:43" ht="15.05" customHeight="1">
      <c r="A23" s="109"/>
      <c r="B23" s="110" t="s">
        <v>679</v>
      </c>
      <c r="C23" s="115"/>
      <c r="D23" s="116" t="s">
        <v>675</v>
      </c>
      <c r="E23" s="117" t="s">
        <v>659</v>
      </c>
      <c r="F23" s="117" t="s">
        <v>646</v>
      </c>
      <c r="G23" s="118" t="s">
        <v>647</v>
      </c>
      <c r="H23" s="118" t="s">
        <v>676</v>
      </c>
      <c r="I23" s="117" t="s">
        <v>671</v>
      </c>
      <c r="J23" s="119" t="s">
        <v>650</v>
      </c>
      <c r="K23" s="116" t="s">
        <v>659</v>
      </c>
      <c r="L23" s="117" t="s">
        <v>646</v>
      </c>
      <c r="M23" s="118" t="s">
        <v>647</v>
      </c>
      <c r="N23" s="117" t="s">
        <v>652</v>
      </c>
      <c r="O23" s="117" t="s">
        <v>662</v>
      </c>
      <c r="P23" s="119" t="s">
        <v>667</v>
      </c>
      <c r="Q23" s="468"/>
      <c r="R23" s="468"/>
      <c r="S23" s="468"/>
      <c r="T23" s="468"/>
      <c r="U23" s="468">
        <v>1</v>
      </c>
      <c r="V23" s="468"/>
      <c r="W23" s="468"/>
      <c r="X23" s="468"/>
      <c r="Y23" s="468"/>
      <c r="Z23" s="468"/>
      <c r="AA23" s="468"/>
      <c r="AB23" s="468"/>
      <c r="AC23" s="468"/>
      <c r="AD23" s="468"/>
      <c r="AE23" s="468"/>
      <c r="AF23" s="468"/>
      <c r="AG23" s="468">
        <f t="shared" si="0"/>
        <v>1</v>
      </c>
      <c r="AH23" s="468"/>
      <c r="AI23" s="469"/>
      <c r="AJ23" s="469"/>
      <c r="AK23" s="469"/>
      <c r="AL23" s="469"/>
      <c r="AM23" s="469"/>
      <c r="AN23" s="469"/>
      <c r="AO23" s="469"/>
      <c r="AP23" s="104"/>
      <c r="AQ23" s="104"/>
    </row>
    <row r="24" spans="1:43" ht="15.05" customHeight="1">
      <c r="A24" s="109"/>
      <c r="B24" s="110" t="s">
        <v>680</v>
      </c>
      <c r="C24" s="115"/>
      <c r="D24" s="116" t="s">
        <v>675</v>
      </c>
      <c r="E24" s="117" t="s">
        <v>649</v>
      </c>
      <c r="F24" s="117" t="s">
        <v>646</v>
      </c>
      <c r="G24" s="118" t="s">
        <v>647</v>
      </c>
      <c r="H24" s="118" t="s">
        <v>676</v>
      </c>
      <c r="I24" s="117" t="s">
        <v>666</v>
      </c>
      <c r="J24" s="119" t="s">
        <v>658</v>
      </c>
      <c r="K24" s="116" t="s">
        <v>649</v>
      </c>
      <c r="L24" s="117" t="s">
        <v>646</v>
      </c>
      <c r="M24" s="118" t="s">
        <v>647</v>
      </c>
      <c r="N24" s="117"/>
      <c r="O24" s="117" t="s">
        <v>673</v>
      </c>
      <c r="P24" s="119" t="s">
        <v>658</v>
      </c>
      <c r="Q24" s="468"/>
      <c r="R24" s="468"/>
      <c r="S24" s="468"/>
      <c r="T24" s="468"/>
      <c r="U24" s="468"/>
      <c r="V24" s="468"/>
      <c r="W24" s="468"/>
      <c r="X24" s="468"/>
      <c r="Y24" s="468"/>
      <c r="Z24" s="468"/>
      <c r="AA24" s="468"/>
      <c r="AB24" s="468"/>
      <c r="AC24" s="468"/>
      <c r="AD24" s="468"/>
      <c r="AE24" s="468">
        <v>3</v>
      </c>
      <c r="AF24" s="468"/>
      <c r="AG24" s="468">
        <f t="shared" si="0"/>
        <v>3</v>
      </c>
      <c r="AH24" s="468"/>
      <c r="AI24" s="469"/>
      <c r="AJ24" s="469"/>
      <c r="AK24" s="469"/>
      <c r="AL24" s="469"/>
      <c r="AM24" s="469"/>
      <c r="AN24" s="469"/>
      <c r="AO24" s="469"/>
      <c r="AP24" s="104"/>
      <c r="AQ24" s="104"/>
    </row>
    <row r="25" spans="1:43" ht="15.05" customHeight="1">
      <c r="A25" s="109"/>
      <c r="B25" s="110" t="s">
        <v>681</v>
      </c>
      <c r="C25" s="115"/>
      <c r="D25" s="116" t="s">
        <v>675</v>
      </c>
      <c r="E25" s="117" t="s">
        <v>682</v>
      </c>
      <c r="F25" s="117" t="s">
        <v>646</v>
      </c>
      <c r="G25" s="118" t="s">
        <v>647</v>
      </c>
      <c r="H25" s="117" t="s">
        <v>648</v>
      </c>
      <c r="I25" s="117" t="s">
        <v>659</v>
      </c>
      <c r="J25" s="119" t="s">
        <v>658</v>
      </c>
      <c r="K25" s="116" t="s">
        <v>655</v>
      </c>
      <c r="L25" s="117" t="s">
        <v>646</v>
      </c>
      <c r="M25" s="118" t="s">
        <v>647</v>
      </c>
      <c r="N25" s="117" t="s">
        <v>652</v>
      </c>
      <c r="O25" s="117" t="s">
        <v>682</v>
      </c>
      <c r="P25" s="119" t="s">
        <v>658</v>
      </c>
      <c r="Q25" s="468"/>
      <c r="R25" s="468"/>
      <c r="S25" s="468"/>
      <c r="T25" s="468"/>
      <c r="U25" s="468"/>
      <c r="V25" s="468"/>
      <c r="W25" s="468">
        <v>1</v>
      </c>
      <c r="X25" s="468"/>
      <c r="Y25" s="468"/>
      <c r="Z25" s="468"/>
      <c r="AA25" s="468"/>
      <c r="AB25" s="468"/>
      <c r="AC25" s="468"/>
      <c r="AD25" s="468"/>
      <c r="AE25" s="468"/>
      <c r="AF25" s="468"/>
      <c r="AG25" s="468">
        <f t="shared" si="0"/>
        <v>1</v>
      </c>
      <c r="AH25" s="468"/>
      <c r="AI25" s="469"/>
      <c r="AJ25" s="469"/>
      <c r="AK25" s="469"/>
      <c r="AL25" s="469"/>
      <c r="AM25" s="469"/>
      <c r="AN25" s="469"/>
      <c r="AO25" s="469"/>
      <c r="AP25" s="104"/>
      <c r="AQ25" s="104"/>
    </row>
    <row r="26" spans="1:43" ht="15.05" customHeight="1">
      <c r="A26" s="109"/>
      <c r="B26" s="110" t="s">
        <v>683</v>
      </c>
      <c r="C26" s="115"/>
      <c r="D26" s="116" t="s">
        <v>675</v>
      </c>
      <c r="E26" s="117" t="s">
        <v>657</v>
      </c>
      <c r="F26" s="117" t="s">
        <v>646</v>
      </c>
      <c r="G26" s="118" t="s">
        <v>647</v>
      </c>
      <c r="H26" s="118" t="s">
        <v>676</v>
      </c>
      <c r="I26" s="117" t="s">
        <v>662</v>
      </c>
      <c r="J26" s="119" t="s">
        <v>667</v>
      </c>
      <c r="K26" s="116" t="s">
        <v>657</v>
      </c>
      <c r="L26" s="117" t="s">
        <v>646</v>
      </c>
      <c r="M26" s="118" t="s">
        <v>647</v>
      </c>
      <c r="N26" s="117"/>
      <c r="O26" s="117" t="s">
        <v>649</v>
      </c>
      <c r="P26" s="119" t="s">
        <v>650</v>
      </c>
      <c r="Q26" s="468"/>
      <c r="R26" s="468"/>
      <c r="S26" s="468">
        <v>4</v>
      </c>
      <c r="T26" s="468"/>
      <c r="U26" s="468">
        <v>13</v>
      </c>
      <c r="V26" s="468"/>
      <c r="W26" s="468">
        <v>6</v>
      </c>
      <c r="X26" s="468"/>
      <c r="Y26" s="468">
        <v>6</v>
      </c>
      <c r="Z26" s="468"/>
      <c r="AA26" s="468">
        <v>2</v>
      </c>
      <c r="AB26" s="468"/>
      <c r="AC26" s="468"/>
      <c r="AD26" s="468"/>
      <c r="AE26" s="468">
        <v>2</v>
      </c>
      <c r="AF26" s="468"/>
      <c r="AG26" s="468">
        <f t="shared" si="0"/>
        <v>33</v>
      </c>
      <c r="AH26" s="468"/>
      <c r="AI26" s="469"/>
      <c r="AJ26" s="469"/>
      <c r="AK26" s="469"/>
      <c r="AL26" s="469"/>
      <c r="AM26" s="469"/>
      <c r="AN26" s="469"/>
      <c r="AO26" s="469"/>
      <c r="AP26" s="104"/>
      <c r="AQ26" s="104"/>
    </row>
    <row r="27" spans="1:43" ht="15.05" customHeight="1">
      <c r="A27" s="109"/>
      <c r="B27" s="110" t="s">
        <v>684</v>
      </c>
      <c r="C27" s="115"/>
      <c r="D27" s="116" t="s">
        <v>644</v>
      </c>
      <c r="E27" s="117" t="s">
        <v>659</v>
      </c>
      <c r="F27" s="117" t="s">
        <v>646</v>
      </c>
      <c r="G27" s="118" t="s">
        <v>647</v>
      </c>
      <c r="H27" s="117" t="s">
        <v>648</v>
      </c>
      <c r="I27" s="117" t="s">
        <v>671</v>
      </c>
      <c r="J27" s="119" t="s">
        <v>650</v>
      </c>
      <c r="K27" s="116" t="s">
        <v>659</v>
      </c>
      <c r="L27" s="117" t="s">
        <v>685</v>
      </c>
      <c r="M27" s="118" t="s">
        <v>647</v>
      </c>
      <c r="N27" s="117" t="s">
        <v>652</v>
      </c>
      <c r="O27" s="117" t="s">
        <v>662</v>
      </c>
      <c r="P27" s="119" t="s">
        <v>667</v>
      </c>
      <c r="Q27" s="468">
        <v>4</v>
      </c>
      <c r="R27" s="468"/>
      <c r="S27" s="468"/>
      <c r="T27" s="468"/>
      <c r="U27" s="468"/>
      <c r="V27" s="468"/>
      <c r="W27" s="468"/>
      <c r="X27" s="468"/>
      <c r="Y27" s="468"/>
      <c r="Z27" s="468"/>
      <c r="AA27" s="468"/>
      <c r="AB27" s="468"/>
      <c r="AC27" s="468"/>
      <c r="AD27" s="468"/>
      <c r="AE27" s="468"/>
      <c r="AF27" s="468"/>
      <c r="AG27" s="468">
        <f t="shared" si="0"/>
        <v>4</v>
      </c>
      <c r="AH27" s="468"/>
      <c r="AI27" s="469"/>
      <c r="AJ27" s="469"/>
      <c r="AK27" s="469"/>
      <c r="AL27" s="469"/>
      <c r="AM27" s="469"/>
      <c r="AN27" s="469"/>
      <c r="AO27" s="469"/>
      <c r="AP27" s="104"/>
      <c r="AQ27" s="104"/>
    </row>
    <row r="28" spans="1:43" ht="15.05" customHeight="1">
      <c r="A28" s="109"/>
      <c r="B28" s="110" t="s">
        <v>686</v>
      </c>
      <c r="C28" s="115"/>
      <c r="D28" s="116" t="s">
        <v>675</v>
      </c>
      <c r="E28" s="117" t="s">
        <v>662</v>
      </c>
      <c r="F28" s="117" t="s">
        <v>685</v>
      </c>
      <c r="G28" s="118" t="s">
        <v>647</v>
      </c>
      <c r="H28" s="118" t="s">
        <v>676</v>
      </c>
      <c r="I28" s="117" t="s">
        <v>662</v>
      </c>
      <c r="J28" s="119" t="s">
        <v>687</v>
      </c>
      <c r="K28" s="116" t="s">
        <v>662</v>
      </c>
      <c r="L28" s="117" t="s">
        <v>685</v>
      </c>
      <c r="M28" s="118" t="s">
        <v>647</v>
      </c>
      <c r="N28" s="117"/>
      <c r="O28" s="117" t="s">
        <v>655</v>
      </c>
      <c r="P28" s="119" t="s">
        <v>663</v>
      </c>
      <c r="Q28" s="468">
        <v>4</v>
      </c>
      <c r="R28" s="468"/>
      <c r="S28" s="468"/>
      <c r="T28" s="468"/>
      <c r="U28" s="468"/>
      <c r="V28" s="468"/>
      <c r="W28" s="468"/>
      <c r="X28" s="468"/>
      <c r="Y28" s="468"/>
      <c r="Z28" s="468"/>
      <c r="AA28" s="468"/>
      <c r="AB28" s="468"/>
      <c r="AC28" s="468"/>
      <c r="AD28" s="468"/>
      <c r="AE28" s="468"/>
      <c r="AF28" s="468"/>
      <c r="AG28" s="468">
        <f t="shared" si="0"/>
        <v>4</v>
      </c>
      <c r="AH28" s="468"/>
      <c r="AI28" s="469"/>
      <c r="AJ28" s="469"/>
      <c r="AK28" s="469"/>
      <c r="AL28" s="469"/>
      <c r="AM28" s="469"/>
      <c r="AN28" s="469"/>
      <c r="AO28" s="469"/>
      <c r="AP28" s="104"/>
      <c r="AQ28" s="104"/>
    </row>
    <row r="29" spans="1:43" ht="15.05" customHeight="1">
      <c r="A29" s="109"/>
      <c r="B29" s="110" t="s">
        <v>688</v>
      </c>
      <c r="C29" s="115"/>
      <c r="D29" s="116" t="s">
        <v>654</v>
      </c>
      <c r="E29" s="117" t="s">
        <v>673</v>
      </c>
      <c r="F29" s="117" t="s">
        <v>646</v>
      </c>
      <c r="G29" s="118" t="s">
        <v>647</v>
      </c>
      <c r="H29" s="117" t="s">
        <v>648</v>
      </c>
      <c r="I29" s="117" t="s">
        <v>645</v>
      </c>
      <c r="J29" s="119" t="s">
        <v>658</v>
      </c>
      <c r="K29" s="116" t="s">
        <v>673</v>
      </c>
      <c r="L29" s="117" t="s">
        <v>689</v>
      </c>
      <c r="M29" s="118" t="s">
        <v>647</v>
      </c>
      <c r="N29" s="117"/>
      <c r="O29" s="117" t="s">
        <v>677</v>
      </c>
      <c r="P29" s="119" t="s">
        <v>663</v>
      </c>
      <c r="Q29" s="468">
        <v>10</v>
      </c>
      <c r="R29" s="468"/>
      <c r="S29" s="468"/>
      <c r="T29" s="468"/>
      <c r="U29" s="468"/>
      <c r="V29" s="468"/>
      <c r="W29" s="468"/>
      <c r="X29" s="468"/>
      <c r="Y29" s="468"/>
      <c r="Z29" s="468"/>
      <c r="AA29" s="468"/>
      <c r="AB29" s="468"/>
      <c r="AC29" s="468"/>
      <c r="AD29" s="468"/>
      <c r="AE29" s="468"/>
      <c r="AF29" s="468"/>
      <c r="AG29" s="468">
        <f t="shared" si="0"/>
        <v>10</v>
      </c>
      <c r="AH29" s="468"/>
      <c r="AI29" s="469"/>
      <c r="AJ29" s="469"/>
      <c r="AK29" s="469"/>
      <c r="AL29" s="469"/>
      <c r="AM29" s="469"/>
      <c r="AN29" s="469"/>
      <c r="AO29" s="469"/>
      <c r="AP29" s="104"/>
      <c r="AQ29" s="104"/>
    </row>
    <row r="30" spans="1:43" ht="15.05" customHeight="1">
      <c r="A30" s="109"/>
      <c r="B30" s="110" t="s">
        <v>690</v>
      </c>
      <c r="C30" s="115"/>
      <c r="D30" s="116" t="s">
        <v>648</v>
      </c>
      <c r="E30" s="117" t="s">
        <v>662</v>
      </c>
      <c r="F30" s="117" t="s">
        <v>646</v>
      </c>
      <c r="G30" s="118" t="s">
        <v>691</v>
      </c>
      <c r="H30" s="118" t="s">
        <v>676</v>
      </c>
      <c r="I30" s="117" t="s">
        <v>682</v>
      </c>
      <c r="J30" s="119" t="s">
        <v>658</v>
      </c>
      <c r="K30" s="116" t="s">
        <v>662</v>
      </c>
      <c r="L30" s="117" t="s">
        <v>646</v>
      </c>
      <c r="M30" s="118" t="s">
        <v>691</v>
      </c>
      <c r="N30" s="117"/>
      <c r="O30" s="117" t="s">
        <v>659</v>
      </c>
      <c r="P30" s="119" t="s">
        <v>658</v>
      </c>
      <c r="Q30" s="468"/>
      <c r="R30" s="468"/>
      <c r="S30" s="468"/>
      <c r="T30" s="468"/>
      <c r="U30" s="468">
        <v>11</v>
      </c>
      <c r="V30" s="468"/>
      <c r="W30" s="468"/>
      <c r="X30" s="468"/>
      <c r="Y30" s="468"/>
      <c r="Z30" s="468"/>
      <c r="AA30" s="468"/>
      <c r="AB30" s="468"/>
      <c r="AC30" s="468"/>
      <c r="AD30" s="468"/>
      <c r="AE30" s="468"/>
      <c r="AF30" s="468"/>
      <c r="AG30" s="468">
        <f t="shared" si="0"/>
        <v>11</v>
      </c>
      <c r="AH30" s="468"/>
      <c r="AI30" s="469" t="s">
        <v>692</v>
      </c>
      <c r="AJ30" s="469"/>
      <c r="AK30" s="469"/>
      <c r="AL30" s="469"/>
      <c r="AM30" s="469"/>
      <c r="AN30" s="469"/>
      <c r="AO30" s="469"/>
      <c r="AP30" s="104"/>
      <c r="AQ30" s="104"/>
    </row>
    <row r="31" spans="1:43" ht="15.05" customHeight="1">
      <c r="A31" s="109"/>
      <c r="B31" s="110" t="s">
        <v>693</v>
      </c>
      <c r="C31" s="115"/>
      <c r="D31" s="116" t="s">
        <v>644</v>
      </c>
      <c r="E31" s="117" t="s">
        <v>666</v>
      </c>
      <c r="F31" s="117" t="s">
        <v>646</v>
      </c>
      <c r="G31" s="118" t="s">
        <v>647</v>
      </c>
      <c r="H31" s="117" t="s">
        <v>648</v>
      </c>
      <c r="I31" s="117" t="s">
        <v>655</v>
      </c>
      <c r="J31" s="119" t="s">
        <v>650</v>
      </c>
      <c r="K31" s="116" t="s">
        <v>666</v>
      </c>
      <c r="L31" s="117" t="s">
        <v>646</v>
      </c>
      <c r="M31" s="118" t="s">
        <v>647</v>
      </c>
      <c r="N31" s="117" t="s">
        <v>652</v>
      </c>
      <c r="O31" s="117" t="s">
        <v>655</v>
      </c>
      <c r="P31" s="119" t="s">
        <v>650</v>
      </c>
      <c r="Q31" s="468"/>
      <c r="R31" s="468"/>
      <c r="S31" s="468"/>
      <c r="T31" s="468"/>
      <c r="U31" s="468">
        <v>3</v>
      </c>
      <c r="V31" s="468"/>
      <c r="W31" s="468"/>
      <c r="X31" s="468"/>
      <c r="Y31" s="468">
        <v>1</v>
      </c>
      <c r="Z31" s="468"/>
      <c r="AA31" s="468"/>
      <c r="AB31" s="468"/>
      <c r="AC31" s="468"/>
      <c r="AD31" s="468"/>
      <c r="AE31" s="468"/>
      <c r="AF31" s="468"/>
      <c r="AG31" s="468">
        <f t="shared" si="0"/>
        <v>4</v>
      </c>
      <c r="AH31" s="468"/>
      <c r="AI31" s="469"/>
      <c r="AJ31" s="469"/>
      <c r="AK31" s="469"/>
      <c r="AL31" s="469"/>
      <c r="AM31" s="469"/>
      <c r="AN31" s="469"/>
      <c r="AO31" s="469"/>
      <c r="AP31" s="104"/>
      <c r="AQ31" s="104"/>
    </row>
    <row r="32" spans="1:43" ht="15.05" customHeight="1">
      <c r="A32" s="109"/>
      <c r="B32" s="110" t="s">
        <v>694</v>
      </c>
      <c r="C32" s="115"/>
      <c r="D32" s="116" t="s">
        <v>675</v>
      </c>
      <c r="E32" s="117" t="s">
        <v>659</v>
      </c>
      <c r="F32" s="117" t="s">
        <v>646</v>
      </c>
      <c r="G32" s="118" t="s">
        <v>647</v>
      </c>
      <c r="H32" s="118" t="s">
        <v>676</v>
      </c>
      <c r="I32" s="117" t="s">
        <v>671</v>
      </c>
      <c r="J32" s="119" t="s">
        <v>650</v>
      </c>
      <c r="K32" s="116" t="s">
        <v>659</v>
      </c>
      <c r="L32" s="117" t="s">
        <v>646</v>
      </c>
      <c r="M32" s="118" t="s">
        <v>647</v>
      </c>
      <c r="N32" s="117" t="s">
        <v>652</v>
      </c>
      <c r="O32" s="117" t="s">
        <v>673</v>
      </c>
      <c r="P32" s="119" t="s">
        <v>658</v>
      </c>
      <c r="Q32" s="468"/>
      <c r="R32" s="468"/>
      <c r="S32" s="468">
        <v>1</v>
      </c>
      <c r="T32" s="468"/>
      <c r="U32" s="468"/>
      <c r="V32" s="468"/>
      <c r="W32" s="468"/>
      <c r="X32" s="468"/>
      <c r="Y32" s="468"/>
      <c r="Z32" s="468"/>
      <c r="AA32" s="468">
        <v>1</v>
      </c>
      <c r="AB32" s="468"/>
      <c r="AC32" s="468"/>
      <c r="AD32" s="468"/>
      <c r="AE32" s="468"/>
      <c r="AF32" s="468"/>
      <c r="AG32" s="468">
        <f t="shared" si="0"/>
        <v>2</v>
      </c>
      <c r="AH32" s="468"/>
      <c r="AI32" s="469"/>
      <c r="AJ32" s="469"/>
      <c r="AK32" s="469"/>
      <c r="AL32" s="469"/>
      <c r="AM32" s="469"/>
      <c r="AN32" s="469"/>
      <c r="AO32" s="469"/>
      <c r="AP32" s="104"/>
      <c r="AQ32" s="104"/>
    </row>
    <row r="33" spans="1:43" ht="15.05" customHeight="1">
      <c r="A33" s="109"/>
      <c r="B33" s="110" t="s">
        <v>1865</v>
      </c>
      <c r="C33" s="115"/>
      <c r="D33" s="116" t="s">
        <v>654</v>
      </c>
      <c r="E33" s="117" t="s">
        <v>659</v>
      </c>
      <c r="F33" s="117" t="s">
        <v>646</v>
      </c>
      <c r="G33" s="118" t="s">
        <v>647</v>
      </c>
      <c r="H33" s="117" t="s">
        <v>648</v>
      </c>
      <c r="I33" s="117" t="s">
        <v>671</v>
      </c>
      <c r="J33" s="119" t="s">
        <v>650</v>
      </c>
      <c r="K33" s="116" t="s">
        <v>659</v>
      </c>
      <c r="L33" s="117" t="s">
        <v>646</v>
      </c>
      <c r="M33" s="118" t="s">
        <v>647</v>
      </c>
      <c r="N33" s="117" t="s">
        <v>652</v>
      </c>
      <c r="O33" s="117" t="s">
        <v>673</v>
      </c>
      <c r="P33" s="119" t="s">
        <v>658</v>
      </c>
      <c r="Q33" s="468"/>
      <c r="R33" s="468"/>
      <c r="S33" s="468"/>
      <c r="T33" s="468"/>
      <c r="U33" s="468"/>
      <c r="V33" s="468"/>
      <c r="W33" s="468"/>
      <c r="X33" s="468"/>
      <c r="Y33" s="468"/>
      <c r="Z33" s="468"/>
      <c r="AA33" s="468"/>
      <c r="AB33" s="468"/>
      <c r="AC33" s="468"/>
      <c r="AD33" s="468"/>
      <c r="AE33" s="468">
        <v>8</v>
      </c>
      <c r="AF33" s="468"/>
      <c r="AG33" s="468">
        <f t="shared" si="0"/>
        <v>8</v>
      </c>
      <c r="AH33" s="468"/>
      <c r="AI33" s="469"/>
      <c r="AJ33" s="469"/>
      <c r="AK33" s="469"/>
      <c r="AL33" s="469"/>
      <c r="AM33" s="469"/>
      <c r="AN33" s="469"/>
      <c r="AO33" s="469"/>
      <c r="AP33" s="104"/>
      <c r="AQ33" s="104"/>
    </row>
    <row r="34" spans="1:43" ht="15.05" customHeight="1">
      <c r="A34" s="109"/>
      <c r="B34" s="110" t="s">
        <v>1866</v>
      </c>
      <c r="C34" s="115"/>
      <c r="D34" s="116" t="s">
        <v>654</v>
      </c>
      <c r="E34" s="117" t="s">
        <v>655</v>
      </c>
      <c r="F34" s="117" t="s">
        <v>646</v>
      </c>
      <c r="G34" s="118" t="s">
        <v>647</v>
      </c>
      <c r="H34" s="117" t="s">
        <v>648</v>
      </c>
      <c r="I34" s="117" t="s">
        <v>657</v>
      </c>
      <c r="J34" s="119" t="s">
        <v>658</v>
      </c>
      <c r="K34" s="116" t="s">
        <v>655</v>
      </c>
      <c r="L34" s="117" t="s">
        <v>646</v>
      </c>
      <c r="M34" s="118" t="s">
        <v>647</v>
      </c>
      <c r="N34" s="117"/>
      <c r="O34" s="117" t="s">
        <v>673</v>
      </c>
      <c r="P34" s="119" t="s">
        <v>658</v>
      </c>
      <c r="Q34" s="468"/>
      <c r="R34" s="468"/>
      <c r="S34" s="468">
        <v>4</v>
      </c>
      <c r="T34" s="468"/>
      <c r="U34" s="468">
        <v>5</v>
      </c>
      <c r="V34" s="468"/>
      <c r="W34" s="468"/>
      <c r="X34" s="468"/>
      <c r="Y34" s="468"/>
      <c r="Z34" s="468"/>
      <c r="AA34" s="468"/>
      <c r="AB34" s="468"/>
      <c r="AC34" s="468"/>
      <c r="AD34" s="468"/>
      <c r="AE34" s="468"/>
      <c r="AF34" s="468"/>
      <c r="AG34" s="468">
        <f t="shared" si="0"/>
        <v>9</v>
      </c>
      <c r="AH34" s="468"/>
      <c r="AI34" s="469"/>
      <c r="AJ34" s="469"/>
      <c r="AK34" s="469"/>
      <c r="AL34" s="469"/>
      <c r="AM34" s="469"/>
      <c r="AN34" s="469"/>
      <c r="AO34" s="469"/>
      <c r="AP34" s="104"/>
      <c r="AQ34" s="104"/>
    </row>
    <row r="35" spans="1:43" ht="15.05" customHeight="1">
      <c r="A35" s="109"/>
      <c r="B35" s="113" t="s">
        <v>633</v>
      </c>
      <c r="C35" s="114"/>
      <c r="D35" s="470"/>
      <c r="E35" s="471"/>
      <c r="F35" s="471"/>
      <c r="G35" s="471"/>
      <c r="H35" s="471"/>
      <c r="I35" s="471"/>
      <c r="J35" s="472"/>
      <c r="K35" s="470"/>
      <c r="L35" s="471"/>
      <c r="M35" s="471"/>
      <c r="N35" s="471"/>
      <c r="O35" s="471"/>
      <c r="P35" s="472"/>
      <c r="Q35" s="468">
        <f>SUM(Q15:R34)</f>
        <v>18</v>
      </c>
      <c r="R35" s="468"/>
      <c r="S35" s="468">
        <f>SUM(S15:T34)</f>
        <v>16</v>
      </c>
      <c r="T35" s="468"/>
      <c r="U35" s="468">
        <f>SUM(U15:V34)</f>
        <v>83</v>
      </c>
      <c r="V35" s="468"/>
      <c r="W35" s="468">
        <f>SUM(W15:X34)</f>
        <v>13</v>
      </c>
      <c r="X35" s="468"/>
      <c r="Y35" s="468">
        <f>SUM(Y15:Z34)</f>
        <v>18</v>
      </c>
      <c r="Z35" s="468"/>
      <c r="AA35" s="468">
        <f>SUM(AA15:AB34)</f>
        <v>17</v>
      </c>
      <c r="AB35" s="468"/>
      <c r="AC35" s="468">
        <f>SUM(AC15:AD34)</f>
        <v>2</v>
      </c>
      <c r="AD35" s="468"/>
      <c r="AE35" s="468">
        <f>SUM(AE15:AF34)</f>
        <v>25</v>
      </c>
      <c r="AF35" s="468"/>
      <c r="AG35" s="468">
        <f>SUM(AG15:AH34)</f>
        <v>192</v>
      </c>
      <c r="AH35" s="468"/>
      <c r="AI35" s="469"/>
      <c r="AJ35" s="469"/>
      <c r="AK35" s="469"/>
      <c r="AL35" s="469"/>
      <c r="AM35" s="469"/>
      <c r="AN35" s="469"/>
      <c r="AO35" s="469"/>
      <c r="AP35" s="104"/>
      <c r="AQ35" s="104"/>
    </row>
  </sheetData>
  <mergeCells count="255">
    <mergeCell ref="A5:C5"/>
    <mergeCell ref="D5:V5"/>
    <mergeCell ref="W5:AO5"/>
    <mergeCell ref="A6:C8"/>
    <mergeCell ref="E6:O6"/>
    <mergeCell ref="Q6:V8"/>
    <mergeCell ref="W6:AB6"/>
    <mergeCell ref="AE6:AN6"/>
    <mergeCell ref="D7:J7"/>
    <mergeCell ref="K7:P8"/>
    <mergeCell ref="W7:AB8"/>
    <mergeCell ref="AC7:AO8"/>
    <mergeCell ref="D8:J8"/>
    <mergeCell ref="AJ9:AO9"/>
    <mergeCell ref="AJ10:AO10"/>
    <mergeCell ref="A13:C14"/>
    <mergeCell ref="D13:J14"/>
    <mergeCell ref="K13:P14"/>
    <mergeCell ref="Q13:R13"/>
    <mergeCell ref="S13:AD13"/>
    <mergeCell ref="AE13:AF13"/>
    <mergeCell ref="AG13:AH14"/>
    <mergeCell ref="AI13:AO14"/>
    <mergeCell ref="Q14:R14"/>
    <mergeCell ref="A10:C10"/>
    <mergeCell ref="D10:J10"/>
    <mergeCell ref="K10:P10"/>
    <mergeCell ref="Q10:V10"/>
    <mergeCell ref="W10:AB10"/>
    <mergeCell ref="AC10:AI10"/>
    <mergeCell ref="AE14:AF14"/>
    <mergeCell ref="S14:T14"/>
    <mergeCell ref="U14:V14"/>
    <mergeCell ref="W14:X14"/>
    <mergeCell ref="Y14:Z14"/>
    <mergeCell ref="AA14:AB14"/>
    <mergeCell ref="AC14:AD14"/>
    <mergeCell ref="A9:C9"/>
    <mergeCell ref="D9:J9"/>
    <mergeCell ref="K9:P9"/>
    <mergeCell ref="Q9:V9"/>
    <mergeCell ref="W9:AB9"/>
    <mergeCell ref="AC9:AI9"/>
    <mergeCell ref="AG15:AH15"/>
    <mergeCell ref="AI15:AO15"/>
    <mergeCell ref="Q16:R16"/>
    <mergeCell ref="S16:T16"/>
    <mergeCell ref="U16:V16"/>
    <mergeCell ref="W16:X16"/>
    <mergeCell ref="Y16:Z16"/>
    <mergeCell ref="AA16:AB16"/>
    <mergeCell ref="AC16:AD16"/>
    <mergeCell ref="AE16:AF16"/>
    <mergeCell ref="AG16:AH16"/>
    <mergeCell ref="AI16:AO16"/>
    <mergeCell ref="Q15:R15"/>
    <mergeCell ref="S15:T15"/>
    <mergeCell ref="U15:V15"/>
    <mergeCell ref="W15:X15"/>
    <mergeCell ref="Y15:Z15"/>
    <mergeCell ref="AA15:AB15"/>
    <mergeCell ref="AC15:AD15"/>
    <mergeCell ref="AE15:AF15"/>
    <mergeCell ref="AI17:AO17"/>
    <mergeCell ref="Q18:R18"/>
    <mergeCell ref="S18:T18"/>
    <mergeCell ref="U18:V18"/>
    <mergeCell ref="W18:X18"/>
    <mergeCell ref="Y18:Z18"/>
    <mergeCell ref="AA18:AB18"/>
    <mergeCell ref="AC18:AD18"/>
    <mergeCell ref="AE18:AF18"/>
    <mergeCell ref="AG18:AH18"/>
    <mergeCell ref="AI18:AO18"/>
    <mergeCell ref="Q17:R17"/>
    <mergeCell ref="S17:T17"/>
    <mergeCell ref="U17:V17"/>
    <mergeCell ref="W17:X17"/>
    <mergeCell ref="Y17:Z17"/>
    <mergeCell ref="AA17:AB17"/>
    <mergeCell ref="AC17:AD17"/>
    <mergeCell ref="AE17:AF17"/>
    <mergeCell ref="AG17:AH17"/>
    <mergeCell ref="AI19:AO19"/>
    <mergeCell ref="Q20:R20"/>
    <mergeCell ref="S20:T20"/>
    <mergeCell ref="U20:V20"/>
    <mergeCell ref="W20:X20"/>
    <mergeCell ref="Y20:Z20"/>
    <mergeCell ref="AA20:AB20"/>
    <mergeCell ref="AC20:AD20"/>
    <mergeCell ref="AE20:AF20"/>
    <mergeCell ref="AG20:AH20"/>
    <mergeCell ref="AI20:AO20"/>
    <mergeCell ref="Q19:R19"/>
    <mergeCell ref="S19:T19"/>
    <mergeCell ref="U19:V19"/>
    <mergeCell ref="W19:X19"/>
    <mergeCell ref="Y19:Z19"/>
    <mergeCell ref="AA19:AB19"/>
    <mergeCell ref="AC19:AD19"/>
    <mergeCell ref="AE19:AF19"/>
    <mergeCell ref="AG19:AH19"/>
    <mergeCell ref="AI21:AO21"/>
    <mergeCell ref="Q22:R22"/>
    <mergeCell ref="S22:T22"/>
    <mergeCell ref="U22:V22"/>
    <mergeCell ref="W22:X22"/>
    <mergeCell ref="Y22:Z22"/>
    <mergeCell ref="AA22:AB22"/>
    <mergeCell ref="AC22:AD22"/>
    <mergeCell ref="AE22:AF22"/>
    <mergeCell ref="AG22:AH22"/>
    <mergeCell ref="AI22:AO22"/>
    <mergeCell ref="Q21:R21"/>
    <mergeCell ref="S21:T21"/>
    <mergeCell ref="U21:V21"/>
    <mergeCell ref="W21:X21"/>
    <mergeCell ref="Y21:Z21"/>
    <mergeCell ref="AA21:AB21"/>
    <mergeCell ref="AC21:AD21"/>
    <mergeCell ref="AE21:AF21"/>
    <mergeCell ref="AG21:AH21"/>
    <mergeCell ref="AI23:AO23"/>
    <mergeCell ref="Q24:R24"/>
    <mergeCell ref="S24:T24"/>
    <mergeCell ref="U24:V24"/>
    <mergeCell ref="W24:X24"/>
    <mergeCell ref="Y24:Z24"/>
    <mergeCell ref="AA24:AB24"/>
    <mergeCell ref="AC24:AD24"/>
    <mergeCell ref="AE24:AF24"/>
    <mergeCell ref="AG24:AH24"/>
    <mergeCell ref="AI24:AO24"/>
    <mergeCell ref="Q23:R23"/>
    <mergeCell ref="S23:T23"/>
    <mergeCell ref="U23:V23"/>
    <mergeCell ref="W23:X23"/>
    <mergeCell ref="Y23:Z23"/>
    <mergeCell ref="AA23:AB23"/>
    <mergeCell ref="AC23:AD23"/>
    <mergeCell ref="AE23:AF23"/>
    <mergeCell ref="AG23:AH23"/>
    <mergeCell ref="AI25:AO25"/>
    <mergeCell ref="Q26:R26"/>
    <mergeCell ref="S26:T26"/>
    <mergeCell ref="U26:V26"/>
    <mergeCell ref="W26:X26"/>
    <mergeCell ref="Y26:Z26"/>
    <mergeCell ref="AA26:AB26"/>
    <mergeCell ref="AC26:AD26"/>
    <mergeCell ref="AE26:AF26"/>
    <mergeCell ref="AG26:AH26"/>
    <mergeCell ref="AI26:AO26"/>
    <mergeCell ref="Q25:R25"/>
    <mergeCell ref="S25:T25"/>
    <mergeCell ref="U25:V25"/>
    <mergeCell ref="W25:X25"/>
    <mergeCell ref="Y25:Z25"/>
    <mergeCell ref="AA25:AB25"/>
    <mergeCell ref="AC25:AD25"/>
    <mergeCell ref="AE25:AF25"/>
    <mergeCell ref="AG25:AH25"/>
    <mergeCell ref="AI27:AO27"/>
    <mergeCell ref="Q28:R28"/>
    <mergeCell ref="S28:T28"/>
    <mergeCell ref="U28:V28"/>
    <mergeCell ref="W28:X28"/>
    <mergeCell ref="Y28:Z28"/>
    <mergeCell ref="AA28:AB28"/>
    <mergeCell ref="AC28:AD28"/>
    <mergeCell ref="AE28:AF28"/>
    <mergeCell ref="AG28:AH28"/>
    <mergeCell ref="AI28:AO28"/>
    <mergeCell ref="Q27:R27"/>
    <mergeCell ref="S27:T27"/>
    <mergeCell ref="U27:V27"/>
    <mergeCell ref="W27:X27"/>
    <mergeCell ref="Y27:Z27"/>
    <mergeCell ref="AA27:AB27"/>
    <mergeCell ref="AC27:AD27"/>
    <mergeCell ref="AE27:AF27"/>
    <mergeCell ref="AG27:AH27"/>
    <mergeCell ref="AI29:AO29"/>
    <mergeCell ref="Q30:R30"/>
    <mergeCell ref="S30:T30"/>
    <mergeCell ref="U30:V30"/>
    <mergeCell ref="W30:X30"/>
    <mergeCell ref="Y30:Z30"/>
    <mergeCell ref="AA30:AB30"/>
    <mergeCell ref="AC30:AD30"/>
    <mergeCell ref="AE30:AF30"/>
    <mergeCell ref="AG30:AH30"/>
    <mergeCell ref="AI30:AO30"/>
    <mergeCell ref="Q29:R29"/>
    <mergeCell ref="S29:T29"/>
    <mergeCell ref="U29:V29"/>
    <mergeCell ref="W29:X29"/>
    <mergeCell ref="Y29:Z29"/>
    <mergeCell ref="AA29:AB29"/>
    <mergeCell ref="AC29:AD29"/>
    <mergeCell ref="AE29:AF29"/>
    <mergeCell ref="AG29:AH29"/>
    <mergeCell ref="AI31:AO31"/>
    <mergeCell ref="Q32:R32"/>
    <mergeCell ref="S32:T32"/>
    <mergeCell ref="U32:V32"/>
    <mergeCell ref="W32:X32"/>
    <mergeCell ref="Y32:Z32"/>
    <mergeCell ref="AA32:AB32"/>
    <mergeCell ref="AC32:AD32"/>
    <mergeCell ref="AE32:AF32"/>
    <mergeCell ref="AG32:AH32"/>
    <mergeCell ref="AI32:AO32"/>
    <mergeCell ref="Q31:R31"/>
    <mergeCell ref="S31:T31"/>
    <mergeCell ref="U31:V31"/>
    <mergeCell ref="W31:X31"/>
    <mergeCell ref="Y31:Z31"/>
    <mergeCell ref="AA31:AB31"/>
    <mergeCell ref="AC31:AD31"/>
    <mergeCell ref="AE31:AF31"/>
    <mergeCell ref="AG31:AH31"/>
    <mergeCell ref="AI33:AO33"/>
    <mergeCell ref="Q34:R34"/>
    <mergeCell ref="S34:T34"/>
    <mergeCell ref="U34:V34"/>
    <mergeCell ref="W34:X34"/>
    <mergeCell ref="Y34:Z34"/>
    <mergeCell ref="AA34:AB34"/>
    <mergeCell ref="AC34:AD34"/>
    <mergeCell ref="AE34:AF34"/>
    <mergeCell ref="Q33:R33"/>
    <mergeCell ref="S33:T33"/>
    <mergeCell ref="U33:V33"/>
    <mergeCell ref="W33:X33"/>
    <mergeCell ref="Y33:Z33"/>
    <mergeCell ref="AA33:AB33"/>
    <mergeCell ref="AC33:AD33"/>
    <mergeCell ref="AE33:AF33"/>
    <mergeCell ref="AG33:AH33"/>
    <mergeCell ref="AC35:AD35"/>
    <mergeCell ref="AE35:AF35"/>
    <mergeCell ref="AG35:AH35"/>
    <mergeCell ref="AI35:AO35"/>
    <mergeCell ref="AG34:AH34"/>
    <mergeCell ref="AI34:AO34"/>
    <mergeCell ref="D35:J35"/>
    <mergeCell ref="K35:P35"/>
    <mergeCell ref="Q35:R35"/>
    <mergeCell ref="S35:T35"/>
    <mergeCell ref="U35:V35"/>
    <mergeCell ref="W35:X35"/>
    <mergeCell ref="Y35:Z35"/>
    <mergeCell ref="AA35:AB35"/>
  </mergeCells>
  <phoneticPr fontId="2"/>
  <pageMargins left="0.78740157480314965" right="0.39370078740157483" top="0.39370078740157483" bottom="0.39370078740157483" header="0" footer="0"/>
  <pageSetup paperSize="9" scale="96" orientation="landscape"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777F2-A501-4B43-A956-449F259DF6CF}">
  <sheetPr codeName="Sheet20">
    <pageSetUpPr fitToPage="1"/>
  </sheetPr>
  <dimension ref="A1:AS26"/>
  <sheetViews>
    <sheetView view="pageLayout" zoomScaleNormal="100" workbookViewId="0">
      <selection activeCell="AB15" sqref="AB15:AD15"/>
    </sheetView>
  </sheetViews>
  <sheetFormatPr defaultColWidth="9" defaultRowHeight="14.4"/>
  <cols>
    <col min="1" max="1" width="11.6640625" style="133" customWidth="1"/>
    <col min="2" max="3" width="2.44140625" style="121" customWidth="1"/>
    <col min="4" max="4" width="2.44140625" style="133" customWidth="1"/>
    <col min="5" max="11" width="2.44140625" style="121" customWidth="1"/>
    <col min="12" max="12" width="3.109375" style="121" customWidth="1"/>
    <col min="13" max="19" width="2.44140625" style="121" customWidth="1"/>
    <col min="20" max="20" width="2.21875" style="121" customWidth="1"/>
    <col min="21" max="21" width="2.109375" style="121" customWidth="1"/>
    <col min="22" max="33" width="2.44140625" style="121" customWidth="1"/>
    <col min="34" max="34" width="2.77734375" style="121" customWidth="1"/>
    <col min="35" max="36" width="2.44140625" style="121" customWidth="1"/>
    <col min="37" max="37" width="2.21875" style="121" customWidth="1"/>
    <col min="38" max="38" width="4.109375" style="121" customWidth="1"/>
    <col min="39" max="40" width="2.88671875" style="121" customWidth="1"/>
    <col min="41" max="44" width="2.44140625" style="121" customWidth="1"/>
    <col min="45" max="45" width="2.33203125" style="121" customWidth="1"/>
    <col min="46" max="141" width="2.44140625" style="121" customWidth="1"/>
    <col min="142" max="16384" width="9" style="121"/>
  </cols>
  <sheetData>
    <row r="1" spans="1:45" ht="28.8" customHeight="1">
      <c r="A1" s="120" t="s">
        <v>1867</v>
      </c>
      <c r="D1" s="122"/>
      <c r="E1" s="122"/>
      <c r="AJ1" s="123"/>
      <c r="AK1" s="123"/>
      <c r="AL1" s="123"/>
      <c r="AM1" s="123"/>
      <c r="AR1" s="124" t="s">
        <v>695</v>
      </c>
    </row>
    <row r="2" spans="1:45" ht="28.8" customHeight="1">
      <c r="A2" s="125" t="s">
        <v>696</v>
      </c>
      <c r="B2" s="502" t="s">
        <v>697</v>
      </c>
      <c r="C2" s="502"/>
      <c r="D2" s="502"/>
      <c r="E2" s="502"/>
      <c r="F2" s="502"/>
      <c r="G2" s="502"/>
      <c r="H2" s="502"/>
      <c r="I2" s="502"/>
      <c r="J2" s="502"/>
      <c r="K2" s="502" t="s">
        <v>698</v>
      </c>
      <c r="L2" s="502"/>
      <c r="M2" s="502"/>
      <c r="N2" s="502"/>
      <c r="O2" s="502"/>
      <c r="P2" s="502"/>
      <c r="Q2" s="502"/>
      <c r="R2" s="502"/>
      <c r="S2" s="502"/>
      <c r="T2" s="502" t="s">
        <v>699</v>
      </c>
      <c r="U2" s="502"/>
      <c r="V2" s="502"/>
      <c r="W2" s="502"/>
      <c r="X2" s="502"/>
      <c r="Y2" s="502"/>
      <c r="Z2" s="502"/>
      <c r="AA2" s="502"/>
      <c r="AB2" s="502"/>
      <c r="AC2" s="502"/>
      <c r="AD2" s="502"/>
      <c r="AE2" s="502"/>
      <c r="AF2" s="502"/>
      <c r="AG2" s="503" t="s">
        <v>700</v>
      </c>
      <c r="AH2" s="506"/>
      <c r="AI2" s="506"/>
      <c r="AJ2" s="506"/>
      <c r="AK2" s="506"/>
      <c r="AL2" s="506"/>
      <c r="AM2" s="506"/>
      <c r="AN2" s="506"/>
      <c r="AO2" s="506"/>
      <c r="AP2" s="506"/>
      <c r="AQ2" s="506"/>
      <c r="AR2" s="506"/>
      <c r="AS2" s="507"/>
    </row>
    <row r="3" spans="1:45" ht="28.8" customHeight="1">
      <c r="A3" s="126" t="s">
        <v>701</v>
      </c>
      <c r="B3" s="515" t="s">
        <v>702</v>
      </c>
      <c r="C3" s="516"/>
      <c r="D3" s="516"/>
      <c r="E3" s="516"/>
      <c r="F3" s="127" t="s">
        <v>703</v>
      </c>
      <c r="G3" s="516" t="s">
        <v>704</v>
      </c>
      <c r="H3" s="516"/>
      <c r="I3" s="516"/>
      <c r="J3" s="517"/>
      <c r="K3" s="503" t="s">
        <v>705</v>
      </c>
      <c r="L3" s="506"/>
      <c r="M3" s="506"/>
      <c r="N3" s="506"/>
      <c r="O3" s="128" t="s">
        <v>703</v>
      </c>
      <c r="P3" s="506" t="s">
        <v>706</v>
      </c>
      <c r="Q3" s="506"/>
      <c r="R3" s="506"/>
      <c r="S3" s="506"/>
      <c r="T3" s="510" t="s">
        <v>707</v>
      </c>
      <c r="U3" s="510"/>
      <c r="V3" s="510"/>
      <c r="W3" s="510"/>
      <c r="X3" s="510"/>
      <c r="Y3" s="510"/>
      <c r="Z3" s="510"/>
      <c r="AA3" s="510"/>
      <c r="AB3" s="510"/>
      <c r="AC3" s="510"/>
      <c r="AD3" s="510"/>
      <c r="AE3" s="510"/>
      <c r="AF3" s="510"/>
      <c r="AG3" s="501" t="s">
        <v>708</v>
      </c>
      <c r="AH3" s="501"/>
      <c r="AI3" s="501"/>
      <c r="AJ3" s="501"/>
      <c r="AK3" s="514"/>
      <c r="AL3" s="129" t="s">
        <v>709</v>
      </c>
      <c r="AM3" s="501" t="s">
        <v>710</v>
      </c>
      <c r="AN3" s="501"/>
      <c r="AO3" s="501"/>
      <c r="AP3" s="501"/>
      <c r="AQ3" s="514"/>
      <c r="AR3" s="504" t="s">
        <v>711</v>
      </c>
      <c r="AS3" s="505"/>
    </row>
    <row r="4" spans="1:45" ht="28.8" customHeight="1">
      <c r="A4" s="130" t="s">
        <v>124</v>
      </c>
      <c r="B4" s="502" t="s">
        <v>712</v>
      </c>
      <c r="C4" s="502"/>
      <c r="D4" s="502"/>
      <c r="E4" s="502"/>
      <c r="F4" s="502"/>
      <c r="G4" s="502"/>
      <c r="H4" s="502"/>
      <c r="I4" s="502"/>
      <c r="J4" s="502"/>
      <c r="K4" s="501" t="s">
        <v>124</v>
      </c>
      <c r="L4" s="501"/>
      <c r="M4" s="501"/>
      <c r="N4" s="501"/>
      <c r="O4" s="501"/>
      <c r="P4" s="501"/>
      <c r="Q4" s="501"/>
      <c r="R4" s="501"/>
      <c r="S4" s="501"/>
      <c r="T4" s="510" t="s">
        <v>1868</v>
      </c>
      <c r="U4" s="510"/>
      <c r="V4" s="510"/>
      <c r="W4" s="510"/>
      <c r="X4" s="510"/>
      <c r="Y4" s="510"/>
      <c r="Z4" s="510"/>
      <c r="AA4" s="510"/>
      <c r="AB4" s="510"/>
      <c r="AC4" s="510"/>
      <c r="AD4" s="510"/>
      <c r="AE4" s="510"/>
      <c r="AF4" s="510"/>
      <c r="AG4" s="502" t="s">
        <v>708</v>
      </c>
      <c r="AH4" s="502"/>
      <c r="AI4" s="502"/>
      <c r="AJ4" s="502"/>
      <c r="AK4" s="503"/>
      <c r="AL4" s="129" t="s">
        <v>711</v>
      </c>
      <c r="AM4" s="502" t="s">
        <v>710</v>
      </c>
      <c r="AN4" s="502"/>
      <c r="AO4" s="502"/>
      <c r="AP4" s="502"/>
      <c r="AQ4" s="503"/>
      <c r="AR4" s="504" t="s">
        <v>711</v>
      </c>
      <c r="AS4" s="505"/>
    </row>
    <row r="5" spans="1:45" ht="28.8" customHeight="1">
      <c r="A5" s="126" t="s">
        <v>124</v>
      </c>
      <c r="B5" s="502" t="s">
        <v>712</v>
      </c>
      <c r="C5" s="502"/>
      <c r="D5" s="502"/>
      <c r="E5" s="502"/>
      <c r="F5" s="502"/>
      <c r="G5" s="502"/>
      <c r="H5" s="502"/>
      <c r="I5" s="502"/>
      <c r="J5" s="502"/>
      <c r="K5" s="511" t="s">
        <v>124</v>
      </c>
      <c r="L5" s="512"/>
      <c r="M5" s="512"/>
      <c r="N5" s="512"/>
      <c r="O5" s="512"/>
      <c r="P5" s="512"/>
      <c r="Q5" s="512"/>
      <c r="R5" s="512"/>
      <c r="S5" s="513"/>
      <c r="T5" s="510" t="s">
        <v>1869</v>
      </c>
      <c r="U5" s="510"/>
      <c r="V5" s="510"/>
      <c r="W5" s="510"/>
      <c r="X5" s="510"/>
      <c r="Y5" s="510"/>
      <c r="Z5" s="510"/>
      <c r="AA5" s="510"/>
      <c r="AB5" s="510"/>
      <c r="AC5" s="510"/>
      <c r="AD5" s="510"/>
      <c r="AE5" s="510"/>
      <c r="AF5" s="510"/>
      <c r="AG5" s="502" t="s">
        <v>708</v>
      </c>
      <c r="AH5" s="502"/>
      <c r="AI5" s="502"/>
      <c r="AJ5" s="502"/>
      <c r="AK5" s="503"/>
      <c r="AL5" s="129" t="s">
        <v>713</v>
      </c>
      <c r="AM5" s="502" t="s">
        <v>710</v>
      </c>
      <c r="AN5" s="502"/>
      <c r="AO5" s="502"/>
      <c r="AP5" s="502"/>
      <c r="AQ5" s="503"/>
      <c r="AR5" s="504" t="s">
        <v>714</v>
      </c>
      <c r="AS5" s="505"/>
    </row>
    <row r="6" spans="1:45" ht="28.8" customHeight="1">
      <c r="A6" s="126" t="s">
        <v>715</v>
      </c>
      <c r="B6" s="503" t="s">
        <v>1926</v>
      </c>
      <c r="C6" s="506"/>
      <c r="D6" s="506"/>
      <c r="E6" s="506"/>
      <c r="F6" s="131" t="s">
        <v>716</v>
      </c>
      <c r="G6" s="506" t="s">
        <v>1870</v>
      </c>
      <c r="H6" s="506"/>
      <c r="I6" s="506"/>
      <c r="J6" s="507"/>
      <c r="K6" s="503" t="s">
        <v>717</v>
      </c>
      <c r="L6" s="506"/>
      <c r="M6" s="506"/>
      <c r="N6" s="506"/>
      <c r="O6" s="131" t="s">
        <v>716</v>
      </c>
      <c r="P6" s="506" t="s">
        <v>718</v>
      </c>
      <c r="Q6" s="506"/>
      <c r="R6" s="506"/>
      <c r="S6" s="506"/>
      <c r="T6" s="510" t="s">
        <v>719</v>
      </c>
      <c r="U6" s="510"/>
      <c r="V6" s="510"/>
      <c r="W6" s="510"/>
      <c r="X6" s="510"/>
      <c r="Y6" s="510"/>
      <c r="Z6" s="510"/>
      <c r="AA6" s="510"/>
      <c r="AB6" s="510"/>
      <c r="AC6" s="510"/>
      <c r="AD6" s="510"/>
      <c r="AE6" s="510"/>
      <c r="AF6" s="510"/>
      <c r="AG6" s="502" t="s">
        <v>720</v>
      </c>
      <c r="AH6" s="502"/>
      <c r="AI6" s="502"/>
      <c r="AJ6" s="502"/>
      <c r="AK6" s="503"/>
      <c r="AL6" s="129" t="s">
        <v>714</v>
      </c>
      <c r="AM6" s="502" t="s">
        <v>721</v>
      </c>
      <c r="AN6" s="502"/>
      <c r="AO6" s="502"/>
      <c r="AP6" s="502"/>
      <c r="AQ6" s="503"/>
      <c r="AR6" s="504" t="s">
        <v>714</v>
      </c>
      <c r="AS6" s="505"/>
    </row>
    <row r="7" spans="1:45" ht="28.8" customHeight="1">
      <c r="A7" s="125" t="s">
        <v>153</v>
      </c>
      <c r="B7" s="503"/>
      <c r="C7" s="506"/>
      <c r="D7" s="506"/>
      <c r="E7" s="506"/>
      <c r="F7" s="506"/>
      <c r="G7" s="506"/>
      <c r="H7" s="506"/>
      <c r="I7" s="506"/>
      <c r="J7" s="507"/>
      <c r="K7" s="503"/>
      <c r="L7" s="506"/>
      <c r="M7" s="506"/>
      <c r="N7" s="506"/>
      <c r="O7" s="506"/>
      <c r="P7" s="506"/>
      <c r="Q7" s="506"/>
      <c r="R7" s="506"/>
      <c r="S7" s="507"/>
      <c r="T7" s="508"/>
      <c r="U7" s="508"/>
      <c r="V7" s="508"/>
      <c r="W7" s="508"/>
      <c r="X7" s="508"/>
      <c r="Y7" s="508"/>
      <c r="Z7" s="508"/>
      <c r="AA7" s="508"/>
      <c r="AB7" s="508"/>
      <c r="AC7" s="508"/>
      <c r="AD7" s="508"/>
      <c r="AE7" s="508"/>
      <c r="AF7" s="508"/>
      <c r="AG7" s="509" t="s">
        <v>1927</v>
      </c>
      <c r="AH7" s="509"/>
      <c r="AI7" s="509"/>
      <c r="AJ7" s="509"/>
      <c r="AK7" s="509"/>
      <c r="AL7" s="509"/>
      <c r="AM7" s="505" t="s">
        <v>685</v>
      </c>
      <c r="AN7" s="505"/>
      <c r="AO7" s="505"/>
      <c r="AP7" s="505"/>
      <c r="AQ7" s="505"/>
      <c r="AR7" s="505"/>
      <c r="AS7" s="505"/>
    </row>
    <row r="8" spans="1:45" ht="28.8" customHeight="1">
      <c r="A8" s="132" t="s">
        <v>1871</v>
      </c>
    </row>
    <row r="9" spans="1:45" ht="28.8" customHeight="1">
      <c r="A9" s="132"/>
      <c r="AN9" s="123"/>
      <c r="AO9" s="123"/>
      <c r="AP9" s="123"/>
      <c r="AQ9" s="123"/>
      <c r="AR9" s="123"/>
      <c r="AS9" s="123"/>
    </row>
    <row r="10" spans="1:45" ht="28.8" customHeight="1">
      <c r="A10" s="120" t="s">
        <v>1872</v>
      </c>
      <c r="AJ10" s="134"/>
      <c r="AK10" s="133"/>
      <c r="AL10" s="133"/>
      <c r="AM10" s="133"/>
      <c r="AN10" s="123"/>
      <c r="AO10" s="123"/>
      <c r="AP10" s="123"/>
      <c r="AR10" s="123"/>
      <c r="AS10" s="135" t="s">
        <v>695</v>
      </c>
    </row>
    <row r="11" spans="1:45" ht="28.8" customHeight="1">
      <c r="A11" s="502" t="s">
        <v>722</v>
      </c>
      <c r="B11" s="502"/>
      <c r="C11" s="502"/>
      <c r="D11" s="502" t="s">
        <v>723</v>
      </c>
      <c r="E11" s="502"/>
      <c r="F11" s="502"/>
      <c r="G11" s="502" t="s">
        <v>724</v>
      </c>
      <c r="H11" s="502"/>
      <c r="I11" s="502"/>
      <c r="J11" s="502" t="s">
        <v>725</v>
      </c>
      <c r="K11" s="502"/>
      <c r="L11" s="502"/>
      <c r="M11" s="502" t="s">
        <v>726</v>
      </c>
      <c r="N11" s="502"/>
      <c r="O11" s="502"/>
      <c r="P11" s="502" t="s">
        <v>727</v>
      </c>
      <c r="Q11" s="502"/>
      <c r="R11" s="502"/>
      <c r="S11" s="502" t="s">
        <v>728</v>
      </c>
      <c r="T11" s="502"/>
      <c r="U11" s="502"/>
      <c r="V11" s="502" t="s">
        <v>729</v>
      </c>
      <c r="W11" s="502"/>
      <c r="X11" s="502"/>
      <c r="Y11" s="502" t="s">
        <v>730</v>
      </c>
      <c r="Z11" s="502"/>
      <c r="AA11" s="502"/>
      <c r="AB11" s="501" t="s">
        <v>731</v>
      </c>
      <c r="AC11" s="501"/>
      <c r="AD11" s="501"/>
      <c r="AE11" s="502" t="s">
        <v>732</v>
      </c>
      <c r="AF11" s="502"/>
      <c r="AG11" s="502"/>
      <c r="AH11" s="502" t="s">
        <v>733</v>
      </c>
      <c r="AI11" s="502"/>
      <c r="AJ11" s="502"/>
      <c r="AK11" s="502" t="s">
        <v>734</v>
      </c>
      <c r="AL11" s="502"/>
      <c r="AM11" s="502"/>
      <c r="AN11" s="502" t="s">
        <v>735</v>
      </c>
      <c r="AO11" s="502"/>
      <c r="AP11" s="502"/>
      <c r="AQ11" s="502" t="s">
        <v>736</v>
      </c>
      <c r="AR11" s="502"/>
      <c r="AS11" s="502"/>
    </row>
    <row r="12" spans="1:45" ht="28.8" customHeight="1">
      <c r="A12" s="497" t="s">
        <v>737</v>
      </c>
      <c r="B12" s="497"/>
      <c r="C12" s="497"/>
      <c r="D12" s="496" t="s">
        <v>738</v>
      </c>
      <c r="E12" s="496"/>
      <c r="F12" s="496"/>
      <c r="G12" s="496" t="s">
        <v>739</v>
      </c>
      <c r="H12" s="496"/>
      <c r="I12" s="496"/>
      <c r="J12" s="496" t="s">
        <v>646</v>
      </c>
      <c r="K12" s="496"/>
      <c r="L12" s="496"/>
      <c r="M12" s="496" t="s">
        <v>740</v>
      </c>
      <c r="N12" s="496"/>
      <c r="O12" s="496"/>
      <c r="P12" s="496"/>
      <c r="Q12" s="496"/>
      <c r="R12" s="496"/>
      <c r="S12" s="496" t="s">
        <v>1873</v>
      </c>
      <c r="T12" s="496"/>
      <c r="U12" s="496"/>
      <c r="V12" s="496"/>
      <c r="W12" s="496"/>
      <c r="X12" s="496"/>
      <c r="Y12" s="496"/>
      <c r="Z12" s="496"/>
      <c r="AA12" s="496"/>
      <c r="AB12" s="496" t="s">
        <v>646</v>
      </c>
      <c r="AC12" s="496"/>
      <c r="AD12" s="496"/>
      <c r="AE12" s="496"/>
      <c r="AF12" s="496"/>
      <c r="AG12" s="496"/>
      <c r="AH12" s="496"/>
      <c r="AI12" s="496"/>
      <c r="AJ12" s="496"/>
      <c r="AK12" s="496"/>
      <c r="AL12" s="496"/>
      <c r="AM12" s="496"/>
      <c r="AN12" s="496"/>
      <c r="AO12" s="496"/>
      <c r="AP12" s="496"/>
      <c r="AQ12" s="496" t="s">
        <v>1874</v>
      </c>
      <c r="AR12" s="496"/>
      <c r="AS12" s="496"/>
    </row>
    <row r="13" spans="1:45" ht="28.8" customHeight="1">
      <c r="A13" s="497" t="s">
        <v>741</v>
      </c>
      <c r="B13" s="497"/>
      <c r="C13" s="497"/>
      <c r="D13" s="496" t="s">
        <v>742</v>
      </c>
      <c r="E13" s="496"/>
      <c r="F13" s="496"/>
      <c r="G13" s="496" t="s">
        <v>743</v>
      </c>
      <c r="H13" s="496"/>
      <c r="I13" s="496"/>
      <c r="J13" s="496"/>
      <c r="K13" s="496"/>
      <c r="L13" s="496"/>
      <c r="M13" s="496"/>
      <c r="N13" s="496"/>
      <c r="O13" s="496"/>
      <c r="P13" s="496"/>
      <c r="Q13" s="496"/>
      <c r="R13" s="496"/>
      <c r="S13" s="496" t="s">
        <v>1875</v>
      </c>
      <c r="T13" s="496"/>
      <c r="U13" s="496"/>
      <c r="V13" s="496"/>
      <c r="W13" s="496"/>
      <c r="X13" s="496"/>
      <c r="Y13" s="496"/>
      <c r="Z13" s="496"/>
      <c r="AA13" s="496"/>
      <c r="AB13" s="496"/>
      <c r="AC13" s="496"/>
      <c r="AD13" s="496"/>
      <c r="AE13" s="496"/>
      <c r="AF13" s="496"/>
      <c r="AG13" s="496"/>
      <c r="AH13" s="496" t="s">
        <v>646</v>
      </c>
      <c r="AI13" s="496"/>
      <c r="AJ13" s="496"/>
      <c r="AK13" s="496"/>
      <c r="AL13" s="496"/>
      <c r="AM13" s="496"/>
      <c r="AN13" s="496"/>
      <c r="AO13" s="496"/>
      <c r="AP13" s="496"/>
      <c r="AQ13" s="496" t="s">
        <v>1876</v>
      </c>
      <c r="AR13" s="496"/>
      <c r="AS13" s="496"/>
    </row>
    <row r="14" spans="1:45" ht="28.8" customHeight="1">
      <c r="A14" s="497" t="s">
        <v>744</v>
      </c>
      <c r="B14" s="497"/>
      <c r="C14" s="497"/>
      <c r="D14" s="496" t="s">
        <v>745</v>
      </c>
      <c r="E14" s="496"/>
      <c r="F14" s="496"/>
      <c r="G14" s="496" t="s">
        <v>746</v>
      </c>
      <c r="H14" s="496"/>
      <c r="I14" s="496"/>
      <c r="J14" s="496"/>
      <c r="K14" s="496"/>
      <c r="L14" s="496"/>
      <c r="M14" s="496" t="s">
        <v>747</v>
      </c>
      <c r="N14" s="496"/>
      <c r="O14" s="496"/>
      <c r="P14" s="496" t="s">
        <v>646</v>
      </c>
      <c r="Q14" s="496"/>
      <c r="R14" s="496"/>
      <c r="S14" s="496" t="s">
        <v>1877</v>
      </c>
      <c r="T14" s="496"/>
      <c r="U14" s="496"/>
      <c r="V14" s="496" t="s">
        <v>646</v>
      </c>
      <c r="W14" s="496"/>
      <c r="X14" s="496"/>
      <c r="Y14" s="496" t="s">
        <v>748</v>
      </c>
      <c r="Z14" s="496"/>
      <c r="AA14" s="496"/>
      <c r="AB14" s="496" t="s">
        <v>749</v>
      </c>
      <c r="AC14" s="496"/>
      <c r="AD14" s="496"/>
      <c r="AE14" s="496"/>
      <c r="AF14" s="496"/>
      <c r="AG14" s="496"/>
      <c r="AH14" s="496" t="s">
        <v>747</v>
      </c>
      <c r="AI14" s="496"/>
      <c r="AJ14" s="496"/>
      <c r="AK14" s="496" t="s">
        <v>750</v>
      </c>
      <c r="AL14" s="496"/>
      <c r="AM14" s="496"/>
      <c r="AN14" s="496" t="s">
        <v>750</v>
      </c>
      <c r="AO14" s="496"/>
      <c r="AP14" s="496"/>
      <c r="AQ14" s="496" t="s">
        <v>1878</v>
      </c>
      <c r="AR14" s="496"/>
      <c r="AS14" s="496"/>
    </row>
    <row r="15" spans="1:45" ht="28.8" customHeight="1">
      <c r="A15" s="497" t="s">
        <v>751</v>
      </c>
      <c r="B15" s="497"/>
      <c r="C15" s="497"/>
      <c r="D15" s="498"/>
      <c r="E15" s="499"/>
      <c r="F15" s="500"/>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row>
    <row r="16" spans="1:45" ht="28.8" customHeight="1">
      <c r="A16" s="501" t="s">
        <v>752</v>
      </c>
      <c r="B16" s="501"/>
      <c r="C16" s="501"/>
      <c r="D16" s="496" t="s">
        <v>753</v>
      </c>
      <c r="E16" s="496"/>
      <c r="F16" s="496"/>
      <c r="G16" s="496" t="s">
        <v>754</v>
      </c>
      <c r="H16" s="496"/>
      <c r="I16" s="496"/>
      <c r="J16" s="496" t="s">
        <v>646</v>
      </c>
      <c r="K16" s="496"/>
      <c r="L16" s="496"/>
      <c r="M16" s="496" t="s">
        <v>709</v>
      </c>
      <c r="N16" s="496"/>
      <c r="O16" s="496"/>
      <c r="P16" s="496" t="s">
        <v>646</v>
      </c>
      <c r="Q16" s="496"/>
      <c r="R16" s="496"/>
      <c r="S16" s="496" t="s">
        <v>1879</v>
      </c>
      <c r="T16" s="496"/>
      <c r="U16" s="496"/>
      <c r="V16" s="496" t="s">
        <v>646</v>
      </c>
      <c r="W16" s="496"/>
      <c r="X16" s="496"/>
      <c r="Y16" s="496" t="s">
        <v>748</v>
      </c>
      <c r="Z16" s="496"/>
      <c r="AA16" s="496"/>
      <c r="AB16" s="496" t="s">
        <v>755</v>
      </c>
      <c r="AC16" s="496"/>
      <c r="AD16" s="496"/>
      <c r="AE16" s="496">
        <v>0</v>
      </c>
      <c r="AF16" s="496"/>
      <c r="AG16" s="496"/>
      <c r="AH16" s="496" t="s">
        <v>740</v>
      </c>
      <c r="AI16" s="496"/>
      <c r="AJ16" s="496"/>
      <c r="AK16" s="496" t="s">
        <v>750</v>
      </c>
      <c r="AL16" s="496"/>
      <c r="AM16" s="496"/>
      <c r="AN16" s="496" t="s">
        <v>750</v>
      </c>
      <c r="AO16" s="496"/>
      <c r="AP16" s="496"/>
      <c r="AQ16" s="496" t="s">
        <v>1880</v>
      </c>
      <c r="AR16" s="496"/>
      <c r="AS16" s="496"/>
    </row>
    <row r="17" spans="1:1" ht="30.8" customHeight="1">
      <c r="A17" s="136" t="s">
        <v>1881</v>
      </c>
    </row>
    <row r="18" spans="1:1" ht="20.95" customHeight="1"/>
    <row r="19" spans="1:1" ht="20.95" customHeight="1"/>
    <row r="20" spans="1:1" ht="20.95" customHeight="1"/>
    <row r="21" spans="1:1" ht="20.95" customHeight="1"/>
    <row r="22" spans="1:1" ht="20.95" customHeight="1"/>
    <row r="23" spans="1:1" ht="20.95" customHeight="1"/>
    <row r="24" spans="1:1" ht="20.95" customHeight="1"/>
    <row r="25" spans="1:1" ht="20.95" customHeight="1"/>
    <row r="26" spans="1:1" ht="20.95" customHeight="1"/>
  </sheetData>
  <mergeCells count="127">
    <mergeCell ref="B2:J2"/>
    <mergeCell ref="K2:S2"/>
    <mergeCell ref="T2:AF2"/>
    <mergeCell ref="AG2:AS2"/>
    <mergeCell ref="B3:E3"/>
    <mergeCell ref="G3:J3"/>
    <mergeCell ref="K3:N3"/>
    <mergeCell ref="P3:S3"/>
    <mergeCell ref="T3:AF3"/>
    <mergeCell ref="AG3:AK3"/>
    <mergeCell ref="B5:J5"/>
    <mergeCell ref="K5:S5"/>
    <mergeCell ref="T5:AF5"/>
    <mergeCell ref="AG5:AK5"/>
    <mergeCell ref="AM5:AQ5"/>
    <mergeCell ref="AR5:AS5"/>
    <mergeCell ref="AM3:AQ3"/>
    <mergeCell ref="AR3:AS3"/>
    <mergeCell ref="B4:J4"/>
    <mergeCell ref="K4:S4"/>
    <mergeCell ref="T4:AF4"/>
    <mergeCell ref="AG4:AK4"/>
    <mergeCell ref="AM4:AQ4"/>
    <mergeCell ref="AR4:AS4"/>
    <mergeCell ref="P11:R11"/>
    <mergeCell ref="AN12:AP12"/>
    <mergeCell ref="AQ12:AS12"/>
    <mergeCell ref="AM6:AQ6"/>
    <mergeCell ref="AR6:AS6"/>
    <mergeCell ref="B7:J7"/>
    <mergeCell ref="K7:S7"/>
    <mergeCell ref="T7:AF7"/>
    <mergeCell ref="AG7:AL7"/>
    <mergeCell ref="AM7:AS7"/>
    <mergeCell ref="B6:E6"/>
    <mergeCell ref="G6:J6"/>
    <mergeCell ref="K6:N6"/>
    <mergeCell ref="P6:S6"/>
    <mergeCell ref="T6:AF6"/>
    <mergeCell ref="AG6:AK6"/>
    <mergeCell ref="Y12:AA12"/>
    <mergeCell ref="AB12:AD12"/>
    <mergeCell ref="AE12:AG12"/>
    <mergeCell ref="AH12:AJ12"/>
    <mergeCell ref="AK12:AM12"/>
    <mergeCell ref="S13:U13"/>
    <mergeCell ref="V13:X13"/>
    <mergeCell ref="V12:X12"/>
    <mergeCell ref="AK11:AM11"/>
    <mergeCell ref="AN11:AP11"/>
    <mergeCell ref="AQ11:AS11"/>
    <mergeCell ref="A12:C12"/>
    <mergeCell ref="D12:F12"/>
    <mergeCell ref="G12:I12"/>
    <mergeCell ref="J12:L12"/>
    <mergeCell ref="M12:O12"/>
    <mergeCell ref="P12:R12"/>
    <mergeCell ref="S12:U12"/>
    <mergeCell ref="S11:U11"/>
    <mergeCell ref="V11:X11"/>
    <mergeCell ref="Y11:AA11"/>
    <mergeCell ref="AB11:AD11"/>
    <mergeCell ref="AE11:AG11"/>
    <mergeCell ref="AH11:AJ11"/>
    <mergeCell ref="A11:C11"/>
    <mergeCell ref="D11:F11"/>
    <mergeCell ref="G11:I11"/>
    <mergeCell ref="J11:L11"/>
    <mergeCell ref="M11:O11"/>
    <mergeCell ref="AB14:AD14"/>
    <mergeCell ref="AE14:AG14"/>
    <mergeCell ref="AH14:AJ14"/>
    <mergeCell ref="AK14:AM14"/>
    <mergeCell ref="AN14:AP14"/>
    <mergeCell ref="AQ14:AS14"/>
    <mergeCell ref="AQ13:AS13"/>
    <mergeCell ref="A14:C14"/>
    <mergeCell ref="D14:F14"/>
    <mergeCell ref="G14:I14"/>
    <mergeCell ref="J14:L14"/>
    <mergeCell ref="M14:O14"/>
    <mergeCell ref="P14:R14"/>
    <mergeCell ref="S14:U14"/>
    <mergeCell ref="V14:X14"/>
    <mergeCell ref="Y14:AA14"/>
    <mergeCell ref="Y13:AA13"/>
    <mergeCell ref="AB13:AD13"/>
    <mergeCell ref="AE13:AG13"/>
    <mergeCell ref="AH13:AJ13"/>
    <mergeCell ref="AK13:AM13"/>
    <mergeCell ref="AN13:AP13"/>
    <mergeCell ref="A13:C13"/>
    <mergeCell ref="D13:F13"/>
    <mergeCell ref="G13:I13"/>
    <mergeCell ref="J13:L13"/>
    <mergeCell ref="M13:O13"/>
    <mergeCell ref="P13:R13"/>
    <mergeCell ref="A16:C16"/>
    <mergeCell ref="D16:F16"/>
    <mergeCell ref="G16:I16"/>
    <mergeCell ref="J16:L16"/>
    <mergeCell ref="M16:O16"/>
    <mergeCell ref="P16:R16"/>
    <mergeCell ref="S16:U16"/>
    <mergeCell ref="S15:U15"/>
    <mergeCell ref="V15:X15"/>
    <mergeCell ref="A15:C15"/>
    <mergeCell ref="D15:F15"/>
    <mergeCell ref="G15:I15"/>
    <mergeCell ref="J15:L15"/>
    <mergeCell ref="M15:O15"/>
    <mergeCell ref="P15:R15"/>
    <mergeCell ref="AN16:AP16"/>
    <mergeCell ref="AQ16:AS16"/>
    <mergeCell ref="V16:X16"/>
    <mergeCell ref="Y16:AA16"/>
    <mergeCell ref="AB16:AD16"/>
    <mergeCell ref="AE16:AG16"/>
    <mergeCell ref="AH16:AJ16"/>
    <mergeCell ref="AK16:AM16"/>
    <mergeCell ref="AK15:AM15"/>
    <mergeCell ref="AN15:AP15"/>
    <mergeCell ref="AQ15:AS15"/>
    <mergeCell ref="Y15:AA15"/>
    <mergeCell ref="AB15:AD15"/>
    <mergeCell ref="AE15:AG15"/>
    <mergeCell ref="AH15:AJ15"/>
  </mergeCells>
  <phoneticPr fontId="2"/>
  <pageMargins left="0.78740157480314965" right="0.39370078740157483" top="0.39370078740157483" bottom="0.39370078740157483" header="0" footer="0"/>
  <pageSetup paperSize="9" scale="98" orientation="landscape" r:id="rId1"/>
  <headerFooter scaleWithDoc="0" alignWithMargins="0">
    <oddFooter>&amp;C&amp;"ＭＳ 明朝,標準"－１８－</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517A-5D38-46DB-B321-C89485FA8168}">
  <sheetPr codeName="Sheet21">
    <pageSetUpPr fitToPage="1"/>
  </sheetPr>
  <dimension ref="A1:AP21"/>
  <sheetViews>
    <sheetView view="pageLayout" zoomScaleNormal="100" workbookViewId="0">
      <selection activeCell="AC15" sqref="AC15:AD15"/>
    </sheetView>
  </sheetViews>
  <sheetFormatPr defaultColWidth="9" defaultRowHeight="14.4"/>
  <cols>
    <col min="1" max="4" width="2.6640625" style="13" customWidth="1"/>
    <col min="5" max="5" width="2.44140625" style="13" customWidth="1"/>
    <col min="6" max="8" width="2.33203125" style="13" customWidth="1"/>
    <col min="9" max="41" width="2.88671875" style="13" customWidth="1"/>
    <col min="42" max="42" width="2.33203125" style="13" customWidth="1"/>
    <col min="43" max="352" width="2.6640625" style="13" customWidth="1"/>
    <col min="353" max="16384" width="9" style="13"/>
  </cols>
  <sheetData>
    <row r="1" spans="1:42" ht="25.55" customHeight="1"/>
    <row r="2" spans="1:42" s="12" customFormat="1" ht="25.55" customHeight="1">
      <c r="A2" s="12" t="s">
        <v>1882</v>
      </c>
      <c r="AP2" s="31" t="s">
        <v>756</v>
      </c>
    </row>
    <row r="3" spans="1:42" ht="25.55" customHeight="1">
      <c r="A3" s="532"/>
      <c r="B3" s="533"/>
      <c r="C3" s="533"/>
      <c r="D3" s="533"/>
      <c r="E3" s="533"/>
      <c r="F3" s="533"/>
      <c r="G3" s="533"/>
      <c r="H3" s="534"/>
      <c r="I3" s="389" t="s">
        <v>757</v>
      </c>
      <c r="J3" s="522"/>
      <c r="K3" s="522"/>
      <c r="L3" s="522"/>
      <c r="M3" s="522"/>
      <c r="N3" s="522"/>
      <c r="O3" s="522"/>
      <c r="P3" s="522"/>
      <c r="Q3" s="522"/>
      <c r="R3" s="522"/>
      <c r="S3" s="390"/>
      <c r="T3" s="389" t="s">
        <v>758</v>
      </c>
      <c r="U3" s="522"/>
      <c r="V3" s="389" t="s">
        <v>759</v>
      </c>
      <c r="W3" s="522"/>
      <c r="X3" s="522"/>
      <c r="Y3" s="522"/>
      <c r="Z3" s="522"/>
      <c r="AA3" s="522"/>
      <c r="AB3" s="390"/>
      <c r="AC3" s="389" t="s">
        <v>760</v>
      </c>
      <c r="AD3" s="522"/>
      <c r="AE3" s="522"/>
      <c r="AF3" s="522"/>
      <c r="AG3" s="522"/>
      <c r="AH3" s="522"/>
      <c r="AI3" s="522"/>
      <c r="AJ3" s="522"/>
      <c r="AK3" s="522"/>
      <c r="AL3" s="522"/>
      <c r="AM3" s="522"/>
      <c r="AN3" s="522"/>
      <c r="AO3" s="522"/>
      <c r="AP3" s="390"/>
    </row>
    <row r="4" spans="1:42" ht="25.55" customHeight="1">
      <c r="A4" s="389" t="s">
        <v>761</v>
      </c>
      <c r="B4" s="522"/>
      <c r="C4" s="522"/>
      <c r="D4" s="522"/>
      <c r="E4" s="522"/>
      <c r="F4" s="522"/>
      <c r="G4" s="522"/>
      <c r="H4" s="390"/>
      <c r="I4" s="42"/>
      <c r="J4" s="535" t="s">
        <v>762</v>
      </c>
      <c r="K4" s="535"/>
      <c r="L4" s="535"/>
      <c r="M4" s="535"/>
      <c r="N4" s="535"/>
      <c r="O4" s="535"/>
      <c r="P4" s="535"/>
      <c r="Q4" s="535"/>
      <c r="R4" s="535"/>
      <c r="S4" s="43"/>
      <c r="T4" s="519">
        <v>1</v>
      </c>
      <c r="U4" s="520"/>
      <c r="V4" s="42"/>
      <c r="W4" s="535" t="s">
        <v>763</v>
      </c>
      <c r="X4" s="535"/>
      <c r="Y4" s="535"/>
      <c r="Z4" s="535"/>
      <c r="AA4" s="535"/>
      <c r="AB4" s="137"/>
      <c r="AC4" s="383" t="s">
        <v>764</v>
      </c>
      <c r="AD4" s="536"/>
      <c r="AE4" s="536"/>
      <c r="AF4" s="536"/>
      <c r="AG4" s="536"/>
      <c r="AH4" s="536"/>
      <c r="AI4" s="536"/>
      <c r="AJ4" s="536"/>
      <c r="AK4" s="536"/>
      <c r="AL4" s="536"/>
      <c r="AM4" s="536"/>
      <c r="AN4" s="536"/>
      <c r="AO4" s="536"/>
      <c r="AP4" s="384"/>
    </row>
    <row r="5" spans="1:42" ht="25.55" customHeight="1">
      <c r="A5" s="27"/>
      <c r="B5" s="27"/>
      <c r="C5" s="27"/>
      <c r="D5" s="27"/>
      <c r="E5" s="27"/>
      <c r="F5" s="27"/>
      <c r="G5" s="27"/>
      <c r="H5" s="27"/>
      <c r="J5" s="138"/>
      <c r="K5" s="138"/>
      <c r="L5" s="138"/>
      <c r="M5" s="138"/>
      <c r="N5" s="138"/>
      <c r="O5" s="138"/>
      <c r="P5" s="138"/>
      <c r="Q5" s="138"/>
      <c r="R5" s="138"/>
      <c r="T5" s="14"/>
      <c r="U5" s="14"/>
      <c r="W5" s="138"/>
      <c r="X5" s="138"/>
      <c r="Y5" s="138"/>
      <c r="Z5" s="138"/>
      <c r="AA5" s="138"/>
    </row>
    <row r="6" spans="1:42" ht="25.55" customHeight="1"/>
    <row r="7" spans="1:42" s="12" customFormat="1" ht="25.55" customHeight="1">
      <c r="A7" s="12" t="s">
        <v>1883</v>
      </c>
      <c r="AI7" s="31" t="s">
        <v>756</v>
      </c>
      <c r="AL7" s="38"/>
    </row>
    <row r="8" spans="1:42" ht="25.55" customHeight="1">
      <c r="A8" s="526" t="s">
        <v>765</v>
      </c>
      <c r="B8" s="527"/>
      <c r="C8" s="527"/>
      <c r="D8" s="527"/>
      <c r="E8" s="527"/>
      <c r="F8" s="527"/>
      <c r="G8" s="527"/>
      <c r="H8" s="528"/>
      <c r="I8" s="389" t="s">
        <v>766</v>
      </c>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390"/>
    </row>
    <row r="9" spans="1:42" ht="25.55" customHeight="1">
      <c r="A9" s="529"/>
      <c r="B9" s="530"/>
      <c r="C9" s="530"/>
      <c r="D9" s="530"/>
      <c r="E9" s="530"/>
      <c r="F9" s="530"/>
      <c r="G9" s="530"/>
      <c r="H9" s="531"/>
      <c r="I9" s="389" t="s">
        <v>767</v>
      </c>
      <c r="J9" s="522"/>
      <c r="K9" s="390"/>
      <c r="L9" s="389" t="s">
        <v>768</v>
      </c>
      <c r="M9" s="522"/>
      <c r="N9" s="390"/>
      <c r="O9" s="389" t="s">
        <v>769</v>
      </c>
      <c r="P9" s="522"/>
      <c r="Q9" s="390"/>
      <c r="R9" s="389" t="s">
        <v>770</v>
      </c>
      <c r="S9" s="522"/>
      <c r="T9" s="390"/>
      <c r="U9" s="389" t="s">
        <v>771</v>
      </c>
      <c r="V9" s="522"/>
      <c r="W9" s="390"/>
      <c r="X9" s="389" t="s">
        <v>772</v>
      </c>
      <c r="Y9" s="522"/>
      <c r="Z9" s="390"/>
      <c r="AA9" s="389" t="s">
        <v>773</v>
      </c>
      <c r="AB9" s="522"/>
      <c r="AC9" s="390"/>
      <c r="AD9" s="389" t="s">
        <v>774</v>
      </c>
      <c r="AE9" s="522"/>
      <c r="AF9" s="390"/>
      <c r="AG9" s="389" t="s">
        <v>775</v>
      </c>
      <c r="AH9" s="522"/>
      <c r="AI9" s="390"/>
    </row>
    <row r="10" spans="1:42" ht="25.55" customHeight="1">
      <c r="A10" s="388" t="s">
        <v>776</v>
      </c>
      <c r="B10" s="388"/>
      <c r="C10" s="388"/>
      <c r="D10" s="388"/>
      <c r="E10" s="388"/>
      <c r="F10" s="388"/>
      <c r="G10" s="388"/>
      <c r="H10" s="388"/>
      <c r="I10" s="523">
        <v>16</v>
      </c>
      <c r="J10" s="524"/>
      <c r="K10" s="525"/>
      <c r="L10" s="523">
        <v>2</v>
      </c>
      <c r="M10" s="524"/>
      <c r="N10" s="525"/>
      <c r="O10" s="523">
        <v>7</v>
      </c>
      <c r="P10" s="524"/>
      <c r="Q10" s="525"/>
      <c r="R10" s="523">
        <v>0</v>
      </c>
      <c r="S10" s="524"/>
      <c r="T10" s="525"/>
      <c r="U10" s="523">
        <v>6</v>
      </c>
      <c r="V10" s="524"/>
      <c r="W10" s="525"/>
      <c r="X10" s="523">
        <v>8</v>
      </c>
      <c r="Y10" s="524"/>
      <c r="Z10" s="525"/>
      <c r="AA10" s="523">
        <v>11</v>
      </c>
      <c r="AB10" s="524"/>
      <c r="AC10" s="525"/>
      <c r="AD10" s="523">
        <v>11</v>
      </c>
      <c r="AE10" s="524"/>
      <c r="AF10" s="525"/>
      <c r="AG10" s="523">
        <f>SUM(I10:AF10)</f>
        <v>61</v>
      </c>
      <c r="AH10" s="524"/>
      <c r="AI10" s="525"/>
    </row>
    <row r="11" spans="1:42" ht="25.55" customHeight="1">
      <c r="A11" s="388" t="s">
        <v>777</v>
      </c>
      <c r="B11" s="388"/>
      <c r="C11" s="388"/>
      <c r="D11" s="388"/>
      <c r="E11" s="388"/>
      <c r="F11" s="388"/>
      <c r="G11" s="388"/>
      <c r="H11" s="388"/>
      <c r="I11" s="523">
        <v>11</v>
      </c>
      <c r="J11" s="524"/>
      <c r="K11" s="525"/>
      <c r="L11" s="523"/>
      <c r="M11" s="524"/>
      <c r="N11" s="525"/>
      <c r="O11" s="523">
        <v>2</v>
      </c>
      <c r="P11" s="524"/>
      <c r="Q11" s="525"/>
      <c r="R11" s="523"/>
      <c r="S11" s="524"/>
      <c r="T11" s="525"/>
      <c r="U11" s="523"/>
      <c r="V11" s="524"/>
      <c r="W11" s="525"/>
      <c r="X11" s="523"/>
      <c r="Y11" s="524"/>
      <c r="Z11" s="525"/>
      <c r="AA11" s="523">
        <v>2</v>
      </c>
      <c r="AB11" s="524"/>
      <c r="AC11" s="525"/>
      <c r="AD11" s="523">
        <v>41</v>
      </c>
      <c r="AE11" s="524"/>
      <c r="AF11" s="525"/>
      <c r="AG11" s="523">
        <f>SUM(I11:AF11)</f>
        <v>56</v>
      </c>
      <c r="AH11" s="524"/>
      <c r="AI11" s="525"/>
    </row>
    <row r="12" spans="1:42" ht="25.55" customHeight="1">
      <c r="A12" s="388" t="s">
        <v>778</v>
      </c>
      <c r="B12" s="388"/>
      <c r="C12" s="388"/>
      <c r="D12" s="388"/>
      <c r="E12" s="388"/>
      <c r="F12" s="388"/>
      <c r="G12" s="388"/>
      <c r="H12" s="388"/>
      <c r="I12" s="523">
        <v>2</v>
      </c>
      <c r="J12" s="524"/>
      <c r="K12" s="525"/>
      <c r="L12" s="523">
        <v>1</v>
      </c>
      <c r="M12" s="524"/>
      <c r="N12" s="525"/>
      <c r="O12" s="523">
        <v>8</v>
      </c>
      <c r="P12" s="524"/>
      <c r="Q12" s="525"/>
      <c r="R12" s="523"/>
      <c r="S12" s="524"/>
      <c r="T12" s="525"/>
      <c r="U12" s="523">
        <v>6</v>
      </c>
      <c r="V12" s="524"/>
      <c r="W12" s="525"/>
      <c r="X12" s="523">
        <v>2</v>
      </c>
      <c r="Y12" s="524"/>
      <c r="Z12" s="525"/>
      <c r="AA12" s="523"/>
      <c r="AB12" s="524"/>
      <c r="AC12" s="525"/>
      <c r="AD12" s="523">
        <v>2</v>
      </c>
      <c r="AE12" s="524"/>
      <c r="AF12" s="525"/>
      <c r="AG12" s="523">
        <f>SUM(I12:AF12)</f>
        <v>21</v>
      </c>
      <c r="AH12" s="524"/>
      <c r="AI12" s="525"/>
    </row>
    <row r="13" spans="1:42" ht="25.55" customHeight="1">
      <c r="A13" s="388" t="s">
        <v>779</v>
      </c>
      <c r="B13" s="388"/>
      <c r="C13" s="388"/>
      <c r="D13" s="388"/>
      <c r="E13" s="388"/>
      <c r="F13" s="388"/>
      <c r="G13" s="388"/>
      <c r="H13" s="388"/>
      <c r="I13" s="523">
        <f>SUM(I10:K12)</f>
        <v>29</v>
      </c>
      <c r="J13" s="524"/>
      <c r="K13" s="525"/>
      <c r="L13" s="523">
        <f>SUM(L10:N12)</f>
        <v>3</v>
      </c>
      <c r="M13" s="524"/>
      <c r="N13" s="525"/>
      <c r="O13" s="523">
        <f>SUM(O10:Q12)</f>
        <v>17</v>
      </c>
      <c r="P13" s="524"/>
      <c r="Q13" s="525"/>
      <c r="R13" s="523">
        <f>SUM(R10:T12)</f>
        <v>0</v>
      </c>
      <c r="S13" s="524"/>
      <c r="T13" s="525"/>
      <c r="U13" s="523">
        <f>SUM(U10:W12)</f>
        <v>12</v>
      </c>
      <c r="V13" s="524"/>
      <c r="W13" s="525"/>
      <c r="X13" s="523">
        <f>SUM(X10:Z12)</f>
        <v>10</v>
      </c>
      <c r="Y13" s="524"/>
      <c r="Z13" s="525"/>
      <c r="AA13" s="523">
        <f>SUM(AA10:AC12)</f>
        <v>13</v>
      </c>
      <c r="AB13" s="524"/>
      <c r="AC13" s="525"/>
      <c r="AD13" s="523">
        <f>SUM(AD10:AF12)</f>
        <v>54</v>
      </c>
      <c r="AE13" s="524"/>
      <c r="AF13" s="525"/>
      <c r="AG13" s="523">
        <f>SUM(AG10:AI12)</f>
        <v>138</v>
      </c>
      <c r="AH13" s="524"/>
      <c r="AI13" s="525"/>
    </row>
    <row r="14" spans="1:42" ht="25.55" customHeight="1">
      <c r="A14" s="27"/>
      <c r="B14" s="27"/>
      <c r="C14" s="27"/>
      <c r="D14" s="27"/>
      <c r="E14" s="27"/>
      <c r="F14" s="27"/>
      <c r="G14" s="27"/>
      <c r="H14" s="27"/>
    </row>
    <row r="15" spans="1:42" ht="25.55" customHeight="1"/>
    <row r="16" spans="1:42" s="12" customFormat="1" ht="25.55" customHeight="1">
      <c r="A16" s="12" t="s">
        <v>1884</v>
      </c>
      <c r="AF16" s="30"/>
      <c r="AG16" s="30"/>
      <c r="AH16" s="30"/>
      <c r="AI16" s="30"/>
      <c r="AN16" s="31"/>
      <c r="AO16" s="31" t="s">
        <v>756</v>
      </c>
    </row>
    <row r="17" spans="1:41" ht="25.55" customHeight="1">
      <c r="A17" s="526" t="s">
        <v>780</v>
      </c>
      <c r="B17" s="527"/>
      <c r="C17" s="527"/>
      <c r="D17" s="527"/>
      <c r="E17" s="527"/>
      <c r="F17" s="527"/>
      <c r="G17" s="527"/>
      <c r="H17" s="528"/>
      <c r="I17" s="389" t="s">
        <v>781</v>
      </c>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388" t="s">
        <v>782</v>
      </c>
      <c r="AK17" s="388"/>
      <c r="AL17" s="388"/>
      <c r="AM17" s="388" t="s">
        <v>775</v>
      </c>
      <c r="AN17" s="388"/>
      <c r="AO17" s="388"/>
    </row>
    <row r="18" spans="1:41" ht="25.55" customHeight="1">
      <c r="A18" s="529"/>
      <c r="B18" s="530"/>
      <c r="C18" s="530"/>
      <c r="D18" s="530"/>
      <c r="E18" s="530"/>
      <c r="F18" s="530"/>
      <c r="G18" s="530"/>
      <c r="H18" s="531"/>
      <c r="I18" s="389" t="s">
        <v>767</v>
      </c>
      <c r="J18" s="522"/>
      <c r="K18" s="390"/>
      <c r="L18" s="389" t="s">
        <v>768</v>
      </c>
      <c r="M18" s="522"/>
      <c r="N18" s="390"/>
      <c r="O18" s="389" t="s">
        <v>769</v>
      </c>
      <c r="P18" s="522"/>
      <c r="Q18" s="390"/>
      <c r="R18" s="389" t="s">
        <v>770</v>
      </c>
      <c r="S18" s="522"/>
      <c r="T18" s="390"/>
      <c r="U18" s="389" t="s">
        <v>771</v>
      </c>
      <c r="V18" s="522"/>
      <c r="W18" s="390"/>
      <c r="X18" s="389" t="s">
        <v>772</v>
      </c>
      <c r="Y18" s="522"/>
      <c r="Z18" s="390"/>
      <c r="AA18" s="389" t="s">
        <v>773</v>
      </c>
      <c r="AB18" s="522"/>
      <c r="AC18" s="390"/>
      <c r="AD18" s="389" t="s">
        <v>774</v>
      </c>
      <c r="AE18" s="522"/>
      <c r="AF18" s="390"/>
      <c r="AG18" s="389" t="s">
        <v>783</v>
      </c>
      <c r="AH18" s="522"/>
      <c r="AI18" s="522"/>
      <c r="AJ18" s="388"/>
      <c r="AK18" s="388"/>
      <c r="AL18" s="388"/>
      <c r="AM18" s="388"/>
      <c r="AN18" s="388"/>
      <c r="AO18" s="388"/>
    </row>
    <row r="19" spans="1:41" ht="25.55" customHeight="1">
      <c r="A19" s="388" t="s">
        <v>784</v>
      </c>
      <c r="B19" s="388"/>
      <c r="C19" s="388"/>
      <c r="D19" s="388"/>
      <c r="E19" s="388"/>
      <c r="F19" s="388"/>
      <c r="G19" s="388"/>
      <c r="H19" s="388"/>
      <c r="I19" s="519">
        <v>10</v>
      </c>
      <c r="J19" s="520"/>
      <c r="K19" s="521"/>
      <c r="L19" s="519">
        <v>2</v>
      </c>
      <c r="M19" s="520"/>
      <c r="N19" s="521"/>
      <c r="O19" s="519">
        <v>10</v>
      </c>
      <c r="P19" s="520"/>
      <c r="Q19" s="521"/>
      <c r="R19" s="519">
        <v>6</v>
      </c>
      <c r="S19" s="520"/>
      <c r="T19" s="521"/>
      <c r="U19" s="519">
        <v>7</v>
      </c>
      <c r="V19" s="520"/>
      <c r="W19" s="521"/>
      <c r="X19" s="519">
        <v>6</v>
      </c>
      <c r="Y19" s="520"/>
      <c r="Z19" s="521"/>
      <c r="AA19" s="519">
        <v>5</v>
      </c>
      <c r="AB19" s="520"/>
      <c r="AC19" s="521"/>
      <c r="AD19" s="519">
        <v>14</v>
      </c>
      <c r="AE19" s="520"/>
      <c r="AF19" s="521"/>
      <c r="AG19" s="519">
        <f>SUM(I19:AF19)</f>
        <v>60</v>
      </c>
      <c r="AH19" s="520"/>
      <c r="AI19" s="520"/>
      <c r="AJ19" s="518">
        <v>73</v>
      </c>
      <c r="AK19" s="518"/>
      <c r="AL19" s="518"/>
      <c r="AM19" s="518">
        <f>AG19+AJ19</f>
        <v>133</v>
      </c>
      <c r="AN19" s="518"/>
      <c r="AO19" s="518"/>
    </row>
    <row r="20" spans="1:41" ht="25.55" customHeight="1">
      <c r="A20" s="388" t="s">
        <v>785</v>
      </c>
      <c r="B20" s="388"/>
      <c r="C20" s="388"/>
      <c r="D20" s="388"/>
      <c r="E20" s="388"/>
      <c r="F20" s="388"/>
      <c r="G20" s="388"/>
      <c r="H20" s="388"/>
      <c r="I20" s="519">
        <v>11</v>
      </c>
      <c r="J20" s="520"/>
      <c r="K20" s="521"/>
      <c r="L20" s="519">
        <v>2</v>
      </c>
      <c r="M20" s="520"/>
      <c r="N20" s="521"/>
      <c r="O20" s="519">
        <v>10</v>
      </c>
      <c r="P20" s="520"/>
      <c r="Q20" s="521"/>
      <c r="R20" s="519">
        <v>6</v>
      </c>
      <c r="S20" s="520"/>
      <c r="T20" s="521"/>
      <c r="U20" s="519">
        <v>7</v>
      </c>
      <c r="V20" s="520"/>
      <c r="W20" s="521"/>
      <c r="X20" s="519">
        <v>6</v>
      </c>
      <c r="Y20" s="520"/>
      <c r="Z20" s="521"/>
      <c r="AA20" s="519">
        <v>5</v>
      </c>
      <c r="AB20" s="520"/>
      <c r="AC20" s="521"/>
      <c r="AD20" s="519">
        <v>14</v>
      </c>
      <c r="AE20" s="520"/>
      <c r="AF20" s="521"/>
      <c r="AG20" s="519">
        <f>SUM(I20:AF20)</f>
        <v>61</v>
      </c>
      <c r="AH20" s="520"/>
      <c r="AI20" s="520"/>
      <c r="AJ20" s="518">
        <v>74</v>
      </c>
      <c r="AK20" s="518"/>
      <c r="AL20" s="518"/>
      <c r="AM20" s="518">
        <f>AG20+AJ20</f>
        <v>135</v>
      </c>
      <c r="AN20" s="518"/>
      <c r="AO20" s="518"/>
    </row>
    <row r="21" spans="1:41" ht="16.55" customHeight="1"/>
  </sheetData>
  <mergeCells count="98">
    <mergeCell ref="U9:W9"/>
    <mergeCell ref="X9:Z9"/>
    <mergeCell ref="AA9:AC9"/>
    <mergeCell ref="AD9:AF9"/>
    <mergeCell ref="A3:H3"/>
    <mergeCell ref="I3:S3"/>
    <mergeCell ref="T3:U3"/>
    <mergeCell ref="V3:AB3"/>
    <mergeCell ref="AC3:AP3"/>
    <mergeCell ref="A4:H4"/>
    <mergeCell ref="J4:R4"/>
    <mergeCell ref="T4:U4"/>
    <mergeCell ref="W4:AA4"/>
    <mergeCell ref="AC4:AP4"/>
    <mergeCell ref="AG9:AI9"/>
    <mergeCell ref="U10:W10"/>
    <mergeCell ref="X10:Z10"/>
    <mergeCell ref="AA10:AC10"/>
    <mergeCell ref="AD10:AF10"/>
    <mergeCell ref="A8:H9"/>
    <mergeCell ref="I8:AI8"/>
    <mergeCell ref="I9:K9"/>
    <mergeCell ref="L9:N9"/>
    <mergeCell ref="O9:Q9"/>
    <mergeCell ref="R9:T9"/>
    <mergeCell ref="AG10:AI10"/>
    <mergeCell ref="A10:H10"/>
    <mergeCell ref="I10:K10"/>
    <mergeCell ref="L10:N10"/>
    <mergeCell ref="O10:Q10"/>
    <mergeCell ref="R10:T10"/>
    <mergeCell ref="A11:H11"/>
    <mergeCell ref="I11:K11"/>
    <mergeCell ref="L11:N11"/>
    <mergeCell ref="O11:Q11"/>
    <mergeCell ref="R11:T11"/>
    <mergeCell ref="U11:W11"/>
    <mergeCell ref="X11:Z11"/>
    <mergeCell ref="AA11:AC11"/>
    <mergeCell ref="AD11:AF11"/>
    <mergeCell ref="AG11:AI11"/>
    <mergeCell ref="A12:H12"/>
    <mergeCell ref="I12:K12"/>
    <mergeCell ref="L12:N12"/>
    <mergeCell ref="O12:Q12"/>
    <mergeCell ref="R12:T12"/>
    <mergeCell ref="U12:W12"/>
    <mergeCell ref="X12:Z12"/>
    <mergeCell ref="AA12:AC12"/>
    <mergeCell ref="AD12:AF12"/>
    <mergeCell ref="AG12:AI12"/>
    <mergeCell ref="U19:W19"/>
    <mergeCell ref="A13:H13"/>
    <mergeCell ref="I13:K13"/>
    <mergeCell ref="L13:N13"/>
    <mergeCell ref="O13:Q13"/>
    <mergeCell ref="R13:T13"/>
    <mergeCell ref="A19:H19"/>
    <mergeCell ref="I19:K19"/>
    <mergeCell ref="L19:N19"/>
    <mergeCell ref="O19:Q19"/>
    <mergeCell ref="R19:T19"/>
    <mergeCell ref="AG13:AI13"/>
    <mergeCell ref="A17:H18"/>
    <mergeCell ref="I17:AI17"/>
    <mergeCell ref="AJ17:AL18"/>
    <mergeCell ref="I18:K18"/>
    <mergeCell ref="L18:N18"/>
    <mergeCell ref="O18:Q18"/>
    <mergeCell ref="R18:T18"/>
    <mergeCell ref="U18:W18"/>
    <mergeCell ref="U13:W13"/>
    <mergeCell ref="X13:Z13"/>
    <mergeCell ref="AA13:AC13"/>
    <mergeCell ref="AD13:AF13"/>
    <mergeCell ref="AM19:AO19"/>
    <mergeCell ref="X18:Z18"/>
    <mergeCell ref="AA18:AC18"/>
    <mergeCell ref="AD18:AF18"/>
    <mergeCell ref="AG18:AI18"/>
    <mergeCell ref="AM17:AO18"/>
    <mergeCell ref="X19:Z19"/>
    <mergeCell ref="AA19:AC19"/>
    <mergeCell ref="AD19:AF19"/>
    <mergeCell ref="AG19:AI19"/>
    <mergeCell ref="AJ19:AL19"/>
    <mergeCell ref="AM20:AO20"/>
    <mergeCell ref="A20:H20"/>
    <mergeCell ref="I20:K20"/>
    <mergeCell ref="L20:N20"/>
    <mergeCell ref="O20:Q20"/>
    <mergeCell ref="R20:T20"/>
    <mergeCell ref="U20:W20"/>
    <mergeCell ref="X20:Z20"/>
    <mergeCell ref="AA20:AC20"/>
    <mergeCell ref="AD20:AF20"/>
    <mergeCell ref="AG20:AI20"/>
    <mergeCell ref="AJ20:AL20"/>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EBE4-7B76-4436-A70E-FFA8D69FB1E8}">
  <sheetPr codeName="Sheet22">
    <pageSetUpPr fitToPage="1"/>
  </sheetPr>
  <dimension ref="A1:L37"/>
  <sheetViews>
    <sheetView view="pageLayout" zoomScale="115" zoomScaleNormal="100" zoomScaleSheetLayoutView="100" zoomScalePageLayoutView="115" workbookViewId="0">
      <selection activeCell="J26" sqref="J26"/>
    </sheetView>
  </sheetViews>
  <sheetFormatPr defaultColWidth="9" defaultRowHeight="14.4"/>
  <cols>
    <col min="1" max="1" width="10.33203125" style="51" customWidth="1"/>
    <col min="2" max="2" width="11.21875" style="51" customWidth="1"/>
    <col min="3" max="3" width="9" style="51"/>
    <col min="4" max="4" width="11.88671875" style="51" customWidth="1"/>
    <col min="5" max="5" width="10.21875" style="51" customWidth="1"/>
    <col min="6" max="6" width="12.33203125" style="51" customWidth="1"/>
    <col min="7" max="7" width="20.21875" style="51" customWidth="1"/>
    <col min="8" max="8" width="5.44140625" style="51" customWidth="1"/>
    <col min="9" max="9" width="6.21875" style="51" customWidth="1"/>
    <col min="10" max="10" width="6.109375" style="51" customWidth="1"/>
    <col min="11" max="11" width="17.33203125" style="51" customWidth="1"/>
    <col min="12" max="12" width="8" style="51" customWidth="1"/>
    <col min="13" max="16384" width="9" style="51"/>
  </cols>
  <sheetData>
    <row r="1" spans="1:12" ht="19.649999999999999">
      <c r="A1" s="139" t="s">
        <v>786</v>
      </c>
      <c r="B1" s="333"/>
    </row>
    <row r="3" spans="1:12">
      <c r="A3" s="51" t="s">
        <v>787</v>
      </c>
    </row>
    <row r="4" spans="1:12">
      <c r="A4" s="334" t="s">
        <v>1885</v>
      </c>
    </row>
    <row r="5" spans="1:12">
      <c r="A5" s="51" t="s">
        <v>788</v>
      </c>
    </row>
    <row r="6" spans="1:12">
      <c r="A6" s="51" t="s">
        <v>789</v>
      </c>
    </row>
    <row r="7" spans="1:12">
      <c r="A7" s="51" t="s">
        <v>790</v>
      </c>
    </row>
    <row r="8" spans="1:12" ht="15.75" customHeight="1"/>
    <row r="9" spans="1:12" ht="18" customHeight="1">
      <c r="A9" s="140" t="s">
        <v>791</v>
      </c>
      <c r="B9" s="141"/>
      <c r="C9" s="142" t="s">
        <v>792</v>
      </c>
      <c r="D9" s="328" t="s">
        <v>793</v>
      </c>
      <c r="E9" s="328" t="s">
        <v>794</v>
      </c>
      <c r="F9" s="141"/>
      <c r="G9" s="141"/>
      <c r="H9" s="141"/>
      <c r="I9" s="141"/>
      <c r="J9" s="141"/>
      <c r="K9" s="141"/>
      <c r="L9" s="335"/>
    </row>
    <row r="10" spans="1:12" ht="15.05" customHeight="1">
      <c r="A10" s="143"/>
      <c r="B10" s="538" t="s">
        <v>795</v>
      </c>
      <c r="C10" s="538"/>
      <c r="D10" s="538"/>
      <c r="E10" s="454"/>
      <c r="F10" s="453" t="s">
        <v>796</v>
      </c>
      <c r="G10" s="538"/>
      <c r="H10" s="538"/>
      <c r="I10" s="88"/>
      <c r="J10" s="538" t="s">
        <v>797</v>
      </c>
      <c r="K10" s="538"/>
      <c r="L10" s="454"/>
    </row>
    <row r="11" spans="1:12" ht="15.05" customHeight="1">
      <c r="A11" s="143"/>
      <c r="B11" s="68"/>
      <c r="C11" s="141"/>
      <c r="D11" s="69"/>
      <c r="E11" s="332" t="s">
        <v>798</v>
      </c>
      <c r="F11" s="341" t="s">
        <v>799</v>
      </c>
      <c r="G11" s="51" t="s">
        <v>800</v>
      </c>
      <c r="H11" s="69" t="s">
        <v>793</v>
      </c>
      <c r="I11" s="146"/>
      <c r="J11" s="141"/>
      <c r="K11" s="141"/>
      <c r="L11" s="329" t="s">
        <v>801</v>
      </c>
    </row>
    <row r="12" spans="1:12" ht="15.05" customHeight="1">
      <c r="A12" s="143"/>
      <c r="B12" s="68"/>
      <c r="D12" s="69"/>
      <c r="E12" s="332"/>
      <c r="F12" s="336"/>
      <c r="H12" s="56"/>
      <c r="I12" s="147"/>
      <c r="L12" s="145"/>
    </row>
    <row r="13" spans="1:12" ht="15.05" customHeight="1">
      <c r="A13" s="143"/>
      <c r="D13" s="69"/>
      <c r="E13" s="332"/>
      <c r="F13" s="336"/>
      <c r="H13" s="56"/>
      <c r="I13" s="147"/>
      <c r="L13" s="145"/>
    </row>
    <row r="14" spans="1:12" ht="15.05" customHeight="1">
      <c r="A14" s="143"/>
      <c r="D14" s="69"/>
      <c r="E14" s="332"/>
      <c r="F14" s="336"/>
      <c r="H14" s="56"/>
      <c r="I14" s="147"/>
      <c r="L14" s="145"/>
    </row>
    <row r="15" spans="1:12" ht="15.05" customHeight="1">
      <c r="A15" s="143" t="s">
        <v>802</v>
      </c>
      <c r="B15" s="92"/>
      <c r="C15" s="92"/>
      <c r="D15" s="326"/>
      <c r="E15" s="330"/>
      <c r="F15" s="54"/>
      <c r="G15" s="92"/>
      <c r="H15" s="92"/>
      <c r="I15" s="148"/>
      <c r="J15" s="92"/>
      <c r="K15" s="92"/>
      <c r="L15" s="149"/>
    </row>
    <row r="16" spans="1:12" ht="20.95" customHeight="1">
      <c r="A16" s="150"/>
      <c r="B16" s="152"/>
      <c r="C16" s="144" t="s">
        <v>803</v>
      </c>
      <c r="D16" s="327" t="s">
        <v>804</v>
      </c>
      <c r="E16" s="327" t="s">
        <v>805</v>
      </c>
      <c r="F16" s="337"/>
      <c r="G16" s="337"/>
      <c r="H16" s="337"/>
      <c r="I16" s="338"/>
      <c r="J16" s="337"/>
      <c r="K16" s="337"/>
      <c r="L16" s="151"/>
    </row>
    <row r="17" spans="1:12" ht="20.95" customHeight="1">
      <c r="A17" s="88" t="s">
        <v>806</v>
      </c>
      <c r="B17" s="152"/>
      <c r="C17" s="144" t="s">
        <v>803</v>
      </c>
      <c r="D17" s="327" t="s">
        <v>798</v>
      </c>
      <c r="E17" s="327" t="s">
        <v>794</v>
      </c>
      <c r="F17" s="331"/>
      <c r="G17" s="331"/>
      <c r="H17" s="331"/>
      <c r="I17" s="152"/>
      <c r="J17" s="331"/>
      <c r="K17" s="331"/>
      <c r="L17" s="153"/>
    </row>
    <row r="18" spans="1:12" ht="18" customHeight="1">
      <c r="A18" s="150" t="s">
        <v>511</v>
      </c>
      <c r="B18" s="453"/>
      <c r="C18" s="538"/>
      <c r="D18" s="326" t="s">
        <v>807</v>
      </c>
      <c r="E18" s="326" t="s">
        <v>805</v>
      </c>
      <c r="F18" s="92"/>
      <c r="G18" s="92"/>
      <c r="H18" s="92"/>
      <c r="I18" s="148"/>
      <c r="J18" s="92"/>
      <c r="K18" s="92"/>
      <c r="L18" s="339"/>
    </row>
    <row r="19" spans="1:12" ht="15.75" customHeight="1">
      <c r="A19" s="51" t="s">
        <v>808</v>
      </c>
    </row>
    <row r="20" spans="1:12" ht="15.75" customHeight="1"/>
    <row r="21" spans="1:12" ht="16.55" customHeight="1">
      <c r="A21" s="51" t="s">
        <v>809</v>
      </c>
    </row>
    <row r="22" spans="1:12" ht="15.75" customHeight="1">
      <c r="A22" s="51" t="s">
        <v>810</v>
      </c>
      <c r="H22" s="51" t="s">
        <v>811</v>
      </c>
    </row>
    <row r="25" spans="1:12" ht="17.7">
      <c r="A25" s="340" t="s">
        <v>812</v>
      </c>
    </row>
    <row r="26" spans="1:12">
      <c r="A26" s="154" t="s">
        <v>813</v>
      </c>
      <c r="B26" s="334" t="s">
        <v>814</v>
      </c>
      <c r="E26" s="154" t="s">
        <v>815</v>
      </c>
      <c r="F26" s="51" t="s">
        <v>816</v>
      </c>
      <c r="J26" s="51" t="s">
        <v>817</v>
      </c>
    </row>
    <row r="27" spans="1:12">
      <c r="A27" s="154" t="s">
        <v>818</v>
      </c>
      <c r="B27" s="51" t="s">
        <v>819</v>
      </c>
      <c r="E27" s="154"/>
      <c r="F27" s="51" t="s">
        <v>820</v>
      </c>
      <c r="J27" s="51" t="s">
        <v>821</v>
      </c>
    </row>
    <row r="28" spans="1:12">
      <c r="A28" s="154" t="s">
        <v>822</v>
      </c>
      <c r="B28" s="51" t="s">
        <v>823</v>
      </c>
      <c r="E28" s="154" t="s">
        <v>824</v>
      </c>
      <c r="F28" s="51" t="s">
        <v>825</v>
      </c>
      <c r="J28" s="51" t="s">
        <v>826</v>
      </c>
    </row>
    <row r="29" spans="1:12">
      <c r="A29" s="154"/>
      <c r="B29" s="51" t="s">
        <v>827</v>
      </c>
      <c r="E29" s="154"/>
      <c r="F29" s="51" t="s">
        <v>828</v>
      </c>
      <c r="J29" s="51" t="s">
        <v>829</v>
      </c>
      <c r="K29" s="51" t="s">
        <v>830</v>
      </c>
    </row>
    <row r="30" spans="1:12">
      <c r="A30" s="154"/>
      <c r="B30" s="51" t="s">
        <v>831</v>
      </c>
      <c r="E30" s="154"/>
      <c r="F30" s="51" t="s">
        <v>832</v>
      </c>
      <c r="H30" s="537" t="s">
        <v>833</v>
      </c>
      <c r="I30" s="537"/>
      <c r="J30" s="51" t="s">
        <v>834</v>
      </c>
    </row>
    <row r="31" spans="1:12">
      <c r="A31" s="154"/>
      <c r="B31" s="51" t="s">
        <v>835</v>
      </c>
      <c r="E31" s="154"/>
      <c r="F31" s="51" t="s">
        <v>836</v>
      </c>
      <c r="J31" s="51" t="s">
        <v>837</v>
      </c>
    </row>
    <row r="32" spans="1:12">
      <c r="A32" s="154" t="s">
        <v>838</v>
      </c>
      <c r="B32" s="51" t="s">
        <v>839</v>
      </c>
      <c r="E32" s="154"/>
      <c r="F32" s="51" t="s">
        <v>840</v>
      </c>
      <c r="H32" s="51" t="s">
        <v>841</v>
      </c>
      <c r="J32" s="83" t="s">
        <v>842</v>
      </c>
    </row>
    <row r="33" spans="1:6">
      <c r="A33" s="154" t="s">
        <v>843</v>
      </c>
      <c r="B33" s="51" t="s">
        <v>844</v>
      </c>
      <c r="E33" s="154"/>
      <c r="F33" s="51" t="s">
        <v>845</v>
      </c>
    </row>
    <row r="34" spans="1:6">
      <c r="A34" s="154" t="s">
        <v>846</v>
      </c>
      <c r="B34" s="51" t="s">
        <v>847</v>
      </c>
      <c r="E34" s="154"/>
      <c r="F34" s="51" t="s">
        <v>848</v>
      </c>
    </row>
    <row r="35" spans="1:6">
      <c r="A35" s="154"/>
      <c r="E35" s="154"/>
    </row>
    <row r="36" spans="1:6">
      <c r="A36" s="154"/>
      <c r="E36" s="154"/>
    </row>
    <row r="37" spans="1:6">
      <c r="E37" s="154"/>
    </row>
  </sheetData>
  <mergeCells count="5">
    <mergeCell ref="H30:I30"/>
    <mergeCell ref="B10:E10"/>
    <mergeCell ref="F10:H10"/>
    <mergeCell ref="J10:L10"/>
    <mergeCell ref="B18:C18"/>
  </mergeCells>
  <phoneticPr fontId="2"/>
  <pageMargins left="0.78740157480314965" right="0.39370078740157483" top="0.39370078740157483" bottom="0.39370078740157483" header="0" footer="0"/>
  <pageSetup paperSize="9" scale="96"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E4036-96B4-4A5B-8560-BF39138CA044}">
  <sheetPr codeName="Sheet23">
    <pageSetUpPr fitToPage="1"/>
  </sheetPr>
  <dimension ref="A1:K46"/>
  <sheetViews>
    <sheetView view="pageLayout" zoomScaleNormal="100" workbookViewId="0">
      <selection activeCell="H22" sqref="H22"/>
    </sheetView>
  </sheetViews>
  <sheetFormatPr defaultColWidth="9" defaultRowHeight="15.05"/>
  <cols>
    <col min="1" max="1" width="10" style="157" customWidth="1"/>
    <col min="2" max="2" width="5.44140625" style="157" customWidth="1"/>
    <col min="3" max="3" width="5.6640625" style="157" customWidth="1"/>
    <col min="4" max="11" width="12.33203125" style="157" customWidth="1"/>
    <col min="12" max="16" width="21" style="157" customWidth="1"/>
    <col min="17" max="16384" width="9" style="157"/>
  </cols>
  <sheetData>
    <row r="1" spans="1:11" ht="20.3" customHeight="1">
      <c r="A1" s="155" t="s">
        <v>849</v>
      </c>
      <c r="B1" s="156"/>
    </row>
    <row r="2" spans="1:11" ht="18" customHeight="1">
      <c r="A2" s="155"/>
      <c r="B2" s="156"/>
    </row>
    <row r="3" spans="1:11" ht="20.3" customHeight="1">
      <c r="A3" s="156" t="s">
        <v>850</v>
      </c>
      <c r="B3" s="156"/>
    </row>
    <row r="4" spans="1:11" ht="20.3" customHeight="1">
      <c r="A4" s="156" t="s">
        <v>851</v>
      </c>
      <c r="B4" s="156"/>
      <c r="C4" s="158" t="s">
        <v>852</v>
      </c>
    </row>
    <row r="5" spans="1:11" ht="20.3" customHeight="1">
      <c r="A5" s="156" t="s">
        <v>853</v>
      </c>
      <c r="B5" s="156"/>
      <c r="C5" s="156" t="s">
        <v>854</v>
      </c>
    </row>
    <row r="6" spans="1:11" ht="20.3" customHeight="1">
      <c r="A6" s="156" t="s">
        <v>855</v>
      </c>
      <c r="B6" s="156"/>
      <c r="C6" s="156" t="s">
        <v>856</v>
      </c>
    </row>
    <row r="7" spans="1:11" ht="20.3" customHeight="1">
      <c r="A7" s="159" t="s">
        <v>857</v>
      </c>
      <c r="B7" s="542" t="s">
        <v>858</v>
      </c>
      <c r="C7" s="542"/>
      <c r="D7" s="542"/>
      <c r="E7" s="542"/>
      <c r="F7" s="542"/>
      <c r="G7" s="542"/>
      <c r="H7" s="542"/>
      <c r="I7" s="542"/>
      <c r="J7" s="542"/>
      <c r="K7" s="159" t="s">
        <v>859</v>
      </c>
    </row>
    <row r="8" spans="1:11" ht="20.3" customHeight="1">
      <c r="A8" s="159" t="s">
        <v>860</v>
      </c>
      <c r="B8" s="542" t="s">
        <v>861</v>
      </c>
      <c r="C8" s="542"/>
      <c r="D8" s="159">
        <v>2140</v>
      </c>
      <c r="E8" s="159">
        <v>2182</v>
      </c>
      <c r="F8" s="159" t="s">
        <v>862</v>
      </c>
      <c r="G8" s="159">
        <v>4411</v>
      </c>
      <c r="H8" s="159">
        <v>4420</v>
      </c>
      <c r="I8" s="159">
        <v>8794</v>
      </c>
      <c r="J8" s="159">
        <v>8740</v>
      </c>
      <c r="K8" s="159" t="s">
        <v>863</v>
      </c>
    </row>
    <row r="9" spans="1:11" ht="18" customHeight="1">
      <c r="A9" s="160"/>
      <c r="B9" s="160"/>
      <c r="C9" s="160"/>
      <c r="D9" s="160"/>
      <c r="E9" s="160"/>
      <c r="F9" s="160"/>
      <c r="G9" s="160"/>
      <c r="H9" s="160"/>
      <c r="I9" s="160"/>
      <c r="J9" s="160"/>
      <c r="K9" s="160"/>
    </row>
    <row r="10" spans="1:11" ht="20.3" customHeight="1">
      <c r="A10" s="156" t="s">
        <v>864</v>
      </c>
      <c r="B10" s="156"/>
      <c r="C10" s="543" t="s">
        <v>865</v>
      </c>
      <c r="D10" s="543"/>
      <c r="E10" s="156" t="s">
        <v>866</v>
      </c>
      <c r="H10" s="156" t="s">
        <v>867</v>
      </c>
    </row>
    <row r="11" spans="1:11" ht="20.3" customHeight="1">
      <c r="C11" s="543" t="s">
        <v>868</v>
      </c>
      <c r="D11" s="543"/>
      <c r="E11" s="156" t="s">
        <v>869</v>
      </c>
      <c r="H11" s="156" t="s">
        <v>870</v>
      </c>
    </row>
    <row r="12" spans="1:11" ht="20.3" customHeight="1">
      <c r="C12" s="543" t="s">
        <v>871</v>
      </c>
      <c r="D12" s="543"/>
      <c r="E12" s="156" t="s">
        <v>872</v>
      </c>
    </row>
    <row r="13" spans="1:11" ht="18" customHeight="1">
      <c r="C13" s="156"/>
      <c r="G13" s="156"/>
    </row>
    <row r="14" spans="1:11" ht="20.3" customHeight="1">
      <c r="A14" s="157" t="s">
        <v>873</v>
      </c>
    </row>
    <row r="15" spans="1:11" ht="18" customHeight="1"/>
    <row r="16" spans="1:11" ht="20.3" customHeight="1">
      <c r="A16" s="157" t="s">
        <v>874</v>
      </c>
    </row>
    <row r="17" spans="1:6" ht="20.3" customHeight="1">
      <c r="A17" s="539" t="s">
        <v>875</v>
      </c>
      <c r="B17" s="539"/>
      <c r="C17" s="539"/>
      <c r="D17" s="539"/>
      <c r="E17" s="161" t="s">
        <v>876</v>
      </c>
      <c r="F17" s="161" t="s">
        <v>877</v>
      </c>
    </row>
    <row r="18" spans="1:6" ht="20.3" customHeight="1">
      <c r="A18" s="540" t="s">
        <v>878</v>
      </c>
      <c r="B18" s="541" t="s">
        <v>879</v>
      </c>
      <c r="C18" s="541"/>
      <c r="D18" s="541"/>
      <c r="E18" s="162">
        <v>442</v>
      </c>
      <c r="F18" s="163" t="s">
        <v>880</v>
      </c>
    </row>
    <row r="19" spans="1:6" ht="20.3" customHeight="1">
      <c r="A19" s="539"/>
      <c r="B19" s="541" t="s">
        <v>881</v>
      </c>
      <c r="C19" s="541"/>
      <c r="D19" s="541"/>
      <c r="E19" s="162">
        <v>1020</v>
      </c>
      <c r="F19" s="163" t="s">
        <v>882</v>
      </c>
    </row>
    <row r="20" spans="1:6" ht="20.3" customHeight="1">
      <c r="A20" s="539"/>
      <c r="B20" s="541" t="s">
        <v>883</v>
      </c>
      <c r="C20" s="541"/>
      <c r="D20" s="541"/>
      <c r="E20" s="162">
        <v>1114</v>
      </c>
      <c r="F20" s="163" t="s">
        <v>884</v>
      </c>
    </row>
    <row r="21" spans="1:6" ht="20.3" customHeight="1">
      <c r="A21" s="539"/>
      <c r="B21" s="541" t="s">
        <v>885</v>
      </c>
      <c r="C21" s="541"/>
      <c r="D21" s="541"/>
      <c r="E21" s="162">
        <v>2340</v>
      </c>
      <c r="F21" s="163" t="s">
        <v>886</v>
      </c>
    </row>
    <row r="22" spans="1:6" ht="20.3" customHeight="1">
      <c r="A22" s="539"/>
      <c r="B22" s="541" t="s">
        <v>887</v>
      </c>
      <c r="C22" s="541"/>
      <c r="D22" s="541"/>
      <c r="E22" s="162">
        <v>11</v>
      </c>
      <c r="F22" s="163" t="s">
        <v>888</v>
      </c>
    </row>
    <row r="23" spans="1:6" ht="20.3" customHeight="1">
      <c r="A23" s="539"/>
      <c r="B23" s="541" t="s">
        <v>889</v>
      </c>
      <c r="C23" s="541"/>
      <c r="D23" s="541"/>
      <c r="E23" s="162">
        <v>4927</v>
      </c>
      <c r="F23" s="163" t="s">
        <v>890</v>
      </c>
    </row>
    <row r="24" spans="1:6" ht="20.3" customHeight="1">
      <c r="A24" s="539" t="s">
        <v>891</v>
      </c>
      <c r="B24" s="539"/>
      <c r="C24" s="539"/>
      <c r="D24" s="539"/>
      <c r="E24" s="162">
        <v>4791</v>
      </c>
      <c r="F24" s="163" t="s">
        <v>892</v>
      </c>
    </row>
    <row r="25" spans="1:6" ht="20.3" customHeight="1">
      <c r="A25" s="539" t="s">
        <v>893</v>
      </c>
      <c r="B25" s="539"/>
      <c r="C25" s="539"/>
      <c r="D25" s="539"/>
      <c r="E25" s="162">
        <v>9718</v>
      </c>
      <c r="F25" s="163" t="s">
        <v>894</v>
      </c>
    </row>
    <row r="26" spans="1:6" ht="18"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6" ht="15.75" customHeight="1"/>
  </sheetData>
  <mergeCells count="15">
    <mergeCell ref="A17:D17"/>
    <mergeCell ref="B7:J7"/>
    <mergeCell ref="B8:C8"/>
    <mergeCell ref="C10:D10"/>
    <mergeCell ref="C11:D11"/>
    <mergeCell ref="C12:D12"/>
    <mergeCell ref="A24:D24"/>
    <mergeCell ref="A25:D25"/>
    <mergeCell ref="A18:A23"/>
    <mergeCell ref="B18:D18"/>
    <mergeCell ref="B19:D19"/>
    <mergeCell ref="B20:D20"/>
    <mergeCell ref="B21:D21"/>
    <mergeCell ref="B22:D22"/>
    <mergeCell ref="B23:D23"/>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871C-2FD6-4AC7-AA6A-064E41BCA370}">
  <sheetPr codeName="Sheet24">
    <pageSetUpPr fitToPage="1"/>
  </sheetPr>
  <dimension ref="A1:I21"/>
  <sheetViews>
    <sheetView view="pageLayout" zoomScaleNormal="100" workbookViewId="0">
      <selection activeCell="H22" sqref="H22"/>
    </sheetView>
  </sheetViews>
  <sheetFormatPr defaultColWidth="9" defaultRowHeight="14.4"/>
  <cols>
    <col min="1" max="1" width="2.109375" style="164" customWidth="1"/>
    <col min="2" max="2" width="16.88671875" style="164" customWidth="1"/>
    <col min="3" max="3" width="2.109375" style="164" customWidth="1"/>
    <col min="4" max="4" width="9.6640625" style="164" customWidth="1"/>
    <col min="5" max="5" width="10.6640625" style="164" customWidth="1"/>
    <col min="6" max="9" width="20.77734375" style="164" customWidth="1"/>
    <col min="10" max="16384" width="9" style="164"/>
  </cols>
  <sheetData>
    <row r="1" spans="1:9" ht="19.5" customHeight="1"/>
    <row r="2" spans="1:9" ht="19.5" customHeight="1"/>
    <row r="3" spans="1:9" ht="19.5" customHeight="1"/>
    <row r="4" spans="1:9" ht="24.05" customHeight="1">
      <c r="B4" s="165" t="s">
        <v>1886</v>
      </c>
      <c r="C4" s="166"/>
      <c r="D4" s="166"/>
      <c r="E4" s="166"/>
      <c r="F4" s="166"/>
      <c r="G4" s="166"/>
      <c r="H4" s="166"/>
      <c r="I4" s="166"/>
    </row>
    <row r="5" spans="1:9" ht="24.05" customHeight="1">
      <c r="A5" s="167"/>
      <c r="B5" s="168" t="s">
        <v>895</v>
      </c>
      <c r="C5" s="169"/>
      <c r="D5" s="546" t="s">
        <v>896</v>
      </c>
      <c r="E5" s="547"/>
      <c r="F5" s="170" t="s">
        <v>897</v>
      </c>
      <c r="G5" s="170" t="s">
        <v>898</v>
      </c>
      <c r="H5" s="170" t="s">
        <v>899</v>
      </c>
      <c r="I5" s="170" t="s">
        <v>900</v>
      </c>
    </row>
    <row r="6" spans="1:9" ht="24.05" customHeight="1">
      <c r="A6" s="167"/>
      <c r="B6" s="171" t="s">
        <v>901</v>
      </c>
      <c r="C6" s="169"/>
      <c r="D6" s="555">
        <v>22370</v>
      </c>
      <c r="E6" s="556"/>
      <c r="F6" s="172">
        <v>24007</v>
      </c>
      <c r="G6" s="172">
        <v>26243</v>
      </c>
      <c r="H6" s="172">
        <v>27310</v>
      </c>
      <c r="I6" s="172">
        <v>28669</v>
      </c>
    </row>
    <row r="7" spans="1:9" ht="24.05" customHeight="1">
      <c r="A7" s="167"/>
      <c r="B7" s="171" t="s">
        <v>902</v>
      </c>
      <c r="C7" s="169"/>
      <c r="D7" s="546" t="s">
        <v>903</v>
      </c>
      <c r="E7" s="547"/>
      <c r="F7" s="170" t="s">
        <v>904</v>
      </c>
      <c r="G7" s="170" t="s">
        <v>905</v>
      </c>
      <c r="H7" s="170" t="s">
        <v>906</v>
      </c>
      <c r="I7" s="170" t="s">
        <v>907</v>
      </c>
    </row>
    <row r="8" spans="1:9" ht="24.05" customHeight="1">
      <c r="A8" s="167"/>
      <c r="B8" s="171" t="s">
        <v>908</v>
      </c>
      <c r="C8" s="169"/>
      <c r="D8" s="546" t="s">
        <v>909</v>
      </c>
      <c r="E8" s="547"/>
      <c r="F8" s="170" t="s">
        <v>909</v>
      </c>
      <c r="G8" s="170" t="s">
        <v>909</v>
      </c>
      <c r="H8" s="170" t="s">
        <v>909</v>
      </c>
      <c r="I8" s="170" t="s">
        <v>909</v>
      </c>
    </row>
    <row r="9" spans="1:9" ht="24.05" customHeight="1">
      <c r="A9" s="167"/>
      <c r="B9" s="171" t="s">
        <v>1887</v>
      </c>
      <c r="C9" s="169"/>
      <c r="D9" s="546" t="s">
        <v>910</v>
      </c>
      <c r="E9" s="547"/>
      <c r="F9" s="170" t="s">
        <v>910</v>
      </c>
      <c r="G9" s="170" t="s">
        <v>911</v>
      </c>
      <c r="H9" s="170" t="s">
        <v>912</v>
      </c>
      <c r="I9" s="170" t="s">
        <v>913</v>
      </c>
    </row>
    <row r="10" spans="1:9" ht="24.05" customHeight="1">
      <c r="A10" s="167"/>
      <c r="B10" s="171" t="s">
        <v>914</v>
      </c>
      <c r="C10" s="169"/>
      <c r="D10" s="546" t="s">
        <v>915</v>
      </c>
      <c r="E10" s="547"/>
      <c r="F10" s="170" t="s">
        <v>915</v>
      </c>
      <c r="G10" s="170" t="s">
        <v>915</v>
      </c>
      <c r="H10" s="170" t="s">
        <v>915</v>
      </c>
      <c r="I10" s="170" t="s">
        <v>915</v>
      </c>
    </row>
    <row r="11" spans="1:9" ht="24.05" customHeight="1">
      <c r="A11" s="167"/>
      <c r="B11" s="171" t="s">
        <v>916</v>
      </c>
      <c r="C11" s="169"/>
      <c r="D11" s="548">
        <v>32</v>
      </c>
      <c r="E11" s="549"/>
      <c r="F11" s="173">
        <v>38</v>
      </c>
      <c r="G11" s="173">
        <v>29</v>
      </c>
      <c r="H11" s="173">
        <v>40</v>
      </c>
      <c r="I11" s="173">
        <v>7</v>
      </c>
    </row>
    <row r="12" spans="1:9" ht="24.05" customHeight="1">
      <c r="A12" s="174"/>
      <c r="B12" s="550" t="s">
        <v>917</v>
      </c>
      <c r="C12" s="175"/>
      <c r="D12" s="551" t="s">
        <v>918</v>
      </c>
      <c r="E12" s="552"/>
      <c r="F12" s="544" t="s">
        <v>919</v>
      </c>
      <c r="G12" s="544" t="s">
        <v>920</v>
      </c>
      <c r="H12" s="544" t="s">
        <v>921</v>
      </c>
      <c r="I12" s="544" t="s">
        <v>922</v>
      </c>
    </row>
    <row r="13" spans="1:9" ht="24.05" customHeight="1">
      <c r="A13" s="176"/>
      <c r="B13" s="550"/>
      <c r="C13" s="177"/>
      <c r="D13" s="553"/>
      <c r="E13" s="554"/>
      <c r="F13" s="545"/>
      <c r="G13" s="545"/>
      <c r="H13" s="545"/>
      <c r="I13" s="545"/>
    </row>
    <row r="14" spans="1:9" ht="24.05" customHeight="1">
      <c r="B14" s="178"/>
      <c r="C14" s="178"/>
      <c r="D14" s="178"/>
    </row>
    <row r="15" spans="1:9" ht="24.05" customHeight="1">
      <c r="B15" s="178"/>
      <c r="C15" s="178"/>
      <c r="D15" s="178"/>
    </row>
    <row r="16" spans="1:9" ht="24.05" customHeight="1">
      <c r="B16" s="164" t="s">
        <v>923</v>
      </c>
    </row>
    <row r="17" spans="1:6" ht="24.05" customHeight="1">
      <c r="A17" s="167"/>
      <c r="B17" s="168" t="s">
        <v>924</v>
      </c>
      <c r="C17" s="169"/>
      <c r="D17" s="546" t="s">
        <v>925</v>
      </c>
      <c r="E17" s="547"/>
      <c r="F17" s="170" t="s">
        <v>926</v>
      </c>
    </row>
    <row r="18" spans="1:6" ht="24.05" customHeight="1">
      <c r="A18" s="167"/>
      <c r="B18" s="171" t="s">
        <v>927</v>
      </c>
      <c r="C18" s="169"/>
      <c r="D18" s="179">
        <v>683</v>
      </c>
      <c r="E18" s="180" t="s">
        <v>928</v>
      </c>
      <c r="F18" s="173"/>
    </row>
    <row r="19" spans="1:6" ht="24.05" customHeight="1">
      <c r="A19" s="167"/>
      <c r="B19" s="171" t="s">
        <v>929</v>
      </c>
      <c r="C19" s="169"/>
      <c r="D19" s="181">
        <v>910</v>
      </c>
      <c r="E19" s="180" t="s">
        <v>928</v>
      </c>
      <c r="F19" s="173"/>
    </row>
    <row r="20" spans="1:6" ht="24.05" customHeight="1">
      <c r="A20" s="167"/>
      <c r="B20" s="171" t="s">
        <v>930</v>
      </c>
      <c r="C20" s="169"/>
      <c r="D20" s="181">
        <v>1593</v>
      </c>
      <c r="E20" s="180" t="s">
        <v>928</v>
      </c>
      <c r="F20" s="173"/>
    </row>
    <row r="21" spans="1:6" ht="24.05" customHeight="1"/>
  </sheetData>
  <mergeCells count="14">
    <mergeCell ref="D10:E10"/>
    <mergeCell ref="D5:E5"/>
    <mergeCell ref="D6:E6"/>
    <mergeCell ref="D7:E7"/>
    <mergeCell ref="D8:E8"/>
    <mergeCell ref="D9:E9"/>
    <mergeCell ref="I12:I13"/>
    <mergeCell ref="D17:E17"/>
    <mergeCell ref="D11:E11"/>
    <mergeCell ref="B12:B13"/>
    <mergeCell ref="D12:E13"/>
    <mergeCell ref="F12:F13"/>
    <mergeCell ref="G12:G13"/>
    <mergeCell ref="H12:H13"/>
  </mergeCells>
  <phoneticPr fontId="2"/>
  <pageMargins left="0.78740157480314965" right="0.39370078740157483" top="0.39370078740157483" bottom="0.39370078740157483" header="0" footer="0"/>
  <pageSetup paperSize="9" scale="98" orientation="landscape"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91B04-5F52-41AB-95B9-E44352D75F50}">
  <sheetPr codeName="Sheet25">
    <pageSetUpPr fitToPage="1"/>
  </sheetPr>
  <dimension ref="A1:M32"/>
  <sheetViews>
    <sheetView view="pageLayout" topLeftCell="A7" zoomScaleNormal="75" workbookViewId="0">
      <selection activeCell="B1" sqref="B1"/>
    </sheetView>
  </sheetViews>
  <sheetFormatPr defaultColWidth="9" defaultRowHeight="14.4"/>
  <cols>
    <col min="1" max="1" width="10.44140625" style="51" customWidth="1"/>
    <col min="2" max="2" width="12.109375" style="51" customWidth="1"/>
    <col min="3" max="3" width="1.21875" style="51" customWidth="1"/>
    <col min="4" max="4" width="9.77734375" style="51" customWidth="1"/>
    <col min="5" max="5" width="41.6640625" style="51" customWidth="1"/>
    <col min="6" max="7" width="8.44140625" style="51" customWidth="1"/>
    <col min="8" max="8" width="10.44140625" style="51" customWidth="1"/>
    <col min="9" max="9" width="8.109375" style="51" customWidth="1"/>
    <col min="10" max="10" width="8.88671875" style="51" customWidth="1"/>
    <col min="11" max="11" width="8.109375" style="51" customWidth="1"/>
    <col min="12" max="12" width="9.77734375" style="51" customWidth="1"/>
    <col min="13" max="13" width="11.44140625" style="51" customWidth="1"/>
    <col min="14" max="16384" width="9" style="51"/>
  </cols>
  <sheetData>
    <row r="1" spans="1:13" ht="20.95" customHeight="1">
      <c r="A1" s="139" t="s">
        <v>931</v>
      </c>
    </row>
    <row r="2" spans="1:13" ht="20.95" customHeight="1">
      <c r="A2" s="47" t="s">
        <v>1888</v>
      </c>
    </row>
    <row r="3" spans="1:13" ht="67.599999999999994" customHeight="1">
      <c r="A3" s="587" t="s">
        <v>932</v>
      </c>
      <c r="B3" s="587"/>
      <c r="C3" s="587"/>
      <c r="D3" s="587"/>
      <c r="E3" s="587"/>
      <c r="F3" s="587"/>
      <c r="G3" s="587"/>
      <c r="H3" s="587"/>
      <c r="I3" s="587"/>
      <c r="J3" s="587"/>
      <c r="K3" s="587"/>
      <c r="L3" s="587"/>
      <c r="M3" s="587"/>
    </row>
    <row r="4" spans="1:13" ht="18" customHeight="1">
      <c r="A4" s="182"/>
      <c r="B4" s="182"/>
      <c r="C4" s="182"/>
      <c r="D4" s="182"/>
      <c r="E4" s="182"/>
      <c r="F4" s="182"/>
      <c r="G4" s="182"/>
      <c r="H4" s="182"/>
      <c r="I4" s="182"/>
      <c r="J4" s="182"/>
      <c r="K4" s="182"/>
      <c r="L4" s="182"/>
      <c r="M4" s="183" t="s">
        <v>933</v>
      </c>
    </row>
    <row r="5" spans="1:13" ht="18" customHeight="1">
      <c r="A5" s="580" t="s">
        <v>934</v>
      </c>
      <c r="B5" s="588" t="s">
        <v>935</v>
      </c>
      <c r="C5" s="578" t="s">
        <v>936</v>
      </c>
      <c r="D5" s="591"/>
      <c r="E5" s="591"/>
      <c r="F5" s="569"/>
      <c r="G5" s="580" t="s">
        <v>937</v>
      </c>
      <c r="H5" s="453" t="s">
        <v>938</v>
      </c>
      <c r="I5" s="538"/>
      <c r="J5" s="538"/>
      <c r="K5" s="454"/>
      <c r="L5" s="578" t="s">
        <v>939</v>
      </c>
      <c r="M5" s="569"/>
    </row>
    <row r="6" spans="1:13" ht="18" customHeight="1">
      <c r="A6" s="581"/>
      <c r="B6" s="589"/>
      <c r="C6" s="592"/>
      <c r="D6" s="449"/>
      <c r="E6" s="449"/>
      <c r="F6" s="593"/>
      <c r="G6" s="581"/>
      <c r="H6" s="594" t="s">
        <v>1889</v>
      </c>
      <c r="I6" s="595"/>
      <c r="J6" s="578" t="s">
        <v>940</v>
      </c>
      <c r="K6" s="569"/>
      <c r="L6" s="592"/>
      <c r="M6" s="593"/>
    </row>
    <row r="7" spans="1:13" ht="18" customHeight="1">
      <c r="A7" s="582"/>
      <c r="B7" s="590"/>
      <c r="C7" s="579"/>
      <c r="D7" s="446"/>
      <c r="E7" s="446"/>
      <c r="F7" s="570"/>
      <c r="G7" s="582"/>
      <c r="H7" s="596"/>
      <c r="I7" s="597"/>
      <c r="J7" s="579"/>
      <c r="K7" s="570"/>
      <c r="L7" s="579"/>
      <c r="M7" s="570"/>
    </row>
    <row r="8" spans="1:13" ht="18" customHeight="1">
      <c r="A8" s="580" t="s">
        <v>941</v>
      </c>
      <c r="B8" s="580" t="s">
        <v>942</v>
      </c>
      <c r="C8" s="184"/>
      <c r="D8" s="583" t="s">
        <v>943</v>
      </c>
      <c r="E8" s="583"/>
      <c r="F8" s="584"/>
      <c r="G8" s="572">
        <v>21000</v>
      </c>
      <c r="H8" s="576">
        <f>(G8*8/10)</f>
        <v>16800</v>
      </c>
      <c r="I8" s="562" t="s">
        <v>1890</v>
      </c>
      <c r="J8" s="576">
        <f>(G8*2/10)</f>
        <v>4200</v>
      </c>
      <c r="K8" s="562" t="s">
        <v>1891</v>
      </c>
      <c r="L8" s="564"/>
      <c r="M8" s="565"/>
    </row>
    <row r="9" spans="1:13" ht="18" customHeight="1">
      <c r="A9" s="581"/>
      <c r="B9" s="581"/>
      <c r="C9" s="148"/>
      <c r="D9" s="185" t="s">
        <v>944</v>
      </c>
      <c r="E9" s="51" t="s">
        <v>1892</v>
      </c>
      <c r="F9" s="182" t="s">
        <v>945</v>
      </c>
      <c r="G9" s="573"/>
      <c r="H9" s="577"/>
      <c r="I9" s="563"/>
      <c r="J9" s="577"/>
      <c r="K9" s="563"/>
      <c r="L9" s="566"/>
      <c r="M9" s="567"/>
    </row>
    <row r="10" spans="1:13" ht="18" customHeight="1">
      <c r="A10" s="581"/>
      <c r="B10" s="581"/>
      <c r="C10" s="187"/>
      <c r="D10" s="583" t="s">
        <v>943</v>
      </c>
      <c r="E10" s="583"/>
      <c r="F10" s="584"/>
      <c r="G10" s="572">
        <v>72000</v>
      </c>
      <c r="H10" s="574">
        <v>48000</v>
      </c>
      <c r="I10" s="586" t="s">
        <v>1893</v>
      </c>
      <c r="J10" s="574">
        <f>G10-H10</f>
        <v>24000</v>
      </c>
      <c r="K10" s="586" t="s">
        <v>1894</v>
      </c>
      <c r="L10" s="564" t="s">
        <v>946</v>
      </c>
      <c r="M10" s="565"/>
    </row>
    <row r="11" spans="1:13" ht="18" customHeight="1">
      <c r="A11" s="581"/>
      <c r="B11" s="581"/>
      <c r="C11" s="187"/>
      <c r="D11" s="185" t="s">
        <v>944</v>
      </c>
      <c r="E11" s="188" t="s">
        <v>947</v>
      </c>
      <c r="F11" s="182" t="s">
        <v>948</v>
      </c>
      <c r="G11" s="573"/>
      <c r="H11" s="575"/>
      <c r="I11" s="570"/>
      <c r="J11" s="575"/>
      <c r="K11" s="570"/>
      <c r="L11" s="566"/>
      <c r="M11" s="567"/>
    </row>
    <row r="12" spans="1:13" ht="18" customHeight="1">
      <c r="A12" s="581"/>
      <c r="B12" s="581"/>
      <c r="C12" s="578"/>
      <c r="D12" s="583" t="s">
        <v>949</v>
      </c>
      <c r="E12" s="583"/>
      <c r="F12" s="584"/>
      <c r="G12" s="572">
        <v>3000</v>
      </c>
      <c r="H12" s="574">
        <f>(G12*0.8)</f>
        <v>2400</v>
      </c>
      <c r="I12" s="569" t="s">
        <v>1890</v>
      </c>
      <c r="J12" s="574">
        <f>(G12*0.2)</f>
        <v>600</v>
      </c>
      <c r="K12" s="569" t="s">
        <v>1891</v>
      </c>
      <c r="L12" s="578"/>
      <c r="M12" s="569"/>
    </row>
    <row r="13" spans="1:13" ht="18" customHeight="1">
      <c r="A13" s="581"/>
      <c r="B13" s="582"/>
      <c r="C13" s="579"/>
      <c r="D13" s="568" t="s">
        <v>950</v>
      </c>
      <c r="E13" s="568"/>
      <c r="F13" s="186" t="s">
        <v>951</v>
      </c>
      <c r="G13" s="573"/>
      <c r="H13" s="575"/>
      <c r="I13" s="570"/>
      <c r="J13" s="575"/>
      <c r="K13" s="570"/>
      <c r="L13" s="579"/>
      <c r="M13" s="570"/>
    </row>
    <row r="14" spans="1:13" ht="18" customHeight="1">
      <c r="A14" s="581"/>
      <c r="B14" s="580" t="s">
        <v>952</v>
      </c>
      <c r="C14" s="184"/>
      <c r="D14" s="571" t="s">
        <v>953</v>
      </c>
      <c r="E14" s="571"/>
      <c r="F14" s="565"/>
      <c r="G14" s="572">
        <v>327000</v>
      </c>
      <c r="H14" s="576">
        <f>(G14*5/10)</f>
        <v>163500</v>
      </c>
      <c r="I14" s="562" t="s">
        <v>1895</v>
      </c>
      <c r="J14" s="576">
        <f>(G14*5/10)</f>
        <v>163500</v>
      </c>
      <c r="K14" s="562" t="s">
        <v>1895</v>
      </c>
      <c r="L14" s="564" t="s">
        <v>954</v>
      </c>
      <c r="M14" s="565"/>
    </row>
    <row r="15" spans="1:13" ht="18" customHeight="1">
      <c r="A15" s="581"/>
      <c r="B15" s="581"/>
      <c r="C15" s="148"/>
      <c r="D15" s="568" t="s">
        <v>955</v>
      </c>
      <c r="E15" s="568"/>
      <c r="F15" s="182" t="s">
        <v>951</v>
      </c>
      <c r="G15" s="573"/>
      <c r="H15" s="577"/>
      <c r="I15" s="563"/>
      <c r="J15" s="577"/>
      <c r="K15" s="563"/>
      <c r="L15" s="566"/>
      <c r="M15" s="567"/>
    </row>
    <row r="16" spans="1:13" ht="18" customHeight="1">
      <c r="A16" s="581"/>
      <c r="B16" s="581"/>
      <c r="C16" s="184"/>
      <c r="D16" s="571" t="s">
        <v>956</v>
      </c>
      <c r="E16" s="571"/>
      <c r="F16" s="565"/>
      <c r="G16" s="572">
        <v>20000</v>
      </c>
      <c r="H16" s="576">
        <f>(G16*5/10)</f>
        <v>10000</v>
      </c>
      <c r="I16" s="562" t="s">
        <v>1895</v>
      </c>
      <c r="J16" s="576">
        <f>(G16*5/10)</f>
        <v>10000</v>
      </c>
      <c r="K16" s="562" t="s">
        <v>1895</v>
      </c>
      <c r="L16" s="564" t="s">
        <v>957</v>
      </c>
      <c r="M16" s="565"/>
    </row>
    <row r="17" spans="1:13" ht="18" customHeight="1">
      <c r="A17" s="581"/>
      <c r="B17" s="582"/>
      <c r="C17" s="148"/>
      <c r="D17" s="585" t="s">
        <v>958</v>
      </c>
      <c r="E17" s="585"/>
      <c r="F17" s="182" t="s">
        <v>951</v>
      </c>
      <c r="G17" s="573"/>
      <c r="H17" s="577"/>
      <c r="I17" s="563"/>
      <c r="J17" s="577"/>
      <c r="K17" s="563"/>
      <c r="L17" s="566"/>
      <c r="M17" s="567"/>
    </row>
    <row r="18" spans="1:13" ht="18" customHeight="1">
      <c r="A18" s="581"/>
      <c r="B18" s="580" t="s">
        <v>959</v>
      </c>
      <c r="C18" s="184"/>
      <c r="D18" s="583" t="s">
        <v>943</v>
      </c>
      <c r="E18" s="583"/>
      <c r="F18" s="584"/>
      <c r="G18" s="572">
        <f>150000</f>
        <v>150000</v>
      </c>
      <c r="H18" s="576">
        <f>(G18*5/10)</f>
        <v>75000</v>
      </c>
      <c r="I18" s="562" t="s">
        <v>1895</v>
      </c>
      <c r="J18" s="576">
        <f>(G18*5/10)</f>
        <v>75000</v>
      </c>
      <c r="K18" s="562" t="s">
        <v>1895</v>
      </c>
      <c r="L18" s="564"/>
      <c r="M18" s="565"/>
    </row>
    <row r="19" spans="1:13" ht="18" customHeight="1">
      <c r="A19" s="581"/>
      <c r="B19" s="581"/>
      <c r="C19" s="148"/>
      <c r="D19" s="182" t="s">
        <v>960</v>
      </c>
      <c r="E19" s="189" t="s">
        <v>1940</v>
      </c>
      <c r="F19" s="182" t="s">
        <v>951</v>
      </c>
      <c r="G19" s="573"/>
      <c r="H19" s="577"/>
      <c r="I19" s="563"/>
      <c r="J19" s="577"/>
      <c r="K19" s="563"/>
      <c r="L19" s="566"/>
      <c r="M19" s="567"/>
    </row>
    <row r="20" spans="1:13" ht="18" customHeight="1">
      <c r="A20" s="581"/>
      <c r="B20" s="581"/>
      <c r="C20" s="184"/>
      <c r="D20" s="583" t="s">
        <v>961</v>
      </c>
      <c r="E20" s="583"/>
      <c r="F20" s="584"/>
      <c r="G20" s="572">
        <v>14000</v>
      </c>
      <c r="H20" s="576">
        <f>(G20*5/10)</f>
        <v>7000</v>
      </c>
      <c r="I20" s="562" t="s">
        <v>1895</v>
      </c>
      <c r="J20" s="576">
        <f>(G20*5/10)</f>
        <v>7000</v>
      </c>
      <c r="K20" s="562" t="s">
        <v>1895</v>
      </c>
      <c r="L20" s="564" t="s">
        <v>962</v>
      </c>
      <c r="M20" s="565"/>
    </row>
    <row r="21" spans="1:13" ht="18" customHeight="1">
      <c r="A21" s="581"/>
      <c r="B21" s="581"/>
      <c r="C21" s="148"/>
      <c r="D21" s="92" t="s">
        <v>963</v>
      </c>
      <c r="E21" s="190"/>
      <c r="F21" s="182" t="s">
        <v>951</v>
      </c>
      <c r="G21" s="573"/>
      <c r="H21" s="577"/>
      <c r="I21" s="563"/>
      <c r="J21" s="577"/>
      <c r="K21" s="563"/>
      <c r="L21" s="566"/>
      <c r="M21" s="567"/>
    </row>
    <row r="22" spans="1:13" ht="18" customHeight="1">
      <c r="A22" s="581"/>
      <c r="B22" s="581"/>
      <c r="C22" s="184"/>
      <c r="D22" s="571" t="s">
        <v>953</v>
      </c>
      <c r="E22" s="571"/>
      <c r="F22" s="565"/>
      <c r="G22" s="572">
        <v>11000</v>
      </c>
      <c r="H22" s="576">
        <f>(G22*5/10)</f>
        <v>5500</v>
      </c>
      <c r="I22" s="562" t="s">
        <v>1895</v>
      </c>
      <c r="J22" s="576">
        <f>(G22*5/10)</f>
        <v>5500</v>
      </c>
      <c r="K22" s="562" t="s">
        <v>1895</v>
      </c>
      <c r="L22" s="564"/>
      <c r="M22" s="565"/>
    </row>
    <row r="23" spans="1:13" ht="18" customHeight="1">
      <c r="A23" s="581"/>
      <c r="B23" s="581"/>
      <c r="C23" s="148"/>
      <c r="D23" s="568" t="s">
        <v>964</v>
      </c>
      <c r="E23" s="568"/>
      <c r="F23" s="182" t="s">
        <v>951</v>
      </c>
      <c r="G23" s="573"/>
      <c r="H23" s="577"/>
      <c r="I23" s="563"/>
      <c r="J23" s="577"/>
      <c r="K23" s="563"/>
      <c r="L23" s="566"/>
      <c r="M23" s="567"/>
    </row>
    <row r="24" spans="1:13" ht="18" customHeight="1">
      <c r="A24" s="581"/>
      <c r="B24" s="581"/>
      <c r="C24" s="184"/>
      <c r="D24" s="583" t="s">
        <v>949</v>
      </c>
      <c r="E24" s="583"/>
      <c r="F24" s="584"/>
      <c r="G24" s="572">
        <v>27800</v>
      </c>
      <c r="H24" s="576">
        <f>(G24*5/10)</f>
        <v>13900</v>
      </c>
      <c r="I24" s="562" t="s">
        <v>1895</v>
      </c>
      <c r="J24" s="576">
        <f>(G24*5/10)</f>
        <v>13900</v>
      </c>
      <c r="K24" s="562" t="s">
        <v>1895</v>
      </c>
      <c r="L24" s="578"/>
      <c r="M24" s="569"/>
    </row>
    <row r="25" spans="1:13" ht="18" customHeight="1">
      <c r="A25" s="581"/>
      <c r="B25" s="582"/>
      <c r="C25" s="148"/>
      <c r="D25" s="568" t="s">
        <v>950</v>
      </c>
      <c r="E25" s="568"/>
      <c r="F25" s="186" t="s">
        <v>951</v>
      </c>
      <c r="G25" s="573"/>
      <c r="H25" s="577"/>
      <c r="I25" s="563"/>
      <c r="J25" s="577"/>
      <c r="K25" s="563"/>
      <c r="L25" s="579"/>
      <c r="M25" s="570"/>
    </row>
    <row r="26" spans="1:13" ht="18" customHeight="1">
      <c r="A26" s="581"/>
      <c r="B26" s="580" t="s">
        <v>965</v>
      </c>
      <c r="C26" s="184"/>
      <c r="D26" s="571" t="s">
        <v>961</v>
      </c>
      <c r="E26" s="571"/>
      <c r="F26" s="565"/>
      <c r="G26" s="572">
        <v>60000</v>
      </c>
      <c r="H26" s="576">
        <f>(G26*5/10)</f>
        <v>30000</v>
      </c>
      <c r="I26" s="562" t="s">
        <v>1895</v>
      </c>
      <c r="J26" s="576">
        <f>(G26*5/10)</f>
        <v>30000</v>
      </c>
      <c r="K26" s="562" t="s">
        <v>1895</v>
      </c>
      <c r="L26" s="564" t="s">
        <v>966</v>
      </c>
      <c r="M26" s="565"/>
    </row>
    <row r="27" spans="1:13" ht="18" customHeight="1">
      <c r="A27" s="581"/>
      <c r="B27" s="581"/>
      <c r="C27" s="148"/>
      <c r="D27" s="568" t="s">
        <v>967</v>
      </c>
      <c r="E27" s="568"/>
      <c r="F27" s="182" t="s">
        <v>951</v>
      </c>
      <c r="G27" s="573"/>
      <c r="H27" s="577"/>
      <c r="I27" s="563"/>
      <c r="J27" s="577"/>
      <c r="K27" s="563"/>
      <c r="L27" s="566"/>
      <c r="M27" s="567"/>
    </row>
    <row r="28" spans="1:13" ht="18" customHeight="1">
      <c r="A28" s="581"/>
      <c r="B28" s="581"/>
      <c r="C28" s="184"/>
      <c r="D28" s="571" t="s">
        <v>953</v>
      </c>
      <c r="E28" s="571"/>
      <c r="F28" s="565"/>
      <c r="G28" s="572">
        <v>2000</v>
      </c>
      <c r="H28" s="576">
        <f>(G28*5/10)</f>
        <v>1000</v>
      </c>
      <c r="I28" s="562" t="s">
        <v>1895</v>
      </c>
      <c r="J28" s="576">
        <f>(G28*5/10)</f>
        <v>1000</v>
      </c>
      <c r="K28" s="562" t="s">
        <v>1895</v>
      </c>
      <c r="L28" s="564"/>
      <c r="M28" s="565"/>
    </row>
    <row r="29" spans="1:13" ht="18" customHeight="1">
      <c r="A29" s="581"/>
      <c r="B29" s="582"/>
      <c r="C29" s="148"/>
      <c r="D29" s="568" t="s">
        <v>964</v>
      </c>
      <c r="E29" s="568"/>
      <c r="F29" s="182" t="s">
        <v>951</v>
      </c>
      <c r="G29" s="573"/>
      <c r="H29" s="577"/>
      <c r="I29" s="563"/>
      <c r="J29" s="577"/>
      <c r="K29" s="563"/>
      <c r="L29" s="566"/>
      <c r="M29" s="567"/>
    </row>
    <row r="30" spans="1:13" ht="18" customHeight="1">
      <c r="A30" s="581"/>
      <c r="B30" s="569" t="s">
        <v>968</v>
      </c>
      <c r="C30" s="184"/>
      <c r="D30" s="571" t="s">
        <v>969</v>
      </c>
      <c r="E30" s="571"/>
      <c r="F30" s="565"/>
      <c r="G30" s="572">
        <v>122000</v>
      </c>
      <c r="H30" s="574">
        <f>(G30*5/10)</f>
        <v>61000</v>
      </c>
      <c r="I30" s="558" t="s">
        <v>1895</v>
      </c>
      <c r="J30" s="574">
        <f>(G30*5/10)</f>
        <v>61000</v>
      </c>
      <c r="K30" s="558" t="s">
        <v>1895</v>
      </c>
      <c r="L30" s="557"/>
      <c r="M30" s="558"/>
    </row>
    <row r="31" spans="1:13" ht="18" customHeight="1">
      <c r="A31" s="582"/>
      <c r="B31" s="570"/>
      <c r="C31" s="148"/>
      <c r="D31" s="561" t="s">
        <v>970</v>
      </c>
      <c r="E31" s="561"/>
      <c r="F31" s="182" t="s">
        <v>951</v>
      </c>
      <c r="G31" s="573"/>
      <c r="H31" s="575"/>
      <c r="I31" s="560"/>
      <c r="J31" s="575"/>
      <c r="K31" s="560"/>
      <c r="L31" s="559"/>
      <c r="M31" s="560"/>
    </row>
    <row r="32" spans="1:13" ht="18" customHeight="1"/>
  </sheetData>
  <sheetProtection selectLockedCells="1" selectUnlockedCells="1"/>
  <mergeCells count="108">
    <mergeCell ref="A3:M3"/>
    <mergeCell ref="A5:A7"/>
    <mergeCell ref="B5:B7"/>
    <mergeCell ref="C5:F7"/>
    <mergeCell ref="G5:G7"/>
    <mergeCell ref="H5:K5"/>
    <mergeCell ref="L5:M7"/>
    <mergeCell ref="H6:I7"/>
    <mergeCell ref="J6:K7"/>
    <mergeCell ref="A8:A31"/>
    <mergeCell ref="B8:B13"/>
    <mergeCell ref="D8:F8"/>
    <mergeCell ref="G8:G9"/>
    <mergeCell ref="H8:H9"/>
    <mergeCell ref="I8:I9"/>
    <mergeCell ref="C12:C13"/>
    <mergeCell ref="D12:F12"/>
    <mergeCell ref="G12:G13"/>
    <mergeCell ref="H12:H13"/>
    <mergeCell ref="I12:I13"/>
    <mergeCell ref="B18:B25"/>
    <mergeCell ref="D18:F18"/>
    <mergeCell ref="G18:G19"/>
    <mergeCell ref="H18:H19"/>
    <mergeCell ref="I18:I19"/>
    <mergeCell ref="D27:E27"/>
    <mergeCell ref="D28:F28"/>
    <mergeCell ref="G28:G29"/>
    <mergeCell ref="H28:H29"/>
    <mergeCell ref="I28:I29"/>
    <mergeCell ref="J8:J9"/>
    <mergeCell ref="K8:K9"/>
    <mergeCell ref="L8:M9"/>
    <mergeCell ref="D10:F10"/>
    <mergeCell ref="G10:G11"/>
    <mergeCell ref="H10:H11"/>
    <mergeCell ref="I10:I11"/>
    <mergeCell ref="J10:J11"/>
    <mergeCell ref="K10:K11"/>
    <mergeCell ref="L10:M11"/>
    <mergeCell ref="J12:J13"/>
    <mergeCell ref="K12:K13"/>
    <mergeCell ref="L12:M13"/>
    <mergeCell ref="D13:E13"/>
    <mergeCell ref="B14:B17"/>
    <mergeCell ref="D14:F14"/>
    <mergeCell ref="G14:G15"/>
    <mergeCell ref="H14:H15"/>
    <mergeCell ref="I14:I15"/>
    <mergeCell ref="J14:J15"/>
    <mergeCell ref="K14:K15"/>
    <mergeCell ref="L14:M15"/>
    <mergeCell ref="D15:E15"/>
    <mergeCell ref="D16:F16"/>
    <mergeCell ref="G16:G17"/>
    <mergeCell ref="H16:H17"/>
    <mergeCell ref="I16:I17"/>
    <mergeCell ref="J16:J17"/>
    <mergeCell ref="K16:K17"/>
    <mergeCell ref="L16:M17"/>
    <mergeCell ref="D17:E17"/>
    <mergeCell ref="J18:J19"/>
    <mergeCell ref="K18:K19"/>
    <mergeCell ref="L18:M19"/>
    <mergeCell ref="L20:M21"/>
    <mergeCell ref="D22:F22"/>
    <mergeCell ref="G22:G23"/>
    <mergeCell ref="H22:H23"/>
    <mergeCell ref="I22:I23"/>
    <mergeCell ref="J22:J23"/>
    <mergeCell ref="K22:K23"/>
    <mergeCell ref="L22:M23"/>
    <mergeCell ref="D23:E23"/>
    <mergeCell ref="D20:F20"/>
    <mergeCell ref="G20:G21"/>
    <mergeCell ref="H20:H21"/>
    <mergeCell ref="I20:I21"/>
    <mergeCell ref="J20:J21"/>
    <mergeCell ref="K20:K21"/>
    <mergeCell ref="L24:M25"/>
    <mergeCell ref="D25:E25"/>
    <mergeCell ref="B26:B29"/>
    <mergeCell ref="D26:F26"/>
    <mergeCell ref="G26:G27"/>
    <mergeCell ref="H26:H27"/>
    <mergeCell ref="I26:I27"/>
    <mergeCell ref="J26:J27"/>
    <mergeCell ref="K26:K27"/>
    <mergeCell ref="L26:M27"/>
    <mergeCell ref="D24:F24"/>
    <mergeCell ref="G24:G25"/>
    <mergeCell ref="H24:H25"/>
    <mergeCell ref="I24:I25"/>
    <mergeCell ref="J24:J25"/>
    <mergeCell ref="K24:K25"/>
    <mergeCell ref="L30:M31"/>
    <mergeCell ref="D31:E31"/>
    <mergeCell ref="K28:K29"/>
    <mergeCell ref="L28:M29"/>
    <mergeCell ref="D29:E29"/>
    <mergeCell ref="B30:B31"/>
    <mergeCell ref="D30:F30"/>
    <mergeCell ref="G30:G31"/>
    <mergeCell ref="H30:H31"/>
    <mergeCell ref="I30:I31"/>
    <mergeCell ref="J30:J31"/>
    <mergeCell ref="K30:K31"/>
    <mergeCell ref="J28:J29"/>
  </mergeCells>
  <phoneticPr fontId="2"/>
  <printOptions verticalCentered="1"/>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D3EB8-1223-4C42-AE86-6489369CA13B}">
  <sheetPr codeName="Sheet26">
    <pageSetUpPr fitToPage="1"/>
  </sheetPr>
  <dimension ref="A1:BH28"/>
  <sheetViews>
    <sheetView view="pageLayout" zoomScaleNormal="70" zoomScaleSheetLayoutView="80" workbookViewId="0">
      <selection sqref="A1:E1"/>
    </sheetView>
  </sheetViews>
  <sheetFormatPr defaultColWidth="11.6640625" defaultRowHeight="14.4"/>
  <cols>
    <col min="1" max="2" width="10.33203125" style="13" customWidth="1"/>
    <col min="3" max="3" width="14.109375" style="13" customWidth="1"/>
    <col min="4" max="4" width="13.109375" style="13" customWidth="1"/>
    <col min="5" max="10" width="8.88671875" style="13" customWidth="1"/>
    <col min="11" max="11" width="9.5546875" style="13" customWidth="1"/>
    <col min="12" max="12" width="8" style="13" customWidth="1"/>
    <col min="13" max="14" width="9.5546875" style="13" customWidth="1"/>
    <col min="15" max="15" width="7.6640625" style="13" customWidth="1"/>
    <col min="16" max="16" width="57.109375" style="13" customWidth="1"/>
    <col min="17" max="16384" width="11.6640625" style="13"/>
  </cols>
  <sheetData>
    <row r="1" spans="1:60" ht="25.55" customHeight="1">
      <c r="A1" s="612" t="s">
        <v>971</v>
      </c>
      <c r="B1" s="612"/>
      <c r="C1" s="612"/>
      <c r="D1" s="612"/>
      <c r="E1" s="612"/>
      <c r="F1" s="12"/>
      <c r="G1" s="12"/>
      <c r="H1" s="12"/>
      <c r="I1" s="12"/>
      <c r="J1" s="12"/>
      <c r="K1" s="12"/>
      <c r="L1" s="12"/>
      <c r="M1" s="12"/>
      <c r="N1" s="12"/>
      <c r="O1" s="12"/>
      <c r="P1" s="12"/>
    </row>
    <row r="2" spans="1:60" s="12" customFormat="1" ht="21.45" customHeight="1">
      <c r="A2" s="613" t="s">
        <v>972</v>
      </c>
      <c r="B2" s="613"/>
      <c r="C2" s="613"/>
      <c r="D2" s="613"/>
      <c r="E2" s="342"/>
      <c r="F2" s="342"/>
      <c r="G2" s="342"/>
      <c r="H2" s="342"/>
      <c r="I2" s="342"/>
      <c r="J2" s="342"/>
      <c r="K2" s="342"/>
      <c r="L2" s="342"/>
      <c r="M2" s="342"/>
      <c r="N2" s="342"/>
      <c r="O2" s="342"/>
      <c r="P2" s="342"/>
    </row>
    <row r="3" spans="1:60" ht="21.45" customHeight="1">
      <c r="A3" s="614" t="s">
        <v>973</v>
      </c>
      <c r="B3" s="614"/>
      <c r="C3" s="614"/>
      <c r="D3" s="614"/>
      <c r="E3" s="614"/>
      <c r="F3" s="614"/>
      <c r="G3" s="614"/>
      <c r="H3" s="614"/>
      <c r="I3" s="614"/>
      <c r="J3" s="614"/>
      <c r="K3" s="614"/>
      <c r="L3" s="614"/>
      <c r="M3" s="614"/>
      <c r="N3" s="614"/>
      <c r="O3" s="614"/>
      <c r="P3" s="614"/>
    </row>
    <row r="4" spans="1:60" ht="21.45" customHeight="1">
      <c r="A4" s="614" t="s">
        <v>974</v>
      </c>
      <c r="B4" s="614"/>
      <c r="C4" s="614"/>
      <c r="D4" s="614"/>
      <c r="E4" s="614"/>
      <c r="F4" s="614"/>
      <c r="G4" s="614"/>
      <c r="H4" s="614"/>
      <c r="I4" s="614"/>
      <c r="J4" s="614"/>
      <c r="K4" s="614"/>
      <c r="L4" s="614"/>
      <c r="M4" s="614"/>
      <c r="N4" s="614"/>
      <c r="O4" s="614"/>
      <c r="P4" s="614"/>
    </row>
    <row r="5" spans="1:60" ht="21.45" customHeight="1">
      <c r="A5" s="602" t="s">
        <v>975</v>
      </c>
      <c r="B5" s="602"/>
      <c r="C5" s="602" t="s">
        <v>976</v>
      </c>
      <c r="D5" s="602"/>
      <c r="E5" s="602" t="s">
        <v>977</v>
      </c>
      <c r="F5" s="602"/>
      <c r="G5" s="602"/>
      <c r="H5" s="615" t="s">
        <v>978</v>
      </c>
      <c r="I5" s="602" t="s">
        <v>979</v>
      </c>
      <c r="J5" s="602"/>
      <c r="K5" s="602" t="s">
        <v>980</v>
      </c>
      <c r="L5" s="615" t="s">
        <v>1896</v>
      </c>
      <c r="M5" s="602" t="s">
        <v>981</v>
      </c>
      <c r="N5" s="602"/>
      <c r="O5" s="615" t="s">
        <v>1897</v>
      </c>
      <c r="P5" s="602" t="s">
        <v>982</v>
      </c>
    </row>
    <row r="6" spans="1:60" s="27" customFormat="1" ht="21.45" customHeight="1">
      <c r="A6" s="343" t="s">
        <v>983</v>
      </c>
      <c r="B6" s="343" t="s">
        <v>984</v>
      </c>
      <c r="C6" s="602"/>
      <c r="D6" s="602"/>
      <c r="E6" s="343" t="s">
        <v>985</v>
      </c>
      <c r="F6" s="343" t="s">
        <v>986</v>
      </c>
      <c r="G6" s="343" t="s">
        <v>987</v>
      </c>
      <c r="H6" s="615"/>
      <c r="I6" s="343" t="s">
        <v>988</v>
      </c>
      <c r="J6" s="343" t="s">
        <v>989</v>
      </c>
      <c r="K6" s="602"/>
      <c r="L6" s="602"/>
      <c r="M6" s="343" t="s">
        <v>988</v>
      </c>
      <c r="N6" s="343" t="s">
        <v>989</v>
      </c>
      <c r="O6" s="602"/>
      <c r="P6" s="602"/>
    </row>
    <row r="7" spans="1:60" s="27" customFormat="1" ht="78.05" customHeight="1">
      <c r="A7" s="609" t="s">
        <v>990</v>
      </c>
      <c r="B7" s="344" t="s">
        <v>991</v>
      </c>
      <c r="C7" s="601" t="s">
        <v>992</v>
      </c>
      <c r="D7" s="601"/>
      <c r="E7" s="345">
        <v>9852</v>
      </c>
      <c r="F7" s="345">
        <v>8596</v>
      </c>
      <c r="G7" s="345">
        <f>E7+F7</f>
        <v>18448</v>
      </c>
      <c r="H7" s="345">
        <v>11922</v>
      </c>
      <c r="I7" s="345">
        <v>2631</v>
      </c>
      <c r="J7" s="345"/>
      <c r="K7" s="344" t="s">
        <v>993</v>
      </c>
      <c r="L7" s="345">
        <v>9184</v>
      </c>
      <c r="M7" s="345">
        <v>313</v>
      </c>
      <c r="N7" s="345"/>
      <c r="O7" s="345">
        <v>8650</v>
      </c>
      <c r="P7" s="346" t="s">
        <v>994</v>
      </c>
    </row>
    <row r="8" spans="1:60" ht="86.25" customHeight="1">
      <c r="A8" s="609"/>
      <c r="B8" s="344" t="s">
        <v>995</v>
      </c>
      <c r="C8" s="601" t="s">
        <v>996</v>
      </c>
      <c r="D8" s="601"/>
      <c r="E8" s="345">
        <v>10006</v>
      </c>
      <c r="F8" s="345">
        <v>8292</v>
      </c>
      <c r="G8" s="345">
        <f>E8+F8</f>
        <v>18298</v>
      </c>
      <c r="H8" s="345">
        <v>11159</v>
      </c>
      <c r="I8" s="345">
        <v>3106</v>
      </c>
      <c r="J8" s="345">
        <v>1180</v>
      </c>
      <c r="K8" s="344" t="s">
        <v>997</v>
      </c>
      <c r="L8" s="345">
        <v>9083</v>
      </c>
      <c r="M8" s="345"/>
      <c r="N8" s="345"/>
      <c r="O8" s="345">
        <v>8931</v>
      </c>
      <c r="P8" s="346" t="s">
        <v>998</v>
      </c>
    </row>
    <row r="9" spans="1:60" s="350" customFormat="1" ht="22.6" customHeight="1">
      <c r="A9" s="609"/>
      <c r="B9" s="347" t="s">
        <v>999</v>
      </c>
      <c r="C9" s="608" t="s">
        <v>1000</v>
      </c>
      <c r="D9" s="608"/>
      <c r="E9" s="348">
        <v>164</v>
      </c>
      <c r="F9" s="348">
        <v>203</v>
      </c>
      <c r="G9" s="348">
        <f>E9+F9</f>
        <v>367</v>
      </c>
      <c r="H9" s="348">
        <v>20</v>
      </c>
      <c r="I9" s="348"/>
      <c r="J9" s="348"/>
      <c r="K9" s="347" t="s">
        <v>1001</v>
      </c>
      <c r="L9" s="348">
        <v>20</v>
      </c>
      <c r="M9" s="348"/>
      <c r="N9" s="348"/>
      <c r="O9" s="348">
        <f t="shared" ref="O9" si="0">L9-M9+N9</f>
        <v>20</v>
      </c>
      <c r="P9" s="349" t="s">
        <v>1002</v>
      </c>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row>
    <row r="10" spans="1:60" ht="60.75" customHeight="1">
      <c r="A10" s="609"/>
      <c r="B10" s="344" t="s">
        <v>1003</v>
      </c>
      <c r="C10" s="601" t="s">
        <v>1004</v>
      </c>
      <c r="D10" s="601"/>
      <c r="E10" s="345">
        <v>2247</v>
      </c>
      <c r="F10" s="345">
        <v>2236</v>
      </c>
      <c r="G10" s="345">
        <f>E10+F10</f>
        <v>4483</v>
      </c>
      <c r="H10" s="345">
        <v>3256</v>
      </c>
      <c r="I10" s="351">
        <v>312</v>
      </c>
      <c r="J10" s="345">
        <v>581</v>
      </c>
      <c r="K10" s="344" t="s">
        <v>1003</v>
      </c>
      <c r="L10" s="345">
        <v>3520</v>
      </c>
      <c r="M10" s="351"/>
      <c r="N10" s="345"/>
      <c r="O10" s="345">
        <v>3187</v>
      </c>
      <c r="P10" s="346" t="s">
        <v>1005</v>
      </c>
    </row>
    <row r="11" spans="1:60" ht="26.85" customHeight="1">
      <c r="A11" s="609"/>
      <c r="B11" s="609" t="s">
        <v>1790</v>
      </c>
      <c r="C11" s="609"/>
      <c r="D11" s="609"/>
      <c r="E11" s="345">
        <f>SUM(E7:E10)</f>
        <v>22269</v>
      </c>
      <c r="F11" s="345">
        <f>SUM(F7:F10)</f>
        <v>19327</v>
      </c>
      <c r="G11" s="345">
        <f>+E11+F11</f>
        <v>41596</v>
      </c>
      <c r="H11" s="345">
        <f>SUM(H7:H10)</f>
        <v>26357</v>
      </c>
      <c r="I11" s="345">
        <f>SUM(I7:I10)</f>
        <v>6049</v>
      </c>
      <c r="J11" s="345">
        <f>SUM(J7:J10)</f>
        <v>1761</v>
      </c>
      <c r="K11" s="344" t="s">
        <v>1006</v>
      </c>
      <c r="L11" s="345">
        <f>SUM(L7:L10)</f>
        <v>21807</v>
      </c>
      <c r="M11" s="345"/>
      <c r="N11" s="345"/>
      <c r="O11" s="345">
        <f>SUM(O7:O10)</f>
        <v>20788</v>
      </c>
      <c r="P11" s="352"/>
    </row>
    <row r="12" spans="1:60" ht="28.8" customHeight="1">
      <c r="A12" s="610" t="s">
        <v>1007</v>
      </c>
      <c r="B12" s="610"/>
      <c r="C12" s="601" t="s">
        <v>1008</v>
      </c>
      <c r="D12" s="601"/>
      <c r="E12" s="345">
        <v>331</v>
      </c>
      <c r="F12" s="345">
        <v>418</v>
      </c>
      <c r="G12" s="345">
        <f>+E12+F12</f>
        <v>749</v>
      </c>
      <c r="H12" s="345">
        <v>545</v>
      </c>
      <c r="I12" s="345"/>
      <c r="J12" s="345">
        <v>736</v>
      </c>
      <c r="K12" s="344" t="s">
        <v>1007</v>
      </c>
      <c r="L12" s="345">
        <v>1251</v>
      </c>
      <c r="M12" s="345"/>
      <c r="N12" s="345"/>
      <c r="O12" s="345">
        <v>1239</v>
      </c>
      <c r="P12" s="349" t="s">
        <v>1009</v>
      </c>
    </row>
    <row r="13" spans="1:60" ht="25.05" customHeight="1">
      <c r="A13" s="611" t="s">
        <v>1010</v>
      </c>
      <c r="B13" s="347" t="s">
        <v>572</v>
      </c>
      <c r="C13" s="608" t="s">
        <v>1011</v>
      </c>
      <c r="D13" s="608"/>
      <c r="E13" s="348">
        <v>47</v>
      </c>
      <c r="F13" s="348">
        <v>168</v>
      </c>
      <c r="G13" s="348">
        <f>+E13+F13</f>
        <v>215</v>
      </c>
      <c r="H13" s="348">
        <v>106</v>
      </c>
      <c r="I13" s="348"/>
      <c r="J13" s="348">
        <v>300</v>
      </c>
      <c r="K13" s="347" t="s">
        <v>1012</v>
      </c>
      <c r="L13" s="348">
        <v>405</v>
      </c>
      <c r="M13" s="348"/>
      <c r="N13" s="348"/>
      <c r="O13" s="345">
        <v>404</v>
      </c>
      <c r="P13" s="349" t="s">
        <v>1013</v>
      </c>
    </row>
    <row r="14" spans="1:60" ht="25.05" customHeight="1">
      <c r="A14" s="611"/>
      <c r="B14" s="347" t="s">
        <v>565</v>
      </c>
      <c r="C14" s="608" t="s">
        <v>1014</v>
      </c>
      <c r="D14" s="608"/>
      <c r="E14" s="348">
        <v>25</v>
      </c>
      <c r="F14" s="348">
        <v>103</v>
      </c>
      <c r="G14" s="348">
        <v>128</v>
      </c>
      <c r="H14" s="348">
        <v>15</v>
      </c>
      <c r="I14" s="348"/>
      <c r="J14" s="348">
        <v>90</v>
      </c>
      <c r="K14" s="347" t="s">
        <v>1015</v>
      </c>
      <c r="L14" s="353">
        <v>105</v>
      </c>
      <c r="M14" s="348"/>
      <c r="N14" s="348"/>
      <c r="O14" s="348">
        <v>105</v>
      </c>
      <c r="P14" s="349" t="s">
        <v>1016</v>
      </c>
    </row>
    <row r="15" spans="1:60" ht="25.05" customHeight="1">
      <c r="A15" s="611"/>
      <c r="B15" s="347" t="s">
        <v>568</v>
      </c>
      <c r="C15" s="608" t="s">
        <v>1017</v>
      </c>
      <c r="D15" s="608"/>
      <c r="E15" s="348">
        <v>701</v>
      </c>
      <c r="F15" s="348">
        <v>1253</v>
      </c>
      <c r="G15" s="348">
        <v>1954</v>
      </c>
      <c r="H15" s="348">
        <v>1321</v>
      </c>
      <c r="I15" s="348">
        <v>90</v>
      </c>
      <c r="J15" s="348"/>
      <c r="K15" s="347" t="s">
        <v>567</v>
      </c>
      <c r="L15" s="348">
        <v>1231</v>
      </c>
      <c r="M15" s="348"/>
      <c r="N15" s="348"/>
      <c r="O15" s="348">
        <v>1043</v>
      </c>
      <c r="P15" s="349" t="s">
        <v>1018</v>
      </c>
    </row>
    <row r="16" spans="1:60" ht="25.05" customHeight="1">
      <c r="A16" s="611"/>
      <c r="B16" s="347" t="s">
        <v>562</v>
      </c>
      <c r="C16" s="608" t="s">
        <v>1019</v>
      </c>
      <c r="D16" s="608"/>
      <c r="E16" s="348">
        <v>389</v>
      </c>
      <c r="F16" s="348">
        <v>628</v>
      </c>
      <c r="G16" s="348">
        <v>1017</v>
      </c>
      <c r="H16" s="348">
        <v>525</v>
      </c>
      <c r="I16" s="348"/>
      <c r="J16" s="348"/>
      <c r="K16" s="347" t="s">
        <v>1020</v>
      </c>
      <c r="L16" s="348">
        <v>525</v>
      </c>
      <c r="M16" s="348"/>
      <c r="N16" s="348"/>
      <c r="O16" s="348">
        <v>502</v>
      </c>
      <c r="P16" s="349"/>
    </row>
    <row r="17" spans="1:17" ht="25.05" customHeight="1">
      <c r="A17" s="611"/>
      <c r="B17" s="347" t="s">
        <v>560</v>
      </c>
      <c r="C17" s="608" t="s">
        <v>1021</v>
      </c>
      <c r="D17" s="608"/>
      <c r="E17" s="348">
        <v>125</v>
      </c>
      <c r="F17" s="348">
        <v>210</v>
      </c>
      <c r="G17" s="348">
        <v>335</v>
      </c>
      <c r="H17" s="348">
        <v>279</v>
      </c>
      <c r="I17" s="348">
        <v>402</v>
      </c>
      <c r="J17" s="348"/>
      <c r="K17" s="347" t="s">
        <v>560</v>
      </c>
      <c r="L17" s="348">
        <v>681</v>
      </c>
      <c r="M17" s="348"/>
      <c r="N17" s="348"/>
      <c r="O17" s="348">
        <v>649</v>
      </c>
      <c r="P17" s="349" t="s">
        <v>1022</v>
      </c>
    </row>
    <row r="18" spans="1:17" ht="25.05" customHeight="1">
      <c r="A18" s="611"/>
      <c r="B18" s="347" t="s">
        <v>1023</v>
      </c>
      <c r="C18" s="608" t="s">
        <v>1024</v>
      </c>
      <c r="D18" s="608"/>
      <c r="E18" s="348">
        <v>57</v>
      </c>
      <c r="F18" s="348">
        <v>75</v>
      </c>
      <c r="G18" s="348">
        <v>132</v>
      </c>
      <c r="H18" s="348">
        <v>152</v>
      </c>
      <c r="I18" s="348"/>
      <c r="J18" s="348">
        <v>150</v>
      </c>
      <c r="K18" s="347" t="s">
        <v>1023</v>
      </c>
      <c r="L18" s="348">
        <v>302</v>
      </c>
      <c r="M18" s="348"/>
      <c r="N18" s="348"/>
      <c r="O18" s="348">
        <v>299</v>
      </c>
      <c r="P18" s="349" t="s">
        <v>1025</v>
      </c>
      <c r="Q18" s="354"/>
    </row>
    <row r="19" spans="1:17" ht="25.05" customHeight="1">
      <c r="A19" s="611"/>
      <c r="B19" s="347" t="s">
        <v>1026</v>
      </c>
      <c r="C19" s="608" t="s">
        <v>1027</v>
      </c>
      <c r="D19" s="608"/>
      <c r="E19" s="348"/>
      <c r="F19" s="348"/>
      <c r="G19" s="348"/>
      <c r="H19" s="348"/>
      <c r="I19" s="348"/>
      <c r="J19" s="348"/>
      <c r="K19" s="603" t="s">
        <v>559</v>
      </c>
      <c r="L19" s="604">
        <v>483</v>
      </c>
      <c r="M19" s="348"/>
      <c r="N19" s="348"/>
      <c r="O19" s="605">
        <v>483</v>
      </c>
      <c r="P19" s="349"/>
    </row>
    <row r="20" spans="1:17" ht="25.05" customHeight="1">
      <c r="A20" s="611"/>
      <c r="B20" s="347" t="s">
        <v>1028</v>
      </c>
      <c r="C20" s="608" t="s">
        <v>124</v>
      </c>
      <c r="D20" s="608"/>
      <c r="E20" s="348"/>
      <c r="F20" s="348"/>
      <c r="G20" s="348"/>
      <c r="H20" s="348"/>
      <c r="I20" s="348"/>
      <c r="J20" s="348"/>
      <c r="K20" s="603"/>
      <c r="L20" s="604"/>
      <c r="M20" s="348"/>
      <c r="N20" s="348"/>
      <c r="O20" s="606"/>
      <c r="P20" s="349"/>
    </row>
    <row r="21" spans="1:17" ht="25.05" customHeight="1">
      <c r="A21" s="611"/>
      <c r="B21" s="347" t="s">
        <v>559</v>
      </c>
      <c r="C21" s="608" t="s">
        <v>124</v>
      </c>
      <c r="D21" s="608"/>
      <c r="E21" s="348">
        <v>321</v>
      </c>
      <c r="F21" s="348">
        <v>494</v>
      </c>
      <c r="G21" s="348">
        <v>815</v>
      </c>
      <c r="H21" s="348">
        <v>493</v>
      </c>
      <c r="I21" s="348"/>
      <c r="J21" s="348"/>
      <c r="K21" s="603"/>
      <c r="L21" s="604"/>
      <c r="M21" s="348"/>
      <c r="N21" s="348"/>
      <c r="O21" s="607"/>
      <c r="P21" s="349"/>
    </row>
    <row r="22" spans="1:17" ht="25.05" customHeight="1">
      <c r="A22" s="611"/>
      <c r="B22" s="609" t="s">
        <v>1790</v>
      </c>
      <c r="C22" s="609"/>
      <c r="D22" s="609"/>
      <c r="E22" s="348">
        <f t="shared" ref="E22:J22" si="1">SUM(E13:E21)</f>
        <v>1665</v>
      </c>
      <c r="F22" s="348">
        <f t="shared" si="1"/>
        <v>2931</v>
      </c>
      <c r="G22" s="348">
        <f t="shared" si="1"/>
        <v>4596</v>
      </c>
      <c r="H22" s="348">
        <f t="shared" si="1"/>
        <v>2891</v>
      </c>
      <c r="I22" s="348">
        <f t="shared" si="1"/>
        <v>492</v>
      </c>
      <c r="J22" s="348">
        <f t="shared" si="1"/>
        <v>540</v>
      </c>
      <c r="K22" s="347" t="s">
        <v>1029</v>
      </c>
      <c r="L22" s="348">
        <f>SUM(L13:L21)</f>
        <v>3732</v>
      </c>
      <c r="M22" s="348"/>
      <c r="N22" s="348"/>
      <c r="O22" s="348">
        <f>SUM(O13:O21)</f>
        <v>3485</v>
      </c>
      <c r="P22" s="349"/>
    </row>
    <row r="23" spans="1:17" ht="44.55" customHeight="1">
      <c r="A23" s="600" t="s">
        <v>1030</v>
      </c>
      <c r="B23" s="600"/>
      <c r="C23" s="601" t="s">
        <v>1031</v>
      </c>
      <c r="D23" s="601"/>
      <c r="E23" s="345"/>
      <c r="F23" s="345"/>
      <c r="G23" s="345"/>
      <c r="H23" s="345"/>
      <c r="I23" s="345"/>
      <c r="J23" s="345">
        <v>312</v>
      </c>
      <c r="K23" s="344" t="s">
        <v>1030</v>
      </c>
      <c r="L23" s="345"/>
      <c r="M23" s="345"/>
      <c r="N23" s="345">
        <v>307</v>
      </c>
      <c r="O23" s="345">
        <v>615</v>
      </c>
      <c r="P23" s="346" t="s">
        <v>1032</v>
      </c>
    </row>
    <row r="24" spans="1:17" ht="25.05" customHeight="1">
      <c r="A24" s="600" t="s">
        <v>1033</v>
      </c>
      <c r="B24" s="600"/>
      <c r="C24" s="601" t="s">
        <v>1034</v>
      </c>
      <c r="D24" s="601"/>
      <c r="E24" s="345">
        <v>239</v>
      </c>
      <c r="F24" s="345">
        <v>243</v>
      </c>
      <c r="G24" s="345">
        <f>+E24+F24</f>
        <v>482</v>
      </c>
      <c r="H24" s="345">
        <v>353</v>
      </c>
      <c r="I24" s="345"/>
      <c r="J24" s="345">
        <v>301</v>
      </c>
      <c r="K24" s="344" t="s">
        <v>1035</v>
      </c>
      <c r="L24" s="345">
        <v>582</v>
      </c>
      <c r="M24" s="345"/>
      <c r="N24" s="345"/>
      <c r="O24" s="345">
        <v>577</v>
      </c>
      <c r="P24" s="346" t="s">
        <v>1036</v>
      </c>
    </row>
    <row r="25" spans="1:17" ht="25.55" customHeight="1">
      <c r="A25" s="600" t="s">
        <v>1037</v>
      </c>
      <c r="B25" s="600"/>
      <c r="C25" s="601" t="s">
        <v>1038</v>
      </c>
      <c r="D25" s="601"/>
      <c r="E25" s="345"/>
      <c r="F25" s="345"/>
      <c r="G25" s="345"/>
      <c r="H25" s="598">
        <v>108</v>
      </c>
      <c r="I25" s="598"/>
      <c r="J25" s="598">
        <v>100</v>
      </c>
      <c r="K25" s="600" t="s">
        <v>1039</v>
      </c>
      <c r="L25" s="598">
        <v>208</v>
      </c>
      <c r="M25" s="598"/>
      <c r="N25" s="598"/>
      <c r="O25" s="345"/>
      <c r="P25" s="599" t="s">
        <v>1040</v>
      </c>
    </row>
    <row r="26" spans="1:17" ht="25.55" customHeight="1">
      <c r="A26" s="600" t="s">
        <v>1041</v>
      </c>
      <c r="B26" s="600"/>
      <c r="C26" s="601" t="s">
        <v>1042</v>
      </c>
      <c r="D26" s="601"/>
      <c r="E26" s="345">
        <v>95</v>
      </c>
      <c r="F26" s="345">
        <v>147</v>
      </c>
      <c r="G26" s="345">
        <f>+E26+F26</f>
        <v>242</v>
      </c>
      <c r="H26" s="598"/>
      <c r="I26" s="598"/>
      <c r="J26" s="598"/>
      <c r="K26" s="600"/>
      <c r="L26" s="598"/>
      <c r="M26" s="598"/>
      <c r="N26" s="598"/>
      <c r="O26" s="345">
        <v>207</v>
      </c>
      <c r="P26" s="599"/>
    </row>
    <row r="27" spans="1:17" ht="25.55" customHeight="1">
      <c r="A27" s="602" t="s">
        <v>1791</v>
      </c>
      <c r="B27" s="602"/>
      <c r="C27" s="602"/>
      <c r="D27" s="602"/>
      <c r="E27" s="355">
        <f>SUM(E7:E10,E12:E21,E23:E26)</f>
        <v>24599</v>
      </c>
      <c r="F27" s="355">
        <f>SUM(F7:F10,F12:F21,F23:F26)</f>
        <v>23066</v>
      </c>
      <c r="G27" s="355">
        <f>SUM(E27:F27)</f>
        <v>47665</v>
      </c>
      <c r="H27" s="355">
        <f>SUM(H7:H10,H12:H21,H23:H26)</f>
        <v>30254</v>
      </c>
      <c r="I27" s="355">
        <f>SUM(I7:I10,I12:I21,I23:I26)</f>
        <v>6541</v>
      </c>
      <c r="J27" s="355">
        <f>SUM(J7:J10,J12:J21,J23:J26)</f>
        <v>3750</v>
      </c>
      <c r="K27" s="356" t="s">
        <v>1043</v>
      </c>
      <c r="L27" s="355">
        <f>SUM(L7:L10,L12:L21,L23:L26)</f>
        <v>27580</v>
      </c>
      <c r="M27" s="355">
        <f>SUM(M7:M10,M12:M21,M23:M26)</f>
        <v>313</v>
      </c>
      <c r="N27" s="355">
        <f>SUM(N7:N10,N12:N21,N23:N26)</f>
        <v>307</v>
      </c>
      <c r="O27" s="355">
        <f>SUM(O7:O10,O12:O21,O23:O26)</f>
        <v>26911</v>
      </c>
      <c r="P27" s="357"/>
    </row>
    <row r="28" spans="1:17" ht="33.049999999999997" customHeight="1"/>
  </sheetData>
  <sheetProtection selectLockedCells="1" selectUnlockedCells="1"/>
  <mergeCells count="53">
    <mergeCell ref="A1:E1"/>
    <mergeCell ref="A2:D2"/>
    <mergeCell ref="A3:P3"/>
    <mergeCell ref="A4:P4"/>
    <mergeCell ref="A5:B5"/>
    <mergeCell ref="C5:D6"/>
    <mergeCell ref="E5:G5"/>
    <mergeCell ref="H5:H6"/>
    <mergeCell ref="I5:J5"/>
    <mergeCell ref="K5:K6"/>
    <mergeCell ref="L5:L6"/>
    <mergeCell ref="M5:N5"/>
    <mergeCell ref="O5:O6"/>
    <mergeCell ref="P5:P6"/>
    <mergeCell ref="A7:A11"/>
    <mergeCell ref="C7:D7"/>
    <mergeCell ref="C8:D8"/>
    <mergeCell ref="C9:D9"/>
    <mergeCell ref="C10:D10"/>
    <mergeCell ref="B11:D11"/>
    <mergeCell ref="B22:D22"/>
    <mergeCell ref="A12:B12"/>
    <mergeCell ref="C12:D12"/>
    <mergeCell ref="A13:A22"/>
    <mergeCell ref="C13:D13"/>
    <mergeCell ref="C14:D14"/>
    <mergeCell ref="C15:D15"/>
    <mergeCell ref="C16:D16"/>
    <mergeCell ref="C17:D17"/>
    <mergeCell ref="C18:D18"/>
    <mergeCell ref="C19:D19"/>
    <mergeCell ref="K19:K21"/>
    <mergeCell ref="L19:L21"/>
    <mergeCell ref="O19:O21"/>
    <mergeCell ref="C20:D20"/>
    <mergeCell ref="C21:D21"/>
    <mergeCell ref="A23:B23"/>
    <mergeCell ref="C23:D23"/>
    <mergeCell ref="A24:B24"/>
    <mergeCell ref="C24:D24"/>
    <mergeCell ref="A25:B25"/>
    <mergeCell ref="C25:D25"/>
    <mergeCell ref="N25:N26"/>
    <mergeCell ref="P25:P26"/>
    <mergeCell ref="A26:B26"/>
    <mergeCell ref="C26:D26"/>
    <mergeCell ref="A27:D27"/>
    <mergeCell ref="H25:H26"/>
    <mergeCell ref="I25:I26"/>
    <mergeCell ref="J25:J26"/>
    <mergeCell ref="K25:K26"/>
    <mergeCell ref="L25:L26"/>
    <mergeCell ref="M25:M26"/>
  </mergeCells>
  <phoneticPr fontId="2"/>
  <pageMargins left="0.78740157480314965" right="0.39370078740157483" top="0.39370078740157483" bottom="0.39370078740157483" header="0" footer="0"/>
  <pageSetup paperSize="9" scale="61" firstPageNumber="0" orientation="landscape"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7FF6-429F-40C7-9977-94C2FAFA6183}">
  <sheetPr codeName="Sheet27"/>
  <dimension ref="A1"/>
  <sheetViews>
    <sheetView showGridLines="0" view="pageLayout" zoomScaleNormal="100" workbookViewId="0">
      <selection activeCell="K34" sqref="K34"/>
    </sheetView>
  </sheetViews>
  <sheetFormatPr defaultColWidth="9" defaultRowHeight="14.4"/>
  <cols>
    <col min="1" max="13" width="9" style="191"/>
    <col min="14" max="14" width="4.109375" style="191" customWidth="1"/>
    <col min="15" max="15" width="3.44140625" style="191" customWidth="1"/>
    <col min="16" max="16384" width="9" style="191"/>
  </cols>
  <sheetData/>
  <phoneticPr fontId="2"/>
  <pageMargins left="0.78740157480314965" right="0.39370078740157483" top="0.39370078740157483" bottom="0.39370078740157483" header="0" footer="0"/>
  <pageSetup paperSize="9" orientation="landscape"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80C4F-784C-404D-9386-742CEB96D317}">
  <sheetPr codeName="Sheet28">
    <pageSetUpPr fitToPage="1"/>
  </sheetPr>
  <dimension ref="A1:N16"/>
  <sheetViews>
    <sheetView view="pageLayout" zoomScaleNormal="90" zoomScaleSheetLayoutView="80" workbookViewId="0">
      <selection activeCell="E5" sqref="E5"/>
    </sheetView>
  </sheetViews>
  <sheetFormatPr defaultColWidth="9" defaultRowHeight="14.4"/>
  <cols>
    <col min="1" max="2" width="6.109375" style="51" customWidth="1"/>
    <col min="3" max="4" width="9" style="51" customWidth="1"/>
    <col min="5" max="11" width="9.21875" style="51" customWidth="1"/>
    <col min="12" max="12" width="7.109375" style="51" customWidth="1"/>
    <col min="13" max="13" width="15.6640625" style="51" customWidth="1"/>
    <col min="14" max="14" width="18.88671875" style="51" customWidth="1"/>
    <col min="15" max="16384" width="9" style="51"/>
  </cols>
  <sheetData>
    <row r="1" spans="1:14" s="47" customFormat="1" ht="46.5" customHeight="1">
      <c r="N1" s="192"/>
    </row>
    <row r="2" spans="1:14" ht="23.25" customHeight="1">
      <c r="A2" s="193">
        <v>-2</v>
      </c>
      <c r="B2" s="193" t="s">
        <v>1044</v>
      </c>
      <c r="C2" s="194"/>
      <c r="D2" s="194"/>
      <c r="E2" s="47"/>
      <c r="F2" s="47"/>
      <c r="G2" s="47"/>
      <c r="H2" s="47"/>
      <c r="I2" s="47"/>
      <c r="J2" s="47"/>
      <c r="K2" s="47"/>
      <c r="L2" s="47"/>
      <c r="M2" s="47"/>
      <c r="N2" s="195" t="s">
        <v>1045</v>
      </c>
    </row>
    <row r="3" spans="1:14" ht="23.25" customHeight="1">
      <c r="A3" s="196"/>
      <c r="B3" s="197" t="s">
        <v>1046</v>
      </c>
      <c r="C3" s="628" t="s">
        <v>1047</v>
      </c>
      <c r="D3" s="628" t="s">
        <v>1048</v>
      </c>
      <c r="E3" s="621" t="s">
        <v>1049</v>
      </c>
      <c r="F3" s="621"/>
      <c r="G3" s="621"/>
      <c r="H3" s="621"/>
      <c r="I3" s="621"/>
      <c r="J3" s="621" t="s">
        <v>1050</v>
      </c>
      <c r="K3" s="621" t="s">
        <v>1051</v>
      </c>
      <c r="L3" s="621"/>
      <c r="M3" s="621"/>
      <c r="N3" s="621"/>
    </row>
    <row r="4" spans="1:14" ht="23.25" customHeight="1">
      <c r="A4" s="198" t="s">
        <v>1052</v>
      </c>
      <c r="B4" s="199"/>
      <c r="C4" s="628"/>
      <c r="D4" s="628"/>
      <c r="E4" s="50" t="s">
        <v>1053</v>
      </c>
      <c r="F4" s="50" t="s">
        <v>1054</v>
      </c>
      <c r="G4" s="50" t="s">
        <v>1055</v>
      </c>
      <c r="H4" s="50" t="s">
        <v>1056</v>
      </c>
      <c r="I4" s="50" t="s">
        <v>1057</v>
      </c>
      <c r="J4" s="621"/>
      <c r="K4" s="621"/>
      <c r="L4" s="621"/>
      <c r="M4" s="621"/>
      <c r="N4" s="621"/>
    </row>
    <row r="5" spans="1:14" ht="46.5" customHeight="1">
      <c r="A5" s="621">
        <v>5</v>
      </c>
      <c r="B5" s="621"/>
      <c r="C5" s="200">
        <v>27.3</v>
      </c>
      <c r="D5" s="200">
        <v>52</v>
      </c>
      <c r="E5" s="200">
        <v>20.2</v>
      </c>
      <c r="F5" s="200">
        <v>28.4</v>
      </c>
      <c r="G5" s="200">
        <v>20.399999999999999</v>
      </c>
      <c r="H5" s="200">
        <v>22.6</v>
      </c>
      <c r="I5" s="200">
        <v>61.5</v>
      </c>
      <c r="J5" s="201">
        <f>SUM(C5:I5)</f>
        <v>232.4</v>
      </c>
      <c r="K5" s="625" t="s">
        <v>1898</v>
      </c>
      <c r="L5" s="626"/>
      <c r="M5" s="626"/>
      <c r="N5" s="627"/>
    </row>
    <row r="6" spans="1:14" ht="23.25" customHeight="1">
      <c r="A6" s="56"/>
      <c r="B6" s="56"/>
      <c r="C6" s="202"/>
      <c r="D6" s="202"/>
      <c r="E6" s="202"/>
      <c r="F6" s="202"/>
      <c r="G6" s="202"/>
      <c r="H6" s="202"/>
      <c r="I6" s="202"/>
      <c r="J6" s="203"/>
      <c r="M6" s="69"/>
      <c r="N6" s="56"/>
    </row>
    <row r="7" spans="1:14" ht="23.25" customHeight="1">
      <c r="A7" s="193">
        <v>-3</v>
      </c>
      <c r="B7" s="194" t="s">
        <v>1058</v>
      </c>
      <c r="C7" s="194"/>
      <c r="D7" s="194"/>
      <c r="E7" s="47"/>
      <c r="F7" s="47"/>
      <c r="G7" s="47"/>
      <c r="H7" s="47"/>
      <c r="I7" s="47"/>
      <c r="J7" s="47"/>
      <c r="K7" s="47"/>
      <c r="L7" s="47"/>
      <c r="M7" s="47"/>
      <c r="N7" s="195" t="s">
        <v>1059</v>
      </c>
    </row>
    <row r="8" spans="1:14" ht="23.25" customHeight="1">
      <c r="A8" s="204"/>
      <c r="B8" s="205" t="s">
        <v>1060</v>
      </c>
      <c r="C8" s="621" t="s">
        <v>1061</v>
      </c>
      <c r="D8" s="621"/>
      <c r="E8" s="621" t="s">
        <v>1062</v>
      </c>
      <c r="F8" s="621"/>
      <c r="G8" s="621" t="s">
        <v>1063</v>
      </c>
      <c r="H8" s="621"/>
      <c r="I8" s="622" t="s">
        <v>1899</v>
      </c>
      <c r="J8" s="622"/>
      <c r="K8" s="621" t="s">
        <v>1064</v>
      </c>
      <c r="L8" s="621"/>
      <c r="M8" s="621" t="s">
        <v>1065</v>
      </c>
      <c r="N8" s="621"/>
    </row>
    <row r="9" spans="1:14" ht="23.25" customHeight="1">
      <c r="A9" s="206" t="s">
        <v>1066</v>
      </c>
      <c r="B9" s="207"/>
      <c r="C9" s="621"/>
      <c r="D9" s="621"/>
      <c r="E9" s="621"/>
      <c r="F9" s="621"/>
      <c r="G9" s="621"/>
      <c r="H9" s="621"/>
      <c r="I9" s="622"/>
      <c r="J9" s="622"/>
      <c r="K9" s="621"/>
      <c r="L9" s="621"/>
      <c r="M9" s="621"/>
      <c r="N9" s="621"/>
    </row>
    <row r="10" spans="1:14" ht="46.5" customHeight="1">
      <c r="A10" s="623">
        <v>5</v>
      </c>
      <c r="B10" s="624"/>
      <c r="C10" s="618">
        <v>20.5</v>
      </c>
      <c r="D10" s="618"/>
      <c r="E10" s="619">
        <v>42.5</v>
      </c>
      <c r="F10" s="619"/>
      <c r="G10" s="619">
        <v>20.5</v>
      </c>
      <c r="H10" s="619"/>
      <c r="I10" s="619">
        <v>20.5</v>
      </c>
      <c r="J10" s="619"/>
      <c r="K10" s="618">
        <f>SUM(C10+E10+G10+I10)</f>
        <v>104</v>
      </c>
      <c r="L10" s="618"/>
      <c r="M10" s="620" t="s">
        <v>1067</v>
      </c>
      <c r="N10" s="620"/>
    </row>
    <row r="11" spans="1:14" ht="23.25" customHeight="1">
      <c r="A11" s="56"/>
      <c r="B11" s="56"/>
      <c r="C11" s="208"/>
      <c r="D11" s="208"/>
      <c r="E11" s="209"/>
      <c r="F11" s="209"/>
      <c r="G11" s="209"/>
      <c r="H11" s="209"/>
      <c r="I11" s="209"/>
      <c r="J11" s="209"/>
      <c r="K11" s="208"/>
      <c r="L11" s="208"/>
      <c r="M11" s="68"/>
      <c r="N11" s="68"/>
    </row>
    <row r="12" spans="1:14" ht="23.25" customHeight="1">
      <c r="A12" s="193">
        <v>-4</v>
      </c>
      <c r="B12" s="194" t="s">
        <v>1068</v>
      </c>
      <c r="C12" s="194"/>
      <c r="D12" s="194"/>
      <c r="E12" s="47"/>
      <c r="F12" s="47"/>
      <c r="G12" s="47"/>
      <c r="H12" s="47"/>
      <c r="I12" s="47"/>
      <c r="J12" s="47"/>
      <c r="K12" s="47"/>
      <c r="L12" s="47"/>
      <c r="M12" s="47"/>
      <c r="N12" s="195" t="s">
        <v>1059</v>
      </c>
    </row>
    <row r="13" spans="1:14" ht="23.25" customHeight="1">
      <c r="A13" s="204"/>
      <c r="B13" s="205" t="s">
        <v>1060</v>
      </c>
      <c r="C13" s="621" t="s">
        <v>1069</v>
      </c>
      <c r="D13" s="621"/>
      <c r="E13" s="621" t="s">
        <v>1062</v>
      </c>
      <c r="F13" s="621"/>
      <c r="G13" s="621" t="s">
        <v>1063</v>
      </c>
      <c r="H13" s="621"/>
      <c r="I13" s="622" t="s">
        <v>1899</v>
      </c>
      <c r="J13" s="622"/>
      <c r="K13" s="621" t="s">
        <v>1064</v>
      </c>
      <c r="L13" s="621"/>
      <c r="M13" s="621" t="s">
        <v>1065</v>
      </c>
      <c r="N13" s="621"/>
    </row>
    <row r="14" spans="1:14" ht="23.25" customHeight="1">
      <c r="A14" s="206" t="s">
        <v>1066</v>
      </c>
      <c r="B14" s="207"/>
      <c r="C14" s="621"/>
      <c r="D14" s="621"/>
      <c r="E14" s="621"/>
      <c r="F14" s="621"/>
      <c r="G14" s="621"/>
      <c r="H14" s="621"/>
      <c r="I14" s="622"/>
      <c r="J14" s="622"/>
      <c r="K14" s="621"/>
      <c r="L14" s="621"/>
      <c r="M14" s="621"/>
      <c r="N14" s="621"/>
    </row>
    <row r="15" spans="1:14" ht="46.5" customHeight="1">
      <c r="A15" s="616">
        <v>5</v>
      </c>
      <c r="B15" s="617"/>
      <c r="C15" s="618">
        <v>3.4</v>
      </c>
      <c r="D15" s="618"/>
      <c r="E15" s="619">
        <v>17</v>
      </c>
      <c r="F15" s="619"/>
      <c r="G15" s="618">
        <v>6.8</v>
      </c>
      <c r="H15" s="618"/>
      <c r="I15" s="619">
        <v>6.8</v>
      </c>
      <c r="J15" s="619"/>
      <c r="K15" s="618">
        <f>SUM(C15+E15+G15+I15)</f>
        <v>34</v>
      </c>
      <c r="L15" s="618"/>
      <c r="M15" s="91" t="s">
        <v>1070</v>
      </c>
      <c r="N15" s="91"/>
    </row>
    <row r="16" spans="1:14" ht="23.25" customHeight="1"/>
  </sheetData>
  <sheetProtection selectLockedCells="1" selectUnlockedCells="1"/>
  <mergeCells count="32">
    <mergeCell ref="A5:B5"/>
    <mergeCell ref="K5:N5"/>
    <mergeCell ref="M8:N9"/>
    <mergeCell ref="C3:C4"/>
    <mergeCell ref="D3:D4"/>
    <mergeCell ref="E3:I3"/>
    <mergeCell ref="J3:J4"/>
    <mergeCell ref="K3:N4"/>
    <mergeCell ref="C8:D9"/>
    <mergeCell ref="E8:F9"/>
    <mergeCell ref="G8:H9"/>
    <mergeCell ref="I8:J9"/>
    <mergeCell ref="K8:L9"/>
    <mergeCell ref="A10:B10"/>
    <mergeCell ref="C10:D10"/>
    <mergeCell ref="E10:F10"/>
    <mergeCell ref="G10:H10"/>
    <mergeCell ref="I10:J10"/>
    <mergeCell ref="K15:L15"/>
    <mergeCell ref="M10:N10"/>
    <mergeCell ref="C13:D14"/>
    <mergeCell ref="E13:F14"/>
    <mergeCell ref="G13:H14"/>
    <mergeCell ref="I13:J14"/>
    <mergeCell ref="K13:L14"/>
    <mergeCell ref="M13:N14"/>
    <mergeCell ref="K10:L10"/>
    <mergeCell ref="A15:B15"/>
    <mergeCell ref="C15:D15"/>
    <mergeCell ref="E15:F15"/>
    <mergeCell ref="G15:H15"/>
    <mergeCell ref="I15:J15"/>
  </mergeCells>
  <phoneticPr fontId="2"/>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0B07E-5B19-4237-8FFC-2AE3CAD8379F}">
  <sheetPr codeName="Sheet29">
    <pageSetUpPr fitToPage="1"/>
  </sheetPr>
  <dimension ref="A2:M20"/>
  <sheetViews>
    <sheetView view="pageLayout" zoomScaleNormal="100" zoomScaleSheetLayoutView="90" workbookViewId="0">
      <selection activeCell="F20" sqref="F20:G20"/>
    </sheetView>
  </sheetViews>
  <sheetFormatPr defaultColWidth="9" defaultRowHeight="14.4"/>
  <cols>
    <col min="1" max="1" width="6.88671875" style="51" customWidth="1"/>
    <col min="2" max="2" width="6.21875" style="51" customWidth="1"/>
    <col min="3" max="13" width="10.77734375" style="51" customWidth="1"/>
    <col min="14" max="16384" width="9" style="51"/>
  </cols>
  <sheetData>
    <row r="2" spans="1:13" s="47" customFormat="1" ht="20.95" customHeight="1">
      <c r="A2" s="632" t="s">
        <v>1071</v>
      </c>
      <c r="B2" s="632"/>
      <c r="C2" s="632"/>
      <c r="D2" s="632"/>
      <c r="E2" s="632"/>
    </row>
    <row r="3" spans="1:13" s="47" customFormat="1" ht="20.95" customHeight="1">
      <c r="A3" s="48"/>
      <c r="B3" s="48"/>
      <c r="C3" s="48"/>
      <c r="D3" s="48"/>
      <c r="E3" s="48"/>
    </row>
    <row r="4" spans="1:13" s="47" customFormat="1" ht="20.95" customHeight="1">
      <c r="A4" s="633" t="s">
        <v>1936</v>
      </c>
      <c r="B4" s="633"/>
      <c r="C4" s="633"/>
      <c r="G4" s="51"/>
      <c r="M4" s="47" t="s">
        <v>1072</v>
      </c>
    </row>
    <row r="5" spans="1:13" ht="26.2" customHeight="1">
      <c r="A5" s="621" t="s">
        <v>1073</v>
      </c>
      <c r="B5" s="621"/>
      <c r="C5" s="621"/>
      <c r="D5" s="50" t="s">
        <v>1074</v>
      </c>
      <c r="E5" s="50" t="s">
        <v>1075</v>
      </c>
      <c r="F5" s="50" t="s">
        <v>1076</v>
      </c>
      <c r="G5" s="50" t="s">
        <v>1077</v>
      </c>
      <c r="H5" s="50" t="s">
        <v>207</v>
      </c>
      <c r="I5" s="50" t="s">
        <v>1078</v>
      </c>
      <c r="J5" s="50" t="s">
        <v>1079</v>
      </c>
      <c r="K5" s="50" t="s">
        <v>1080</v>
      </c>
      <c r="L5" s="50" t="s">
        <v>1081</v>
      </c>
      <c r="M5" s="50" t="s">
        <v>153</v>
      </c>
    </row>
    <row r="6" spans="1:13" ht="26.2" customHeight="1">
      <c r="A6" s="621" t="s">
        <v>1082</v>
      </c>
      <c r="B6" s="621"/>
      <c r="C6" s="621"/>
      <c r="D6" s="211">
        <v>2</v>
      </c>
      <c r="E6" s="211"/>
      <c r="F6" s="211"/>
      <c r="G6" s="211"/>
      <c r="H6" s="211"/>
      <c r="I6" s="211"/>
      <c r="J6" s="211"/>
      <c r="K6" s="211"/>
      <c r="L6" s="211"/>
      <c r="M6" s="211">
        <f>SUM(D6:L6)</f>
        <v>2</v>
      </c>
    </row>
    <row r="7" spans="1:13" ht="26.2" customHeight="1">
      <c r="A7" s="621" t="s">
        <v>1083</v>
      </c>
      <c r="B7" s="621"/>
      <c r="C7" s="621"/>
      <c r="D7" s="211"/>
      <c r="E7" s="211"/>
      <c r="F7" s="211"/>
      <c r="G7" s="211"/>
      <c r="H7" s="211"/>
      <c r="I7" s="211">
        <v>1</v>
      </c>
      <c r="J7" s="212">
        <v>3</v>
      </c>
      <c r="K7" s="211">
        <v>6</v>
      </c>
      <c r="L7" s="211"/>
      <c r="M7" s="211">
        <v>10</v>
      </c>
    </row>
    <row r="8" spans="1:13" ht="27" customHeight="1">
      <c r="K8" s="631" t="s">
        <v>1084</v>
      </c>
      <c r="L8" s="631"/>
      <c r="M8" s="631"/>
    </row>
    <row r="9" spans="1:13" s="47" customFormat="1" ht="20.95" customHeight="1">
      <c r="A9" s="633" t="s">
        <v>1937</v>
      </c>
      <c r="B9" s="633"/>
      <c r="C9" s="633"/>
    </row>
    <row r="10" spans="1:13" s="47" customFormat="1" ht="20.95" customHeight="1">
      <c r="A10" s="210" t="s">
        <v>1085</v>
      </c>
      <c r="B10" s="210"/>
      <c r="C10" s="210"/>
    </row>
    <row r="11" spans="1:13" s="47" customFormat="1" ht="27" customHeight="1">
      <c r="A11" s="210"/>
      <c r="B11" s="210"/>
      <c r="C11" s="210"/>
    </row>
    <row r="12" spans="1:13" s="47" customFormat="1" ht="20.95" customHeight="1">
      <c r="A12" s="633" t="s">
        <v>1938</v>
      </c>
      <c r="B12" s="633"/>
      <c r="C12" s="633"/>
      <c r="D12" s="633"/>
      <c r="E12" s="633"/>
    </row>
    <row r="13" spans="1:13" ht="26.2" customHeight="1">
      <c r="A13" s="621" t="s">
        <v>1086</v>
      </c>
      <c r="B13" s="621"/>
      <c r="C13" s="621"/>
      <c r="D13" s="621" t="s">
        <v>1087</v>
      </c>
      <c r="E13" s="621"/>
      <c r="F13" s="621" t="s">
        <v>1088</v>
      </c>
      <c r="G13" s="621"/>
      <c r="H13" s="621" t="s">
        <v>1089</v>
      </c>
      <c r="I13" s="621"/>
      <c r="M13" s="56"/>
    </row>
    <row r="14" spans="1:13" ht="26.2" customHeight="1">
      <c r="A14" s="621">
        <v>30</v>
      </c>
      <c r="B14" s="621"/>
      <c r="C14" s="621"/>
      <c r="D14" s="629" t="s">
        <v>1090</v>
      </c>
      <c r="E14" s="629"/>
      <c r="F14" s="621" t="s">
        <v>1091</v>
      </c>
      <c r="G14" s="621"/>
      <c r="H14" s="621" t="s">
        <v>1092</v>
      </c>
      <c r="I14" s="621"/>
      <c r="M14" s="56"/>
    </row>
    <row r="15" spans="1:13" ht="26.2" customHeight="1">
      <c r="A15" s="621">
        <v>43</v>
      </c>
      <c r="B15" s="621"/>
      <c r="C15" s="621"/>
      <c r="D15" s="621" t="s">
        <v>1093</v>
      </c>
      <c r="E15" s="621"/>
      <c r="F15" s="621" t="s">
        <v>1094</v>
      </c>
      <c r="G15" s="621"/>
      <c r="H15" s="621" t="s">
        <v>1095</v>
      </c>
      <c r="I15" s="621"/>
      <c r="M15" s="56"/>
    </row>
    <row r="16" spans="1:13" ht="26.2" customHeight="1">
      <c r="A16" s="591"/>
      <c r="B16" s="591"/>
      <c r="C16" s="591"/>
      <c r="D16" s="591"/>
      <c r="E16" s="591"/>
      <c r="F16" s="591"/>
      <c r="G16" s="591"/>
      <c r="H16" s="591"/>
      <c r="I16" s="591"/>
    </row>
    <row r="17" spans="1:13" ht="26.2" customHeight="1">
      <c r="A17" s="449"/>
      <c r="B17" s="449"/>
      <c r="C17" s="449"/>
      <c r="D17" s="449"/>
      <c r="E17" s="449"/>
      <c r="F17" s="449"/>
      <c r="G17" s="449"/>
      <c r="H17" s="449"/>
      <c r="I17" s="449"/>
      <c r="J17" s="449"/>
      <c r="K17" s="449"/>
    </row>
    <row r="18" spans="1:13" ht="15.75" customHeight="1">
      <c r="A18" s="68" t="s">
        <v>1939</v>
      </c>
      <c r="B18" s="68"/>
      <c r="C18" s="68"/>
      <c r="D18" s="68"/>
    </row>
    <row r="19" spans="1:13" ht="25.55" customHeight="1">
      <c r="A19" s="621" t="s">
        <v>1086</v>
      </c>
      <c r="B19" s="621"/>
      <c r="C19" s="621"/>
      <c r="D19" s="621" t="s">
        <v>1087</v>
      </c>
      <c r="E19" s="621"/>
      <c r="F19" s="621" t="s">
        <v>1096</v>
      </c>
      <c r="G19" s="621"/>
      <c r="H19" s="621" t="s">
        <v>1097</v>
      </c>
      <c r="I19" s="621"/>
      <c r="J19" s="621" t="s">
        <v>1098</v>
      </c>
      <c r="K19" s="621"/>
      <c r="L19" s="621" t="s">
        <v>1099</v>
      </c>
      <c r="M19" s="621"/>
    </row>
    <row r="20" spans="1:13" ht="25.55" customHeight="1">
      <c r="A20" s="621">
        <v>46</v>
      </c>
      <c r="B20" s="621"/>
      <c r="C20" s="621"/>
      <c r="D20" s="629" t="s">
        <v>1100</v>
      </c>
      <c r="E20" s="629"/>
      <c r="F20" s="621" t="s">
        <v>1101</v>
      </c>
      <c r="G20" s="621"/>
      <c r="H20" s="630" t="s">
        <v>1102</v>
      </c>
      <c r="I20" s="630"/>
      <c r="J20" s="621" t="s">
        <v>1103</v>
      </c>
      <c r="K20" s="621"/>
      <c r="L20" s="621" t="s">
        <v>1104</v>
      </c>
      <c r="M20" s="621"/>
    </row>
  </sheetData>
  <sheetProtection selectLockedCells="1" selectUnlockedCells="1"/>
  <mergeCells count="40">
    <mergeCell ref="K8:M8"/>
    <mergeCell ref="H13:I13"/>
    <mergeCell ref="A2:E2"/>
    <mergeCell ref="A4:C4"/>
    <mergeCell ref="A5:C5"/>
    <mergeCell ref="A6:C6"/>
    <mergeCell ref="A7:C7"/>
    <mergeCell ref="A9:C9"/>
    <mergeCell ref="A12:E12"/>
    <mergeCell ref="A13:C13"/>
    <mergeCell ref="D13:E13"/>
    <mergeCell ref="F13:G13"/>
    <mergeCell ref="A16:C16"/>
    <mergeCell ref="D16:E16"/>
    <mergeCell ref="F16:G16"/>
    <mergeCell ref="H16:I16"/>
    <mergeCell ref="A14:C14"/>
    <mergeCell ref="D14:E14"/>
    <mergeCell ref="F14:G14"/>
    <mergeCell ref="H14:I14"/>
    <mergeCell ref="A15:C15"/>
    <mergeCell ref="D15:E15"/>
    <mergeCell ref="F15:G15"/>
    <mergeCell ref="H15:I15"/>
    <mergeCell ref="A17:D17"/>
    <mergeCell ref="E17:G17"/>
    <mergeCell ref="H17:I17"/>
    <mergeCell ref="J17:K17"/>
    <mergeCell ref="A19:C19"/>
    <mergeCell ref="D19:E19"/>
    <mergeCell ref="F19:G19"/>
    <mergeCell ref="H19:I19"/>
    <mergeCell ref="J19:K19"/>
    <mergeCell ref="L19:M19"/>
    <mergeCell ref="A20:C20"/>
    <mergeCell ref="D20:E20"/>
    <mergeCell ref="F20:G20"/>
    <mergeCell ref="H20:I20"/>
    <mergeCell ref="J20:K20"/>
    <mergeCell ref="L20:M20"/>
  </mergeCells>
  <phoneticPr fontId="2"/>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2CF7E-37E0-497E-A254-B42C8E653A6C}">
  <sheetPr codeName="Sheet30">
    <pageSetUpPr fitToPage="1"/>
  </sheetPr>
  <dimension ref="A1:H78"/>
  <sheetViews>
    <sheetView view="pageLayout" zoomScaleNormal="100" zoomScaleSheetLayoutView="100" workbookViewId="0">
      <selection activeCell="C14" sqref="C14"/>
    </sheetView>
  </sheetViews>
  <sheetFormatPr defaultColWidth="9" defaultRowHeight="14.4"/>
  <cols>
    <col min="1" max="1" width="5.77734375" style="51" customWidth="1"/>
    <col min="2" max="2" width="17.33203125" style="68" customWidth="1"/>
    <col min="3" max="3" width="41.5546875" style="51" customWidth="1"/>
    <col min="4" max="4" width="13.44140625" style="51" customWidth="1"/>
    <col min="5" max="5" width="25.6640625" style="51" customWidth="1"/>
    <col min="6" max="6" width="6.77734375" style="51" customWidth="1"/>
    <col min="7" max="7" width="1.21875" style="56" customWidth="1"/>
    <col min="8" max="8" width="46.88671875" style="51" customWidth="1"/>
    <col min="9" max="16384" width="9" style="51"/>
  </cols>
  <sheetData>
    <row r="1" spans="1:8" ht="37.5" customHeight="1">
      <c r="A1" s="213" t="s">
        <v>1105</v>
      </c>
      <c r="B1" s="214"/>
      <c r="C1" s="213"/>
      <c r="D1" s="213"/>
      <c r="E1" s="213"/>
      <c r="F1" s="213"/>
      <c r="G1" s="215"/>
      <c r="H1" s="213"/>
    </row>
    <row r="2" spans="1:8" ht="37.5" customHeight="1">
      <c r="A2" s="213" t="s">
        <v>1928</v>
      </c>
      <c r="B2" s="214"/>
      <c r="C2" s="213"/>
      <c r="D2" s="216"/>
      <c r="E2" s="213"/>
      <c r="F2" s="213"/>
      <c r="G2" s="215"/>
      <c r="H2" s="217"/>
    </row>
    <row r="3" spans="1:8" ht="37.35" customHeight="1">
      <c r="A3" s="218" t="s">
        <v>1106</v>
      </c>
      <c r="B3" s="218" t="s">
        <v>1107</v>
      </c>
      <c r="C3" s="218" t="s">
        <v>1108</v>
      </c>
      <c r="D3" s="218" t="s">
        <v>1109</v>
      </c>
      <c r="E3" s="218" t="s">
        <v>1110</v>
      </c>
      <c r="F3" s="634" t="s">
        <v>1111</v>
      </c>
      <c r="G3" s="635"/>
      <c r="H3" s="218" t="s">
        <v>1112</v>
      </c>
    </row>
    <row r="4" spans="1:8" ht="37.5" customHeight="1">
      <c r="A4" s="218">
        <v>1</v>
      </c>
      <c r="B4" s="219">
        <v>45120</v>
      </c>
      <c r="C4" s="220" t="s">
        <v>1113</v>
      </c>
      <c r="D4" s="220" t="s">
        <v>1114</v>
      </c>
      <c r="E4" s="221" t="s">
        <v>1115</v>
      </c>
      <c r="F4" s="222">
        <v>32</v>
      </c>
      <c r="G4" s="223"/>
      <c r="H4" s="224" t="s">
        <v>1116</v>
      </c>
    </row>
    <row r="5" spans="1:8" ht="37.35" customHeight="1">
      <c r="A5" s="218">
        <v>2</v>
      </c>
      <c r="B5" s="219">
        <v>45147</v>
      </c>
      <c r="C5" s="220" t="s">
        <v>1117</v>
      </c>
      <c r="D5" s="220" t="s">
        <v>1118</v>
      </c>
      <c r="E5" s="221" t="s">
        <v>1119</v>
      </c>
      <c r="F5" s="222">
        <v>16</v>
      </c>
      <c r="G5" s="223"/>
      <c r="H5" s="224" t="s">
        <v>1120</v>
      </c>
    </row>
    <row r="6" spans="1:8" ht="37.5" customHeight="1">
      <c r="A6" s="218">
        <v>3</v>
      </c>
      <c r="B6" s="219">
        <v>45174</v>
      </c>
      <c r="C6" s="220" t="s">
        <v>1121</v>
      </c>
      <c r="D6" s="225" t="s">
        <v>1122</v>
      </c>
      <c r="E6" s="221" t="s">
        <v>1123</v>
      </c>
      <c r="F6" s="222">
        <v>28</v>
      </c>
      <c r="G6" s="223"/>
      <c r="H6" s="224" t="s">
        <v>1124</v>
      </c>
    </row>
    <row r="7" spans="1:8" ht="37.5" customHeight="1">
      <c r="A7" s="218">
        <v>4</v>
      </c>
      <c r="B7" s="219">
        <v>45176</v>
      </c>
      <c r="C7" s="220" t="s">
        <v>1121</v>
      </c>
      <c r="D7" s="225" t="s">
        <v>1122</v>
      </c>
      <c r="E7" s="221" t="s">
        <v>1125</v>
      </c>
      <c r="F7" s="222">
        <v>28</v>
      </c>
      <c r="G7" s="223"/>
      <c r="H7" s="224" t="s">
        <v>1124</v>
      </c>
    </row>
    <row r="8" spans="1:8" ht="37.5" customHeight="1">
      <c r="A8" s="218">
        <v>5</v>
      </c>
      <c r="B8" s="219">
        <v>45180</v>
      </c>
      <c r="C8" s="220" t="s">
        <v>1121</v>
      </c>
      <c r="D8" s="225" t="s">
        <v>1122</v>
      </c>
      <c r="E8" s="221" t="s">
        <v>1125</v>
      </c>
      <c r="F8" s="222">
        <v>28</v>
      </c>
      <c r="G8" s="223"/>
      <c r="H8" s="224" t="s">
        <v>1124</v>
      </c>
    </row>
    <row r="9" spans="1:8" ht="37.5" customHeight="1">
      <c r="A9" s="218">
        <v>6</v>
      </c>
      <c r="B9" s="219">
        <v>45182</v>
      </c>
      <c r="C9" s="220" t="s">
        <v>1121</v>
      </c>
      <c r="D9" s="225" t="s">
        <v>1122</v>
      </c>
      <c r="E9" s="221" t="s">
        <v>1125</v>
      </c>
      <c r="F9" s="222">
        <v>28</v>
      </c>
      <c r="G9" s="223"/>
      <c r="H9" s="224" t="s">
        <v>1124</v>
      </c>
    </row>
    <row r="10" spans="1:8" ht="37.5" customHeight="1">
      <c r="A10" s="218">
        <v>7</v>
      </c>
      <c r="B10" s="219">
        <v>45184</v>
      </c>
      <c r="C10" s="220" t="s">
        <v>1121</v>
      </c>
      <c r="D10" s="225" t="s">
        <v>1122</v>
      </c>
      <c r="E10" s="221" t="s">
        <v>1126</v>
      </c>
      <c r="F10" s="222">
        <v>32</v>
      </c>
      <c r="G10" s="223"/>
      <c r="H10" s="224" t="s">
        <v>1124</v>
      </c>
    </row>
    <row r="11" spans="1:8" ht="37.5" customHeight="1">
      <c r="A11" s="218">
        <v>8</v>
      </c>
      <c r="B11" s="219">
        <v>45194</v>
      </c>
      <c r="C11" s="220" t="s">
        <v>1127</v>
      </c>
      <c r="D11" s="226" t="s">
        <v>1128</v>
      </c>
      <c r="E11" s="221" t="s">
        <v>1129</v>
      </c>
      <c r="F11" s="222">
        <v>41</v>
      </c>
      <c r="G11" s="223"/>
      <c r="H11" s="224" t="s">
        <v>1130</v>
      </c>
    </row>
    <row r="12" spans="1:8" ht="37.5" customHeight="1">
      <c r="A12" s="218">
        <v>9</v>
      </c>
      <c r="B12" s="219">
        <v>45215</v>
      </c>
      <c r="C12" s="220" t="s">
        <v>1131</v>
      </c>
      <c r="D12" s="225" t="s">
        <v>1132</v>
      </c>
      <c r="E12" s="221" t="s">
        <v>1133</v>
      </c>
      <c r="F12" s="222">
        <v>41</v>
      </c>
      <c r="G12" s="223"/>
      <c r="H12" s="224" t="s">
        <v>1134</v>
      </c>
    </row>
    <row r="13" spans="1:8" ht="37.5" customHeight="1">
      <c r="A13" s="218">
        <v>10</v>
      </c>
      <c r="B13" s="219">
        <v>45216</v>
      </c>
      <c r="C13" s="220" t="s">
        <v>1131</v>
      </c>
      <c r="D13" s="225" t="s">
        <v>1132</v>
      </c>
      <c r="E13" s="221" t="s">
        <v>1135</v>
      </c>
      <c r="F13" s="222">
        <v>42</v>
      </c>
      <c r="G13" s="223"/>
      <c r="H13" s="224" t="s">
        <v>1134</v>
      </c>
    </row>
    <row r="14" spans="1:8" ht="37.5" customHeight="1">
      <c r="A14" s="218">
        <v>11</v>
      </c>
      <c r="B14" s="219">
        <v>45217</v>
      </c>
      <c r="C14" s="220" t="s">
        <v>1136</v>
      </c>
      <c r="D14" s="225" t="s">
        <v>1118</v>
      </c>
      <c r="E14" s="221" t="s">
        <v>1137</v>
      </c>
      <c r="F14" s="222">
        <v>19</v>
      </c>
      <c r="G14" s="223"/>
      <c r="H14" s="224" t="s">
        <v>1138</v>
      </c>
    </row>
    <row r="15" spans="1:8" ht="37.5" customHeight="1">
      <c r="A15" s="218">
        <v>12</v>
      </c>
      <c r="B15" s="219">
        <v>45218</v>
      </c>
      <c r="C15" s="220" t="s">
        <v>1131</v>
      </c>
      <c r="D15" s="225" t="s">
        <v>1132</v>
      </c>
      <c r="E15" s="221" t="s">
        <v>1139</v>
      </c>
      <c r="F15" s="222">
        <v>41</v>
      </c>
      <c r="G15" s="223"/>
      <c r="H15" s="224" t="s">
        <v>1134</v>
      </c>
    </row>
    <row r="16" spans="1:8" ht="37.5" customHeight="1">
      <c r="A16" s="218">
        <v>13</v>
      </c>
      <c r="B16" s="219">
        <v>45219</v>
      </c>
      <c r="C16" s="220" t="s">
        <v>1131</v>
      </c>
      <c r="D16" s="225" t="s">
        <v>1132</v>
      </c>
      <c r="E16" s="221" t="s">
        <v>1139</v>
      </c>
      <c r="F16" s="222">
        <v>42</v>
      </c>
      <c r="G16" s="223"/>
      <c r="H16" s="224" t="s">
        <v>1134</v>
      </c>
    </row>
    <row r="17" spans="1:8" ht="37.5" customHeight="1">
      <c r="A17" s="218">
        <v>14</v>
      </c>
      <c r="B17" s="219">
        <v>45236</v>
      </c>
      <c r="C17" s="227" t="s">
        <v>1140</v>
      </c>
      <c r="D17" s="225" t="s">
        <v>1118</v>
      </c>
      <c r="E17" s="221" t="s">
        <v>1141</v>
      </c>
      <c r="F17" s="222">
        <v>22</v>
      </c>
      <c r="G17" s="223"/>
      <c r="H17" s="224" t="s">
        <v>1142</v>
      </c>
    </row>
    <row r="18" spans="1:8" ht="37.5" customHeight="1"/>
    <row r="21" spans="1:8" ht="13.75" customHeight="1"/>
    <row r="24" spans="1:8" ht="13.75" customHeight="1"/>
    <row r="27" spans="1:8" ht="13.75" customHeight="1"/>
    <row r="30" spans="1:8" ht="13.75" customHeight="1"/>
    <row r="33" ht="13.75" customHeight="1"/>
    <row r="36" ht="13.75" customHeight="1"/>
    <row r="39" ht="13.75" customHeight="1"/>
    <row r="42" ht="13.75" customHeight="1"/>
    <row r="45" ht="13.75" customHeight="1"/>
    <row r="48" ht="13.75" customHeight="1"/>
    <row r="54" ht="13.75" customHeight="1"/>
    <row r="57" ht="13.75" customHeight="1"/>
    <row r="60" ht="13.75" customHeight="1"/>
    <row r="63" ht="13.75" customHeight="1"/>
    <row r="66" ht="13.75" customHeight="1"/>
    <row r="69" ht="13.75" customHeight="1"/>
    <row r="72" ht="13.75" customHeight="1"/>
    <row r="75" ht="13.75" customHeight="1"/>
    <row r="78" ht="13.75" customHeight="1"/>
  </sheetData>
  <sheetProtection selectLockedCells="1" selectUnlockedCells="1"/>
  <mergeCells count="1">
    <mergeCell ref="F3:G3"/>
  </mergeCells>
  <phoneticPr fontId="2"/>
  <pageMargins left="0.78740157480314965" right="0.39370078740157483" top="0.39370078740157483" bottom="0.39370078740157483" header="0" footer="0"/>
  <pageSetup paperSize="9" scale="77"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2FBA7-22CE-4627-BFD2-209ED7579F7B}">
  <sheetPr codeName="Sheet31">
    <pageSetUpPr fitToPage="1"/>
  </sheetPr>
  <dimension ref="A1:H79"/>
  <sheetViews>
    <sheetView view="pageLayout" zoomScaleNormal="100" zoomScaleSheetLayoutView="100" workbookViewId="0">
      <selection activeCell="B1" sqref="B1"/>
    </sheetView>
  </sheetViews>
  <sheetFormatPr defaultColWidth="9" defaultRowHeight="14.4"/>
  <cols>
    <col min="1" max="1" width="6.109375" style="51" customWidth="1"/>
    <col min="2" max="2" width="17.6640625" style="68" customWidth="1"/>
    <col min="3" max="3" width="37.88671875" style="51" customWidth="1"/>
    <col min="4" max="4" width="11.77734375" style="51" customWidth="1"/>
    <col min="5" max="5" width="25.109375" style="51" customWidth="1"/>
    <col min="6" max="6" width="6.5546875" style="51" customWidth="1"/>
    <col min="7" max="7" width="1.21875" style="56" customWidth="1"/>
    <col min="8" max="8" width="52.44140625" style="51" customWidth="1"/>
    <col min="9" max="16384" width="9" style="51"/>
  </cols>
  <sheetData>
    <row r="1" spans="1:8" ht="24.05" customHeight="1">
      <c r="A1" s="213"/>
      <c r="B1" s="214"/>
      <c r="C1" s="213"/>
      <c r="D1" s="213"/>
      <c r="E1" s="213"/>
      <c r="F1" s="213"/>
      <c r="G1" s="215"/>
      <c r="H1" s="213"/>
    </row>
    <row r="2" spans="1:8" ht="34.549999999999997" customHeight="1">
      <c r="A2" s="218" t="s">
        <v>1106</v>
      </c>
      <c r="B2" s="218" t="s">
        <v>1107</v>
      </c>
      <c r="C2" s="218" t="s">
        <v>1108</v>
      </c>
      <c r="D2" s="218" t="s">
        <v>1109</v>
      </c>
      <c r="E2" s="218" t="s">
        <v>1110</v>
      </c>
      <c r="F2" s="634" t="s">
        <v>1111</v>
      </c>
      <c r="G2" s="635"/>
      <c r="H2" s="218" t="s">
        <v>1112</v>
      </c>
    </row>
    <row r="3" spans="1:8" ht="34.549999999999997" customHeight="1">
      <c r="A3" s="218">
        <v>15</v>
      </c>
      <c r="B3" s="219">
        <v>45238</v>
      </c>
      <c r="C3" s="220" t="s">
        <v>1143</v>
      </c>
      <c r="D3" s="220" t="s">
        <v>1118</v>
      </c>
      <c r="E3" s="221" t="s">
        <v>1144</v>
      </c>
      <c r="F3" s="222">
        <v>16</v>
      </c>
      <c r="G3" s="223"/>
      <c r="H3" s="224" t="s">
        <v>1145</v>
      </c>
    </row>
    <row r="4" spans="1:8" ht="34.549999999999997" customHeight="1">
      <c r="A4" s="218">
        <v>16</v>
      </c>
      <c r="B4" s="219">
        <v>45240</v>
      </c>
      <c r="C4" s="220" t="s">
        <v>1146</v>
      </c>
      <c r="D4" s="220" t="s">
        <v>1147</v>
      </c>
      <c r="E4" s="221" t="s">
        <v>1148</v>
      </c>
      <c r="F4" s="222">
        <v>25</v>
      </c>
      <c r="G4" s="223"/>
      <c r="H4" s="224" t="s">
        <v>1149</v>
      </c>
    </row>
    <row r="5" spans="1:8" ht="34.549999999999997" customHeight="1">
      <c r="A5" s="218">
        <v>17</v>
      </c>
      <c r="B5" s="219">
        <v>45247</v>
      </c>
      <c r="C5" s="220" t="s">
        <v>1150</v>
      </c>
      <c r="D5" s="220" t="s">
        <v>1118</v>
      </c>
      <c r="E5" s="221" t="s">
        <v>1151</v>
      </c>
      <c r="F5" s="222">
        <v>15</v>
      </c>
      <c r="G5" s="223"/>
      <c r="H5" s="224" t="s">
        <v>1152</v>
      </c>
    </row>
    <row r="6" spans="1:8" ht="34.549999999999997" customHeight="1">
      <c r="A6" s="218">
        <v>18</v>
      </c>
      <c r="B6" s="219">
        <v>45249</v>
      </c>
      <c r="C6" s="220" t="s">
        <v>1153</v>
      </c>
      <c r="D6" s="220" t="s">
        <v>1154</v>
      </c>
      <c r="E6" s="221" t="s">
        <v>1155</v>
      </c>
      <c r="F6" s="222">
        <v>15</v>
      </c>
      <c r="G6" s="223"/>
      <c r="H6" s="224" t="s">
        <v>1156</v>
      </c>
    </row>
    <row r="7" spans="1:8" ht="34.549999999999997" customHeight="1">
      <c r="A7" s="218">
        <v>19</v>
      </c>
      <c r="B7" s="219">
        <v>45250</v>
      </c>
      <c r="C7" s="220" t="s">
        <v>1157</v>
      </c>
      <c r="D7" s="220" t="s">
        <v>1158</v>
      </c>
      <c r="E7" s="221" t="s">
        <v>1159</v>
      </c>
      <c r="F7" s="222">
        <v>26</v>
      </c>
      <c r="G7" s="223"/>
      <c r="H7" s="224" t="s">
        <v>1160</v>
      </c>
    </row>
    <row r="8" spans="1:8" ht="34.549999999999997" customHeight="1">
      <c r="A8" s="218">
        <v>20</v>
      </c>
      <c r="B8" s="219">
        <v>45254</v>
      </c>
      <c r="C8" s="220" t="s">
        <v>1161</v>
      </c>
      <c r="D8" s="220" t="s">
        <v>1118</v>
      </c>
      <c r="E8" s="221" t="s">
        <v>1162</v>
      </c>
      <c r="F8" s="222">
        <v>16</v>
      </c>
      <c r="G8" s="223"/>
      <c r="H8" s="224" t="s">
        <v>1163</v>
      </c>
    </row>
    <row r="9" spans="1:8" ht="34.549999999999997" customHeight="1">
      <c r="A9" s="218">
        <v>21</v>
      </c>
      <c r="B9" s="219">
        <v>45274</v>
      </c>
      <c r="C9" s="51" t="s">
        <v>1164</v>
      </c>
      <c r="D9" s="220" t="s">
        <v>1154</v>
      </c>
      <c r="E9" s="221" t="s">
        <v>1155</v>
      </c>
      <c r="F9" s="222">
        <v>14</v>
      </c>
      <c r="G9" s="223"/>
      <c r="H9" s="224" t="s">
        <v>1165</v>
      </c>
    </row>
    <row r="10" spans="1:8" ht="34.549999999999997" customHeight="1">
      <c r="A10" s="218">
        <v>22</v>
      </c>
      <c r="B10" s="219">
        <v>45278</v>
      </c>
      <c r="C10" s="220" t="s">
        <v>1166</v>
      </c>
      <c r="D10" s="220" t="s">
        <v>1167</v>
      </c>
      <c r="E10" s="221" t="s">
        <v>1168</v>
      </c>
      <c r="F10" s="222">
        <v>28</v>
      </c>
      <c r="G10" s="223"/>
      <c r="H10" s="224" t="s">
        <v>1169</v>
      </c>
    </row>
    <row r="11" spans="1:8" ht="34.549999999999997" customHeight="1">
      <c r="A11" s="218">
        <v>23</v>
      </c>
      <c r="B11" s="219">
        <v>45279</v>
      </c>
      <c r="C11" s="220" t="s">
        <v>1166</v>
      </c>
      <c r="D11" s="220" t="s">
        <v>1167</v>
      </c>
      <c r="E11" s="221" t="s">
        <v>1168</v>
      </c>
      <c r="F11" s="222">
        <v>28</v>
      </c>
      <c r="G11" s="223"/>
      <c r="H11" s="224" t="s">
        <v>1169</v>
      </c>
    </row>
    <row r="12" spans="1:8" ht="34.549999999999997" customHeight="1">
      <c r="A12" s="218">
        <v>24</v>
      </c>
      <c r="B12" s="219">
        <v>45280</v>
      </c>
      <c r="C12" s="220" t="s">
        <v>1166</v>
      </c>
      <c r="D12" s="220" t="s">
        <v>1167</v>
      </c>
      <c r="E12" s="221" t="s">
        <v>1168</v>
      </c>
      <c r="F12" s="222">
        <v>27</v>
      </c>
      <c r="G12" s="223"/>
      <c r="H12" s="224" t="s">
        <v>1169</v>
      </c>
    </row>
    <row r="13" spans="1:8" ht="34.549999999999997" customHeight="1">
      <c r="A13" s="218">
        <v>25</v>
      </c>
      <c r="B13" s="219">
        <v>45281</v>
      </c>
      <c r="C13" s="220" t="s">
        <v>1170</v>
      </c>
      <c r="D13" s="220" t="s">
        <v>1118</v>
      </c>
      <c r="E13" s="221" t="s">
        <v>1171</v>
      </c>
      <c r="F13" s="222">
        <v>16</v>
      </c>
      <c r="G13" s="223"/>
      <c r="H13" s="224" t="s">
        <v>1172</v>
      </c>
    </row>
    <row r="14" spans="1:8" ht="34.549999999999997" customHeight="1">
      <c r="A14" s="218">
        <v>26</v>
      </c>
      <c r="B14" s="219">
        <v>45321</v>
      </c>
      <c r="C14" s="220" t="s">
        <v>1173</v>
      </c>
      <c r="D14" s="220" t="s">
        <v>1154</v>
      </c>
      <c r="E14" s="221" t="s">
        <v>1174</v>
      </c>
      <c r="F14" s="222">
        <v>19</v>
      </c>
      <c r="G14" s="223"/>
      <c r="H14" s="224" t="s">
        <v>1175</v>
      </c>
    </row>
    <row r="15" spans="1:8" ht="39.299999999999997" customHeight="1">
      <c r="A15" s="218">
        <v>27</v>
      </c>
      <c r="B15" s="219">
        <v>45328</v>
      </c>
      <c r="C15" s="220" t="s">
        <v>1176</v>
      </c>
      <c r="D15" s="220" t="s">
        <v>1118</v>
      </c>
      <c r="E15" s="228" t="s">
        <v>1177</v>
      </c>
      <c r="F15" s="222">
        <v>29</v>
      </c>
      <c r="G15" s="223"/>
      <c r="H15" s="224" t="s">
        <v>1178</v>
      </c>
    </row>
    <row r="16" spans="1:8" ht="34.549999999999997" customHeight="1">
      <c r="A16" s="218">
        <v>28</v>
      </c>
      <c r="B16" s="219">
        <v>45330</v>
      </c>
      <c r="C16" s="220" t="s">
        <v>1176</v>
      </c>
      <c r="D16" s="220" t="s">
        <v>1118</v>
      </c>
      <c r="E16" s="228" t="s">
        <v>1177</v>
      </c>
      <c r="F16" s="222">
        <v>28</v>
      </c>
      <c r="G16" s="223"/>
      <c r="H16" s="224" t="s">
        <v>1178</v>
      </c>
    </row>
    <row r="17" spans="1:8" ht="34.549999999999997" customHeight="1">
      <c r="A17" s="218">
        <v>29</v>
      </c>
      <c r="B17" s="219">
        <v>45336</v>
      </c>
      <c r="C17" s="220" t="s">
        <v>1179</v>
      </c>
      <c r="D17" s="220" t="s">
        <v>1154</v>
      </c>
      <c r="E17" s="221" t="s">
        <v>1180</v>
      </c>
      <c r="F17" s="222">
        <v>20</v>
      </c>
      <c r="G17" s="223"/>
      <c r="H17" s="224" t="s">
        <v>1181</v>
      </c>
    </row>
    <row r="18" spans="1:8" ht="34.549999999999997" customHeight="1">
      <c r="A18" s="218">
        <v>30</v>
      </c>
      <c r="B18" s="219">
        <v>45370</v>
      </c>
      <c r="C18" s="220" t="s">
        <v>1182</v>
      </c>
      <c r="D18" s="220" t="s">
        <v>1122</v>
      </c>
      <c r="E18" s="221" t="s">
        <v>1183</v>
      </c>
      <c r="F18" s="222">
        <v>34</v>
      </c>
      <c r="G18" s="223"/>
      <c r="H18" s="224" t="s">
        <v>1184</v>
      </c>
    </row>
    <row r="19" spans="1:8" ht="34.549999999999997" customHeight="1"/>
    <row r="20" spans="1:8" ht="20.95" customHeight="1"/>
    <row r="22" spans="1:8" ht="13.75" customHeight="1"/>
    <row r="25" spans="1:8" ht="13.75" customHeight="1"/>
    <row r="28" spans="1:8" ht="13.75" customHeight="1"/>
    <row r="31" spans="1:8" ht="13.75" customHeight="1"/>
    <row r="34" ht="13.75" customHeight="1"/>
    <row r="37" ht="13.75" customHeight="1"/>
    <row r="40" ht="13.75" customHeight="1"/>
    <row r="43" ht="13.75" customHeight="1"/>
    <row r="46" ht="13.75" customHeight="1"/>
    <row r="49" ht="13.75" customHeight="1"/>
    <row r="55" ht="13.75" customHeight="1"/>
    <row r="58" ht="13.75" customHeight="1"/>
    <row r="61" ht="13.75" customHeight="1"/>
    <row r="64" ht="13.75" customHeight="1"/>
    <row r="67" ht="13.75" customHeight="1"/>
    <row r="70" ht="13.75" customHeight="1"/>
    <row r="73" ht="13.75" customHeight="1"/>
    <row r="76" ht="13.75" customHeight="1"/>
    <row r="79" ht="13.75" customHeight="1"/>
  </sheetData>
  <sheetProtection selectLockedCells="1" selectUnlockedCells="1"/>
  <mergeCells count="1">
    <mergeCell ref="F2:G2"/>
  </mergeCells>
  <phoneticPr fontId="2"/>
  <pageMargins left="0.78740157480314965" right="0.39370078740157483" top="0.39370078740157483" bottom="0.39370078740157483" header="0" footer="0"/>
  <pageSetup paperSize="9" scale="77" firstPageNumber="0"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EF8A3-EAE5-47DE-A64D-CFE6722FA2F9}">
  <sheetPr codeName="Sheet32">
    <pageSetUpPr fitToPage="1"/>
  </sheetPr>
  <dimension ref="A1:DS49"/>
  <sheetViews>
    <sheetView view="pageLayout" zoomScaleNormal="100" workbookViewId="0">
      <selection activeCell="AL11" sqref="AL11"/>
    </sheetView>
  </sheetViews>
  <sheetFormatPr defaultColWidth="1.5546875" defaultRowHeight="14.4"/>
  <cols>
    <col min="1" max="16384" width="1.5546875" style="229"/>
  </cols>
  <sheetData>
    <row r="1" spans="1:123" ht="15.05" customHeight="1">
      <c r="A1" s="229" t="s">
        <v>1185</v>
      </c>
    </row>
    <row r="2" spans="1:123" ht="15.05" customHeight="1">
      <c r="A2" s="229" t="s">
        <v>1186</v>
      </c>
    </row>
    <row r="3" spans="1:123">
      <c r="A3" s="675"/>
      <c r="B3" s="675"/>
      <c r="C3" s="675"/>
      <c r="D3" s="675"/>
      <c r="E3" s="675"/>
      <c r="F3" s="675"/>
      <c r="G3" s="675"/>
      <c r="H3" s="675"/>
      <c r="I3" s="675"/>
      <c r="J3" s="675"/>
      <c r="K3" s="675"/>
      <c r="L3" s="675"/>
      <c r="M3" s="675"/>
      <c r="N3" s="675"/>
      <c r="O3" s="675"/>
      <c r="P3" s="675"/>
      <c r="Q3" s="675" t="s">
        <v>1187</v>
      </c>
      <c r="R3" s="675"/>
      <c r="S3" s="675"/>
      <c r="T3" s="675"/>
      <c r="U3" s="675"/>
      <c r="V3" s="675"/>
      <c r="W3" s="675"/>
      <c r="X3" s="675"/>
      <c r="Y3" s="675"/>
      <c r="Z3" s="675"/>
      <c r="AA3" s="675"/>
      <c r="AB3" s="675"/>
      <c r="AC3" s="675" t="s">
        <v>1188</v>
      </c>
      <c r="AD3" s="675"/>
      <c r="AE3" s="675"/>
      <c r="AF3" s="675"/>
      <c r="AG3" s="675"/>
      <c r="AH3" s="675"/>
      <c r="AI3" s="675"/>
      <c r="AJ3" s="675"/>
      <c r="AK3" s="675"/>
      <c r="AL3" s="675"/>
      <c r="AM3" s="675"/>
      <c r="AN3" s="675"/>
      <c r="AO3" s="675"/>
      <c r="AP3" s="675"/>
      <c r="AQ3" s="675"/>
      <c r="AR3" s="675"/>
      <c r="AS3" s="675"/>
      <c r="AT3" s="684" t="s">
        <v>1189</v>
      </c>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5"/>
      <c r="CC3" s="685"/>
      <c r="CD3" s="685"/>
      <c r="CE3" s="685"/>
      <c r="CF3" s="685"/>
      <c r="CG3" s="685"/>
      <c r="CH3" s="685"/>
      <c r="CI3" s="685"/>
      <c r="CJ3" s="685"/>
      <c r="CK3" s="685"/>
      <c r="CL3" s="685"/>
      <c r="CM3" s="685"/>
      <c r="CN3" s="685"/>
      <c r="CO3" s="685"/>
      <c r="CP3" s="685"/>
      <c r="CQ3" s="685"/>
      <c r="CR3" s="685"/>
      <c r="CS3" s="685"/>
      <c r="CT3" s="685"/>
      <c r="CU3" s="685"/>
      <c r="CV3" s="685"/>
      <c r="CW3" s="685"/>
      <c r="CX3" s="685"/>
      <c r="CY3" s="685"/>
      <c r="CZ3" s="693"/>
    </row>
    <row r="4" spans="1:123" ht="15.05" customHeight="1">
      <c r="A4" s="694" t="s">
        <v>1190</v>
      </c>
      <c r="B4" s="694"/>
      <c r="C4" s="694"/>
      <c r="D4" s="694"/>
      <c r="E4" s="694"/>
      <c r="F4" s="694"/>
      <c r="G4" s="694"/>
      <c r="H4" s="694"/>
      <c r="I4" s="694"/>
      <c r="J4" s="694"/>
      <c r="K4" s="694"/>
      <c r="L4" s="694"/>
      <c r="M4" s="694"/>
      <c r="N4" s="694"/>
      <c r="O4" s="694"/>
      <c r="P4" s="694"/>
      <c r="Q4" s="695" t="s">
        <v>1191</v>
      </c>
      <c r="R4" s="695"/>
      <c r="S4" s="695"/>
      <c r="T4" s="695"/>
      <c r="U4" s="695"/>
      <c r="V4" s="696"/>
      <c r="W4" s="697" t="s">
        <v>1192</v>
      </c>
      <c r="X4" s="695"/>
      <c r="Y4" s="696"/>
      <c r="Z4" s="698" t="s">
        <v>1193</v>
      </c>
      <c r="AA4" s="699"/>
      <c r="AB4" s="699"/>
      <c r="AC4" s="694" t="s">
        <v>1194</v>
      </c>
      <c r="AD4" s="694"/>
      <c r="AE4" s="694"/>
      <c r="AF4" s="694"/>
      <c r="AG4" s="694"/>
      <c r="AH4" s="694"/>
      <c r="AI4" s="694"/>
      <c r="AJ4" s="694"/>
      <c r="AK4" s="694"/>
      <c r="AL4" s="694"/>
      <c r="AM4" s="694"/>
      <c r="AN4" s="694"/>
      <c r="AO4" s="694"/>
      <c r="AP4" s="694"/>
      <c r="AQ4" s="694"/>
      <c r="AR4" s="694"/>
      <c r="AS4" s="694"/>
      <c r="AT4" s="656" t="s">
        <v>1195</v>
      </c>
      <c r="AU4" s="656"/>
      <c r="AV4" s="656"/>
      <c r="AW4" s="656"/>
      <c r="AX4" s="656"/>
      <c r="AY4" s="656"/>
      <c r="AZ4" s="656"/>
      <c r="BA4" s="656"/>
      <c r="BB4" s="656"/>
      <c r="BC4" s="656"/>
      <c r="BD4" s="656"/>
      <c r="BE4" s="656"/>
      <c r="BF4" s="656"/>
      <c r="BG4" s="656"/>
      <c r="BH4" s="656"/>
      <c r="BI4" s="656"/>
      <c r="BJ4" s="656"/>
      <c r="BK4" s="656"/>
      <c r="BL4" s="656"/>
      <c r="BM4" s="656"/>
      <c r="BN4" s="656"/>
      <c r="BO4" s="656"/>
      <c r="BP4" s="656"/>
      <c r="BQ4" s="656"/>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row>
    <row r="5" spans="1:123" ht="15.05" customHeight="1">
      <c r="A5" s="669" t="s">
        <v>1196</v>
      </c>
      <c r="B5" s="669"/>
      <c r="C5" s="669"/>
      <c r="D5" s="669"/>
      <c r="E5" s="669"/>
      <c r="F5" s="669"/>
      <c r="G5" s="669"/>
      <c r="H5" s="669"/>
      <c r="I5" s="669"/>
      <c r="J5" s="669"/>
      <c r="K5" s="669"/>
      <c r="L5" s="669"/>
      <c r="M5" s="669"/>
      <c r="N5" s="669"/>
      <c r="O5" s="669"/>
      <c r="P5" s="669"/>
      <c r="Q5" s="690" t="s">
        <v>703</v>
      </c>
      <c r="R5" s="690"/>
      <c r="S5" s="690"/>
      <c r="T5" s="690"/>
      <c r="U5" s="690"/>
      <c r="V5" s="691"/>
      <c r="W5" s="692" t="s">
        <v>1197</v>
      </c>
      <c r="X5" s="690"/>
      <c r="Y5" s="691"/>
      <c r="Z5" s="692" t="s">
        <v>1198</v>
      </c>
      <c r="AA5" s="690"/>
      <c r="AB5" s="690"/>
      <c r="AC5" s="669" t="s">
        <v>1199</v>
      </c>
      <c r="AD5" s="669"/>
      <c r="AE5" s="669"/>
      <c r="AF5" s="669"/>
      <c r="AG5" s="669"/>
      <c r="AH5" s="669"/>
      <c r="AI5" s="669"/>
      <c r="AJ5" s="669"/>
      <c r="AK5" s="669"/>
      <c r="AL5" s="669"/>
      <c r="AM5" s="669"/>
      <c r="AN5" s="669"/>
      <c r="AO5" s="669"/>
      <c r="AP5" s="669"/>
      <c r="AQ5" s="669"/>
      <c r="AR5" s="669"/>
      <c r="AS5" s="669"/>
      <c r="AT5" s="656"/>
      <c r="AU5" s="656"/>
      <c r="AV5" s="656"/>
      <c r="AW5" s="656"/>
      <c r="AX5" s="656"/>
      <c r="AY5" s="656"/>
      <c r="AZ5" s="656"/>
      <c r="BA5" s="656"/>
      <c r="BB5" s="656"/>
      <c r="BC5" s="656"/>
      <c r="BD5" s="656"/>
      <c r="BE5" s="656"/>
      <c r="BF5" s="656"/>
      <c r="BG5" s="656"/>
      <c r="BH5" s="656"/>
      <c r="BI5" s="656"/>
      <c r="BJ5" s="656"/>
      <c r="BK5" s="656"/>
      <c r="BL5" s="656"/>
      <c r="BM5" s="656"/>
      <c r="BN5" s="656"/>
      <c r="BO5" s="656"/>
      <c r="BP5" s="656"/>
      <c r="BQ5" s="656"/>
      <c r="BR5" s="656"/>
      <c r="BS5" s="656"/>
      <c r="BT5" s="656"/>
      <c r="BU5" s="656"/>
      <c r="BV5" s="656"/>
      <c r="BW5" s="656"/>
      <c r="BX5" s="656"/>
      <c r="BY5" s="656"/>
      <c r="BZ5" s="656"/>
      <c r="CA5" s="656"/>
      <c r="CB5" s="656"/>
      <c r="CC5" s="656"/>
      <c r="CD5" s="656"/>
      <c r="CE5" s="656"/>
      <c r="CF5" s="656"/>
      <c r="CG5" s="656"/>
      <c r="CH5" s="656"/>
      <c r="CI5" s="656"/>
      <c r="CJ5" s="656"/>
      <c r="CK5" s="656"/>
      <c r="CL5" s="656"/>
      <c r="CM5" s="656"/>
      <c r="CN5" s="656"/>
      <c r="CO5" s="656"/>
      <c r="CP5" s="656"/>
      <c r="CQ5" s="656"/>
      <c r="CR5" s="656"/>
      <c r="CS5" s="656"/>
      <c r="CT5" s="656"/>
      <c r="CU5" s="656"/>
      <c r="CV5" s="656"/>
      <c r="CW5" s="656"/>
      <c r="CX5" s="656"/>
      <c r="CY5" s="656"/>
      <c r="CZ5" s="656"/>
    </row>
    <row r="6" spans="1:123" ht="15.05" customHeight="1">
      <c r="A6" s="656" t="s">
        <v>1190</v>
      </c>
      <c r="B6" s="656"/>
      <c r="C6" s="656"/>
      <c r="D6" s="656"/>
      <c r="E6" s="656"/>
      <c r="F6" s="656"/>
      <c r="G6" s="656"/>
      <c r="H6" s="656"/>
      <c r="I6" s="656"/>
      <c r="J6" s="656"/>
      <c r="K6" s="656"/>
      <c r="L6" s="656"/>
      <c r="M6" s="656"/>
      <c r="N6" s="656"/>
      <c r="O6" s="656"/>
      <c r="P6" s="656"/>
      <c r="Q6" s="687" t="s">
        <v>1191</v>
      </c>
      <c r="R6" s="687"/>
      <c r="S6" s="687"/>
      <c r="T6" s="687"/>
      <c r="U6" s="687"/>
      <c r="V6" s="688"/>
      <c r="W6" s="689" t="s">
        <v>1200</v>
      </c>
      <c r="X6" s="687"/>
      <c r="Y6" s="688"/>
      <c r="Z6" s="689" t="s">
        <v>1201</v>
      </c>
      <c r="AA6" s="687"/>
      <c r="AB6" s="687"/>
      <c r="AC6" s="670" t="s">
        <v>1194</v>
      </c>
      <c r="AD6" s="670"/>
      <c r="AE6" s="670"/>
      <c r="AF6" s="670"/>
      <c r="AG6" s="670"/>
      <c r="AH6" s="670"/>
      <c r="AI6" s="670"/>
      <c r="AJ6" s="670"/>
      <c r="AK6" s="670"/>
      <c r="AL6" s="670"/>
      <c r="AM6" s="670"/>
      <c r="AN6" s="670"/>
      <c r="AO6" s="670"/>
      <c r="AP6" s="670"/>
      <c r="AQ6" s="670"/>
      <c r="AR6" s="670"/>
      <c r="AS6" s="670"/>
      <c r="AT6" s="656" t="s">
        <v>1202</v>
      </c>
      <c r="AU6" s="656"/>
      <c r="AV6" s="656"/>
      <c r="AW6" s="656"/>
      <c r="AX6" s="656"/>
      <c r="AY6" s="656"/>
      <c r="AZ6" s="656"/>
      <c r="BA6" s="656"/>
      <c r="BB6" s="656"/>
      <c r="BC6" s="656"/>
      <c r="BD6" s="656"/>
      <c r="BE6" s="656"/>
      <c r="BF6" s="656"/>
      <c r="BG6" s="656"/>
      <c r="BH6" s="656"/>
      <c r="BI6" s="656"/>
      <c r="BJ6" s="656"/>
      <c r="BK6" s="656"/>
      <c r="BL6" s="656"/>
      <c r="BM6" s="656"/>
      <c r="BN6" s="656"/>
      <c r="BO6" s="656"/>
      <c r="BP6" s="656"/>
      <c r="BQ6" s="656"/>
      <c r="BR6" s="656"/>
      <c r="BS6" s="656"/>
      <c r="BT6" s="656"/>
      <c r="BU6" s="656"/>
      <c r="BV6" s="656"/>
      <c r="BW6" s="656"/>
      <c r="BX6" s="656"/>
      <c r="BY6" s="656"/>
      <c r="BZ6" s="656"/>
      <c r="CA6" s="656"/>
      <c r="CB6" s="656"/>
      <c r="CC6" s="656"/>
      <c r="CD6" s="656"/>
      <c r="CE6" s="656"/>
      <c r="CF6" s="656"/>
      <c r="CG6" s="656"/>
      <c r="CH6" s="656"/>
      <c r="CI6" s="656"/>
      <c r="CJ6" s="656"/>
      <c r="CK6" s="656"/>
      <c r="CL6" s="656"/>
      <c r="CM6" s="656"/>
      <c r="CN6" s="656"/>
      <c r="CO6" s="656"/>
      <c r="CP6" s="656"/>
      <c r="CQ6" s="656"/>
      <c r="CR6" s="656"/>
      <c r="CS6" s="656"/>
      <c r="CT6" s="656"/>
      <c r="CU6" s="656"/>
      <c r="CV6" s="656"/>
      <c r="CW6" s="656"/>
      <c r="CX6" s="656"/>
      <c r="CY6" s="656"/>
      <c r="CZ6" s="656"/>
    </row>
    <row r="7" spans="1:123" ht="15.05" customHeight="1">
      <c r="A7" s="670"/>
      <c r="B7" s="670"/>
      <c r="C7" s="670"/>
      <c r="D7" s="670"/>
      <c r="E7" s="670"/>
      <c r="F7" s="670"/>
      <c r="G7" s="670"/>
      <c r="H7" s="670"/>
      <c r="I7" s="670"/>
      <c r="J7" s="670"/>
      <c r="K7" s="670"/>
      <c r="L7" s="670"/>
      <c r="M7" s="670"/>
      <c r="N7" s="670"/>
      <c r="O7" s="670"/>
      <c r="P7" s="670"/>
      <c r="Q7" s="690" t="s">
        <v>703</v>
      </c>
      <c r="R7" s="690"/>
      <c r="S7" s="690"/>
      <c r="T7" s="690"/>
      <c r="U7" s="690"/>
      <c r="V7" s="691"/>
      <c r="W7" s="692" t="s">
        <v>1203</v>
      </c>
      <c r="X7" s="690"/>
      <c r="Y7" s="691"/>
      <c r="Z7" s="692" t="s">
        <v>1204</v>
      </c>
      <c r="AA7" s="690"/>
      <c r="AB7" s="690"/>
      <c r="AC7" s="669" t="s">
        <v>1199</v>
      </c>
      <c r="AD7" s="669"/>
      <c r="AE7" s="669"/>
      <c r="AF7" s="669"/>
      <c r="AG7" s="669"/>
      <c r="AH7" s="669"/>
      <c r="AI7" s="669"/>
      <c r="AJ7" s="669"/>
      <c r="AK7" s="669"/>
      <c r="AL7" s="669"/>
      <c r="AM7" s="669"/>
      <c r="AN7" s="669"/>
      <c r="AO7" s="669"/>
      <c r="AP7" s="669"/>
      <c r="AQ7" s="669"/>
      <c r="AR7" s="669"/>
      <c r="AS7" s="669"/>
      <c r="AT7" s="656"/>
      <c r="AU7" s="656"/>
      <c r="AV7" s="656"/>
      <c r="AW7" s="656"/>
      <c r="AX7" s="656"/>
      <c r="AY7" s="656"/>
      <c r="AZ7" s="656"/>
      <c r="BA7" s="656"/>
      <c r="BB7" s="656"/>
      <c r="BC7" s="656"/>
      <c r="BD7" s="656"/>
      <c r="BE7" s="656"/>
      <c r="BF7" s="656"/>
      <c r="BG7" s="656"/>
      <c r="BH7" s="656"/>
      <c r="BI7" s="656"/>
      <c r="BJ7" s="656"/>
      <c r="BK7" s="656"/>
      <c r="BL7" s="656"/>
      <c r="BM7" s="656"/>
      <c r="BN7" s="656"/>
      <c r="BO7" s="656"/>
      <c r="BP7" s="656"/>
      <c r="BQ7" s="656"/>
      <c r="BR7" s="656"/>
      <c r="BS7" s="656"/>
      <c r="BT7" s="656"/>
      <c r="BU7" s="656"/>
      <c r="BV7" s="656"/>
      <c r="BW7" s="656"/>
      <c r="BX7" s="656"/>
      <c r="BY7" s="656"/>
      <c r="BZ7" s="656"/>
      <c r="CA7" s="656"/>
      <c r="CB7" s="656"/>
      <c r="CC7" s="656"/>
      <c r="CD7" s="656"/>
      <c r="CE7" s="656"/>
      <c r="CF7" s="656"/>
      <c r="CG7" s="656"/>
      <c r="CH7" s="656"/>
      <c r="CI7" s="656"/>
      <c r="CJ7" s="656"/>
      <c r="CK7" s="656"/>
      <c r="CL7" s="656"/>
      <c r="CM7" s="656"/>
      <c r="CN7" s="656"/>
      <c r="CO7" s="656"/>
      <c r="CP7" s="656"/>
      <c r="CQ7" s="656"/>
      <c r="CR7" s="656"/>
      <c r="CS7" s="656"/>
      <c r="CT7" s="656"/>
      <c r="CU7" s="656"/>
      <c r="CV7" s="656"/>
      <c r="CW7" s="656"/>
      <c r="CX7" s="656"/>
      <c r="CY7" s="656"/>
      <c r="CZ7" s="656"/>
    </row>
    <row r="8" spans="1:123" ht="15.05" customHeight="1">
      <c r="A8" s="686" t="s">
        <v>1205</v>
      </c>
      <c r="B8" s="686"/>
      <c r="C8" s="686"/>
      <c r="D8" s="686"/>
      <c r="E8" s="686"/>
      <c r="F8" s="686"/>
      <c r="G8" s="686"/>
      <c r="H8" s="686"/>
      <c r="I8" s="686"/>
      <c r="J8" s="686"/>
      <c r="K8" s="686"/>
      <c r="L8" s="686"/>
      <c r="M8" s="686"/>
      <c r="N8" s="686"/>
      <c r="O8" s="686"/>
      <c r="P8" s="686"/>
      <c r="Q8" s="687" t="s">
        <v>1191</v>
      </c>
      <c r="R8" s="687"/>
      <c r="S8" s="687"/>
      <c r="T8" s="687"/>
      <c r="U8" s="687"/>
      <c r="V8" s="688"/>
      <c r="W8" s="689" t="s">
        <v>1200</v>
      </c>
      <c r="X8" s="687"/>
      <c r="Y8" s="688"/>
      <c r="Z8" s="689" t="s">
        <v>1201</v>
      </c>
      <c r="AA8" s="687"/>
      <c r="AB8" s="687"/>
      <c r="AC8" s="670" t="s">
        <v>1206</v>
      </c>
      <c r="AD8" s="670"/>
      <c r="AE8" s="670"/>
      <c r="AF8" s="670"/>
      <c r="AG8" s="670"/>
      <c r="AH8" s="670"/>
      <c r="AI8" s="670"/>
      <c r="AJ8" s="670"/>
      <c r="AK8" s="670"/>
      <c r="AL8" s="670"/>
      <c r="AM8" s="670"/>
      <c r="AN8" s="670"/>
      <c r="AO8" s="670"/>
      <c r="AP8" s="670"/>
      <c r="AQ8" s="670"/>
      <c r="AR8" s="670"/>
      <c r="AS8" s="670"/>
      <c r="AT8" s="656" t="s">
        <v>1207</v>
      </c>
      <c r="AU8" s="656"/>
      <c r="AV8" s="656"/>
      <c r="AW8" s="656"/>
      <c r="AX8" s="656"/>
      <c r="AY8" s="656"/>
      <c r="AZ8" s="656"/>
      <c r="BA8" s="656"/>
      <c r="BB8" s="656"/>
      <c r="BC8" s="656"/>
      <c r="BD8" s="656"/>
      <c r="BE8" s="656"/>
      <c r="BF8" s="656"/>
      <c r="BG8" s="656"/>
      <c r="BH8" s="656"/>
      <c r="BI8" s="656"/>
      <c r="BJ8" s="656"/>
      <c r="BK8" s="656"/>
      <c r="BL8" s="656"/>
      <c r="BM8" s="656"/>
      <c r="BN8" s="656"/>
      <c r="BO8" s="656"/>
      <c r="BP8" s="656"/>
      <c r="BQ8" s="656"/>
      <c r="BR8" s="656"/>
      <c r="BS8" s="656"/>
      <c r="BT8" s="656"/>
      <c r="BU8" s="656"/>
      <c r="BV8" s="656"/>
      <c r="BW8" s="656"/>
      <c r="BX8" s="656"/>
      <c r="BY8" s="656"/>
      <c r="BZ8" s="656"/>
      <c r="CA8" s="656"/>
      <c r="CB8" s="656"/>
      <c r="CC8" s="656"/>
      <c r="CD8" s="656"/>
      <c r="CE8" s="656"/>
      <c r="CF8" s="656"/>
      <c r="CG8" s="656"/>
      <c r="CH8" s="656"/>
      <c r="CI8" s="656"/>
      <c r="CJ8" s="656"/>
      <c r="CK8" s="656"/>
      <c r="CL8" s="656"/>
      <c r="CM8" s="656"/>
      <c r="CN8" s="656"/>
      <c r="CO8" s="656"/>
      <c r="CP8" s="656"/>
      <c r="CQ8" s="656"/>
      <c r="CR8" s="656"/>
      <c r="CS8" s="656"/>
      <c r="CT8" s="656"/>
      <c r="CU8" s="656"/>
      <c r="CV8" s="656"/>
      <c r="CW8" s="656"/>
      <c r="CX8" s="656"/>
      <c r="CY8" s="656"/>
      <c r="CZ8" s="656"/>
    </row>
    <row r="9" spans="1:123" ht="15.05" customHeight="1">
      <c r="A9" s="675"/>
      <c r="B9" s="675"/>
      <c r="C9" s="675"/>
      <c r="D9" s="675"/>
      <c r="E9" s="675"/>
      <c r="F9" s="675"/>
      <c r="G9" s="675"/>
      <c r="H9" s="675"/>
      <c r="I9" s="675"/>
      <c r="J9" s="675"/>
      <c r="K9" s="675"/>
      <c r="L9" s="675"/>
      <c r="M9" s="675"/>
      <c r="N9" s="675"/>
      <c r="O9" s="675"/>
      <c r="P9" s="675"/>
      <c r="Q9" s="690" t="s">
        <v>703</v>
      </c>
      <c r="R9" s="690"/>
      <c r="S9" s="690"/>
      <c r="T9" s="690"/>
      <c r="U9" s="690"/>
      <c r="V9" s="691"/>
      <c r="W9" s="692" t="s">
        <v>1203</v>
      </c>
      <c r="X9" s="690"/>
      <c r="Y9" s="691"/>
      <c r="Z9" s="692" t="s">
        <v>1204</v>
      </c>
      <c r="AA9" s="690"/>
      <c r="AB9" s="690"/>
      <c r="AC9" s="669" t="s">
        <v>1208</v>
      </c>
      <c r="AD9" s="669"/>
      <c r="AE9" s="669"/>
      <c r="AF9" s="669"/>
      <c r="AG9" s="669"/>
      <c r="AH9" s="669"/>
      <c r="AI9" s="669"/>
      <c r="AJ9" s="669"/>
      <c r="AK9" s="669"/>
      <c r="AL9" s="669"/>
      <c r="AM9" s="669"/>
      <c r="AN9" s="669"/>
      <c r="AO9" s="669"/>
      <c r="AP9" s="669"/>
      <c r="AQ9" s="669"/>
      <c r="AR9" s="669"/>
      <c r="AS9" s="669"/>
      <c r="AT9" s="656"/>
      <c r="AU9" s="656"/>
      <c r="AV9" s="656"/>
      <c r="AW9" s="656"/>
      <c r="AX9" s="656"/>
      <c r="AY9" s="656"/>
      <c r="AZ9" s="656"/>
      <c r="BA9" s="656"/>
      <c r="BB9" s="656"/>
      <c r="BC9" s="656"/>
      <c r="BD9" s="656"/>
      <c r="BE9" s="656"/>
      <c r="BF9" s="656"/>
      <c r="BG9" s="656"/>
      <c r="BH9" s="656"/>
      <c r="BI9" s="656"/>
      <c r="BJ9" s="656"/>
      <c r="BK9" s="656"/>
      <c r="BL9" s="656"/>
      <c r="BM9" s="656"/>
      <c r="BN9" s="656"/>
      <c r="BO9" s="656"/>
      <c r="BP9" s="656"/>
      <c r="BQ9" s="656"/>
      <c r="BR9" s="656"/>
      <c r="BS9" s="656"/>
      <c r="BT9" s="656"/>
      <c r="BU9" s="656"/>
      <c r="BV9" s="656"/>
      <c r="BW9" s="656"/>
      <c r="BX9" s="656"/>
      <c r="BY9" s="656"/>
      <c r="BZ9" s="656"/>
      <c r="CA9" s="656"/>
      <c r="CB9" s="656"/>
      <c r="CC9" s="656"/>
      <c r="CD9" s="656"/>
      <c r="CE9" s="656"/>
      <c r="CF9" s="656"/>
      <c r="CG9" s="656"/>
      <c r="CH9" s="656"/>
      <c r="CI9" s="656"/>
      <c r="CJ9" s="656"/>
      <c r="CK9" s="656"/>
      <c r="CL9" s="656"/>
      <c r="CM9" s="656"/>
      <c r="CN9" s="656"/>
      <c r="CO9" s="656"/>
      <c r="CP9" s="656"/>
      <c r="CQ9" s="656"/>
      <c r="CR9" s="656"/>
      <c r="CS9" s="656"/>
      <c r="CT9" s="656"/>
      <c r="CU9" s="656"/>
      <c r="CV9" s="656"/>
      <c r="CW9" s="656"/>
      <c r="CX9" s="656"/>
      <c r="CY9" s="656"/>
      <c r="CZ9" s="656"/>
    </row>
    <row r="11" spans="1:123" ht="17.05" customHeight="1">
      <c r="A11" s="229" t="s">
        <v>1209</v>
      </c>
      <c r="DS11" s="232" t="s">
        <v>1900</v>
      </c>
    </row>
    <row r="12" spans="1:123" ht="17.05" customHeight="1">
      <c r="A12" s="640" t="s">
        <v>1210</v>
      </c>
      <c r="B12" s="641"/>
      <c r="C12" s="641"/>
      <c r="D12" s="641"/>
      <c r="E12" s="641"/>
      <c r="F12" s="641"/>
      <c r="G12" s="641"/>
      <c r="H12" s="641"/>
      <c r="I12" s="642"/>
      <c r="J12" s="675" t="s">
        <v>1211</v>
      </c>
      <c r="K12" s="675"/>
      <c r="L12" s="675"/>
      <c r="M12" s="675"/>
      <c r="N12" s="675"/>
      <c r="O12" s="675"/>
      <c r="P12" s="675"/>
      <c r="Q12" s="675"/>
      <c r="R12" s="675"/>
      <c r="S12" s="675"/>
      <c r="T12" s="675" t="s">
        <v>1212</v>
      </c>
      <c r="U12" s="675"/>
      <c r="V12" s="675"/>
      <c r="W12" s="675"/>
      <c r="X12" s="675"/>
      <c r="Y12" s="675"/>
      <c r="Z12" s="675"/>
      <c r="AA12" s="675"/>
      <c r="AB12" s="675"/>
      <c r="AC12" s="675"/>
      <c r="AD12" s="675" t="s">
        <v>1213</v>
      </c>
      <c r="AE12" s="675"/>
      <c r="AF12" s="675"/>
      <c r="AG12" s="675"/>
      <c r="AH12" s="675"/>
      <c r="AI12" s="675"/>
      <c r="AJ12" s="675"/>
      <c r="AK12" s="675"/>
      <c r="AL12" s="675"/>
      <c r="AM12" s="675"/>
      <c r="AN12" s="675" t="s">
        <v>1214</v>
      </c>
      <c r="AO12" s="675"/>
      <c r="AP12" s="675"/>
      <c r="AQ12" s="675"/>
      <c r="AR12" s="675"/>
      <c r="AS12" s="675"/>
      <c r="AT12" s="675"/>
      <c r="AU12" s="675"/>
      <c r="AV12" s="675"/>
      <c r="AW12" s="675"/>
      <c r="AX12" s="675" t="s">
        <v>1215</v>
      </c>
      <c r="AY12" s="675"/>
      <c r="AZ12" s="675"/>
      <c r="BA12" s="675"/>
      <c r="BB12" s="675"/>
      <c r="BC12" s="675"/>
      <c r="BD12" s="675"/>
      <c r="BE12" s="675"/>
      <c r="BF12" s="675"/>
      <c r="BG12" s="675"/>
      <c r="BH12" s="675" t="s">
        <v>153</v>
      </c>
      <c r="BI12" s="675"/>
      <c r="BJ12" s="675"/>
      <c r="BK12" s="675"/>
      <c r="BL12" s="675"/>
      <c r="BM12" s="675"/>
      <c r="BN12" s="675"/>
      <c r="BO12" s="675"/>
      <c r="BP12" s="675"/>
      <c r="BQ12" s="675"/>
      <c r="BR12" s="230"/>
      <c r="BS12" s="230"/>
      <c r="BV12" s="665" t="s">
        <v>1216</v>
      </c>
      <c r="BW12" s="666"/>
      <c r="BX12" s="666"/>
      <c r="BY12" s="666"/>
      <c r="BZ12" s="666"/>
      <c r="CA12" s="666"/>
      <c r="CB12" s="666"/>
      <c r="CC12" s="666"/>
      <c r="CD12" s="666"/>
      <c r="CE12" s="673"/>
      <c r="CF12" s="675" t="s">
        <v>1217</v>
      </c>
      <c r="CG12" s="675"/>
      <c r="CH12" s="675"/>
      <c r="CI12" s="675"/>
      <c r="CJ12" s="675"/>
      <c r="CK12" s="675"/>
      <c r="CL12" s="675"/>
      <c r="CM12" s="675"/>
      <c r="CN12" s="675"/>
      <c r="CO12" s="675"/>
      <c r="CP12" s="675" t="s">
        <v>1218</v>
      </c>
      <c r="CQ12" s="675"/>
      <c r="CR12" s="675"/>
      <c r="CS12" s="675"/>
      <c r="CT12" s="675"/>
      <c r="CU12" s="675"/>
      <c r="CV12" s="675"/>
      <c r="CW12" s="675"/>
      <c r="CX12" s="675"/>
      <c r="CY12" s="675"/>
      <c r="CZ12" s="675" t="s">
        <v>1219</v>
      </c>
      <c r="DA12" s="675"/>
      <c r="DB12" s="675"/>
      <c r="DC12" s="675"/>
      <c r="DD12" s="675"/>
      <c r="DE12" s="675"/>
      <c r="DF12" s="675"/>
      <c r="DG12" s="675"/>
      <c r="DH12" s="675"/>
      <c r="DI12" s="675"/>
      <c r="DJ12" s="675" t="s">
        <v>153</v>
      </c>
      <c r="DK12" s="675"/>
      <c r="DL12" s="675"/>
      <c r="DM12" s="675"/>
      <c r="DN12" s="675"/>
      <c r="DO12" s="675"/>
      <c r="DP12" s="675"/>
      <c r="DQ12" s="675"/>
      <c r="DR12" s="675"/>
      <c r="DS12" s="675"/>
    </row>
    <row r="13" spans="1:123" ht="17.05" customHeight="1">
      <c r="A13" s="643"/>
      <c r="B13" s="644"/>
      <c r="C13" s="644"/>
      <c r="D13" s="644"/>
      <c r="E13" s="644"/>
      <c r="F13" s="644"/>
      <c r="G13" s="644"/>
      <c r="H13" s="644"/>
      <c r="I13" s="645"/>
      <c r="J13" s="676">
        <v>62</v>
      </c>
      <c r="K13" s="676"/>
      <c r="L13" s="676"/>
      <c r="M13" s="676"/>
      <c r="N13" s="676"/>
      <c r="O13" s="676"/>
      <c r="P13" s="676"/>
      <c r="Q13" s="676"/>
      <c r="R13" s="676"/>
      <c r="S13" s="676"/>
      <c r="T13" s="676">
        <v>3</v>
      </c>
      <c r="U13" s="676"/>
      <c r="V13" s="676"/>
      <c r="W13" s="676"/>
      <c r="X13" s="676"/>
      <c r="Y13" s="676"/>
      <c r="Z13" s="676"/>
      <c r="AA13" s="676"/>
      <c r="AB13" s="676"/>
      <c r="AC13" s="676"/>
      <c r="AD13" s="676">
        <v>7</v>
      </c>
      <c r="AE13" s="676"/>
      <c r="AF13" s="676"/>
      <c r="AG13" s="676"/>
      <c r="AH13" s="676"/>
      <c r="AI13" s="676"/>
      <c r="AJ13" s="676"/>
      <c r="AK13" s="676"/>
      <c r="AL13" s="676"/>
      <c r="AM13" s="676"/>
      <c r="AN13" s="676">
        <v>9</v>
      </c>
      <c r="AO13" s="676"/>
      <c r="AP13" s="676"/>
      <c r="AQ13" s="676"/>
      <c r="AR13" s="676"/>
      <c r="AS13" s="676"/>
      <c r="AT13" s="676"/>
      <c r="AU13" s="676"/>
      <c r="AV13" s="676"/>
      <c r="AW13" s="676"/>
      <c r="AX13" s="676">
        <v>17</v>
      </c>
      <c r="AY13" s="676"/>
      <c r="AZ13" s="676"/>
      <c r="BA13" s="676"/>
      <c r="BB13" s="676"/>
      <c r="BC13" s="676"/>
      <c r="BD13" s="676"/>
      <c r="BE13" s="676"/>
      <c r="BF13" s="676"/>
      <c r="BG13" s="676"/>
      <c r="BH13" s="676">
        <v>98</v>
      </c>
      <c r="BI13" s="676"/>
      <c r="BJ13" s="676"/>
      <c r="BK13" s="676"/>
      <c r="BL13" s="676"/>
      <c r="BM13" s="676"/>
      <c r="BN13" s="676"/>
      <c r="BO13" s="676"/>
      <c r="BP13" s="676"/>
      <c r="BQ13" s="676"/>
      <c r="BR13" s="231"/>
      <c r="BS13" s="231"/>
      <c r="BV13" s="671"/>
      <c r="BW13" s="672"/>
      <c r="BX13" s="672"/>
      <c r="BY13" s="672"/>
      <c r="BZ13" s="672"/>
      <c r="CA13" s="672"/>
      <c r="CB13" s="672"/>
      <c r="CC13" s="672"/>
      <c r="CD13" s="672"/>
      <c r="CE13" s="674"/>
      <c r="CF13" s="676">
        <v>73</v>
      </c>
      <c r="CG13" s="676"/>
      <c r="CH13" s="676"/>
      <c r="CI13" s="676"/>
      <c r="CJ13" s="676"/>
      <c r="CK13" s="676"/>
      <c r="CL13" s="676"/>
      <c r="CM13" s="676"/>
      <c r="CN13" s="676"/>
      <c r="CO13" s="676"/>
      <c r="CP13" s="676">
        <v>24</v>
      </c>
      <c r="CQ13" s="676"/>
      <c r="CR13" s="676"/>
      <c r="CS13" s="676"/>
      <c r="CT13" s="676"/>
      <c r="CU13" s="676"/>
      <c r="CV13" s="676"/>
      <c r="CW13" s="676"/>
      <c r="CX13" s="676"/>
      <c r="CY13" s="676"/>
      <c r="CZ13" s="676">
        <v>1</v>
      </c>
      <c r="DA13" s="676"/>
      <c r="DB13" s="676"/>
      <c r="DC13" s="676"/>
      <c r="DD13" s="676"/>
      <c r="DE13" s="676"/>
      <c r="DF13" s="676"/>
      <c r="DG13" s="676"/>
      <c r="DH13" s="676"/>
      <c r="DI13" s="676"/>
      <c r="DJ13" s="676">
        <v>98</v>
      </c>
      <c r="DK13" s="676"/>
      <c r="DL13" s="676"/>
      <c r="DM13" s="676"/>
      <c r="DN13" s="676"/>
      <c r="DO13" s="676"/>
      <c r="DP13" s="676"/>
      <c r="DQ13" s="676"/>
      <c r="DR13" s="676"/>
      <c r="DS13" s="676"/>
    </row>
    <row r="14" spans="1:123">
      <c r="BW14" s="229" t="s">
        <v>1220</v>
      </c>
    </row>
    <row r="15" spans="1:123" ht="17.05" customHeight="1">
      <c r="A15" s="229" t="s">
        <v>1221</v>
      </c>
    </row>
    <row r="16" spans="1:123" ht="17.05" customHeight="1">
      <c r="A16" s="229" t="s">
        <v>1222</v>
      </c>
      <c r="AV16" s="229" t="s">
        <v>1223</v>
      </c>
    </row>
    <row r="17" spans="1:123" ht="17.05" customHeight="1">
      <c r="A17" s="229" t="s">
        <v>1224</v>
      </c>
      <c r="AV17" s="229" t="s">
        <v>1225</v>
      </c>
    </row>
    <row r="18" spans="1:123" ht="17.05" customHeight="1">
      <c r="A18" s="229" t="s">
        <v>1226</v>
      </c>
      <c r="AV18" s="229" t="s">
        <v>1227</v>
      </c>
    </row>
    <row r="20" spans="1:123" ht="16.55" customHeight="1">
      <c r="A20" s="229" t="s">
        <v>1228</v>
      </c>
    </row>
    <row r="21" spans="1:123" ht="16.55" customHeight="1">
      <c r="A21" s="677" t="s">
        <v>1229</v>
      </c>
      <c r="B21" s="677"/>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77"/>
      <c r="AU21" s="677"/>
      <c r="AV21" s="677"/>
      <c r="AW21" s="677"/>
      <c r="AX21" s="677"/>
      <c r="AY21" s="677"/>
      <c r="AZ21" s="677"/>
      <c r="BA21" s="677"/>
      <c r="BB21" s="677"/>
      <c r="BC21" s="677"/>
      <c r="BD21" s="677"/>
      <c r="BE21" s="677"/>
      <c r="BF21" s="677"/>
      <c r="BG21" s="677"/>
      <c r="BH21" s="677"/>
      <c r="BI21" s="677"/>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c r="CJ21" s="677"/>
      <c r="CK21" s="677"/>
      <c r="CL21" s="677"/>
      <c r="CM21" s="677"/>
      <c r="CN21" s="677"/>
      <c r="CO21" s="677"/>
      <c r="CP21" s="677"/>
      <c r="CQ21" s="677"/>
      <c r="CR21" s="677"/>
      <c r="CS21" s="677"/>
      <c r="CT21" s="677"/>
      <c r="CU21" s="677"/>
      <c r="CV21" s="677"/>
      <c r="CW21" s="677"/>
      <c r="CX21" s="677"/>
      <c r="CY21" s="677"/>
      <c r="CZ21" s="677"/>
      <c r="DA21" s="677"/>
      <c r="DB21" s="677"/>
      <c r="DC21" s="677"/>
      <c r="DD21" s="677"/>
      <c r="DE21" s="677"/>
      <c r="DF21" s="677"/>
      <c r="DG21" s="677"/>
      <c r="DH21" s="677"/>
      <c r="DI21" s="677"/>
      <c r="DJ21" s="677"/>
      <c r="DK21" s="677"/>
      <c r="DL21" s="677"/>
      <c r="DM21" s="677"/>
      <c r="DN21" s="677"/>
      <c r="DO21" s="677"/>
      <c r="DP21" s="677"/>
      <c r="DQ21" s="677"/>
      <c r="DR21" s="677"/>
      <c r="DS21" s="677"/>
    </row>
    <row r="22" spans="1:123" ht="16.55" customHeight="1">
      <c r="A22" s="677"/>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7"/>
      <c r="BZ22" s="677"/>
      <c r="CA22" s="677"/>
      <c r="CB22" s="677"/>
      <c r="CC22" s="677"/>
      <c r="CD22" s="677"/>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row>
    <row r="23" spans="1:123" ht="16.55" customHeight="1">
      <c r="A23" s="229" t="s">
        <v>1230</v>
      </c>
    </row>
    <row r="24" spans="1:123" ht="19" customHeight="1">
      <c r="A24" s="656" t="s">
        <v>1231</v>
      </c>
      <c r="B24" s="656"/>
      <c r="C24" s="656"/>
      <c r="D24" s="656"/>
      <c r="E24" s="656"/>
      <c r="F24" s="656"/>
      <c r="G24" s="656"/>
      <c r="H24" s="656"/>
      <c r="I24" s="656"/>
      <c r="J24" s="656"/>
      <c r="K24" s="656"/>
      <c r="L24" s="656"/>
      <c r="M24" s="656"/>
      <c r="N24" s="675" t="s">
        <v>1232</v>
      </c>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84" t="s">
        <v>1233</v>
      </c>
      <c r="AR24" s="685"/>
      <c r="AS24" s="685"/>
      <c r="AT24" s="685"/>
      <c r="AU24" s="685"/>
      <c r="AV24" s="685"/>
      <c r="AW24" s="685"/>
      <c r="AX24" s="685"/>
      <c r="AY24" s="685"/>
      <c r="AZ24" s="685"/>
      <c r="BA24" s="685"/>
      <c r="BB24" s="675" t="s">
        <v>1234</v>
      </c>
      <c r="BC24" s="675"/>
      <c r="BD24" s="675"/>
      <c r="BE24" s="675"/>
      <c r="BF24" s="675"/>
      <c r="BG24" s="675"/>
      <c r="BH24" s="675"/>
      <c r="BI24" s="675"/>
      <c r="BJ24" s="675"/>
      <c r="BK24" s="675"/>
      <c r="BL24" s="675"/>
      <c r="BM24" s="675"/>
      <c r="BN24" s="675"/>
      <c r="BO24" s="675"/>
      <c r="BP24" s="675"/>
      <c r="BQ24" s="675"/>
      <c r="BR24" s="675"/>
      <c r="BS24" s="675"/>
      <c r="BT24" s="675"/>
      <c r="BU24" s="675" t="s">
        <v>1235</v>
      </c>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5"/>
      <c r="DH24" s="675"/>
      <c r="DI24" s="675"/>
      <c r="DJ24" s="675"/>
      <c r="DK24" s="675"/>
      <c r="DL24" s="675"/>
      <c r="DM24" s="675"/>
      <c r="DN24" s="675"/>
      <c r="DO24" s="675"/>
      <c r="DP24" s="675"/>
      <c r="DQ24" s="675"/>
      <c r="DR24" s="675"/>
      <c r="DS24" s="675"/>
    </row>
    <row r="25" spans="1:123" ht="13.75" customHeight="1">
      <c r="A25" s="656" t="s">
        <v>1236</v>
      </c>
      <c r="B25" s="656"/>
      <c r="C25" s="656"/>
      <c r="D25" s="656"/>
      <c r="E25" s="656"/>
      <c r="F25" s="656"/>
      <c r="G25" s="656"/>
      <c r="H25" s="656"/>
      <c r="I25" s="656"/>
      <c r="J25" s="656"/>
      <c r="K25" s="656"/>
      <c r="L25" s="656"/>
      <c r="M25" s="656"/>
      <c r="N25" s="656" t="s">
        <v>1237</v>
      </c>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2" t="s">
        <v>1238</v>
      </c>
      <c r="AR25" s="653"/>
      <c r="AS25" s="653"/>
      <c r="AT25" s="653"/>
      <c r="AU25" s="653"/>
      <c r="AV25" s="653" t="s">
        <v>1200</v>
      </c>
      <c r="AW25" s="653"/>
      <c r="AX25" s="653"/>
      <c r="AY25" s="653" t="s">
        <v>1239</v>
      </c>
      <c r="AZ25" s="653"/>
      <c r="BA25" s="653"/>
      <c r="BB25" s="656" t="s">
        <v>1240</v>
      </c>
      <c r="BC25" s="656"/>
      <c r="BD25" s="656"/>
      <c r="BE25" s="656"/>
      <c r="BF25" s="656"/>
      <c r="BG25" s="656"/>
      <c r="BH25" s="656"/>
      <c r="BI25" s="656"/>
      <c r="BJ25" s="656"/>
      <c r="BK25" s="656"/>
      <c r="BL25" s="656"/>
      <c r="BM25" s="656"/>
      <c r="BN25" s="656"/>
      <c r="BO25" s="656"/>
      <c r="BP25" s="656"/>
      <c r="BQ25" s="656"/>
      <c r="BR25" s="656"/>
      <c r="BS25" s="656"/>
      <c r="BT25" s="656"/>
      <c r="BU25" s="639" t="s">
        <v>1241</v>
      </c>
      <c r="BV25" s="639"/>
      <c r="BW25" s="639"/>
      <c r="BX25" s="639"/>
      <c r="BY25" s="639"/>
      <c r="BZ25" s="639"/>
      <c r="CA25" s="639"/>
      <c r="CB25" s="639"/>
      <c r="CC25" s="639"/>
      <c r="CD25" s="639"/>
      <c r="CE25" s="639"/>
      <c r="CF25" s="639"/>
      <c r="CG25" s="639"/>
      <c r="CH25" s="639"/>
      <c r="CI25" s="639"/>
      <c r="CJ25" s="639"/>
      <c r="CK25" s="639"/>
      <c r="CL25" s="639"/>
      <c r="CM25" s="639"/>
      <c r="CN25" s="639"/>
      <c r="CO25" s="639"/>
      <c r="CP25" s="639"/>
      <c r="CQ25" s="639"/>
      <c r="CR25" s="639"/>
      <c r="CS25" s="639"/>
      <c r="CT25" s="639"/>
      <c r="CU25" s="639"/>
      <c r="CV25" s="639"/>
      <c r="CW25" s="639"/>
      <c r="CX25" s="639"/>
      <c r="CY25" s="639"/>
      <c r="CZ25" s="639"/>
      <c r="DA25" s="639"/>
      <c r="DB25" s="639"/>
      <c r="DC25" s="639"/>
      <c r="DD25" s="639"/>
      <c r="DE25" s="639"/>
      <c r="DF25" s="639"/>
      <c r="DG25" s="639"/>
      <c r="DH25" s="639"/>
      <c r="DI25" s="639"/>
      <c r="DJ25" s="639"/>
      <c r="DK25" s="639"/>
      <c r="DL25" s="639"/>
      <c r="DM25" s="639"/>
      <c r="DN25" s="639"/>
      <c r="DO25" s="639"/>
      <c r="DP25" s="639"/>
      <c r="DQ25" s="639"/>
      <c r="DR25" s="639"/>
      <c r="DS25" s="639"/>
    </row>
    <row r="26" spans="1:123" ht="13.75" customHeight="1">
      <c r="A26" s="656"/>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7" t="s">
        <v>716</v>
      </c>
      <c r="AR26" s="648"/>
      <c r="AS26" s="648"/>
      <c r="AT26" s="648"/>
      <c r="AU26" s="648"/>
      <c r="AV26" s="648" t="s">
        <v>1242</v>
      </c>
      <c r="AW26" s="648"/>
      <c r="AX26" s="648"/>
      <c r="AY26" s="648" t="s">
        <v>1243</v>
      </c>
      <c r="AZ26" s="648"/>
      <c r="BA26" s="648"/>
      <c r="BB26" s="656"/>
      <c r="BC26" s="656"/>
      <c r="BD26" s="656"/>
      <c r="BE26" s="656"/>
      <c r="BF26" s="656"/>
      <c r="BG26" s="656"/>
      <c r="BH26" s="656"/>
      <c r="BI26" s="656"/>
      <c r="BJ26" s="656"/>
      <c r="BK26" s="656"/>
      <c r="BL26" s="656"/>
      <c r="BM26" s="656"/>
      <c r="BN26" s="656"/>
      <c r="BO26" s="656"/>
      <c r="BP26" s="656"/>
      <c r="BQ26" s="656"/>
      <c r="BR26" s="656"/>
      <c r="BS26" s="656"/>
      <c r="BT26" s="656"/>
      <c r="BU26" s="639"/>
      <c r="BV26" s="639"/>
      <c r="BW26" s="639"/>
      <c r="BX26" s="639"/>
      <c r="BY26" s="639"/>
      <c r="BZ26" s="639"/>
      <c r="CA26" s="639"/>
      <c r="CB26" s="639"/>
      <c r="CC26" s="639"/>
      <c r="CD26" s="639"/>
      <c r="CE26" s="639"/>
      <c r="CF26" s="639"/>
      <c r="CG26" s="639"/>
      <c r="CH26" s="639"/>
      <c r="CI26" s="639"/>
      <c r="CJ26" s="639"/>
      <c r="CK26" s="639"/>
      <c r="CL26" s="639"/>
      <c r="CM26" s="639"/>
      <c r="CN26" s="639"/>
      <c r="CO26" s="639"/>
      <c r="CP26" s="639"/>
      <c r="CQ26" s="639"/>
      <c r="CR26" s="639"/>
      <c r="CS26" s="639"/>
      <c r="CT26" s="639"/>
      <c r="CU26" s="639"/>
      <c r="CV26" s="639"/>
      <c r="CW26" s="639"/>
      <c r="CX26" s="639"/>
      <c r="CY26" s="639"/>
      <c r="CZ26" s="639"/>
      <c r="DA26" s="639"/>
      <c r="DB26" s="639"/>
      <c r="DC26" s="639"/>
      <c r="DD26" s="639"/>
      <c r="DE26" s="639"/>
      <c r="DF26" s="639"/>
      <c r="DG26" s="639"/>
      <c r="DH26" s="639"/>
      <c r="DI26" s="639"/>
      <c r="DJ26" s="639"/>
      <c r="DK26" s="639"/>
      <c r="DL26" s="639"/>
      <c r="DM26" s="639"/>
      <c r="DN26" s="639"/>
      <c r="DO26" s="639"/>
      <c r="DP26" s="639"/>
      <c r="DQ26" s="639"/>
      <c r="DR26" s="639"/>
      <c r="DS26" s="639"/>
    </row>
    <row r="27" spans="1:123" ht="27.5" customHeight="1">
      <c r="A27" s="656"/>
      <c r="B27" s="656"/>
      <c r="C27" s="656"/>
      <c r="D27" s="656"/>
      <c r="E27" s="656"/>
      <c r="F27" s="656"/>
      <c r="G27" s="656"/>
      <c r="H27" s="656"/>
      <c r="I27" s="656"/>
      <c r="J27" s="656"/>
      <c r="K27" s="656"/>
      <c r="L27" s="656"/>
      <c r="M27" s="656"/>
      <c r="N27" s="669" t="s">
        <v>1244</v>
      </c>
      <c r="O27" s="669"/>
      <c r="P27" s="669"/>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49" t="s">
        <v>1238</v>
      </c>
      <c r="AR27" s="650"/>
      <c r="AS27" s="650"/>
      <c r="AT27" s="650"/>
      <c r="AU27" s="650"/>
      <c r="AV27" s="650" t="s">
        <v>1203</v>
      </c>
      <c r="AW27" s="650"/>
      <c r="AX27" s="650"/>
      <c r="AY27" s="650" t="s">
        <v>1245</v>
      </c>
      <c r="AZ27" s="650"/>
      <c r="BA27" s="650"/>
      <c r="BB27" s="656" t="s">
        <v>1246</v>
      </c>
      <c r="BC27" s="656"/>
      <c r="BD27" s="656"/>
      <c r="BE27" s="656"/>
      <c r="BF27" s="656"/>
      <c r="BG27" s="656"/>
      <c r="BH27" s="656"/>
      <c r="BI27" s="656"/>
      <c r="BJ27" s="656"/>
      <c r="BK27" s="656"/>
      <c r="BL27" s="656"/>
      <c r="BM27" s="656"/>
      <c r="BN27" s="656"/>
      <c r="BO27" s="656"/>
      <c r="BP27" s="656"/>
      <c r="BQ27" s="656"/>
      <c r="BR27" s="656"/>
      <c r="BS27" s="656"/>
      <c r="BT27" s="656"/>
      <c r="BU27" s="639" t="s">
        <v>1247</v>
      </c>
      <c r="BV27" s="639"/>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c r="DH27" s="639"/>
      <c r="DI27" s="639"/>
      <c r="DJ27" s="639"/>
      <c r="DK27" s="639"/>
      <c r="DL27" s="639"/>
      <c r="DM27" s="639"/>
      <c r="DN27" s="639"/>
      <c r="DO27" s="639"/>
      <c r="DP27" s="639"/>
      <c r="DQ27" s="639"/>
      <c r="DR27" s="639"/>
      <c r="DS27" s="639"/>
    </row>
    <row r="28" spans="1:123" ht="27.5" customHeight="1">
      <c r="A28" s="656"/>
      <c r="B28" s="656"/>
      <c r="C28" s="656"/>
      <c r="D28" s="656"/>
      <c r="E28" s="656"/>
      <c r="F28" s="656"/>
      <c r="G28" s="656"/>
      <c r="H28" s="656"/>
      <c r="I28" s="656"/>
      <c r="J28" s="656"/>
      <c r="K28" s="656"/>
      <c r="L28" s="656"/>
      <c r="M28" s="656"/>
      <c r="N28" s="670" t="s">
        <v>1248</v>
      </c>
      <c r="O28" s="670"/>
      <c r="P28" s="670"/>
      <c r="Q28" s="670"/>
      <c r="R28" s="670"/>
      <c r="S28" s="670"/>
      <c r="T28" s="670"/>
      <c r="U28" s="670"/>
      <c r="V28" s="670"/>
      <c r="W28" s="670"/>
      <c r="X28" s="670"/>
      <c r="Y28" s="670"/>
      <c r="Z28" s="670"/>
      <c r="AA28" s="670"/>
      <c r="AB28" s="670"/>
      <c r="AC28" s="670"/>
      <c r="AD28" s="670"/>
      <c r="AE28" s="670"/>
      <c r="AF28" s="670"/>
      <c r="AG28" s="670"/>
      <c r="AH28" s="670"/>
      <c r="AI28" s="670"/>
      <c r="AJ28" s="670"/>
      <c r="AK28" s="670"/>
      <c r="AL28" s="670"/>
      <c r="AM28" s="670"/>
      <c r="AN28" s="670"/>
      <c r="AO28" s="670"/>
      <c r="AP28" s="670"/>
      <c r="AQ28" s="649" t="s">
        <v>1238</v>
      </c>
      <c r="AR28" s="650"/>
      <c r="AS28" s="650"/>
      <c r="AT28" s="650"/>
      <c r="AU28" s="650"/>
      <c r="AV28" s="654" t="s">
        <v>1249</v>
      </c>
      <c r="AW28" s="654"/>
      <c r="AX28" s="654"/>
      <c r="AY28" s="654" t="s">
        <v>1250</v>
      </c>
      <c r="AZ28" s="654"/>
      <c r="BA28" s="654"/>
      <c r="BB28" s="656" t="s">
        <v>1251</v>
      </c>
      <c r="BC28" s="656"/>
      <c r="BD28" s="656"/>
      <c r="BE28" s="656"/>
      <c r="BF28" s="656"/>
      <c r="BG28" s="656"/>
      <c r="BH28" s="656"/>
      <c r="BI28" s="656"/>
      <c r="BJ28" s="656"/>
      <c r="BK28" s="656"/>
      <c r="BL28" s="656"/>
      <c r="BM28" s="656"/>
      <c r="BN28" s="656"/>
      <c r="BO28" s="656"/>
      <c r="BP28" s="656"/>
      <c r="BQ28" s="656"/>
      <c r="BR28" s="656"/>
      <c r="BS28" s="656"/>
      <c r="BT28" s="656"/>
      <c r="BU28" s="639" t="s">
        <v>1252</v>
      </c>
      <c r="BV28" s="639"/>
      <c r="BW28" s="639"/>
      <c r="BX28" s="639"/>
      <c r="BY28" s="639"/>
      <c r="BZ28" s="639"/>
      <c r="CA28" s="639"/>
      <c r="CB28" s="639"/>
      <c r="CC28" s="639"/>
      <c r="CD28" s="639"/>
      <c r="CE28" s="639"/>
      <c r="CF28" s="639"/>
      <c r="CG28" s="639"/>
      <c r="CH28" s="639"/>
      <c r="CI28" s="639"/>
      <c r="CJ28" s="639"/>
      <c r="CK28" s="639"/>
      <c r="CL28" s="639"/>
      <c r="CM28" s="639"/>
      <c r="CN28" s="639"/>
      <c r="CO28" s="639"/>
      <c r="CP28" s="639"/>
      <c r="CQ28" s="639"/>
      <c r="CR28" s="639"/>
      <c r="CS28" s="639"/>
      <c r="CT28" s="639"/>
      <c r="CU28" s="639"/>
      <c r="CV28" s="639"/>
      <c r="CW28" s="639"/>
      <c r="CX28" s="639"/>
      <c r="CY28" s="639"/>
      <c r="CZ28" s="639"/>
      <c r="DA28" s="639"/>
      <c r="DB28" s="639"/>
      <c r="DC28" s="639"/>
      <c r="DD28" s="639"/>
      <c r="DE28" s="639"/>
      <c r="DF28" s="639"/>
      <c r="DG28" s="639"/>
      <c r="DH28" s="639"/>
      <c r="DI28" s="639"/>
      <c r="DJ28" s="639"/>
      <c r="DK28" s="639"/>
      <c r="DL28" s="639"/>
      <c r="DM28" s="639"/>
      <c r="DN28" s="639"/>
      <c r="DO28" s="639"/>
      <c r="DP28" s="639"/>
      <c r="DQ28" s="639"/>
      <c r="DR28" s="639"/>
      <c r="DS28" s="639"/>
    </row>
    <row r="29" spans="1:123" ht="15.05" customHeight="1">
      <c r="A29" s="656" t="s">
        <v>1253</v>
      </c>
      <c r="B29" s="656"/>
      <c r="C29" s="656"/>
      <c r="D29" s="656"/>
      <c r="E29" s="656"/>
      <c r="F29" s="656"/>
      <c r="G29" s="656"/>
      <c r="H29" s="656"/>
      <c r="I29" s="656"/>
      <c r="J29" s="656"/>
      <c r="K29" s="656"/>
      <c r="L29" s="656"/>
      <c r="M29" s="656"/>
      <c r="N29" s="656" t="s">
        <v>1254</v>
      </c>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2" t="s">
        <v>1238</v>
      </c>
      <c r="AR29" s="653"/>
      <c r="AS29" s="653"/>
      <c r="AT29" s="653"/>
      <c r="AU29" s="653"/>
      <c r="AV29" s="653" t="s">
        <v>1200</v>
      </c>
      <c r="AW29" s="653"/>
      <c r="AX29" s="653"/>
      <c r="AY29" s="653" t="s">
        <v>1255</v>
      </c>
      <c r="AZ29" s="653"/>
      <c r="BA29" s="653"/>
      <c r="BB29" s="656" t="s">
        <v>1256</v>
      </c>
      <c r="BC29" s="656"/>
      <c r="BD29" s="656"/>
      <c r="BE29" s="656"/>
      <c r="BF29" s="656"/>
      <c r="BG29" s="656"/>
      <c r="BH29" s="656"/>
      <c r="BI29" s="656"/>
      <c r="BJ29" s="656"/>
      <c r="BK29" s="656"/>
      <c r="BL29" s="656"/>
      <c r="BM29" s="656"/>
      <c r="BN29" s="656"/>
      <c r="BO29" s="656"/>
      <c r="BP29" s="656"/>
      <c r="BQ29" s="656"/>
      <c r="BR29" s="656"/>
      <c r="BS29" s="656"/>
      <c r="BT29" s="656"/>
      <c r="BU29" s="678" t="s">
        <v>1257</v>
      </c>
      <c r="BV29" s="679"/>
      <c r="BW29" s="679"/>
      <c r="BX29" s="679"/>
      <c r="BY29" s="679"/>
      <c r="BZ29" s="679"/>
      <c r="CA29" s="679"/>
      <c r="CB29" s="679"/>
      <c r="CC29" s="679"/>
      <c r="CD29" s="679"/>
      <c r="CE29" s="679"/>
      <c r="CF29" s="679"/>
      <c r="CG29" s="679"/>
      <c r="CH29" s="679"/>
      <c r="CI29" s="679"/>
      <c r="CJ29" s="679"/>
      <c r="CK29" s="679"/>
      <c r="CL29" s="679"/>
      <c r="CM29" s="679"/>
      <c r="CN29" s="679"/>
      <c r="CO29" s="679"/>
      <c r="CP29" s="679"/>
      <c r="CQ29" s="679"/>
      <c r="CR29" s="679"/>
      <c r="CS29" s="679"/>
      <c r="CT29" s="679"/>
      <c r="CU29" s="679"/>
      <c r="CV29" s="679"/>
      <c r="CW29" s="679"/>
      <c r="CX29" s="679"/>
      <c r="CY29" s="679"/>
      <c r="CZ29" s="679"/>
      <c r="DA29" s="679"/>
      <c r="DB29" s="679"/>
      <c r="DC29" s="679"/>
      <c r="DD29" s="679"/>
      <c r="DE29" s="679"/>
      <c r="DF29" s="679"/>
      <c r="DG29" s="679"/>
      <c r="DH29" s="679"/>
      <c r="DI29" s="679"/>
      <c r="DJ29" s="679"/>
      <c r="DK29" s="679"/>
      <c r="DL29" s="679"/>
      <c r="DM29" s="679"/>
      <c r="DN29" s="679"/>
      <c r="DO29" s="679"/>
      <c r="DP29" s="679"/>
      <c r="DQ29" s="679"/>
      <c r="DR29" s="679"/>
      <c r="DS29" s="680"/>
    </row>
    <row r="30" spans="1:123" ht="15.05" customHeight="1">
      <c r="A30" s="656"/>
      <c r="B30" s="656"/>
      <c r="C30" s="656"/>
      <c r="D30" s="656"/>
      <c r="E30" s="656"/>
      <c r="F30" s="656"/>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7"/>
      <c r="AR30" s="648"/>
      <c r="AS30" s="648"/>
      <c r="AT30" s="648"/>
      <c r="AU30" s="648"/>
      <c r="AV30" s="648"/>
      <c r="AW30" s="648"/>
      <c r="AX30" s="648"/>
      <c r="AY30" s="648"/>
      <c r="AZ30" s="648"/>
      <c r="BA30" s="648"/>
      <c r="BB30" s="656"/>
      <c r="BC30" s="656"/>
      <c r="BD30" s="656"/>
      <c r="BE30" s="656"/>
      <c r="BF30" s="656"/>
      <c r="BG30" s="656"/>
      <c r="BH30" s="656"/>
      <c r="BI30" s="656"/>
      <c r="BJ30" s="656"/>
      <c r="BK30" s="656"/>
      <c r="BL30" s="656"/>
      <c r="BM30" s="656"/>
      <c r="BN30" s="656"/>
      <c r="BO30" s="656"/>
      <c r="BP30" s="656"/>
      <c r="BQ30" s="656"/>
      <c r="BR30" s="656"/>
      <c r="BS30" s="656"/>
      <c r="BT30" s="656"/>
      <c r="BU30" s="681" t="s">
        <v>1258</v>
      </c>
      <c r="BV30" s="682"/>
      <c r="BW30" s="682"/>
      <c r="BX30" s="682"/>
      <c r="BY30" s="682"/>
      <c r="BZ30" s="682"/>
      <c r="CA30" s="682"/>
      <c r="CB30" s="682"/>
      <c r="CC30" s="682"/>
      <c r="CD30" s="682"/>
      <c r="CE30" s="682"/>
      <c r="CF30" s="682"/>
      <c r="CG30" s="682"/>
      <c r="CH30" s="682"/>
      <c r="CI30" s="682"/>
      <c r="CJ30" s="682"/>
      <c r="CK30" s="682"/>
      <c r="CL30" s="682"/>
      <c r="CM30" s="682"/>
      <c r="CN30" s="682"/>
      <c r="CO30" s="682"/>
      <c r="CP30" s="682"/>
      <c r="CQ30" s="682"/>
      <c r="CR30" s="682"/>
      <c r="CS30" s="682"/>
      <c r="CT30" s="682"/>
      <c r="CU30" s="682"/>
      <c r="CV30" s="682"/>
      <c r="CW30" s="682"/>
      <c r="CX30" s="682"/>
      <c r="CY30" s="682"/>
      <c r="CZ30" s="682"/>
      <c r="DA30" s="682"/>
      <c r="DB30" s="682"/>
      <c r="DC30" s="682"/>
      <c r="DD30" s="682"/>
      <c r="DE30" s="682"/>
      <c r="DF30" s="682"/>
      <c r="DG30" s="682"/>
      <c r="DH30" s="682"/>
      <c r="DI30" s="682"/>
      <c r="DJ30" s="682"/>
      <c r="DK30" s="682"/>
      <c r="DL30" s="682"/>
      <c r="DM30" s="682"/>
      <c r="DN30" s="682"/>
      <c r="DO30" s="682"/>
      <c r="DP30" s="682"/>
      <c r="DQ30" s="682"/>
      <c r="DR30" s="682"/>
      <c r="DS30" s="683"/>
    </row>
    <row r="31" spans="1:123" ht="15.05" customHeight="1">
      <c r="A31" s="656"/>
      <c r="B31" s="656"/>
      <c r="C31" s="656"/>
      <c r="D31" s="656"/>
      <c r="E31" s="656"/>
      <c r="F31" s="656"/>
      <c r="G31" s="656"/>
      <c r="H31" s="656"/>
      <c r="I31" s="656"/>
      <c r="J31" s="656"/>
      <c r="K31" s="656"/>
      <c r="L31" s="656"/>
      <c r="M31" s="656"/>
      <c r="N31" s="658" t="s">
        <v>1259</v>
      </c>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60"/>
      <c r="AQ31" s="665" t="s">
        <v>1238</v>
      </c>
      <c r="AR31" s="666"/>
      <c r="AS31" s="666"/>
      <c r="AT31" s="666"/>
      <c r="AU31" s="666"/>
      <c r="AV31" s="666" t="s">
        <v>1203</v>
      </c>
      <c r="AW31" s="666"/>
      <c r="AX31" s="666"/>
      <c r="AY31" s="666" t="s">
        <v>1260</v>
      </c>
      <c r="AZ31" s="666"/>
      <c r="BA31" s="673"/>
      <c r="BB31" s="658" t="s">
        <v>1246</v>
      </c>
      <c r="BC31" s="659"/>
      <c r="BD31" s="659"/>
      <c r="BE31" s="659"/>
      <c r="BF31" s="659"/>
      <c r="BG31" s="659"/>
      <c r="BH31" s="659"/>
      <c r="BI31" s="659"/>
      <c r="BJ31" s="659"/>
      <c r="BK31" s="659"/>
      <c r="BL31" s="659"/>
      <c r="BM31" s="659"/>
      <c r="BN31" s="659"/>
      <c r="BO31" s="659"/>
      <c r="BP31" s="659"/>
      <c r="BQ31" s="659"/>
      <c r="BR31" s="659"/>
      <c r="BS31" s="659"/>
      <c r="BT31" s="660"/>
      <c r="BU31" s="639" t="s">
        <v>1261</v>
      </c>
      <c r="BV31" s="639"/>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639"/>
      <c r="CX31" s="639"/>
      <c r="CY31" s="639"/>
      <c r="CZ31" s="639"/>
      <c r="DA31" s="639"/>
      <c r="DB31" s="639"/>
      <c r="DC31" s="639"/>
      <c r="DD31" s="639"/>
      <c r="DE31" s="639"/>
      <c r="DF31" s="639"/>
      <c r="DG31" s="639"/>
      <c r="DH31" s="639"/>
      <c r="DI31" s="639"/>
      <c r="DJ31" s="639"/>
      <c r="DK31" s="639"/>
      <c r="DL31" s="639"/>
      <c r="DM31" s="639"/>
      <c r="DN31" s="639"/>
      <c r="DO31" s="639"/>
      <c r="DP31" s="639"/>
      <c r="DQ31" s="639"/>
      <c r="DR31" s="639"/>
      <c r="DS31" s="639"/>
    </row>
    <row r="32" spans="1:123" ht="15.05" customHeight="1">
      <c r="A32" s="656"/>
      <c r="B32" s="656"/>
      <c r="C32" s="656"/>
      <c r="D32" s="656"/>
      <c r="E32" s="656"/>
      <c r="F32" s="656"/>
      <c r="G32" s="656"/>
      <c r="H32" s="656"/>
      <c r="I32" s="656"/>
      <c r="J32" s="656"/>
      <c r="K32" s="656"/>
      <c r="L32" s="656"/>
      <c r="M32" s="656"/>
      <c r="N32" s="646"/>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64"/>
      <c r="AQ32" s="671"/>
      <c r="AR32" s="672"/>
      <c r="AS32" s="672"/>
      <c r="AT32" s="672"/>
      <c r="AU32" s="672"/>
      <c r="AV32" s="672"/>
      <c r="AW32" s="672"/>
      <c r="AX32" s="672"/>
      <c r="AY32" s="672"/>
      <c r="AZ32" s="672"/>
      <c r="BA32" s="674"/>
      <c r="BB32" s="646"/>
      <c r="BC32" s="647"/>
      <c r="BD32" s="647"/>
      <c r="BE32" s="647"/>
      <c r="BF32" s="647"/>
      <c r="BG32" s="647"/>
      <c r="BH32" s="647"/>
      <c r="BI32" s="647"/>
      <c r="BJ32" s="647"/>
      <c r="BK32" s="647"/>
      <c r="BL32" s="647"/>
      <c r="BM32" s="647"/>
      <c r="BN32" s="647"/>
      <c r="BO32" s="647"/>
      <c r="BP32" s="647"/>
      <c r="BQ32" s="647"/>
      <c r="BR32" s="647"/>
      <c r="BS32" s="647"/>
      <c r="BT32" s="664"/>
      <c r="BU32" s="639"/>
      <c r="BV32" s="639"/>
      <c r="BW32" s="639"/>
      <c r="BX32" s="639"/>
      <c r="BY32" s="639"/>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c r="DH32" s="639"/>
      <c r="DI32" s="639"/>
      <c r="DJ32" s="639"/>
      <c r="DK32" s="639"/>
      <c r="DL32" s="639"/>
      <c r="DM32" s="639"/>
      <c r="DN32" s="639"/>
      <c r="DO32" s="639"/>
      <c r="DP32" s="639"/>
      <c r="DQ32" s="639"/>
      <c r="DR32" s="639"/>
      <c r="DS32" s="639"/>
    </row>
    <row r="33" spans="1:123" ht="15.05" customHeight="1">
      <c r="A33" s="656"/>
      <c r="B33" s="656"/>
      <c r="C33" s="656"/>
      <c r="D33" s="656"/>
      <c r="E33" s="656"/>
      <c r="F33" s="656"/>
      <c r="G33" s="656"/>
      <c r="H33" s="656"/>
      <c r="I33" s="656"/>
      <c r="J33" s="656"/>
      <c r="K33" s="656"/>
      <c r="L33" s="656"/>
      <c r="M33" s="656"/>
      <c r="N33" s="658" t="s">
        <v>1262</v>
      </c>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60"/>
      <c r="AQ33" s="665" t="s">
        <v>1263</v>
      </c>
      <c r="AR33" s="666"/>
      <c r="AS33" s="666"/>
      <c r="AT33" s="666"/>
      <c r="AU33" s="666"/>
      <c r="AV33" s="666" t="s">
        <v>1264</v>
      </c>
      <c r="AW33" s="666"/>
      <c r="AX33" s="666"/>
      <c r="AY33" s="666" t="s">
        <v>1265</v>
      </c>
      <c r="AZ33" s="666"/>
      <c r="BA33" s="673"/>
      <c r="BB33" s="658" t="s">
        <v>1246</v>
      </c>
      <c r="BC33" s="659"/>
      <c r="BD33" s="659"/>
      <c r="BE33" s="659"/>
      <c r="BF33" s="659"/>
      <c r="BG33" s="659"/>
      <c r="BH33" s="659"/>
      <c r="BI33" s="659"/>
      <c r="BJ33" s="659"/>
      <c r="BK33" s="659"/>
      <c r="BL33" s="659"/>
      <c r="BM33" s="659"/>
      <c r="BN33" s="659"/>
      <c r="BO33" s="659"/>
      <c r="BP33" s="659"/>
      <c r="BQ33" s="659"/>
      <c r="BR33" s="659"/>
      <c r="BS33" s="659"/>
      <c r="BT33" s="660"/>
      <c r="BU33" s="639" t="s">
        <v>1261</v>
      </c>
      <c r="BV33" s="639"/>
      <c r="BW33" s="639"/>
      <c r="BX33" s="639"/>
      <c r="BY33" s="639"/>
      <c r="BZ33" s="639"/>
      <c r="CA33" s="639"/>
      <c r="CB33" s="639"/>
      <c r="CC33" s="639"/>
      <c r="CD33" s="639"/>
      <c r="CE33" s="639"/>
      <c r="CF33" s="639"/>
      <c r="CG33" s="639"/>
      <c r="CH33" s="639"/>
      <c r="CI33" s="639"/>
      <c r="CJ33" s="639"/>
      <c r="CK33" s="639"/>
      <c r="CL33" s="639"/>
      <c r="CM33" s="639"/>
      <c r="CN33" s="639"/>
      <c r="CO33" s="639"/>
      <c r="CP33" s="639"/>
      <c r="CQ33" s="639"/>
      <c r="CR33" s="639"/>
      <c r="CS33" s="639"/>
      <c r="CT33" s="639"/>
      <c r="CU33" s="639"/>
      <c r="CV33" s="639"/>
      <c r="CW33" s="639"/>
      <c r="CX33" s="639"/>
      <c r="CY33" s="639"/>
      <c r="CZ33" s="639"/>
      <c r="DA33" s="639"/>
      <c r="DB33" s="639"/>
      <c r="DC33" s="639"/>
      <c r="DD33" s="639"/>
      <c r="DE33" s="639"/>
      <c r="DF33" s="639"/>
      <c r="DG33" s="639"/>
      <c r="DH33" s="639"/>
      <c r="DI33" s="639"/>
      <c r="DJ33" s="639"/>
      <c r="DK33" s="639"/>
      <c r="DL33" s="639"/>
      <c r="DM33" s="639"/>
      <c r="DN33" s="639"/>
      <c r="DO33" s="639"/>
      <c r="DP33" s="639"/>
      <c r="DQ33" s="639"/>
      <c r="DR33" s="639"/>
      <c r="DS33" s="639"/>
    </row>
    <row r="34" spans="1:123" ht="15.05" customHeight="1">
      <c r="A34" s="656"/>
      <c r="B34" s="656"/>
      <c r="C34" s="656"/>
      <c r="D34" s="656"/>
      <c r="E34" s="656"/>
      <c r="F34" s="656"/>
      <c r="G34" s="656"/>
      <c r="H34" s="656"/>
      <c r="I34" s="656"/>
      <c r="J34" s="656"/>
      <c r="K34" s="656"/>
      <c r="L34" s="656"/>
      <c r="M34" s="656"/>
      <c r="N34" s="646"/>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64"/>
      <c r="AQ34" s="671"/>
      <c r="AR34" s="672"/>
      <c r="AS34" s="672"/>
      <c r="AT34" s="672"/>
      <c r="AU34" s="672"/>
      <c r="AV34" s="672"/>
      <c r="AW34" s="672"/>
      <c r="AX34" s="672"/>
      <c r="AY34" s="672"/>
      <c r="AZ34" s="672"/>
      <c r="BA34" s="674"/>
      <c r="BB34" s="646"/>
      <c r="BC34" s="647"/>
      <c r="BD34" s="647"/>
      <c r="BE34" s="647"/>
      <c r="BF34" s="647"/>
      <c r="BG34" s="647"/>
      <c r="BH34" s="647"/>
      <c r="BI34" s="647"/>
      <c r="BJ34" s="647"/>
      <c r="BK34" s="647"/>
      <c r="BL34" s="647"/>
      <c r="BM34" s="647"/>
      <c r="BN34" s="647"/>
      <c r="BO34" s="647"/>
      <c r="BP34" s="647"/>
      <c r="BQ34" s="647"/>
      <c r="BR34" s="647"/>
      <c r="BS34" s="647"/>
      <c r="BT34" s="664"/>
      <c r="BU34" s="639"/>
      <c r="BV34" s="639"/>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639"/>
      <c r="CX34" s="639"/>
      <c r="CY34" s="639"/>
      <c r="CZ34" s="639"/>
      <c r="DA34" s="639"/>
      <c r="DB34" s="639"/>
      <c r="DC34" s="639"/>
      <c r="DD34" s="639"/>
      <c r="DE34" s="639"/>
      <c r="DF34" s="639"/>
      <c r="DG34" s="639"/>
      <c r="DH34" s="639"/>
      <c r="DI34" s="639"/>
      <c r="DJ34" s="639"/>
      <c r="DK34" s="639"/>
      <c r="DL34" s="639"/>
      <c r="DM34" s="639"/>
      <c r="DN34" s="639"/>
      <c r="DO34" s="639"/>
      <c r="DP34" s="639"/>
      <c r="DQ34" s="639"/>
      <c r="DR34" s="639"/>
      <c r="DS34" s="639"/>
    </row>
    <row r="35" spans="1:123" ht="15.05" customHeight="1">
      <c r="A35" s="656"/>
      <c r="B35" s="656"/>
      <c r="C35" s="656"/>
      <c r="D35" s="656"/>
      <c r="E35" s="656"/>
      <c r="F35" s="656"/>
      <c r="G35" s="656"/>
      <c r="H35" s="656"/>
      <c r="I35" s="656"/>
      <c r="J35" s="656"/>
      <c r="K35" s="656"/>
      <c r="L35" s="656"/>
      <c r="M35" s="656"/>
      <c r="N35" s="656" t="s">
        <v>1266</v>
      </c>
      <c r="O35" s="656"/>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2" t="s">
        <v>1238</v>
      </c>
      <c r="AR35" s="653"/>
      <c r="AS35" s="653"/>
      <c r="AT35" s="653"/>
      <c r="AU35" s="653"/>
      <c r="AV35" s="653" t="s">
        <v>1200</v>
      </c>
      <c r="AW35" s="653"/>
      <c r="AX35" s="653"/>
      <c r="AY35" s="653" t="s">
        <v>1201</v>
      </c>
      <c r="AZ35" s="653"/>
      <c r="BA35" s="653"/>
      <c r="BB35" s="656" t="s">
        <v>1267</v>
      </c>
      <c r="BC35" s="656"/>
      <c r="BD35" s="656"/>
      <c r="BE35" s="656"/>
      <c r="BF35" s="656"/>
      <c r="BG35" s="656"/>
      <c r="BH35" s="656"/>
      <c r="BI35" s="656"/>
      <c r="BJ35" s="656"/>
      <c r="BK35" s="656"/>
      <c r="BL35" s="656"/>
      <c r="BM35" s="656"/>
      <c r="BN35" s="656"/>
      <c r="BO35" s="656"/>
      <c r="BP35" s="656"/>
      <c r="BQ35" s="656"/>
      <c r="BR35" s="656"/>
      <c r="BS35" s="656"/>
      <c r="BT35" s="656"/>
      <c r="BU35" s="639" t="s">
        <v>1268</v>
      </c>
      <c r="BV35" s="639"/>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639"/>
      <c r="CX35" s="639"/>
      <c r="CY35" s="639"/>
      <c r="CZ35" s="639"/>
      <c r="DA35" s="639"/>
      <c r="DB35" s="639"/>
      <c r="DC35" s="639"/>
      <c r="DD35" s="639"/>
      <c r="DE35" s="639"/>
      <c r="DF35" s="639"/>
      <c r="DG35" s="639"/>
      <c r="DH35" s="639"/>
      <c r="DI35" s="639"/>
      <c r="DJ35" s="639"/>
      <c r="DK35" s="639"/>
      <c r="DL35" s="639"/>
      <c r="DM35" s="639"/>
      <c r="DN35" s="639"/>
      <c r="DO35" s="639"/>
      <c r="DP35" s="639"/>
      <c r="DQ35" s="639"/>
      <c r="DR35" s="639"/>
      <c r="DS35" s="639"/>
    </row>
    <row r="36" spans="1:123" ht="15.05" customHeight="1">
      <c r="A36" s="656"/>
      <c r="B36" s="656"/>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7" t="s">
        <v>1269</v>
      </c>
      <c r="AR36" s="648"/>
      <c r="AS36" s="648"/>
      <c r="AT36" s="648"/>
      <c r="AU36" s="648"/>
      <c r="AV36" s="648" t="s">
        <v>1294</v>
      </c>
      <c r="AW36" s="648"/>
      <c r="AX36" s="648"/>
      <c r="AY36" s="648" t="s">
        <v>1305</v>
      </c>
      <c r="AZ36" s="648"/>
      <c r="BA36" s="648"/>
      <c r="BB36" s="656"/>
      <c r="BC36" s="656"/>
      <c r="BD36" s="656"/>
      <c r="BE36" s="656"/>
      <c r="BF36" s="656"/>
      <c r="BG36" s="656"/>
      <c r="BH36" s="656"/>
      <c r="BI36" s="656"/>
      <c r="BJ36" s="656"/>
      <c r="BK36" s="656"/>
      <c r="BL36" s="656"/>
      <c r="BM36" s="656"/>
      <c r="BN36" s="656"/>
      <c r="BO36" s="656"/>
      <c r="BP36" s="656"/>
      <c r="BQ36" s="656"/>
      <c r="BR36" s="656"/>
      <c r="BS36" s="656"/>
      <c r="BT36" s="656"/>
      <c r="BU36" s="639"/>
      <c r="BV36" s="639"/>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639"/>
      <c r="CX36" s="639"/>
      <c r="CY36" s="639"/>
      <c r="CZ36" s="639"/>
      <c r="DA36" s="639"/>
      <c r="DB36" s="639"/>
      <c r="DC36" s="639"/>
      <c r="DD36" s="639"/>
      <c r="DE36" s="639"/>
      <c r="DF36" s="639"/>
      <c r="DG36" s="639"/>
      <c r="DH36" s="639"/>
      <c r="DI36" s="639"/>
      <c r="DJ36" s="639"/>
      <c r="DK36" s="639"/>
      <c r="DL36" s="639"/>
      <c r="DM36" s="639"/>
      <c r="DN36" s="639"/>
      <c r="DO36" s="639"/>
      <c r="DP36" s="639"/>
      <c r="DQ36" s="639"/>
      <c r="DR36" s="639"/>
      <c r="DS36" s="639"/>
    </row>
    <row r="37" spans="1:123" ht="15.05" customHeight="1">
      <c r="A37" s="656" t="s">
        <v>1270</v>
      </c>
      <c r="B37" s="656"/>
      <c r="C37" s="656"/>
      <c r="D37" s="656"/>
      <c r="E37" s="656"/>
      <c r="F37" s="656"/>
      <c r="G37" s="656"/>
      <c r="H37" s="656"/>
      <c r="I37" s="656"/>
      <c r="J37" s="656"/>
      <c r="K37" s="656"/>
      <c r="L37" s="656"/>
      <c r="M37" s="656"/>
      <c r="N37" s="669" t="s">
        <v>1271</v>
      </c>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69"/>
      <c r="AL37" s="669"/>
      <c r="AM37" s="669"/>
      <c r="AN37" s="669"/>
      <c r="AO37" s="669"/>
      <c r="AP37" s="669"/>
      <c r="AQ37" s="652" t="s">
        <v>1238</v>
      </c>
      <c r="AR37" s="653"/>
      <c r="AS37" s="653"/>
      <c r="AT37" s="653"/>
      <c r="AU37" s="653"/>
      <c r="AV37" s="654" t="s">
        <v>1200</v>
      </c>
      <c r="AW37" s="654"/>
      <c r="AX37" s="654"/>
      <c r="AY37" s="654" t="s">
        <v>1201</v>
      </c>
      <c r="AZ37" s="654"/>
      <c r="BA37" s="654"/>
      <c r="BB37" s="656" t="s">
        <v>1272</v>
      </c>
      <c r="BC37" s="656"/>
      <c r="BD37" s="656"/>
      <c r="BE37" s="656"/>
      <c r="BF37" s="656"/>
      <c r="BG37" s="656"/>
      <c r="BH37" s="656"/>
      <c r="BI37" s="656"/>
      <c r="BJ37" s="656"/>
      <c r="BK37" s="656"/>
      <c r="BL37" s="656"/>
      <c r="BM37" s="656"/>
      <c r="BN37" s="656"/>
      <c r="BO37" s="656"/>
      <c r="BP37" s="656"/>
      <c r="BQ37" s="656"/>
      <c r="BR37" s="656"/>
      <c r="BS37" s="656"/>
      <c r="BT37" s="656"/>
      <c r="BU37" s="639" t="s">
        <v>1273</v>
      </c>
      <c r="BV37" s="639"/>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639"/>
      <c r="CX37" s="639"/>
      <c r="CY37" s="639"/>
      <c r="CZ37" s="639"/>
      <c r="DA37" s="639"/>
      <c r="DB37" s="639"/>
      <c r="DC37" s="639"/>
      <c r="DD37" s="639"/>
      <c r="DE37" s="639"/>
      <c r="DF37" s="639"/>
      <c r="DG37" s="639"/>
      <c r="DH37" s="639"/>
      <c r="DI37" s="639"/>
      <c r="DJ37" s="639"/>
      <c r="DK37" s="639"/>
      <c r="DL37" s="639"/>
      <c r="DM37" s="639"/>
      <c r="DN37" s="639"/>
      <c r="DO37" s="639"/>
      <c r="DP37" s="639"/>
      <c r="DQ37" s="639"/>
      <c r="DR37" s="639"/>
      <c r="DS37" s="639"/>
    </row>
    <row r="38" spans="1:123" ht="15.05" customHeight="1">
      <c r="A38" s="656"/>
      <c r="B38" s="656"/>
      <c r="C38" s="656"/>
      <c r="D38" s="656"/>
      <c r="E38" s="656"/>
      <c r="F38" s="656"/>
      <c r="G38" s="656"/>
      <c r="H38" s="656"/>
      <c r="I38" s="656"/>
      <c r="J38" s="656"/>
      <c r="K38" s="656"/>
      <c r="L38" s="656"/>
      <c r="M38" s="656"/>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57" t="s">
        <v>1269</v>
      </c>
      <c r="AR38" s="648"/>
      <c r="AS38" s="648"/>
      <c r="AT38" s="648"/>
      <c r="AU38" s="648"/>
      <c r="AV38" s="648" t="s">
        <v>1264</v>
      </c>
      <c r="AW38" s="648"/>
      <c r="AX38" s="648"/>
      <c r="AY38" s="648" t="s">
        <v>1260</v>
      </c>
      <c r="AZ38" s="648"/>
      <c r="BA38" s="648"/>
      <c r="BB38" s="656"/>
      <c r="BC38" s="656"/>
      <c r="BD38" s="656"/>
      <c r="BE38" s="656"/>
      <c r="BF38" s="656"/>
      <c r="BG38" s="656"/>
      <c r="BH38" s="656"/>
      <c r="BI38" s="656"/>
      <c r="BJ38" s="656"/>
      <c r="BK38" s="656"/>
      <c r="BL38" s="656"/>
      <c r="BM38" s="656"/>
      <c r="BN38" s="656"/>
      <c r="BO38" s="656"/>
      <c r="BP38" s="656"/>
      <c r="BQ38" s="656"/>
      <c r="BR38" s="656"/>
      <c r="BS38" s="656"/>
      <c r="BT38" s="656"/>
      <c r="BU38" s="639"/>
      <c r="BV38" s="639"/>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639"/>
      <c r="CX38" s="639"/>
      <c r="CY38" s="639"/>
      <c r="CZ38" s="639"/>
      <c r="DA38" s="639"/>
      <c r="DB38" s="639"/>
      <c r="DC38" s="639"/>
      <c r="DD38" s="639"/>
      <c r="DE38" s="639"/>
      <c r="DF38" s="639"/>
      <c r="DG38" s="639"/>
      <c r="DH38" s="639"/>
      <c r="DI38" s="639"/>
      <c r="DJ38" s="639"/>
      <c r="DK38" s="639"/>
      <c r="DL38" s="639"/>
      <c r="DM38" s="639"/>
      <c r="DN38" s="639"/>
      <c r="DO38" s="639"/>
      <c r="DP38" s="639"/>
      <c r="DQ38" s="639"/>
      <c r="DR38" s="639"/>
      <c r="DS38" s="639"/>
    </row>
    <row r="39" spans="1:123" ht="27.5" customHeight="1">
      <c r="A39" s="656"/>
      <c r="B39" s="656"/>
      <c r="C39" s="656"/>
      <c r="D39" s="656"/>
      <c r="E39" s="656"/>
      <c r="F39" s="656"/>
      <c r="G39" s="656"/>
      <c r="H39" s="656"/>
      <c r="I39" s="656"/>
      <c r="J39" s="656"/>
      <c r="K39" s="656"/>
      <c r="L39" s="656"/>
      <c r="M39" s="656"/>
      <c r="N39" s="656" t="s">
        <v>1275</v>
      </c>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49" t="s">
        <v>1238</v>
      </c>
      <c r="AR39" s="650"/>
      <c r="AS39" s="650"/>
      <c r="AT39" s="650"/>
      <c r="AU39" s="650"/>
      <c r="AV39" s="650" t="s">
        <v>1276</v>
      </c>
      <c r="AW39" s="650"/>
      <c r="AX39" s="650"/>
      <c r="AY39" s="650" t="s">
        <v>1277</v>
      </c>
      <c r="AZ39" s="650"/>
      <c r="BA39" s="650"/>
      <c r="BB39" s="656" t="s">
        <v>1278</v>
      </c>
      <c r="BC39" s="656"/>
      <c r="BD39" s="656"/>
      <c r="BE39" s="656"/>
      <c r="BF39" s="656"/>
      <c r="BG39" s="656"/>
      <c r="BH39" s="656"/>
      <c r="BI39" s="656"/>
      <c r="BJ39" s="656"/>
      <c r="BK39" s="656"/>
      <c r="BL39" s="656"/>
      <c r="BM39" s="656"/>
      <c r="BN39" s="656"/>
      <c r="BO39" s="656"/>
      <c r="BP39" s="656"/>
      <c r="BQ39" s="656"/>
      <c r="BR39" s="656"/>
      <c r="BS39" s="656"/>
      <c r="BT39" s="656"/>
      <c r="BU39" s="639" t="s">
        <v>1279</v>
      </c>
      <c r="BV39" s="639"/>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639"/>
      <c r="CX39" s="639"/>
      <c r="CY39" s="639"/>
      <c r="CZ39" s="639"/>
      <c r="DA39" s="639"/>
      <c r="DB39" s="639"/>
      <c r="DC39" s="639"/>
      <c r="DD39" s="639"/>
      <c r="DE39" s="639"/>
      <c r="DF39" s="639"/>
      <c r="DG39" s="639"/>
      <c r="DH39" s="639"/>
      <c r="DI39" s="639"/>
      <c r="DJ39" s="639"/>
      <c r="DK39" s="639"/>
      <c r="DL39" s="639"/>
      <c r="DM39" s="639"/>
      <c r="DN39" s="639"/>
      <c r="DO39" s="639"/>
      <c r="DP39" s="639"/>
      <c r="DQ39" s="639"/>
      <c r="DR39" s="639"/>
      <c r="DS39" s="639"/>
    </row>
    <row r="40" spans="1:123" ht="17.7" customHeight="1">
      <c r="A40" s="656" t="s">
        <v>1280</v>
      </c>
      <c r="B40" s="656"/>
      <c r="C40" s="656"/>
      <c r="D40" s="656"/>
      <c r="E40" s="656"/>
      <c r="F40" s="656"/>
      <c r="G40" s="656"/>
      <c r="H40" s="656"/>
      <c r="I40" s="656"/>
      <c r="J40" s="656"/>
      <c r="K40" s="656"/>
      <c r="L40" s="656"/>
      <c r="M40" s="656"/>
      <c r="N40" s="669" t="s">
        <v>1281</v>
      </c>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69"/>
      <c r="AM40" s="669"/>
      <c r="AN40" s="669"/>
      <c r="AO40" s="669"/>
      <c r="AP40" s="669"/>
      <c r="AQ40" s="652" t="s">
        <v>1238</v>
      </c>
      <c r="AR40" s="653"/>
      <c r="AS40" s="653"/>
      <c r="AT40" s="653"/>
      <c r="AU40" s="653"/>
      <c r="AV40" s="654" t="s">
        <v>1242</v>
      </c>
      <c r="AW40" s="654"/>
      <c r="AX40" s="654"/>
      <c r="AY40" s="654" t="s">
        <v>1282</v>
      </c>
      <c r="AZ40" s="654"/>
      <c r="BA40" s="654"/>
      <c r="BB40" s="656" t="s">
        <v>1283</v>
      </c>
      <c r="BC40" s="656"/>
      <c r="BD40" s="656"/>
      <c r="BE40" s="656"/>
      <c r="BF40" s="656"/>
      <c r="BG40" s="656"/>
      <c r="BH40" s="656"/>
      <c r="BI40" s="656"/>
      <c r="BJ40" s="656"/>
      <c r="BK40" s="656"/>
      <c r="BL40" s="656"/>
      <c r="BM40" s="656"/>
      <c r="BN40" s="656"/>
      <c r="BO40" s="656"/>
      <c r="BP40" s="656"/>
      <c r="BQ40" s="656"/>
      <c r="BR40" s="656"/>
      <c r="BS40" s="656"/>
      <c r="BT40" s="656"/>
      <c r="BU40" s="639" t="s">
        <v>1284</v>
      </c>
      <c r="BV40" s="639"/>
      <c r="BW40" s="639"/>
      <c r="BX40" s="639"/>
      <c r="BY40" s="639"/>
      <c r="BZ40" s="639"/>
      <c r="CA40" s="639"/>
      <c r="CB40" s="639"/>
      <c r="CC40" s="639"/>
      <c r="CD40" s="639"/>
      <c r="CE40" s="639"/>
      <c r="CF40" s="639"/>
      <c r="CG40" s="639"/>
      <c r="CH40" s="639"/>
      <c r="CI40" s="639"/>
      <c r="CJ40" s="639"/>
      <c r="CK40" s="639"/>
      <c r="CL40" s="639"/>
      <c r="CM40" s="639"/>
      <c r="CN40" s="639"/>
      <c r="CO40" s="639"/>
      <c r="CP40" s="639"/>
      <c r="CQ40" s="639"/>
      <c r="CR40" s="639"/>
      <c r="CS40" s="639"/>
      <c r="CT40" s="639"/>
      <c r="CU40" s="639"/>
      <c r="CV40" s="639"/>
      <c r="CW40" s="639"/>
      <c r="CX40" s="639"/>
      <c r="CY40" s="639"/>
      <c r="CZ40" s="639"/>
      <c r="DA40" s="639"/>
      <c r="DB40" s="639"/>
      <c r="DC40" s="639"/>
      <c r="DD40" s="639"/>
      <c r="DE40" s="639"/>
      <c r="DF40" s="639"/>
      <c r="DG40" s="639"/>
      <c r="DH40" s="639"/>
      <c r="DI40" s="639"/>
      <c r="DJ40" s="639"/>
      <c r="DK40" s="639"/>
      <c r="DL40" s="639"/>
      <c r="DM40" s="639"/>
      <c r="DN40" s="639"/>
      <c r="DO40" s="639"/>
      <c r="DP40" s="639"/>
      <c r="DQ40" s="639"/>
      <c r="DR40" s="639"/>
      <c r="DS40" s="639"/>
    </row>
    <row r="41" spans="1:123" ht="17.7" customHeight="1">
      <c r="A41" s="656"/>
      <c r="B41" s="656"/>
      <c r="C41" s="656"/>
      <c r="D41" s="656"/>
      <c r="E41" s="656"/>
      <c r="F41" s="656"/>
      <c r="G41" s="656"/>
      <c r="H41" s="656"/>
      <c r="I41" s="656"/>
      <c r="J41" s="656"/>
      <c r="K41" s="656"/>
      <c r="L41" s="656"/>
      <c r="M41" s="656"/>
      <c r="N41" s="670"/>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0"/>
      <c r="AM41" s="670"/>
      <c r="AN41" s="670"/>
      <c r="AO41" s="670"/>
      <c r="AP41" s="670"/>
      <c r="AQ41" s="657" t="s">
        <v>1269</v>
      </c>
      <c r="AR41" s="648"/>
      <c r="AS41" s="648"/>
      <c r="AT41" s="648"/>
      <c r="AU41" s="648"/>
      <c r="AV41" s="654" t="s">
        <v>1249</v>
      </c>
      <c r="AW41" s="654"/>
      <c r="AX41" s="654"/>
      <c r="AY41" s="654" t="s">
        <v>1274</v>
      </c>
      <c r="AZ41" s="654"/>
      <c r="BA41" s="654"/>
      <c r="BB41" s="656"/>
      <c r="BC41" s="656"/>
      <c r="BD41" s="656"/>
      <c r="BE41" s="656"/>
      <c r="BF41" s="656"/>
      <c r="BG41" s="656"/>
      <c r="BH41" s="656"/>
      <c r="BI41" s="656"/>
      <c r="BJ41" s="656"/>
      <c r="BK41" s="656"/>
      <c r="BL41" s="656"/>
      <c r="BM41" s="656"/>
      <c r="BN41" s="656"/>
      <c r="BO41" s="656"/>
      <c r="BP41" s="656"/>
      <c r="BQ41" s="656"/>
      <c r="BR41" s="656"/>
      <c r="BS41" s="656"/>
      <c r="BT41" s="656"/>
      <c r="BU41" s="639"/>
      <c r="BV41" s="639"/>
      <c r="BW41" s="639"/>
      <c r="BX41" s="639"/>
      <c r="BY41" s="639"/>
      <c r="BZ41" s="639"/>
      <c r="CA41" s="639"/>
      <c r="CB41" s="639"/>
      <c r="CC41" s="639"/>
      <c r="CD41" s="639"/>
      <c r="CE41" s="639"/>
      <c r="CF41" s="639"/>
      <c r="CG41" s="639"/>
      <c r="CH41" s="639"/>
      <c r="CI41" s="639"/>
      <c r="CJ41" s="639"/>
      <c r="CK41" s="639"/>
      <c r="CL41" s="639"/>
      <c r="CM41" s="639"/>
      <c r="CN41" s="639"/>
      <c r="CO41" s="639"/>
      <c r="CP41" s="639"/>
      <c r="CQ41" s="639"/>
      <c r="CR41" s="639"/>
      <c r="CS41" s="639"/>
      <c r="CT41" s="639"/>
      <c r="CU41" s="639"/>
      <c r="CV41" s="639"/>
      <c r="CW41" s="639"/>
      <c r="CX41" s="639"/>
      <c r="CY41" s="639"/>
      <c r="CZ41" s="639"/>
      <c r="DA41" s="639"/>
      <c r="DB41" s="639"/>
      <c r="DC41" s="639"/>
      <c r="DD41" s="639"/>
      <c r="DE41" s="639"/>
      <c r="DF41" s="639"/>
      <c r="DG41" s="639"/>
      <c r="DH41" s="639"/>
      <c r="DI41" s="639"/>
      <c r="DJ41" s="639"/>
      <c r="DK41" s="639"/>
      <c r="DL41" s="639"/>
      <c r="DM41" s="639"/>
      <c r="DN41" s="639"/>
      <c r="DO41" s="639"/>
      <c r="DP41" s="639"/>
      <c r="DQ41" s="639"/>
      <c r="DR41" s="639"/>
      <c r="DS41" s="639"/>
    </row>
    <row r="42" spans="1:123" ht="11.3" customHeight="1">
      <c r="A42" s="656"/>
      <c r="B42" s="656"/>
      <c r="C42" s="656"/>
      <c r="D42" s="656"/>
      <c r="E42" s="656"/>
      <c r="F42" s="656"/>
      <c r="G42" s="656"/>
      <c r="H42" s="656"/>
      <c r="I42" s="656"/>
      <c r="J42" s="656"/>
      <c r="K42" s="656"/>
      <c r="L42" s="656"/>
      <c r="M42" s="656"/>
      <c r="N42" s="658" t="s">
        <v>1285</v>
      </c>
      <c r="O42" s="659"/>
      <c r="P42" s="659"/>
      <c r="Q42" s="659"/>
      <c r="R42" s="659"/>
      <c r="S42" s="659"/>
      <c r="T42" s="659"/>
      <c r="U42" s="659"/>
      <c r="V42" s="659"/>
      <c r="W42" s="659"/>
      <c r="X42" s="659"/>
      <c r="Y42" s="659"/>
      <c r="Z42" s="659"/>
      <c r="AA42" s="659"/>
      <c r="AB42" s="659"/>
      <c r="AC42" s="659"/>
      <c r="AD42" s="659"/>
      <c r="AE42" s="659"/>
      <c r="AF42" s="659"/>
      <c r="AG42" s="659"/>
      <c r="AH42" s="659"/>
      <c r="AI42" s="659"/>
      <c r="AJ42" s="659"/>
      <c r="AK42" s="659"/>
      <c r="AL42" s="659"/>
      <c r="AM42" s="659"/>
      <c r="AN42" s="659"/>
      <c r="AO42" s="659"/>
      <c r="AP42" s="660"/>
      <c r="AQ42" s="665" t="s">
        <v>1263</v>
      </c>
      <c r="AR42" s="666"/>
      <c r="AS42" s="666"/>
      <c r="AT42" s="666"/>
      <c r="AU42" s="666"/>
      <c r="AV42" s="666" t="s">
        <v>1249</v>
      </c>
      <c r="AW42" s="666"/>
      <c r="AX42" s="666"/>
      <c r="AY42" s="666" t="s">
        <v>1286</v>
      </c>
      <c r="AZ42" s="666"/>
      <c r="BA42" s="666"/>
      <c r="BB42" s="639" t="s">
        <v>1287</v>
      </c>
      <c r="BC42" s="639"/>
      <c r="BD42" s="639"/>
      <c r="BE42" s="639"/>
      <c r="BF42" s="639"/>
      <c r="BG42" s="639"/>
      <c r="BH42" s="639"/>
      <c r="BI42" s="639"/>
      <c r="BJ42" s="639"/>
      <c r="BK42" s="639"/>
      <c r="BL42" s="639"/>
      <c r="BM42" s="639"/>
      <c r="BN42" s="639"/>
      <c r="BO42" s="639"/>
      <c r="BP42" s="639"/>
      <c r="BQ42" s="639"/>
      <c r="BR42" s="639"/>
      <c r="BS42" s="639"/>
      <c r="BT42" s="639"/>
      <c r="BU42" s="639" t="s">
        <v>1288</v>
      </c>
      <c r="BV42" s="639"/>
      <c r="BW42" s="639"/>
      <c r="BX42" s="639"/>
      <c r="BY42" s="639"/>
      <c r="BZ42" s="639"/>
      <c r="CA42" s="639"/>
      <c r="CB42" s="639"/>
      <c r="CC42" s="639"/>
      <c r="CD42" s="639"/>
      <c r="CE42" s="639"/>
      <c r="CF42" s="639"/>
      <c r="CG42" s="639"/>
      <c r="CH42" s="639"/>
      <c r="CI42" s="639"/>
      <c r="CJ42" s="639"/>
      <c r="CK42" s="639"/>
      <c r="CL42" s="639"/>
      <c r="CM42" s="639"/>
      <c r="CN42" s="639"/>
      <c r="CO42" s="639"/>
      <c r="CP42" s="639"/>
      <c r="CQ42" s="639"/>
      <c r="CR42" s="639"/>
      <c r="CS42" s="639"/>
      <c r="CT42" s="639"/>
      <c r="CU42" s="639"/>
      <c r="CV42" s="639"/>
      <c r="CW42" s="639"/>
      <c r="CX42" s="639"/>
      <c r="CY42" s="639"/>
      <c r="CZ42" s="639"/>
      <c r="DA42" s="639"/>
      <c r="DB42" s="639"/>
      <c r="DC42" s="639"/>
      <c r="DD42" s="639"/>
      <c r="DE42" s="639"/>
      <c r="DF42" s="639"/>
      <c r="DG42" s="639"/>
      <c r="DH42" s="639"/>
      <c r="DI42" s="639"/>
      <c r="DJ42" s="639"/>
      <c r="DK42" s="639"/>
      <c r="DL42" s="639"/>
      <c r="DM42" s="639"/>
      <c r="DN42" s="639"/>
      <c r="DO42" s="639"/>
      <c r="DP42" s="639"/>
      <c r="DQ42" s="639"/>
      <c r="DR42" s="639"/>
      <c r="DS42" s="639"/>
    </row>
    <row r="43" spans="1:123" ht="11.3" customHeight="1">
      <c r="A43" s="656"/>
      <c r="B43" s="656"/>
      <c r="C43" s="656"/>
      <c r="D43" s="656"/>
      <c r="E43" s="656"/>
      <c r="F43" s="656"/>
      <c r="G43" s="656"/>
      <c r="H43" s="656"/>
      <c r="I43" s="656"/>
      <c r="J43" s="656"/>
      <c r="K43" s="656"/>
      <c r="L43" s="656"/>
      <c r="M43" s="656"/>
      <c r="N43" s="661"/>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2"/>
      <c r="AL43" s="662"/>
      <c r="AM43" s="662"/>
      <c r="AN43" s="662"/>
      <c r="AO43" s="662"/>
      <c r="AP43" s="663"/>
      <c r="AQ43" s="667"/>
      <c r="AR43" s="668"/>
      <c r="AS43" s="668"/>
      <c r="AT43" s="668"/>
      <c r="AU43" s="668"/>
      <c r="AV43" s="668"/>
      <c r="AW43" s="668"/>
      <c r="AX43" s="668"/>
      <c r="AY43" s="668"/>
      <c r="AZ43" s="668"/>
      <c r="BA43" s="668"/>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39"/>
      <c r="BX43" s="639"/>
      <c r="BY43" s="639"/>
      <c r="BZ43" s="639"/>
      <c r="CA43" s="639"/>
      <c r="CB43" s="639"/>
      <c r="CC43" s="639"/>
      <c r="CD43" s="639"/>
      <c r="CE43" s="639"/>
      <c r="CF43" s="639"/>
      <c r="CG43" s="639"/>
      <c r="CH43" s="639"/>
      <c r="CI43" s="639"/>
      <c r="CJ43" s="639"/>
      <c r="CK43" s="639"/>
      <c r="CL43" s="639"/>
      <c r="CM43" s="639"/>
      <c r="CN43" s="639"/>
      <c r="CO43" s="639"/>
      <c r="CP43" s="639"/>
      <c r="CQ43" s="639"/>
      <c r="CR43" s="639"/>
      <c r="CS43" s="639"/>
      <c r="CT43" s="639"/>
      <c r="CU43" s="639"/>
      <c r="CV43" s="639"/>
      <c r="CW43" s="639"/>
      <c r="CX43" s="639"/>
      <c r="CY43" s="639"/>
      <c r="CZ43" s="639"/>
      <c r="DA43" s="639"/>
      <c r="DB43" s="639"/>
      <c r="DC43" s="639"/>
      <c r="DD43" s="639"/>
      <c r="DE43" s="639"/>
      <c r="DF43" s="639"/>
      <c r="DG43" s="639"/>
      <c r="DH43" s="639"/>
      <c r="DI43" s="639"/>
      <c r="DJ43" s="639"/>
      <c r="DK43" s="639"/>
      <c r="DL43" s="639"/>
      <c r="DM43" s="639"/>
      <c r="DN43" s="639"/>
      <c r="DO43" s="639"/>
      <c r="DP43" s="639"/>
      <c r="DQ43" s="639"/>
      <c r="DR43" s="639"/>
      <c r="DS43" s="639"/>
    </row>
    <row r="44" spans="1:123" ht="11.3" customHeight="1">
      <c r="A44" s="656"/>
      <c r="B44" s="656"/>
      <c r="C44" s="656"/>
      <c r="D44" s="656"/>
      <c r="E44" s="656"/>
      <c r="F44" s="656"/>
      <c r="G44" s="656"/>
      <c r="H44" s="656"/>
      <c r="I44" s="656"/>
      <c r="J44" s="656"/>
      <c r="K44" s="656"/>
      <c r="L44" s="656"/>
      <c r="M44" s="656"/>
      <c r="N44" s="661"/>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3"/>
      <c r="AQ44" s="667"/>
      <c r="AR44" s="668"/>
      <c r="AS44" s="668"/>
      <c r="AT44" s="668"/>
      <c r="AU44" s="668"/>
      <c r="AV44" s="668" t="s">
        <v>716</v>
      </c>
      <c r="AW44" s="668"/>
      <c r="AX44" s="668"/>
      <c r="AY44" s="668" t="s">
        <v>1289</v>
      </c>
      <c r="AZ44" s="668"/>
      <c r="BA44" s="668"/>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39"/>
      <c r="CD44" s="639"/>
      <c r="CE44" s="639"/>
      <c r="CF44" s="639"/>
      <c r="CG44" s="639"/>
      <c r="CH44" s="639"/>
      <c r="CI44" s="639"/>
      <c r="CJ44" s="639"/>
      <c r="CK44" s="639"/>
      <c r="CL44" s="639"/>
      <c r="CM44" s="639"/>
      <c r="CN44" s="639"/>
      <c r="CO44" s="639"/>
      <c r="CP44" s="639"/>
      <c r="CQ44" s="639"/>
      <c r="CR44" s="639"/>
      <c r="CS44" s="639"/>
      <c r="CT44" s="639"/>
      <c r="CU44" s="639"/>
      <c r="CV44" s="639"/>
      <c r="CW44" s="639"/>
      <c r="CX44" s="639"/>
      <c r="CY44" s="639"/>
      <c r="CZ44" s="639"/>
      <c r="DA44" s="639"/>
      <c r="DB44" s="639"/>
      <c r="DC44" s="639"/>
      <c r="DD44" s="639"/>
      <c r="DE44" s="639"/>
      <c r="DF44" s="639"/>
      <c r="DG44" s="639"/>
      <c r="DH44" s="639"/>
      <c r="DI44" s="639"/>
      <c r="DJ44" s="639"/>
      <c r="DK44" s="639"/>
      <c r="DL44" s="639"/>
      <c r="DM44" s="639"/>
      <c r="DN44" s="639"/>
      <c r="DO44" s="639"/>
      <c r="DP44" s="639"/>
      <c r="DQ44" s="639"/>
      <c r="DR44" s="639"/>
      <c r="DS44" s="639"/>
    </row>
    <row r="45" spans="1:123" ht="11.3" customHeight="1">
      <c r="A45" s="656"/>
      <c r="B45" s="656"/>
      <c r="C45" s="656"/>
      <c r="D45" s="656"/>
      <c r="E45" s="656"/>
      <c r="F45" s="656"/>
      <c r="G45" s="656"/>
      <c r="H45" s="656"/>
      <c r="I45" s="656"/>
      <c r="J45" s="656"/>
      <c r="K45" s="656"/>
      <c r="L45" s="656"/>
      <c r="M45" s="656"/>
      <c r="N45" s="646"/>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64"/>
      <c r="AQ45" s="671"/>
      <c r="AR45" s="672"/>
      <c r="AS45" s="672"/>
      <c r="AT45" s="672"/>
      <c r="AU45" s="672"/>
      <c r="AV45" s="672"/>
      <c r="AW45" s="672"/>
      <c r="AX45" s="672"/>
      <c r="AY45" s="672"/>
      <c r="AZ45" s="672"/>
      <c r="BA45" s="672"/>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39"/>
      <c r="CD45" s="639"/>
      <c r="CE45" s="639"/>
      <c r="CF45" s="639"/>
      <c r="CG45" s="639"/>
      <c r="CH45" s="639"/>
      <c r="CI45" s="639"/>
      <c r="CJ45" s="639"/>
      <c r="CK45" s="639"/>
      <c r="CL45" s="639"/>
      <c r="CM45" s="639"/>
      <c r="CN45" s="639"/>
      <c r="CO45" s="639"/>
      <c r="CP45" s="639"/>
      <c r="CQ45" s="639"/>
      <c r="CR45" s="639"/>
      <c r="CS45" s="639"/>
      <c r="CT45" s="639"/>
      <c r="CU45" s="639"/>
      <c r="CV45" s="639"/>
      <c r="CW45" s="639"/>
      <c r="CX45" s="639"/>
      <c r="CY45" s="639"/>
      <c r="CZ45" s="639"/>
      <c r="DA45" s="639"/>
      <c r="DB45" s="639"/>
      <c r="DC45" s="639"/>
      <c r="DD45" s="639"/>
      <c r="DE45" s="639"/>
      <c r="DF45" s="639"/>
      <c r="DG45" s="639"/>
      <c r="DH45" s="639"/>
      <c r="DI45" s="639"/>
      <c r="DJ45" s="639"/>
      <c r="DK45" s="639"/>
      <c r="DL45" s="639"/>
      <c r="DM45" s="639"/>
      <c r="DN45" s="639"/>
      <c r="DO45" s="639"/>
      <c r="DP45" s="639"/>
      <c r="DQ45" s="639"/>
      <c r="DR45" s="639"/>
      <c r="DS45" s="639"/>
    </row>
    <row r="46" spans="1:123" ht="26.7" customHeight="1">
      <c r="A46" s="656"/>
      <c r="B46" s="656"/>
      <c r="C46" s="656"/>
      <c r="D46" s="656"/>
      <c r="E46" s="656"/>
      <c r="F46" s="656"/>
      <c r="G46" s="656"/>
      <c r="H46" s="656"/>
      <c r="I46" s="656"/>
      <c r="J46" s="656"/>
      <c r="K46" s="656"/>
      <c r="L46" s="656"/>
      <c r="M46" s="656"/>
      <c r="N46" s="669" t="s">
        <v>1290</v>
      </c>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669"/>
      <c r="AP46" s="669"/>
      <c r="AQ46" s="652" t="s">
        <v>1263</v>
      </c>
      <c r="AR46" s="653"/>
      <c r="AS46" s="653"/>
      <c r="AT46" s="653"/>
      <c r="AU46" s="653"/>
      <c r="AV46" s="654" t="s">
        <v>1291</v>
      </c>
      <c r="AW46" s="654"/>
      <c r="AX46" s="654"/>
      <c r="AY46" s="654"/>
      <c r="AZ46" s="654"/>
      <c r="BA46" s="654"/>
      <c r="BB46" s="639" t="s">
        <v>1292</v>
      </c>
      <c r="BC46" s="639"/>
      <c r="BD46" s="639"/>
      <c r="BE46" s="639"/>
      <c r="BF46" s="639"/>
      <c r="BG46" s="639"/>
      <c r="BH46" s="639"/>
      <c r="BI46" s="639"/>
      <c r="BJ46" s="639"/>
      <c r="BK46" s="639"/>
      <c r="BL46" s="639"/>
      <c r="BM46" s="639"/>
      <c r="BN46" s="639"/>
      <c r="BO46" s="639"/>
      <c r="BP46" s="639"/>
      <c r="BQ46" s="639"/>
      <c r="BR46" s="639"/>
      <c r="BS46" s="639"/>
      <c r="BT46" s="639"/>
      <c r="BU46" s="655" t="s">
        <v>1304</v>
      </c>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c r="DJ46" s="639"/>
      <c r="DK46" s="639"/>
      <c r="DL46" s="639"/>
      <c r="DM46" s="639"/>
      <c r="DN46" s="639"/>
      <c r="DO46" s="639"/>
      <c r="DP46" s="639"/>
      <c r="DQ46" s="639"/>
      <c r="DR46" s="639"/>
      <c r="DS46" s="639"/>
    </row>
    <row r="47" spans="1:123" ht="17.7" customHeight="1">
      <c r="A47" s="656"/>
      <c r="B47" s="656"/>
      <c r="C47" s="656"/>
      <c r="D47" s="656"/>
      <c r="E47" s="656"/>
      <c r="F47" s="656"/>
      <c r="G47" s="656"/>
      <c r="H47" s="656"/>
      <c r="I47" s="656"/>
      <c r="J47" s="656"/>
      <c r="K47" s="656"/>
      <c r="L47" s="656"/>
      <c r="M47" s="656"/>
      <c r="N47" s="656" t="s">
        <v>1293</v>
      </c>
      <c r="O47" s="656"/>
      <c r="P47" s="656"/>
      <c r="Q47" s="656"/>
      <c r="R47" s="656"/>
      <c r="S47" s="656"/>
      <c r="T47" s="656"/>
      <c r="U47" s="656"/>
      <c r="V47" s="656"/>
      <c r="W47" s="656"/>
      <c r="X47" s="656"/>
      <c r="Y47" s="656"/>
      <c r="Z47" s="656"/>
      <c r="AA47" s="656"/>
      <c r="AB47" s="656"/>
      <c r="AC47" s="656"/>
      <c r="AD47" s="656"/>
      <c r="AE47" s="656"/>
      <c r="AF47" s="656"/>
      <c r="AG47" s="656"/>
      <c r="AH47" s="656"/>
      <c r="AI47" s="656"/>
      <c r="AJ47" s="656"/>
      <c r="AK47" s="656"/>
      <c r="AL47" s="656"/>
      <c r="AM47" s="656"/>
      <c r="AN47" s="656"/>
      <c r="AO47" s="656"/>
      <c r="AP47" s="656"/>
      <c r="AQ47" s="652" t="s">
        <v>1263</v>
      </c>
      <c r="AR47" s="653"/>
      <c r="AS47" s="653"/>
      <c r="AT47" s="653"/>
      <c r="AU47" s="653"/>
      <c r="AV47" s="653" t="s">
        <v>1294</v>
      </c>
      <c r="AW47" s="653"/>
      <c r="AX47" s="653"/>
      <c r="AY47" s="653" t="s">
        <v>1250</v>
      </c>
      <c r="AZ47" s="653"/>
      <c r="BA47" s="653"/>
      <c r="BB47" s="656" t="s">
        <v>1295</v>
      </c>
      <c r="BC47" s="656"/>
      <c r="BD47" s="656"/>
      <c r="BE47" s="656"/>
      <c r="BF47" s="656"/>
      <c r="BG47" s="656"/>
      <c r="BH47" s="656"/>
      <c r="BI47" s="656"/>
      <c r="BJ47" s="656"/>
      <c r="BK47" s="656"/>
      <c r="BL47" s="656"/>
      <c r="BM47" s="656"/>
      <c r="BN47" s="656"/>
      <c r="BO47" s="656"/>
      <c r="BP47" s="656"/>
      <c r="BQ47" s="656"/>
      <c r="BR47" s="656"/>
      <c r="BS47" s="656"/>
      <c r="BT47" s="656"/>
      <c r="BU47" s="639" t="s">
        <v>1296</v>
      </c>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c r="DJ47" s="639"/>
      <c r="DK47" s="639"/>
      <c r="DL47" s="639"/>
      <c r="DM47" s="639"/>
      <c r="DN47" s="639"/>
      <c r="DO47" s="639"/>
      <c r="DP47" s="639"/>
      <c r="DQ47" s="639"/>
      <c r="DR47" s="639"/>
      <c r="DS47" s="639"/>
    </row>
    <row r="48" spans="1:123" ht="17.7" customHeight="1">
      <c r="A48" s="656"/>
      <c r="B48" s="656"/>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46"/>
      <c r="AR48" s="647"/>
      <c r="AS48" s="647"/>
      <c r="AT48" s="647"/>
      <c r="AU48" s="647"/>
      <c r="AV48" s="648" t="s">
        <v>716</v>
      </c>
      <c r="AW48" s="648"/>
      <c r="AX48" s="648"/>
      <c r="AY48" s="648" t="s">
        <v>1297</v>
      </c>
      <c r="AZ48" s="648"/>
      <c r="BA48" s="648"/>
      <c r="BB48" s="656"/>
      <c r="BC48" s="656"/>
      <c r="BD48" s="656"/>
      <c r="BE48" s="656"/>
      <c r="BF48" s="656"/>
      <c r="BG48" s="656"/>
      <c r="BH48" s="656"/>
      <c r="BI48" s="656"/>
      <c r="BJ48" s="656"/>
      <c r="BK48" s="656"/>
      <c r="BL48" s="656"/>
      <c r="BM48" s="656"/>
      <c r="BN48" s="656"/>
      <c r="BO48" s="656"/>
      <c r="BP48" s="656"/>
      <c r="BQ48" s="656"/>
      <c r="BR48" s="656"/>
      <c r="BS48" s="656"/>
      <c r="BT48" s="656"/>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c r="DJ48" s="639"/>
      <c r="DK48" s="639"/>
      <c r="DL48" s="639"/>
      <c r="DM48" s="639"/>
      <c r="DN48" s="639"/>
      <c r="DO48" s="639"/>
      <c r="DP48" s="639"/>
      <c r="DQ48" s="639"/>
      <c r="DR48" s="639"/>
      <c r="DS48" s="639"/>
    </row>
    <row r="49" spans="1:123" ht="27.5" customHeight="1">
      <c r="A49" s="636" t="s">
        <v>1298</v>
      </c>
      <c r="B49" s="637"/>
      <c r="C49" s="637"/>
      <c r="D49" s="637"/>
      <c r="E49" s="637"/>
      <c r="F49" s="637"/>
      <c r="G49" s="637"/>
      <c r="H49" s="637"/>
      <c r="I49" s="637"/>
      <c r="J49" s="637"/>
      <c r="K49" s="637"/>
      <c r="L49" s="637"/>
      <c r="M49" s="638"/>
      <c r="N49" s="636" t="s">
        <v>1299</v>
      </c>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8"/>
      <c r="AQ49" s="649" t="s">
        <v>1238</v>
      </c>
      <c r="AR49" s="650"/>
      <c r="AS49" s="650"/>
      <c r="AT49" s="650"/>
      <c r="AU49" s="650"/>
      <c r="AV49" s="650" t="s">
        <v>1300</v>
      </c>
      <c r="AW49" s="650"/>
      <c r="AX49" s="650"/>
      <c r="AY49" s="650" t="s">
        <v>1301</v>
      </c>
      <c r="AZ49" s="650"/>
      <c r="BA49" s="651"/>
      <c r="BB49" s="636" t="s">
        <v>1302</v>
      </c>
      <c r="BC49" s="637"/>
      <c r="BD49" s="637"/>
      <c r="BE49" s="637"/>
      <c r="BF49" s="637"/>
      <c r="BG49" s="637"/>
      <c r="BH49" s="637"/>
      <c r="BI49" s="637"/>
      <c r="BJ49" s="637"/>
      <c r="BK49" s="637"/>
      <c r="BL49" s="637"/>
      <c r="BM49" s="637"/>
      <c r="BN49" s="637"/>
      <c r="BO49" s="637"/>
      <c r="BP49" s="637"/>
      <c r="BQ49" s="637"/>
      <c r="BR49" s="637"/>
      <c r="BS49" s="637"/>
      <c r="BT49" s="638"/>
      <c r="BU49" s="639" t="s">
        <v>1303</v>
      </c>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c r="DJ49" s="639"/>
      <c r="DK49" s="639"/>
      <c r="DL49" s="639"/>
      <c r="DM49" s="639"/>
      <c r="DN49" s="639"/>
      <c r="DO49" s="639"/>
      <c r="DP49" s="639"/>
      <c r="DQ49" s="639"/>
      <c r="DR49" s="639"/>
      <c r="DS49" s="639"/>
    </row>
  </sheetData>
  <mergeCells count="170">
    <mergeCell ref="A3:P3"/>
    <mergeCell ref="Q3:AB3"/>
    <mergeCell ref="AC3:AS3"/>
    <mergeCell ref="AT3:CZ3"/>
    <mergeCell ref="A4:P4"/>
    <mergeCell ref="Q4:V4"/>
    <mergeCell ref="W4:Y4"/>
    <mergeCell ref="Z4:AB4"/>
    <mergeCell ref="AC4:AS4"/>
    <mergeCell ref="AT4:CZ5"/>
    <mergeCell ref="A5:P5"/>
    <mergeCell ref="Q5:V5"/>
    <mergeCell ref="W5:Y5"/>
    <mergeCell ref="Z5:AB5"/>
    <mergeCell ref="AC5:AS5"/>
    <mergeCell ref="A6:P7"/>
    <mergeCell ref="Q6:V6"/>
    <mergeCell ref="W6:Y6"/>
    <mergeCell ref="Z6:AB6"/>
    <mergeCell ref="AC6:AS6"/>
    <mergeCell ref="AT6:CZ7"/>
    <mergeCell ref="Q7:V7"/>
    <mergeCell ref="W7:Y7"/>
    <mergeCell ref="Z7:AB7"/>
    <mergeCell ref="AC7:AS7"/>
    <mergeCell ref="A8:P9"/>
    <mergeCell ref="Q8:V8"/>
    <mergeCell ref="W8:Y8"/>
    <mergeCell ref="Z8:AB8"/>
    <mergeCell ref="AC8:AS8"/>
    <mergeCell ref="AT8:CZ9"/>
    <mergeCell ref="Q9:V9"/>
    <mergeCell ref="W9:Y9"/>
    <mergeCell ref="Z9:AB9"/>
    <mergeCell ref="AC9:AS9"/>
    <mergeCell ref="A24:M24"/>
    <mergeCell ref="N24:AP24"/>
    <mergeCell ref="AQ24:BA24"/>
    <mergeCell ref="BB24:BT24"/>
    <mergeCell ref="BU24:DS24"/>
    <mergeCell ref="DJ12:DS12"/>
    <mergeCell ref="J13:S13"/>
    <mergeCell ref="T13:AC13"/>
    <mergeCell ref="AD13:AM13"/>
    <mergeCell ref="AN13:AW13"/>
    <mergeCell ref="AX13:BG13"/>
    <mergeCell ref="BH13:BQ13"/>
    <mergeCell ref="CF13:CO13"/>
    <mergeCell ref="CP13:CY13"/>
    <mergeCell ref="CZ13:DI13"/>
    <mergeCell ref="AX12:BG12"/>
    <mergeCell ref="BH12:BQ12"/>
    <mergeCell ref="BV12:CE13"/>
    <mergeCell ref="CF12:CO12"/>
    <mergeCell ref="CP12:CY12"/>
    <mergeCell ref="CZ12:DI12"/>
    <mergeCell ref="J12:S12"/>
    <mergeCell ref="T12:AC12"/>
    <mergeCell ref="AD12:AM12"/>
    <mergeCell ref="BU25:DS26"/>
    <mergeCell ref="AQ26:AU26"/>
    <mergeCell ref="AV26:AX26"/>
    <mergeCell ref="AY26:BA26"/>
    <mergeCell ref="N27:AP27"/>
    <mergeCell ref="AQ27:AU27"/>
    <mergeCell ref="AV27:AX27"/>
    <mergeCell ref="AY27:BA27"/>
    <mergeCell ref="BB27:BT27"/>
    <mergeCell ref="BU27:DS27"/>
    <mergeCell ref="N25:AP26"/>
    <mergeCell ref="AQ25:AU25"/>
    <mergeCell ref="AV25:AX25"/>
    <mergeCell ref="AY25:BA25"/>
    <mergeCell ref="BB25:BT26"/>
    <mergeCell ref="AN12:AW12"/>
    <mergeCell ref="DJ13:DS13"/>
    <mergeCell ref="A21:DS22"/>
    <mergeCell ref="N31:AP32"/>
    <mergeCell ref="AQ31:AU32"/>
    <mergeCell ref="AV31:AX32"/>
    <mergeCell ref="AY31:BA32"/>
    <mergeCell ref="BB31:BT32"/>
    <mergeCell ref="BU31:DS32"/>
    <mergeCell ref="BB28:BT28"/>
    <mergeCell ref="BU28:DS28"/>
    <mergeCell ref="A29:M36"/>
    <mergeCell ref="N29:AP30"/>
    <mergeCell ref="AQ29:AU30"/>
    <mergeCell ref="AV29:AX30"/>
    <mergeCell ref="AY29:BA30"/>
    <mergeCell ref="BB29:BT30"/>
    <mergeCell ref="BU29:DS29"/>
    <mergeCell ref="BU30:DS30"/>
    <mergeCell ref="A25:M28"/>
    <mergeCell ref="N28:AP28"/>
    <mergeCell ref="AQ28:AU28"/>
    <mergeCell ref="AV28:AX28"/>
    <mergeCell ref="AY28:BA28"/>
    <mergeCell ref="BU35:DS36"/>
    <mergeCell ref="AQ36:AU36"/>
    <mergeCell ref="AV36:AX36"/>
    <mergeCell ref="AY36:BA36"/>
    <mergeCell ref="N33:AP34"/>
    <mergeCell ref="AQ33:AU34"/>
    <mergeCell ref="AV33:AX34"/>
    <mergeCell ref="AY33:BA34"/>
    <mergeCell ref="BB33:BT34"/>
    <mergeCell ref="BU33:DS34"/>
    <mergeCell ref="A37:M39"/>
    <mergeCell ref="N37:AP38"/>
    <mergeCell ref="AQ37:AU37"/>
    <mergeCell ref="AV37:AX37"/>
    <mergeCell ref="AY37:BA37"/>
    <mergeCell ref="BB37:BT38"/>
    <mergeCell ref="N35:AP36"/>
    <mergeCell ref="AQ35:AU35"/>
    <mergeCell ref="AV35:AX35"/>
    <mergeCell ref="AY35:BA35"/>
    <mergeCell ref="BB35:BT36"/>
    <mergeCell ref="BU37:DS38"/>
    <mergeCell ref="AQ38:AU38"/>
    <mergeCell ref="AV38:AX38"/>
    <mergeCell ref="AY38:BA38"/>
    <mergeCell ref="N39:AP39"/>
    <mergeCell ref="AQ39:AU39"/>
    <mergeCell ref="AV39:AX39"/>
    <mergeCell ref="AY39:BA39"/>
    <mergeCell ref="BB39:BT39"/>
    <mergeCell ref="BU39:DS39"/>
    <mergeCell ref="AY41:BA41"/>
    <mergeCell ref="N42:AP45"/>
    <mergeCell ref="AQ42:AU43"/>
    <mergeCell ref="AV42:AX43"/>
    <mergeCell ref="AY42:BA43"/>
    <mergeCell ref="BB42:BT45"/>
    <mergeCell ref="BU42:DS45"/>
    <mergeCell ref="A40:M48"/>
    <mergeCell ref="N40:AP41"/>
    <mergeCell ref="AQ40:AU40"/>
    <mergeCell ref="AV40:AX40"/>
    <mergeCell ref="AY40:BA40"/>
    <mergeCell ref="BB40:BT41"/>
    <mergeCell ref="AQ44:AU45"/>
    <mergeCell ref="AV44:AX45"/>
    <mergeCell ref="AY44:BA45"/>
    <mergeCell ref="N46:AP46"/>
    <mergeCell ref="BB49:BT49"/>
    <mergeCell ref="BU49:DS49"/>
    <mergeCell ref="A12:I13"/>
    <mergeCell ref="AQ48:AU48"/>
    <mergeCell ref="AV48:AX48"/>
    <mergeCell ref="AY48:BA48"/>
    <mergeCell ref="A49:M49"/>
    <mergeCell ref="N49:AP49"/>
    <mergeCell ref="AQ49:AU49"/>
    <mergeCell ref="AV49:AX49"/>
    <mergeCell ref="AY49:BA49"/>
    <mergeCell ref="AQ46:AU46"/>
    <mergeCell ref="AV46:BA46"/>
    <mergeCell ref="BB46:BT46"/>
    <mergeCell ref="BU46:DS46"/>
    <mergeCell ref="N47:AP48"/>
    <mergeCell ref="AQ47:AU47"/>
    <mergeCell ref="AV47:AX47"/>
    <mergeCell ref="AY47:BA47"/>
    <mergeCell ref="BB47:BT48"/>
    <mergeCell ref="BU47:DS48"/>
    <mergeCell ref="BU40:DS41"/>
    <mergeCell ref="AQ41:AU41"/>
    <mergeCell ref="AV41:AX41"/>
  </mergeCells>
  <phoneticPr fontId="2"/>
  <pageMargins left="0.78740157480314965" right="0.39370078740157483" top="0.39370078740157483" bottom="0.39370078740157483" header="0" footer="0"/>
  <pageSetup paperSize="9" scale="63" orientation="landscape"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2ED56-76E0-46ED-AC35-0AC4F789BCCF}">
  <sheetPr codeName="Sheet33">
    <pageSetUpPr fitToPage="1"/>
  </sheetPr>
  <dimension ref="B1:CP38"/>
  <sheetViews>
    <sheetView view="pageLayout" zoomScaleNormal="90" workbookViewId="0"/>
  </sheetViews>
  <sheetFormatPr defaultColWidth="9" defaultRowHeight="14.4"/>
  <cols>
    <col min="1" max="49" width="1.88671875" style="51" customWidth="1"/>
    <col min="50" max="54" width="2.109375" style="51" customWidth="1"/>
    <col min="55" max="62" width="1.88671875" style="51" customWidth="1"/>
    <col min="63" max="63" width="1.6640625" style="51" customWidth="1"/>
    <col min="64" max="81" width="1.88671875" style="51" customWidth="1"/>
    <col min="82" max="83" width="2.6640625" style="51" customWidth="1"/>
    <col min="84" max="84" width="3.77734375" style="51" customWidth="1"/>
    <col min="85" max="87" width="2.77734375" style="51" customWidth="1"/>
    <col min="88" max="89" width="1.77734375" style="51" customWidth="1"/>
    <col min="90" max="94" width="2.21875" style="51" customWidth="1"/>
    <col min="95" max="95" width="8.44140625" style="51" customWidth="1"/>
    <col min="96" max="16384" width="9" style="51"/>
  </cols>
  <sheetData>
    <row r="1" spans="2:94" ht="29.95" customHeight="1"/>
    <row r="2" spans="2:94" ht="26.85" customHeight="1">
      <c r="C2" s="47" t="s">
        <v>1306</v>
      </c>
      <c r="D2" s="47"/>
      <c r="E2" s="47"/>
      <c r="F2" s="47"/>
      <c r="G2" s="47"/>
      <c r="H2" s="47"/>
      <c r="I2" s="47"/>
      <c r="J2" s="47"/>
      <c r="K2" s="47"/>
      <c r="L2" s="47"/>
      <c r="M2" s="47"/>
      <c r="N2" s="47"/>
      <c r="O2" s="47"/>
      <c r="P2" s="47"/>
      <c r="Q2" s="47"/>
      <c r="R2" s="47"/>
      <c r="S2" s="47"/>
      <c r="T2" s="47"/>
      <c r="U2" s="47"/>
      <c r="V2" s="47"/>
      <c r="W2" s="47"/>
      <c r="X2" s="47"/>
      <c r="Y2" s="47"/>
      <c r="Z2" s="47"/>
      <c r="AA2" s="47"/>
    </row>
    <row r="4" spans="2:94" ht="24.25" customHeight="1">
      <c r="B4" s="47" t="s">
        <v>1307</v>
      </c>
      <c r="C4" s="47"/>
      <c r="D4" s="47"/>
      <c r="E4" s="47"/>
      <c r="F4" s="47"/>
      <c r="G4" s="47"/>
      <c r="H4" s="47"/>
      <c r="I4" s="47"/>
      <c r="J4" s="47"/>
      <c r="K4" s="47"/>
      <c r="L4" s="47"/>
      <c r="M4" s="47"/>
      <c r="N4" s="47"/>
      <c r="O4" s="47"/>
      <c r="P4" s="47"/>
      <c r="Q4" s="47"/>
      <c r="R4" s="47"/>
      <c r="S4" s="47"/>
      <c r="T4" s="47"/>
      <c r="U4" s="47"/>
      <c r="CC4" s="438" t="s">
        <v>1308</v>
      </c>
      <c r="CD4" s="438"/>
      <c r="CE4" s="438"/>
      <c r="CF4" s="438"/>
      <c r="CG4" s="438"/>
      <c r="CH4" s="438"/>
      <c r="CI4" s="438"/>
      <c r="CJ4" s="438"/>
      <c r="CK4" s="438"/>
      <c r="CL4" s="438"/>
      <c r="CM4" s="438"/>
      <c r="CN4" s="438"/>
      <c r="CO4" s="438"/>
      <c r="CP4" s="438"/>
    </row>
    <row r="5" spans="2:94" ht="28.5" customHeight="1">
      <c r="B5" s="628" t="s">
        <v>1309</v>
      </c>
      <c r="C5" s="628"/>
      <c r="D5" s="628"/>
      <c r="E5" s="628"/>
      <c r="F5" s="628"/>
      <c r="G5" s="628"/>
      <c r="H5" s="628"/>
      <c r="I5" s="628"/>
      <c r="J5" s="628"/>
      <c r="K5" s="628" t="s">
        <v>1310</v>
      </c>
      <c r="L5" s="628"/>
      <c r="M5" s="628"/>
      <c r="N5" s="628"/>
      <c r="O5" s="628"/>
      <c r="P5" s="628"/>
      <c r="Q5" s="628"/>
      <c r="R5" s="628"/>
      <c r="S5" s="628"/>
      <c r="T5" s="621" t="s">
        <v>1311</v>
      </c>
      <c r="U5" s="621"/>
      <c r="V5" s="621"/>
      <c r="W5" s="621"/>
      <c r="X5" s="621"/>
      <c r="Y5" s="621" t="s">
        <v>1312</v>
      </c>
      <c r="Z5" s="621"/>
      <c r="AA5" s="621"/>
      <c r="AB5" s="621"/>
      <c r="AC5" s="621"/>
      <c r="AD5" s="621"/>
      <c r="AE5" s="621"/>
      <c r="AF5" s="621"/>
      <c r="AG5" s="621"/>
      <c r="AH5" s="621"/>
      <c r="AI5" s="621" t="s">
        <v>1313</v>
      </c>
      <c r="AJ5" s="621"/>
      <c r="AK5" s="621"/>
      <c r="AL5" s="621"/>
      <c r="AM5" s="621"/>
      <c r="AN5" s="621"/>
      <c r="AO5" s="621"/>
      <c r="AP5" s="621"/>
      <c r="AQ5" s="621"/>
      <c r="AR5" s="621"/>
      <c r="AS5" s="628" t="s">
        <v>1314</v>
      </c>
      <c r="AT5" s="628"/>
      <c r="AU5" s="628"/>
      <c r="AV5" s="628"/>
      <c r="AW5" s="628"/>
      <c r="AX5" s="621" t="s">
        <v>1315</v>
      </c>
      <c r="AY5" s="621"/>
      <c r="AZ5" s="621"/>
      <c r="BA5" s="621"/>
      <c r="BB5" s="621"/>
      <c r="BC5" s="621" t="s">
        <v>1316</v>
      </c>
      <c r="BD5" s="621"/>
      <c r="BE5" s="621"/>
      <c r="BF5" s="621"/>
      <c r="BG5" s="621"/>
      <c r="BH5" s="621"/>
      <c r="BI5" s="621"/>
      <c r="BJ5" s="621"/>
      <c r="BK5" s="621"/>
      <c r="BL5" s="621"/>
      <c r="BM5" s="621"/>
      <c r="BN5" s="621"/>
      <c r="BO5" s="621"/>
      <c r="BP5" s="621"/>
      <c r="BQ5" s="621"/>
      <c r="BR5" s="621"/>
      <c r="BS5" s="621"/>
      <c r="BT5" s="621"/>
      <c r="BU5" s="621"/>
      <c r="BV5" s="621"/>
      <c r="BW5" s="621"/>
      <c r="BX5" s="621"/>
      <c r="BY5" s="621"/>
      <c r="BZ5" s="621"/>
      <c r="CA5" s="621"/>
      <c r="CB5" s="621"/>
      <c r="CC5" s="621"/>
      <c r="CD5" s="621"/>
      <c r="CE5" s="621"/>
      <c r="CF5" s="621"/>
      <c r="CG5" s="621"/>
      <c r="CH5" s="621"/>
      <c r="CI5" s="621"/>
      <c r="CJ5" s="621"/>
      <c r="CK5" s="621"/>
      <c r="CL5" s="621"/>
      <c r="CM5" s="621"/>
      <c r="CN5" s="621"/>
      <c r="CO5" s="621"/>
      <c r="CP5" s="621"/>
    </row>
    <row r="6" spans="2:94" ht="28.5" customHeight="1">
      <c r="B6" s="628"/>
      <c r="C6" s="628"/>
      <c r="D6" s="628"/>
      <c r="E6" s="628"/>
      <c r="F6" s="628"/>
      <c r="G6" s="628"/>
      <c r="H6" s="628"/>
      <c r="I6" s="628"/>
      <c r="J6" s="628"/>
      <c r="K6" s="628"/>
      <c r="L6" s="628"/>
      <c r="M6" s="628"/>
      <c r="N6" s="628"/>
      <c r="O6" s="628"/>
      <c r="P6" s="628"/>
      <c r="Q6" s="628"/>
      <c r="R6" s="628"/>
      <c r="S6" s="628"/>
      <c r="T6" s="621"/>
      <c r="U6" s="621"/>
      <c r="V6" s="621"/>
      <c r="W6" s="621"/>
      <c r="X6" s="621"/>
      <c r="Y6" s="621" t="s">
        <v>1317</v>
      </c>
      <c r="Z6" s="621"/>
      <c r="AA6" s="621"/>
      <c r="AB6" s="621" t="s">
        <v>1318</v>
      </c>
      <c r="AC6" s="621"/>
      <c r="AD6" s="621"/>
      <c r="AE6" s="621" t="s">
        <v>153</v>
      </c>
      <c r="AF6" s="621"/>
      <c r="AG6" s="621"/>
      <c r="AH6" s="621"/>
      <c r="AI6" s="621" t="s">
        <v>1319</v>
      </c>
      <c r="AJ6" s="621"/>
      <c r="AK6" s="621"/>
      <c r="AL6" s="621" t="s">
        <v>1320</v>
      </c>
      <c r="AM6" s="621"/>
      <c r="AN6" s="621"/>
      <c r="AO6" s="621" t="s">
        <v>1321</v>
      </c>
      <c r="AP6" s="621"/>
      <c r="AQ6" s="621"/>
      <c r="AR6" s="621"/>
      <c r="AS6" s="628"/>
      <c r="AT6" s="628"/>
      <c r="AU6" s="628"/>
      <c r="AV6" s="628"/>
      <c r="AW6" s="628"/>
      <c r="AX6" s="621"/>
      <c r="AY6" s="621"/>
      <c r="AZ6" s="621"/>
      <c r="BA6" s="621"/>
      <c r="BB6" s="621"/>
      <c r="BC6" s="621" t="s">
        <v>1322</v>
      </c>
      <c r="BD6" s="621"/>
      <c r="BE6" s="621"/>
      <c r="BF6" s="621"/>
      <c r="BG6" s="621"/>
      <c r="BH6" s="621"/>
      <c r="BI6" s="621" t="s">
        <v>1323</v>
      </c>
      <c r="BJ6" s="621"/>
      <c r="BK6" s="621"/>
      <c r="BL6" s="621"/>
      <c r="BM6" s="621"/>
      <c r="BN6" s="621" t="s">
        <v>1324</v>
      </c>
      <c r="BO6" s="621"/>
      <c r="BP6" s="621"/>
      <c r="BQ6" s="621"/>
      <c r="BR6" s="621"/>
      <c r="BS6" s="621" t="s">
        <v>1325</v>
      </c>
      <c r="BT6" s="621"/>
      <c r="BU6" s="621"/>
      <c r="BV6" s="621"/>
      <c r="BW6" s="621"/>
      <c r="BX6" s="621"/>
      <c r="BY6" s="621" t="s">
        <v>1326</v>
      </c>
      <c r="BZ6" s="621"/>
      <c r="CA6" s="621"/>
      <c r="CB6" s="621"/>
      <c r="CC6" s="621"/>
      <c r="CD6" s="628" t="s">
        <v>1327</v>
      </c>
      <c r="CE6" s="628"/>
      <c r="CF6" s="628"/>
      <c r="CG6" s="621" t="s">
        <v>1328</v>
      </c>
      <c r="CH6" s="621"/>
      <c r="CI6" s="621"/>
      <c r="CJ6" s="621" t="s">
        <v>545</v>
      </c>
      <c r="CK6" s="621"/>
      <c r="CL6" s="621"/>
      <c r="CM6" s="621"/>
      <c r="CN6" s="621"/>
      <c r="CO6" s="621"/>
      <c r="CP6" s="621"/>
    </row>
    <row r="7" spans="2:94" ht="25.55" customHeight="1">
      <c r="B7" s="628" t="s">
        <v>1329</v>
      </c>
      <c r="C7" s="628"/>
      <c r="D7" s="628"/>
      <c r="E7" s="628"/>
      <c r="F7" s="628"/>
      <c r="G7" s="628"/>
      <c r="H7" s="628"/>
      <c r="I7" s="628"/>
      <c r="J7" s="628"/>
      <c r="K7" s="628" t="s">
        <v>1330</v>
      </c>
      <c r="L7" s="628"/>
      <c r="M7" s="628"/>
      <c r="N7" s="628"/>
      <c r="O7" s="628"/>
      <c r="P7" s="628"/>
      <c r="Q7" s="628"/>
      <c r="R7" s="628"/>
      <c r="S7" s="628"/>
      <c r="T7" s="730" t="s">
        <v>1331</v>
      </c>
      <c r="U7" s="731"/>
      <c r="V7" s="731"/>
      <c r="W7" s="731"/>
      <c r="X7" s="586"/>
      <c r="Y7" s="738">
        <v>388</v>
      </c>
      <c r="Z7" s="738"/>
      <c r="AA7" s="738"/>
      <c r="AB7" s="738">
        <v>613</v>
      </c>
      <c r="AC7" s="738"/>
      <c r="AD7" s="738"/>
      <c r="AE7" s="738">
        <v>1001</v>
      </c>
      <c r="AF7" s="738"/>
      <c r="AG7" s="738"/>
      <c r="AH7" s="738"/>
      <c r="AI7" s="739">
        <v>1</v>
      </c>
      <c r="AJ7" s="739"/>
      <c r="AK7" s="739"/>
      <c r="AL7" s="739">
        <v>1</v>
      </c>
      <c r="AM7" s="739"/>
      <c r="AN7" s="739"/>
      <c r="AO7" s="723">
        <v>57</v>
      </c>
      <c r="AP7" s="723"/>
      <c r="AQ7" s="723"/>
      <c r="AR7" s="723"/>
      <c r="AS7" s="723">
        <v>503027</v>
      </c>
      <c r="AT7" s="723"/>
      <c r="AU7" s="723"/>
      <c r="AV7" s="723"/>
      <c r="AW7" s="723"/>
      <c r="AX7" s="723">
        <v>1292191</v>
      </c>
      <c r="AY7" s="723"/>
      <c r="AZ7" s="723"/>
      <c r="BA7" s="723"/>
      <c r="BB7" s="723"/>
      <c r="BC7" s="729">
        <v>4497090</v>
      </c>
      <c r="BD7" s="729"/>
      <c r="BE7" s="729"/>
      <c r="BF7" s="729"/>
      <c r="BG7" s="729"/>
      <c r="BH7" s="729"/>
      <c r="BI7" s="729">
        <v>549954</v>
      </c>
      <c r="BJ7" s="729"/>
      <c r="BK7" s="729"/>
      <c r="BL7" s="729"/>
      <c r="BM7" s="729"/>
      <c r="BN7" s="729">
        <v>769711</v>
      </c>
      <c r="BO7" s="729"/>
      <c r="BP7" s="729"/>
      <c r="BQ7" s="729"/>
      <c r="BR7" s="729"/>
      <c r="BS7" s="628" t="s">
        <v>1332</v>
      </c>
      <c r="BT7" s="628"/>
      <c r="BU7" s="628"/>
      <c r="BV7" s="628"/>
      <c r="BW7" s="628"/>
      <c r="BX7" s="628"/>
      <c r="BY7" s="723">
        <v>111388</v>
      </c>
      <c r="BZ7" s="723"/>
      <c r="CA7" s="723"/>
      <c r="CB7" s="723"/>
      <c r="CC7" s="723"/>
      <c r="CD7" s="723">
        <v>56669</v>
      </c>
      <c r="CE7" s="723"/>
      <c r="CF7" s="723"/>
      <c r="CG7" s="723">
        <v>6825</v>
      </c>
      <c r="CH7" s="723"/>
      <c r="CI7" s="723"/>
      <c r="CJ7" s="240"/>
      <c r="CK7" s="240"/>
      <c r="CL7" s="724"/>
      <c r="CM7" s="724"/>
      <c r="CN7" s="724"/>
      <c r="CO7" s="724"/>
      <c r="CP7" s="724"/>
    </row>
    <row r="8" spans="2:94" ht="25.55" customHeight="1">
      <c r="B8" s="628"/>
      <c r="C8" s="628"/>
      <c r="D8" s="628"/>
      <c r="E8" s="628"/>
      <c r="F8" s="628"/>
      <c r="G8" s="628"/>
      <c r="H8" s="628"/>
      <c r="I8" s="628"/>
      <c r="J8" s="628"/>
      <c r="K8" s="628"/>
      <c r="L8" s="628"/>
      <c r="M8" s="628"/>
      <c r="N8" s="628"/>
      <c r="O8" s="628"/>
      <c r="P8" s="628"/>
      <c r="Q8" s="628"/>
      <c r="R8" s="628"/>
      <c r="S8" s="628"/>
      <c r="T8" s="732"/>
      <c r="U8" s="733"/>
      <c r="V8" s="733"/>
      <c r="W8" s="733"/>
      <c r="X8" s="734"/>
      <c r="Y8" s="738"/>
      <c r="Z8" s="738"/>
      <c r="AA8" s="738"/>
      <c r="AB8" s="738"/>
      <c r="AC8" s="738"/>
      <c r="AD8" s="738"/>
      <c r="AE8" s="738"/>
      <c r="AF8" s="738"/>
      <c r="AG8" s="738"/>
      <c r="AH8" s="738"/>
      <c r="AI8" s="739"/>
      <c r="AJ8" s="739"/>
      <c r="AK8" s="739"/>
      <c r="AL8" s="739"/>
      <c r="AM8" s="739"/>
      <c r="AN8" s="739"/>
      <c r="AO8" s="723"/>
      <c r="AP8" s="723"/>
      <c r="AQ8" s="723"/>
      <c r="AR8" s="723"/>
      <c r="AS8" s="723"/>
      <c r="AT8" s="723"/>
      <c r="AU8" s="723"/>
      <c r="AV8" s="723"/>
      <c r="AW8" s="723"/>
      <c r="AX8" s="723"/>
      <c r="AY8" s="723"/>
      <c r="AZ8" s="723"/>
      <c r="BA8" s="723"/>
      <c r="BB8" s="723"/>
      <c r="BC8" s="729"/>
      <c r="BD8" s="729"/>
      <c r="BE8" s="729"/>
      <c r="BF8" s="729"/>
      <c r="BG8" s="729"/>
      <c r="BH8" s="729"/>
      <c r="BI8" s="729"/>
      <c r="BJ8" s="729"/>
      <c r="BK8" s="729"/>
      <c r="BL8" s="729"/>
      <c r="BM8" s="729"/>
      <c r="BN8" s="729"/>
      <c r="BO8" s="729"/>
      <c r="BP8" s="729"/>
      <c r="BQ8" s="729"/>
      <c r="BR8" s="729"/>
      <c r="BS8" s="628"/>
      <c r="BT8" s="628"/>
      <c r="BU8" s="628"/>
      <c r="BV8" s="628"/>
      <c r="BW8" s="628"/>
      <c r="BX8" s="628"/>
      <c r="BY8" s="723"/>
      <c r="BZ8" s="723"/>
      <c r="CA8" s="723"/>
      <c r="CB8" s="723"/>
      <c r="CC8" s="723"/>
      <c r="CD8" s="723"/>
      <c r="CE8" s="723"/>
      <c r="CF8" s="723"/>
      <c r="CG8" s="723"/>
      <c r="CH8" s="723"/>
      <c r="CI8" s="723"/>
      <c r="CJ8" s="240"/>
      <c r="CK8" s="240"/>
      <c r="CL8" s="725" t="s">
        <v>1333</v>
      </c>
      <c r="CM8" s="725"/>
      <c r="CN8" s="725"/>
      <c r="CO8" s="725"/>
      <c r="CP8" s="725"/>
    </row>
    <row r="9" spans="2:94" ht="25.55" customHeight="1">
      <c r="B9" s="628"/>
      <c r="C9" s="628"/>
      <c r="D9" s="628"/>
      <c r="E9" s="628"/>
      <c r="F9" s="628"/>
      <c r="G9" s="628"/>
      <c r="H9" s="628"/>
      <c r="I9" s="628"/>
      <c r="J9" s="628"/>
      <c r="K9" s="628"/>
      <c r="L9" s="628"/>
      <c r="M9" s="628"/>
      <c r="N9" s="628"/>
      <c r="O9" s="628"/>
      <c r="P9" s="628"/>
      <c r="Q9" s="628"/>
      <c r="R9" s="628"/>
      <c r="S9" s="628"/>
      <c r="T9" s="732"/>
      <c r="U9" s="733"/>
      <c r="V9" s="733"/>
      <c r="W9" s="733"/>
      <c r="X9" s="734"/>
      <c r="Y9" s="738"/>
      <c r="Z9" s="738"/>
      <c r="AA9" s="738"/>
      <c r="AB9" s="738"/>
      <c r="AC9" s="738"/>
      <c r="AD9" s="738"/>
      <c r="AE9" s="738"/>
      <c r="AF9" s="738"/>
      <c r="AG9" s="738"/>
      <c r="AH9" s="738"/>
      <c r="AI9" s="739"/>
      <c r="AJ9" s="739"/>
      <c r="AK9" s="739"/>
      <c r="AL9" s="739"/>
      <c r="AM9" s="739"/>
      <c r="AN9" s="739"/>
      <c r="AO9" s="726" t="s">
        <v>1334</v>
      </c>
      <c r="AP9" s="726"/>
      <c r="AQ9" s="726"/>
      <c r="AR9" s="726"/>
      <c r="AS9" s="723"/>
      <c r="AT9" s="723"/>
      <c r="AU9" s="723"/>
      <c r="AV9" s="723"/>
      <c r="AW9" s="723"/>
      <c r="AX9" s="723"/>
      <c r="AY9" s="723"/>
      <c r="AZ9" s="723"/>
      <c r="BA9" s="723"/>
      <c r="BB9" s="723"/>
      <c r="BC9" s="729"/>
      <c r="BD9" s="729"/>
      <c r="BE9" s="729"/>
      <c r="BF9" s="729"/>
      <c r="BG9" s="729"/>
      <c r="BH9" s="729"/>
      <c r="BI9" s="729"/>
      <c r="BJ9" s="729"/>
      <c r="BK9" s="729"/>
      <c r="BL9" s="729"/>
      <c r="BM9" s="729"/>
      <c r="BN9" s="729"/>
      <c r="BO9" s="729"/>
      <c r="BP9" s="729"/>
      <c r="BQ9" s="729"/>
      <c r="BR9" s="729"/>
      <c r="BS9" s="628"/>
      <c r="BT9" s="628"/>
      <c r="BU9" s="628"/>
      <c r="BV9" s="628"/>
      <c r="BW9" s="628"/>
      <c r="BX9" s="628"/>
      <c r="BY9" s="723"/>
      <c r="BZ9" s="723"/>
      <c r="CA9" s="723"/>
      <c r="CB9" s="723"/>
      <c r="CC9" s="723"/>
      <c r="CD9" s="723"/>
      <c r="CE9" s="723"/>
      <c r="CF9" s="723"/>
      <c r="CG9" s="723"/>
      <c r="CH9" s="723"/>
      <c r="CI9" s="723"/>
      <c r="CJ9" s="240"/>
      <c r="CK9" s="240"/>
      <c r="CL9" s="724">
        <v>3054</v>
      </c>
      <c r="CM9" s="724"/>
      <c r="CN9" s="724"/>
      <c r="CO9" s="724"/>
      <c r="CP9" s="724"/>
    </row>
    <row r="10" spans="2:94" ht="25.55" customHeight="1">
      <c r="B10" s="628"/>
      <c r="C10" s="628"/>
      <c r="D10" s="628"/>
      <c r="E10" s="628"/>
      <c r="F10" s="628"/>
      <c r="G10" s="628"/>
      <c r="H10" s="628"/>
      <c r="I10" s="628"/>
      <c r="J10" s="628"/>
      <c r="K10" s="628"/>
      <c r="L10" s="628"/>
      <c r="M10" s="628"/>
      <c r="N10" s="628"/>
      <c r="O10" s="628"/>
      <c r="P10" s="628"/>
      <c r="Q10" s="628"/>
      <c r="R10" s="628"/>
      <c r="S10" s="628"/>
      <c r="T10" s="732"/>
      <c r="U10" s="733"/>
      <c r="V10" s="733"/>
      <c r="W10" s="733"/>
      <c r="X10" s="734"/>
      <c r="Y10" s="738"/>
      <c r="Z10" s="738"/>
      <c r="AA10" s="738"/>
      <c r="AB10" s="738"/>
      <c r="AC10" s="738"/>
      <c r="AD10" s="738"/>
      <c r="AE10" s="738"/>
      <c r="AF10" s="738"/>
      <c r="AG10" s="738"/>
      <c r="AH10" s="738"/>
      <c r="AI10" s="739"/>
      <c r="AJ10" s="739"/>
      <c r="AK10" s="739"/>
      <c r="AL10" s="739"/>
      <c r="AM10" s="739"/>
      <c r="AN10" s="739"/>
      <c r="AO10" s="726"/>
      <c r="AP10" s="726"/>
      <c r="AQ10" s="726"/>
      <c r="AR10" s="726"/>
      <c r="AS10" s="723"/>
      <c r="AT10" s="723"/>
      <c r="AU10" s="723"/>
      <c r="AV10" s="723"/>
      <c r="AW10" s="723"/>
      <c r="AX10" s="723"/>
      <c r="AY10" s="723"/>
      <c r="AZ10" s="723"/>
      <c r="BA10" s="723"/>
      <c r="BB10" s="723"/>
      <c r="BC10" s="729"/>
      <c r="BD10" s="729"/>
      <c r="BE10" s="729"/>
      <c r="BF10" s="729"/>
      <c r="BG10" s="729"/>
      <c r="BH10" s="729"/>
      <c r="BI10" s="729"/>
      <c r="BJ10" s="729"/>
      <c r="BK10" s="729"/>
      <c r="BL10" s="729"/>
      <c r="BM10" s="729"/>
      <c r="BN10" s="729"/>
      <c r="BO10" s="729"/>
      <c r="BP10" s="729"/>
      <c r="BQ10" s="729"/>
      <c r="BR10" s="729"/>
      <c r="BS10" s="723">
        <v>1967550</v>
      </c>
      <c r="BT10" s="723"/>
      <c r="BU10" s="723"/>
      <c r="BV10" s="723"/>
      <c r="BW10" s="723"/>
      <c r="BX10" s="723"/>
      <c r="BY10" s="723"/>
      <c r="BZ10" s="723"/>
      <c r="CA10" s="723"/>
      <c r="CB10" s="723"/>
      <c r="CC10" s="723"/>
      <c r="CD10" s="723"/>
      <c r="CE10" s="723"/>
      <c r="CF10" s="723"/>
      <c r="CG10" s="723"/>
      <c r="CH10" s="723"/>
      <c r="CI10" s="723"/>
      <c r="CJ10" s="240"/>
      <c r="CK10" s="240"/>
      <c r="CL10" s="727" t="s">
        <v>1335</v>
      </c>
      <c r="CM10" s="727"/>
      <c r="CN10" s="727"/>
      <c r="CO10" s="727"/>
      <c r="CP10" s="727"/>
    </row>
    <row r="11" spans="2:94" ht="25.55" customHeight="1">
      <c r="B11" s="628"/>
      <c r="C11" s="628"/>
      <c r="D11" s="628"/>
      <c r="E11" s="628"/>
      <c r="F11" s="628"/>
      <c r="G11" s="628"/>
      <c r="H11" s="628"/>
      <c r="I11" s="628"/>
      <c r="J11" s="628"/>
      <c r="K11" s="628"/>
      <c r="L11" s="628"/>
      <c r="M11" s="628"/>
      <c r="N11" s="628"/>
      <c r="O11" s="628"/>
      <c r="P11" s="628"/>
      <c r="Q11" s="628"/>
      <c r="R11" s="628"/>
      <c r="S11" s="628"/>
      <c r="T11" s="735"/>
      <c r="U11" s="736"/>
      <c r="V11" s="736"/>
      <c r="W11" s="736"/>
      <c r="X11" s="737"/>
      <c r="Y11" s="738"/>
      <c r="Z11" s="738"/>
      <c r="AA11" s="738"/>
      <c r="AB11" s="738"/>
      <c r="AC11" s="738"/>
      <c r="AD11" s="738"/>
      <c r="AE11" s="738"/>
      <c r="AF11" s="738"/>
      <c r="AG11" s="738"/>
      <c r="AH11" s="738"/>
      <c r="AI11" s="739"/>
      <c r="AJ11" s="739"/>
      <c r="AK11" s="739"/>
      <c r="AL11" s="739"/>
      <c r="AM11" s="739"/>
      <c r="AN11" s="739"/>
      <c r="AO11" s="726"/>
      <c r="AP11" s="726"/>
      <c r="AQ11" s="726"/>
      <c r="AR11" s="726"/>
      <c r="AS11" s="723"/>
      <c r="AT11" s="723"/>
      <c r="AU11" s="723"/>
      <c r="AV11" s="723"/>
      <c r="AW11" s="723"/>
      <c r="AX11" s="723"/>
      <c r="AY11" s="723"/>
      <c r="AZ11" s="723"/>
      <c r="BA11" s="723"/>
      <c r="BB11" s="723"/>
      <c r="BC11" s="729"/>
      <c r="BD11" s="729"/>
      <c r="BE11" s="729"/>
      <c r="BF11" s="729"/>
      <c r="BG11" s="729"/>
      <c r="BH11" s="729"/>
      <c r="BI11" s="729"/>
      <c r="BJ11" s="729"/>
      <c r="BK11" s="729"/>
      <c r="BL11" s="729"/>
      <c r="BM11" s="729"/>
      <c r="BN11" s="729"/>
      <c r="BO11" s="729"/>
      <c r="BP11" s="729"/>
      <c r="BQ11" s="729"/>
      <c r="BR11" s="729"/>
      <c r="BS11" s="723"/>
      <c r="BT11" s="723"/>
      <c r="BU11" s="723"/>
      <c r="BV11" s="723"/>
      <c r="BW11" s="723"/>
      <c r="BX11" s="723"/>
      <c r="BY11" s="723"/>
      <c r="BZ11" s="723"/>
      <c r="CA11" s="723"/>
      <c r="CB11" s="723"/>
      <c r="CC11" s="723"/>
      <c r="CD11" s="723"/>
      <c r="CE11" s="723"/>
      <c r="CF11" s="723"/>
      <c r="CG11" s="723"/>
      <c r="CH11" s="723"/>
      <c r="CI11" s="723"/>
      <c r="CJ11" s="241"/>
      <c r="CK11" s="241"/>
      <c r="CL11" s="728">
        <v>171207</v>
      </c>
      <c r="CM11" s="728"/>
      <c r="CN11" s="728"/>
      <c r="CO11" s="728"/>
      <c r="CP11" s="728"/>
    </row>
    <row r="12" spans="2:94" ht="24.05" customHeight="1">
      <c r="CM12" s="51" t="s">
        <v>1336</v>
      </c>
    </row>
    <row r="13" spans="2:94" ht="24.05" customHeight="1"/>
    <row r="14" spans="2:94" ht="24.05" customHeight="1"/>
    <row r="16" spans="2:94" ht="24.25" customHeight="1">
      <c r="C16" s="632" t="s">
        <v>1337</v>
      </c>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BC16" s="56"/>
      <c r="BD16" s="56"/>
      <c r="BE16" s="56"/>
      <c r="BF16" s="56"/>
      <c r="BG16" s="715" t="s">
        <v>1338</v>
      </c>
      <c r="BH16" s="716"/>
      <c r="BI16" s="716"/>
      <c r="BJ16" s="716"/>
      <c r="BK16" s="716"/>
      <c r="BL16" s="716"/>
      <c r="BM16" s="716"/>
      <c r="BN16" s="716"/>
      <c r="BO16" s="716"/>
      <c r="BP16" s="716"/>
      <c r="BQ16" s="716"/>
      <c r="BR16" s="716"/>
      <c r="BS16" s="716"/>
      <c r="BT16" s="716"/>
      <c r="BU16" s="717"/>
      <c r="BV16" s="718" t="s">
        <v>1339</v>
      </c>
      <c r="BW16" s="719"/>
      <c r="BX16" s="719"/>
      <c r="BY16" s="719"/>
      <c r="BZ16" s="719"/>
      <c r="CA16" s="719"/>
      <c r="CB16" s="719"/>
      <c r="CC16" s="719"/>
      <c r="CD16" s="719"/>
      <c r="CE16" s="720"/>
    </row>
    <row r="17" spans="2:83" ht="20.95" customHeight="1">
      <c r="B17" s="621"/>
      <c r="C17" s="621"/>
      <c r="D17" s="621"/>
      <c r="E17" s="621"/>
      <c r="F17" s="621"/>
      <c r="G17" s="621"/>
      <c r="H17" s="621"/>
      <c r="I17" s="621"/>
      <c r="J17" s="621"/>
      <c r="K17" s="621" t="s">
        <v>1340</v>
      </c>
      <c r="L17" s="621"/>
      <c r="M17" s="621"/>
      <c r="N17" s="621"/>
      <c r="O17" s="621"/>
      <c r="P17" s="621"/>
      <c r="Q17" s="621"/>
      <c r="R17" s="621"/>
      <c r="S17" s="621"/>
      <c r="T17" s="621"/>
      <c r="U17" s="621"/>
      <c r="V17" s="621"/>
      <c r="W17" s="621"/>
      <c r="X17" s="621"/>
      <c r="Y17" s="621"/>
      <c r="Z17" s="621"/>
      <c r="AA17" s="621"/>
      <c r="AB17" s="621"/>
      <c r="AC17" s="621"/>
      <c r="AD17" s="621"/>
      <c r="AE17" s="621" t="s">
        <v>1341</v>
      </c>
      <c r="AF17" s="621"/>
      <c r="AG17" s="621"/>
      <c r="AH17" s="621"/>
      <c r="AI17" s="621"/>
      <c r="AJ17" s="621"/>
      <c r="AK17" s="621"/>
      <c r="AL17" s="621"/>
      <c r="AM17" s="621"/>
      <c r="AN17" s="621"/>
      <c r="AO17" s="621"/>
      <c r="AP17" s="621"/>
      <c r="AQ17" s="621"/>
      <c r="AR17" s="621"/>
      <c r="AS17" s="621"/>
      <c r="AT17" s="621"/>
      <c r="AU17" s="621"/>
      <c r="AV17" s="621"/>
      <c r="AW17" s="621"/>
      <c r="AX17" s="621"/>
      <c r="AY17" s="621"/>
      <c r="AZ17" s="621"/>
      <c r="BA17" s="621"/>
      <c r="BB17" s="621"/>
      <c r="BC17" s="621"/>
      <c r="BD17" s="621"/>
      <c r="BE17" s="621"/>
      <c r="BF17" s="621"/>
      <c r="BG17" s="621" t="s">
        <v>1342</v>
      </c>
      <c r="BH17" s="621"/>
      <c r="BI17" s="621"/>
      <c r="BJ17" s="621"/>
      <c r="BK17" s="621"/>
      <c r="BL17" s="621"/>
      <c r="BM17" s="621"/>
      <c r="BN17" s="621"/>
      <c r="BO17" s="621"/>
      <c r="BP17" s="621"/>
      <c r="BQ17" s="621"/>
      <c r="BR17" s="621"/>
      <c r="BS17" s="621"/>
      <c r="BT17" s="621"/>
      <c r="BU17" s="621"/>
      <c r="BV17" s="591" t="s">
        <v>1343</v>
      </c>
      <c r="BW17" s="591"/>
      <c r="BX17" s="591"/>
      <c r="BY17" s="591"/>
      <c r="BZ17" s="591"/>
      <c r="CA17" s="591"/>
      <c r="CB17" s="591"/>
      <c r="CC17" s="591"/>
      <c r="CD17" s="591"/>
      <c r="CE17" s="721"/>
    </row>
    <row r="18" spans="2:83" ht="20.95" customHeight="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1"/>
      <c r="BG18" s="621" t="s">
        <v>1317</v>
      </c>
      <c r="BH18" s="621"/>
      <c r="BI18" s="621"/>
      <c r="BJ18" s="621"/>
      <c r="BK18" s="621"/>
      <c r="BL18" s="621" t="s">
        <v>1318</v>
      </c>
      <c r="BM18" s="621"/>
      <c r="BN18" s="621"/>
      <c r="BO18" s="621"/>
      <c r="BP18" s="621"/>
      <c r="BQ18" s="621" t="s">
        <v>153</v>
      </c>
      <c r="BR18" s="621"/>
      <c r="BS18" s="621"/>
      <c r="BT18" s="621"/>
      <c r="BU18" s="621"/>
      <c r="BV18" s="449"/>
      <c r="BW18" s="449"/>
      <c r="BX18" s="449"/>
      <c r="BY18" s="449"/>
      <c r="BZ18" s="449"/>
      <c r="CA18" s="449"/>
      <c r="CB18" s="449"/>
      <c r="CC18" s="449"/>
      <c r="CD18" s="449"/>
      <c r="CE18" s="722"/>
    </row>
    <row r="19" spans="2:83" ht="25.55" customHeight="1">
      <c r="B19" s="621" t="s">
        <v>1344</v>
      </c>
      <c r="C19" s="621"/>
      <c r="D19" s="621"/>
      <c r="E19" s="621"/>
      <c r="F19" s="621"/>
      <c r="G19" s="621"/>
      <c r="H19" s="621"/>
      <c r="I19" s="621"/>
      <c r="J19" s="621"/>
      <c r="K19" s="620" t="s">
        <v>1345</v>
      </c>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710" t="s">
        <v>624</v>
      </c>
      <c r="BH19" s="711"/>
      <c r="BI19" s="702"/>
      <c r="BJ19" s="712" t="s">
        <v>1346</v>
      </c>
      <c r="BK19" s="713"/>
      <c r="BL19" s="710" t="s">
        <v>624</v>
      </c>
      <c r="BM19" s="711"/>
      <c r="BN19" s="702"/>
      <c r="BO19" s="712" t="s">
        <v>1346</v>
      </c>
      <c r="BP19" s="713"/>
      <c r="BQ19" s="714" t="s">
        <v>624</v>
      </c>
      <c r="BR19" s="711"/>
      <c r="BS19" s="702"/>
      <c r="BT19" s="712" t="s">
        <v>1346</v>
      </c>
      <c r="BU19" s="713"/>
      <c r="BV19" s="708">
        <v>31</v>
      </c>
      <c r="BW19" s="702"/>
      <c r="BX19" s="702"/>
      <c r="BY19" s="702"/>
      <c r="BZ19" s="702"/>
      <c r="CA19" s="702"/>
      <c r="CB19" s="702"/>
      <c r="CC19" s="702"/>
      <c r="CD19" s="702"/>
      <c r="CE19" s="242" t="s">
        <v>1346</v>
      </c>
    </row>
    <row r="20" spans="2:83" ht="25.55" customHeight="1">
      <c r="B20" s="705" t="s">
        <v>1347</v>
      </c>
      <c r="C20" s="705"/>
      <c r="D20" s="705"/>
      <c r="E20" s="705"/>
      <c r="F20" s="705"/>
      <c r="G20" s="705"/>
      <c r="H20" s="705"/>
      <c r="I20" s="705"/>
      <c r="J20" s="705"/>
      <c r="K20" s="620" t="s">
        <v>1348</v>
      </c>
      <c r="L20" s="620"/>
      <c r="M20" s="620"/>
      <c r="N20" s="620"/>
      <c r="O20" s="620"/>
      <c r="P20" s="620"/>
      <c r="Q20" s="620"/>
      <c r="R20" s="620"/>
      <c r="S20" s="620"/>
      <c r="T20" s="620"/>
      <c r="U20" s="620"/>
      <c r="V20" s="620"/>
      <c r="W20" s="620"/>
      <c r="X20" s="620"/>
      <c r="Y20" s="620"/>
      <c r="Z20" s="620"/>
      <c r="AA20" s="620"/>
      <c r="AB20" s="620"/>
      <c r="AC20" s="620"/>
      <c r="AD20" s="620"/>
      <c r="AE20" s="620" t="s">
        <v>1349</v>
      </c>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709">
        <v>57</v>
      </c>
      <c r="BH20" s="709"/>
      <c r="BI20" s="709"/>
      <c r="BJ20" s="709"/>
      <c r="BK20" s="709"/>
      <c r="BL20" s="709">
        <v>54</v>
      </c>
      <c r="BM20" s="709"/>
      <c r="BN20" s="709"/>
      <c r="BO20" s="709"/>
      <c r="BP20" s="709"/>
      <c r="BQ20" s="709">
        <f t="shared" ref="BQ20:BQ27" si="0">SUM(BG20+BL20)</f>
        <v>111</v>
      </c>
      <c r="BR20" s="709"/>
      <c r="BS20" s="709"/>
      <c r="BT20" s="709"/>
      <c r="BU20" s="709"/>
      <c r="BV20" s="438">
        <v>7</v>
      </c>
      <c r="BW20" s="707"/>
      <c r="BX20" s="707"/>
      <c r="BY20" s="707"/>
      <c r="BZ20" s="707"/>
      <c r="CA20" s="707"/>
      <c r="CB20" s="707"/>
      <c r="CC20" s="707"/>
      <c r="CD20" s="707"/>
      <c r="CE20" s="243"/>
    </row>
    <row r="21" spans="2:83" ht="25.55" customHeight="1">
      <c r="B21" s="621" t="s">
        <v>1350</v>
      </c>
      <c r="C21" s="621"/>
      <c r="D21" s="621"/>
      <c r="E21" s="621"/>
      <c r="F21" s="621"/>
      <c r="G21" s="621"/>
      <c r="H21" s="621"/>
      <c r="I21" s="621"/>
      <c r="J21" s="621"/>
      <c r="K21" s="620" t="s">
        <v>1351</v>
      </c>
      <c r="L21" s="620"/>
      <c r="M21" s="620"/>
      <c r="N21" s="620"/>
      <c r="O21" s="620"/>
      <c r="P21" s="620"/>
      <c r="Q21" s="620"/>
      <c r="R21" s="620"/>
      <c r="S21" s="620"/>
      <c r="T21" s="620"/>
      <c r="U21" s="620"/>
      <c r="V21" s="620"/>
      <c r="W21" s="620"/>
      <c r="X21" s="620"/>
      <c r="Y21" s="620"/>
      <c r="Z21" s="620"/>
      <c r="AA21" s="620"/>
      <c r="AB21" s="620"/>
      <c r="AC21" s="620"/>
      <c r="AD21" s="620"/>
      <c r="AE21" s="620" t="s">
        <v>1352</v>
      </c>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706">
        <v>24</v>
      </c>
      <c r="BH21" s="706"/>
      <c r="BI21" s="706"/>
      <c r="BJ21" s="706"/>
      <c r="BK21" s="706"/>
      <c r="BL21" s="706">
        <v>109</v>
      </c>
      <c r="BM21" s="706"/>
      <c r="BN21" s="706"/>
      <c r="BO21" s="706"/>
      <c r="BP21" s="706"/>
      <c r="BQ21" s="706">
        <f t="shared" si="0"/>
        <v>133</v>
      </c>
      <c r="BR21" s="706"/>
      <c r="BS21" s="706"/>
      <c r="BT21" s="706"/>
      <c r="BU21" s="706"/>
      <c r="BV21" s="701">
        <v>2</v>
      </c>
      <c r="BW21" s="702"/>
      <c r="BX21" s="702"/>
      <c r="BY21" s="702"/>
      <c r="BZ21" s="702"/>
      <c r="CA21" s="702"/>
      <c r="CB21" s="702"/>
      <c r="CC21" s="702"/>
      <c r="CD21" s="702"/>
      <c r="CE21" s="246"/>
    </row>
    <row r="22" spans="2:83" ht="25.55" customHeight="1">
      <c r="B22" s="621" t="s">
        <v>1353</v>
      </c>
      <c r="C22" s="621"/>
      <c r="D22" s="621"/>
      <c r="E22" s="621"/>
      <c r="F22" s="621"/>
      <c r="G22" s="621"/>
      <c r="H22" s="621"/>
      <c r="I22" s="621"/>
      <c r="J22" s="621"/>
      <c r="K22" s="620" t="s">
        <v>1354</v>
      </c>
      <c r="L22" s="620"/>
      <c r="M22" s="620"/>
      <c r="N22" s="620"/>
      <c r="O22" s="620"/>
      <c r="P22" s="620"/>
      <c r="Q22" s="620"/>
      <c r="R22" s="620"/>
      <c r="S22" s="620"/>
      <c r="T22" s="620"/>
      <c r="U22" s="620"/>
      <c r="V22" s="620"/>
      <c r="W22" s="620"/>
      <c r="X22" s="620"/>
      <c r="Y22" s="620"/>
      <c r="Z22" s="620"/>
      <c r="AA22" s="620"/>
      <c r="AB22" s="620"/>
      <c r="AC22" s="620"/>
      <c r="AD22" s="620"/>
      <c r="AE22" s="620" t="s">
        <v>1355</v>
      </c>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706">
        <v>50</v>
      </c>
      <c r="BH22" s="706"/>
      <c r="BI22" s="706"/>
      <c r="BJ22" s="706"/>
      <c r="BK22" s="706"/>
      <c r="BL22" s="706">
        <v>30</v>
      </c>
      <c r="BM22" s="706"/>
      <c r="BN22" s="706"/>
      <c r="BO22" s="706"/>
      <c r="BP22" s="706"/>
      <c r="BQ22" s="706">
        <f t="shared" si="0"/>
        <v>80</v>
      </c>
      <c r="BR22" s="706"/>
      <c r="BS22" s="706"/>
      <c r="BT22" s="706"/>
      <c r="BU22" s="706"/>
      <c r="BV22" s="438">
        <v>0</v>
      </c>
      <c r="BW22" s="707"/>
      <c r="BX22" s="707"/>
      <c r="BY22" s="707"/>
      <c r="BZ22" s="707"/>
      <c r="CA22" s="707"/>
      <c r="CB22" s="707"/>
      <c r="CC22" s="707"/>
      <c r="CD22" s="707"/>
      <c r="CE22" s="243"/>
    </row>
    <row r="23" spans="2:83" ht="25.55" customHeight="1">
      <c r="B23" s="621" t="s">
        <v>1356</v>
      </c>
      <c r="C23" s="621"/>
      <c r="D23" s="621"/>
      <c r="E23" s="621"/>
      <c r="F23" s="621"/>
      <c r="G23" s="621"/>
      <c r="H23" s="621"/>
      <c r="I23" s="621"/>
      <c r="J23" s="621"/>
      <c r="K23" s="620" t="s">
        <v>1357</v>
      </c>
      <c r="L23" s="620"/>
      <c r="M23" s="620"/>
      <c r="N23" s="620"/>
      <c r="O23" s="620"/>
      <c r="P23" s="620"/>
      <c r="Q23" s="620"/>
      <c r="R23" s="620"/>
      <c r="S23" s="620"/>
      <c r="T23" s="620"/>
      <c r="U23" s="620"/>
      <c r="V23" s="620"/>
      <c r="W23" s="620"/>
      <c r="X23" s="620"/>
      <c r="Y23" s="620"/>
      <c r="Z23" s="620"/>
      <c r="AA23" s="620"/>
      <c r="AB23" s="620"/>
      <c r="AC23" s="620"/>
      <c r="AD23" s="620"/>
      <c r="AE23" s="620" t="s">
        <v>1358</v>
      </c>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706">
        <v>33</v>
      </c>
      <c r="BH23" s="706"/>
      <c r="BI23" s="706"/>
      <c r="BJ23" s="706"/>
      <c r="BK23" s="706"/>
      <c r="BL23" s="706">
        <v>80</v>
      </c>
      <c r="BM23" s="706"/>
      <c r="BN23" s="706"/>
      <c r="BO23" s="706"/>
      <c r="BP23" s="706"/>
      <c r="BQ23" s="706">
        <f t="shared" si="0"/>
        <v>113</v>
      </c>
      <c r="BR23" s="706"/>
      <c r="BS23" s="706"/>
      <c r="BT23" s="706"/>
      <c r="BU23" s="706"/>
      <c r="BV23" s="701">
        <v>1</v>
      </c>
      <c r="BW23" s="702"/>
      <c r="BX23" s="702"/>
      <c r="BY23" s="702"/>
      <c r="BZ23" s="702"/>
      <c r="CA23" s="702"/>
      <c r="CB23" s="702"/>
      <c r="CC23" s="702"/>
      <c r="CD23" s="702"/>
      <c r="CE23" s="246"/>
    </row>
    <row r="24" spans="2:83" ht="25.55" customHeight="1">
      <c r="B24" s="621" t="s">
        <v>1359</v>
      </c>
      <c r="C24" s="621"/>
      <c r="D24" s="621"/>
      <c r="E24" s="621"/>
      <c r="F24" s="621"/>
      <c r="G24" s="621"/>
      <c r="H24" s="621"/>
      <c r="I24" s="621"/>
      <c r="J24" s="621"/>
      <c r="K24" s="620" t="s">
        <v>1360</v>
      </c>
      <c r="L24" s="620"/>
      <c r="M24" s="620"/>
      <c r="N24" s="620"/>
      <c r="O24" s="620"/>
      <c r="P24" s="620"/>
      <c r="Q24" s="620"/>
      <c r="R24" s="620"/>
      <c r="S24" s="620"/>
      <c r="T24" s="620"/>
      <c r="U24" s="620"/>
      <c r="V24" s="620"/>
      <c r="W24" s="620"/>
      <c r="X24" s="620"/>
      <c r="Y24" s="620"/>
      <c r="Z24" s="620"/>
      <c r="AA24" s="620"/>
      <c r="AB24" s="620"/>
      <c r="AC24" s="620"/>
      <c r="AD24" s="620"/>
      <c r="AE24" s="620" t="s">
        <v>1361</v>
      </c>
      <c r="AF24" s="620"/>
      <c r="AG24" s="620"/>
      <c r="AH24" s="620"/>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706">
        <v>64</v>
      </c>
      <c r="BH24" s="706"/>
      <c r="BI24" s="706"/>
      <c r="BJ24" s="706"/>
      <c r="BK24" s="706"/>
      <c r="BL24" s="706">
        <v>69</v>
      </c>
      <c r="BM24" s="706"/>
      <c r="BN24" s="706"/>
      <c r="BO24" s="706"/>
      <c r="BP24" s="706"/>
      <c r="BQ24" s="706">
        <f t="shared" si="0"/>
        <v>133</v>
      </c>
      <c r="BR24" s="706"/>
      <c r="BS24" s="706"/>
      <c r="BT24" s="706"/>
      <c r="BU24" s="706"/>
      <c r="BV24" s="438">
        <v>6</v>
      </c>
      <c r="BW24" s="707"/>
      <c r="BX24" s="707"/>
      <c r="BY24" s="707"/>
      <c r="BZ24" s="707"/>
      <c r="CA24" s="707"/>
      <c r="CB24" s="707"/>
      <c r="CC24" s="707"/>
      <c r="CD24" s="707"/>
      <c r="CE24" s="243"/>
    </row>
    <row r="25" spans="2:83" ht="25.55" customHeight="1">
      <c r="B25" s="621" t="s">
        <v>1362</v>
      </c>
      <c r="C25" s="621"/>
      <c r="D25" s="621"/>
      <c r="E25" s="621"/>
      <c r="F25" s="621"/>
      <c r="G25" s="621"/>
      <c r="H25" s="621"/>
      <c r="I25" s="621"/>
      <c r="J25" s="621"/>
      <c r="K25" s="620" t="s">
        <v>1363</v>
      </c>
      <c r="L25" s="620"/>
      <c r="M25" s="620"/>
      <c r="N25" s="620"/>
      <c r="O25" s="620"/>
      <c r="P25" s="620"/>
      <c r="Q25" s="620"/>
      <c r="R25" s="620"/>
      <c r="S25" s="620"/>
      <c r="T25" s="620"/>
      <c r="U25" s="620"/>
      <c r="V25" s="620"/>
      <c r="W25" s="620"/>
      <c r="X25" s="620"/>
      <c r="Y25" s="620"/>
      <c r="Z25" s="620"/>
      <c r="AA25" s="620"/>
      <c r="AB25" s="620"/>
      <c r="AC25" s="620"/>
      <c r="AD25" s="620"/>
      <c r="AE25" s="620" t="s">
        <v>1364</v>
      </c>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706">
        <v>50</v>
      </c>
      <c r="BH25" s="706"/>
      <c r="BI25" s="706"/>
      <c r="BJ25" s="706"/>
      <c r="BK25" s="706"/>
      <c r="BL25" s="706">
        <v>50</v>
      </c>
      <c r="BM25" s="706"/>
      <c r="BN25" s="706"/>
      <c r="BO25" s="706"/>
      <c r="BP25" s="706"/>
      <c r="BQ25" s="706">
        <f t="shared" si="0"/>
        <v>100</v>
      </c>
      <c r="BR25" s="706"/>
      <c r="BS25" s="706"/>
      <c r="BT25" s="706"/>
      <c r="BU25" s="706"/>
      <c r="BV25" s="701">
        <v>2</v>
      </c>
      <c r="BW25" s="702"/>
      <c r="BX25" s="702"/>
      <c r="BY25" s="702"/>
      <c r="BZ25" s="702"/>
      <c r="CA25" s="702"/>
      <c r="CB25" s="702"/>
      <c r="CC25" s="702"/>
      <c r="CD25" s="702"/>
      <c r="CE25" s="246"/>
    </row>
    <row r="26" spans="2:83" ht="25.55" customHeight="1">
      <c r="B26" s="621" t="s">
        <v>1365</v>
      </c>
      <c r="C26" s="621"/>
      <c r="D26" s="621"/>
      <c r="E26" s="621"/>
      <c r="F26" s="621"/>
      <c r="G26" s="621"/>
      <c r="H26" s="621"/>
      <c r="I26" s="621"/>
      <c r="J26" s="621"/>
      <c r="K26" s="620" t="s">
        <v>1366</v>
      </c>
      <c r="L26" s="620"/>
      <c r="M26" s="620"/>
      <c r="N26" s="620"/>
      <c r="O26" s="620"/>
      <c r="P26" s="620"/>
      <c r="Q26" s="620"/>
      <c r="R26" s="620"/>
      <c r="S26" s="620"/>
      <c r="T26" s="620"/>
      <c r="U26" s="620"/>
      <c r="V26" s="620"/>
      <c r="W26" s="620"/>
      <c r="X26" s="620"/>
      <c r="Y26" s="620"/>
      <c r="Z26" s="620"/>
      <c r="AA26" s="620"/>
      <c r="AB26" s="620"/>
      <c r="AC26" s="620"/>
      <c r="AD26" s="620"/>
      <c r="AE26" s="620" t="s">
        <v>1367</v>
      </c>
      <c r="AF26" s="620"/>
      <c r="AG26" s="620"/>
      <c r="AH26" s="620"/>
      <c r="AI26" s="620"/>
      <c r="AJ26" s="620"/>
      <c r="AK26" s="620"/>
      <c r="AL26" s="620"/>
      <c r="AM26" s="620"/>
      <c r="AN26" s="620"/>
      <c r="AO26" s="620"/>
      <c r="AP26" s="620"/>
      <c r="AQ26" s="620"/>
      <c r="AR26" s="620"/>
      <c r="AS26" s="620"/>
      <c r="AT26" s="620"/>
      <c r="AU26" s="620"/>
      <c r="AV26" s="620"/>
      <c r="AW26" s="620"/>
      <c r="AX26" s="620"/>
      <c r="AY26" s="620"/>
      <c r="AZ26" s="620"/>
      <c r="BA26" s="620"/>
      <c r="BB26" s="620"/>
      <c r="BC26" s="620"/>
      <c r="BD26" s="620"/>
      <c r="BE26" s="620"/>
      <c r="BF26" s="620"/>
      <c r="BG26" s="706">
        <v>29</v>
      </c>
      <c r="BH26" s="706"/>
      <c r="BI26" s="706"/>
      <c r="BJ26" s="706"/>
      <c r="BK26" s="706"/>
      <c r="BL26" s="706">
        <v>74</v>
      </c>
      <c r="BM26" s="706"/>
      <c r="BN26" s="706"/>
      <c r="BO26" s="706"/>
      <c r="BP26" s="706"/>
      <c r="BQ26" s="706">
        <f t="shared" si="0"/>
        <v>103</v>
      </c>
      <c r="BR26" s="706"/>
      <c r="BS26" s="706"/>
      <c r="BT26" s="706"/>
      <c r="BU26" s="706"/>
      <c r="BV26" s="438">
        <v>0</v>
      </c>
      <c r="BW26" s="707"/>
      <c r="BX26" s="707"/>
      <c r="BY26" s="707"/>
      <c r="BZ26" s="707"/>
      <c r="CA26" s="707"/>
      <c r="CB26" s="707"/>
      <c r="CC26" s="707"/>
      <c r="CD26" s="707"/>
      <c r="CE26" s="243"/>
    </row>
    <row r="27" spans="2:83" ht="25.55" customHeight="1">
      <c r="B27" s="705" t="s">
        <v>1368</v>
      </c>
      <c r="C27" s="705"/>
      <c r="D27" s="705"/>
      <c r="E27" s="705"/>
      <c r="F27" s="705"/>
      <c r="G27" s="705"/>
      <c r="H27" s="705"/>
      <c r="I27" s="705"/>
      <c r="J27" s="705"/>
      <c r="K27" s="620" t="s">
        <v>1369</v>
      </c>
      <c r="L27" s="620"/>
      <c r="M27" s="620"/>
      <c r="N27" s="620"/>
      <c r="O27" s="620"/>
      <c r="P27" s="620"/>
      <c r="Q27" s="620"/>
      <c r="R27" s="620"/>
      <c r="S27" s="620"/>
      <c r="T27" s="620"/>
      <c r="U27" s="620"/>
      <c r="V27" s="620"/>
      <c r="W27" s="620"/>
      <c r="X27" s="620"/>
      <c r="Y27" s="620"/>
      <c r="Z27" s="620"/>
      <c r="AA27" s="620"/>
      <c r="AB27" s="620"/>
      <c r="AC27" s="620"/>
      <c r="AD27" s="620"/>
      <c r="AE27" s="620" t="s">
        <v>1370</v>
      </c>
      <c r="AF27" s="620"/>
      <c r="AG27" s="620"/>
      <c r="AH27" s="620"/>
      <c r="AI27" s="620"/>
      <c r="AJ27" s="620"/>
      <c r="AK27" s="620"/>
      <c r="AL27" s="620"/>
      <c r="AM27" s="620"/>
      <c r="AN27" s="620"/>
      <c r="AO27" s="620"/>
      <c r="AP27" s="620"/>
      <c r="AQ27" s="620"/>
      <c r="AR27" s="620"/>
      <c r="AS27" s="620"/>
      <c r="AT27" s="620"/>
      <c r="AU27" s="620"/>
      <c r="AV27" s="620"/>
      <c r="AW27" s="620"/>
      <c r="AX27" s="620"/>
      <c r="AY27" s="620"/>
      <c r="AZ27" s="620"/>
      <c r="BA27" s="620"/>
      <c r="BB27" s="620"/>
      <c r="BC27" s="620"/>
      <c r="BD27" s="620"/>
      <c r="BE27" s="620"/>
      <c r="BF27" s="620"/>
      <c r="BG27" s="706">
        <v>81</v>
      </c>
      <c r="BH27" s="706"/>
      <c r="BI27" s="706"/>
      <c r="BJ27" s="706"/>
      <c r="BK27" s="706"/>
      <c r="BL27" s="706">
        <v>147</v>
      </c>
      <c r="BM27" s="706"/>
      <c r="BN27" s="706"/>
      <c r="BO27" s="706"/>
      <c r="BP27" s="706"/>
      <c r="BQ27" s="706">
        <f t="shared" si="0"/>
        <v>228</v>
      </c>
      <c r="BR27" s="706"/>
      <c r="BS27" s="706"/>
      <c r="BT27" s="706"/>
      <c r="BU27" s="706"/>
      <c r="BV27" s="701">
        <v>8</v>
      </c>
      <c r="BW27" s="702"/>
      <c r="BX27" s="702"/>
      <c r="BY27" s="702"/>
      <c r="BZ27" s="702"/>
      <c r="CA27" s="702"/>
      <c r="CB27" s="702"/>
      <c r="CC27" s="702"/>
      <c r="CD27" s="702"/>
      <c r="CE27" s="246"/>
    </row>
    <row r="28" spans="2:83" ht="25.55" customHeight="1">
      <c r="B28" s="453" t="s">
        <v>1371</v>
      </c>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454"/>
      <c r="BG28" s="703">
        <f>SUM(BG20:BK27)</f>
        <v>388</v>
      </c>
      <c r="BH28" s="703"/>
      <c r="BI28" s="703"/>
      <c r="BJ28" s="703"/>
      <c r="BK28" s="703"/>
      <c r="BL28" s="703">
        <f>SUM(BL20:BP27)</f>
        <v>613</v>
      </c>
      <c r="BM28" s="703"/>
      <c r="BN28" s="703"/>
      <c r="BO28" s="703"/>
      <c r="BP28" s="703"/>
      <c r="BQ28" s="703">
        <f>SUM(BQ20:BU27)</f>
        <v>1001</v>
      </c>
      <c r="BR28" s="703"/>
      <c r="BS28" s="703"/>
      <c r="BT28" s="703"/>
      <c r="BU28" s="703"/>
      <c r="BV28" s="450">
        <f>SUM(BV19:CD27)</f>
        <v>57</v>
      </c>
      <c r="BW28" s="704"/>
      <c r="BX28" s="704"/>
      <c r="BY28" s="704"/>
      <c r="BZ28" s="704"/>
      <c r="CA28" s="704"/>
      <c r="CB28" s="704"/>
      <c r="CC28" s="704"/>
      <c r="CD28" s="704"/>
      <c r="CE28" s="248"/>
    </row>
    <row r="29" spans="2:83" ht="24.05" customHeight="1"/>
    <row r="30" spans="2:83" ht="24.05" customHeight="1">
      <c r="C30" s="700" t="s">
        <v>1372</v>
      </c>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row>
    <row r="31" spans="2:83" ht="20.149999999999999" customHeight="1"/>
    <row r="38" spans="3:94" ht="14.25" customHeight="1">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row>
  </sheetData>
  <sheetProtection selectLockedCells="1" selectUnlockedCells="1"/>
  <mergeCells count="131">
    <mergeCell ref="CC4:CP4"/>
    <mergeCell ref="B5:J6"/>
    <mergeCell ref="K5:S6"/>
    <mergeCell ref="T5:X6"/>
    <mergeCell ref="Y5:AH5"/>
    <mergeCell ref="AI5:AR5"/>
    <mergeCell ref="AS5:AW6"/>
    <mergeCell ref="AX5:BB6"/>
    <mergeCell ref="BC5:CP5"/>
    <mergeCell ref="Y6:AA6"/>
    <mergeCell ref="CJ6:CP6"/>
    <mergeCell ref="BI6:BM6"/>
    <mergeCell ref="BN6:BR6"/>
    <mergeCell ref="BS6:BX6"/>
    <mergeCell ref="BY6:CC6"/>
    <mergeCell ref="CD6:CF6"/>
    <mergeCell ref="CG6:CI6"/>
    <mergeCell ref="AB6:AD6"/>
    <mergeCell ref="AE6:AH6"/>
    <mergeCell ref="AI6:AK6"/>
    <mergeCell ref="AL6:AN6"/>
    <mergeCell ref="AO6:AR6"/>
    <mergeCell ref="BC6:BH6"/>
    <mergeCell ref="B7:J11"/>
    <mergeCell ref="K7:S11"/>
    <mergeCell ref="T7:X11"/>
    <mergeCell ref="Y7:AA11"/>
    <mergeCell ref="AB7:AD11"/>
    <mergeCell ref="AE7:AH11"/>
    <mergeCell ref="AI7:AK11"/>
    <mergeCell ref="AL7:AN11"/>
    <mergeCell ref="AO7:AR8"/>
    <mergeCell ref="BY7:CC11"/>
    <mergeCell ref="CD7:CF11"/>
    <mergeCell ref="CG7:CI11"/>
    <mergeCell ref="CL7:CP7"/>
    <mergeCell ref="CL8:CP8"/>
    <mergeCell ref="AO9:AR11"/>
    <mergeCell ref="CL9:CP9"/>
    <mergeCell ref="BS10:BX11"/>
    <mergeCell ref="CL10:CP10"/>
    <mergeCell ref="CL11:CP11"/>
    <mergeCell ref="AS7:AW11"/>
    <mergeCell ref="AX7:BB11"/>
    <mergeCell ref="BC7:BH11"/>
    <mergeCell ref="BI7:BM11"/>
    <mergeCell ref="BN7:BR11"/>
    <mergeCell ref="BS7:BX9"/>
    <mergeCell ref="C16:AJ16"/>
    <mergeCell ref="BG16:BU16"/>
    <mergeCell ref="BV16:CE16"/>
    <mergeCell ref="B17:J18"/>
    <mergeCell ref="K17:AD18"/>
    <mergeCell ref="AE17:BF18"/>
    <mergeCell ref="BG17:BU17"/>
    <mergeCell ref="BV17:CE18"/>
    <mergeCell ref="BG18:BK18"/>
    <mergeCell ref="BL18:BP18"/>
    <mergeCell ref="BV19:CD19"/>
    <mergeCell ref="B20:J20"/>
    <mergeCell ref="K20:AD20"/>
    <mergeCell ref="AE20:BF20"/>
    <mergeCell ref="BG20:BK20"/>
    <mergeCell ref="BL20:BP20"/>
    <mergeCell ref="BQ20:BU20"/>
    <mergeCell ref="BV20:CD20"/>
    <mergeCell ref="BQ18:BU18"/>
    <mergeCell ref="B19:J19"/>
    <mergeCell ref="K19:AD19"/>
    <mergeCell ref="AE19:BF19"/>
    <mergeCell ref="BG19:BI19"/>
    <mergeCell ref="BJ19:BK19"/>
    <mergeCell ref="BL19:BN19"/>
    <mergeCell ref="BO19:BP19"/>
    <mergeCell ref="BQ19:BS19"/>
    <mergeCell ref="BT19:BU19"/>
    <mergeCell ref="BV21:CD21"/>
    <mergeCell ref="B22:J22"/>
    <mergeCell ref="K22:AD22"/>
    <mergeCell ref="AE22:BF22"/>
    <mergeCell ref="BG22:BK22"/>
    <mergeCell ref="BL22:BP22"/>
    <mergeCell ref="BQ22:BU22"/>
    <mergeCell ref="BV22:CD22"/>
    <mergeCell ref="B21:J21"/>
    <mergeCell ref="K21:AD21"/>
    <mergeCell ref="AE21:BF21"/>
    <mergeCell ref="BG21:BK21"/>
    <mergeCell ref="BL21:BP21"/>
    <mergeCell ref="BQ21:BU21"/>
    <mergeCell ref="BV23:CD23"/>
    <mergeCell ref="B24:J24"/>
    <mergeCell ref="K24:AD24"/>
    <mergeCell ref="AE24:BF24"/>
    <mergeCell ref="BG24:BK24"/>
    <mergeCell ref="BL24:BP24"/>
    <mergeCell ref="BQ24:BU24"/>
    <mergeCell ref="BV24:CD24"/>
    <mergeCell ref="B23:J23"/>
    <mergeCell ref="K23:AD23"/>
    <mergeCell ref="AE23:BF23"/>
    <mergeCell ref="BG23:BK23"/>
    <mergeCell ref="BL23:BP23"/>
    <mergeCell ref="BQ23:BU23"/>
    <mergeCell ref="BV25:CD25"/>
    <mergeCell ref="B26:J26"/>
    <mergeCell ref="K26:AD26"/>
    <mergeCell ref="AE26:BF26"/>
    <mergeCell ref="BG26:BK26"/>
    <mergeCell ref="BL26:BP26"/>
    <mergeCell ref="BQ26:BU26"/>
    <mergeCell ref="BV26:CD26"/>
    <mergeCell ref="B25:J25"/>
    <mergeCell ref="K25:AD25"/>
    <mergeCell ref="AE25:BF25"/>
    <mergeCell ref="BG25:BK25"/>
    <mergeCell ref="BL25:BP25"/>
    <mergeCell ref="BQ25:BU25"/>
    <mergeCell ref="C30:AW30"/>
    <mergeCell ref="BV27:CD27"/>
    <mergeCell ref="B28:BF28"/>
    <mergeCell ref="BG28:BK28"/>
    <mergeCell ref="BL28:BP28"/>
    <mergeCell ref="BQ28:BU28"/>
    <mergeCell ref="BV28:CD28"/>
    <mergeCell ref="B27:J27"/>
    <mergeCell ref="K27:AD27"/>
    <mergeCell ref="AE27:BF27"/>
    <mergeCell ref="BG27:BK27"/>
    <mergeCell ref="BL27:BP27"/>
    <mergeCell ref="BQ27:BU27"/>
  </mergeCells>
  <phoneticPr fontId="2"/>
  <pageMargins left="0.78740157480314965" right="0.39370078740157483" top="0.39370078740157483" bottom="0.39370078740157483" header="0" footer="0"/>
  <pageSetup paperSize="9" scale="65" firstPageNumber="0" orientation="landscape" horizontalDpi="300" verticalDpi="300" r:id="rId1"/>
  <headerFooter scaleWithDoc="0" alignWithMargins="0">
    <oddFooter>&amp;C&amp;"ＭＳ 明朝,標準"－３１－</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1634E-5341-4CF7-A380-0B1780511619}">
  <sheetPr codeName="Sheet34">
    <pageSetUpPr fitToPage="1"/>
  </sheetPr>
  <dimension ref="A1:S46"/>
  <sheetViews>
    <sheetView view="pageLayout" zoomScale="90" zoomScaleNormal="100" zoomScalePageLayoutView="90" workbookViewId="0">
      <selection activeCell="V1" sqref="V1:V1048576"/>
    </sheetView>
  </sheetViews>
  <sheetFormatPr defaultColWidth="9" defaultRowHeight="14.4"/>
  <cols>
    <col min="1" max="1" width="14.21875" style="51" customWidth="1"/>
    <col min="2" max="2" width="41" style="51" customWidth="1"/>
    <col min="3" max="3" width="32.5546875" style="51" customWidth="1"/>
    <col min="4" max="9" width="6.77734375" style="51" customWidth="1"/>
    <col min="10" max="10" width="9" style="51" customWidth="1"/>
    <col min="11" max="13" width="6.88671875" style="51" customWidth="1"/>
    <col min="14" max="14" width="10.21875" style="51" customWidth="1"/>
    <col min="15" max="15" width="7" style="51" customWidth="1"/>
    <col min="16" max="17" width="9.88671875" style="51" customWidth="1"/>
    <col min="18" max="18" width="7" style="51" customWidth="1"/>
    <col min="19" max="19" width="7.109375" style="51" customWidth="1"/>
    <col min="20" max="20" width="2.109375" style="51" customWidth="1"/>
    <col min="21" max="16384" width="9" style="51"/>
  </cols>
  <sheetData>
    <row r="1" spans="1:19" ht="23.25" customHeight="1">
      <c r="A1" s="444" t="s">
        <v>1373</v>
      </c>
      <c r="B1" s="444"/>
      <c r="O1" s="438" t="s">
        <v>1338</v>
      </c>
      <c r="P1" s="438"/>
      <c r="Q1" s="438"/>
      <c r="R1" s="438"/>
      <c r="S1" s="438"/>
    </row>
    <row r="2" spans="1:19" ht="17.05" customHeight="1">
      <c r="A2" s="628" t="s">
        <v>1374</v>
      </c>
      <c r="B2" s="705" t="s">
        <v>1375</v>
      </c>
      <c r="C2" s="705" t="s">
        <v>1311</v>
      </c>
      <c r="D2" s="705" t="s">
        <v>1376</v>
      </c>
      <c r="E2" s="705"/>
      <c r="F2" s="705"/>
      <c r="G2" s="705" t="s">
        <v>1377</v>
      </c>
      <c r="H2" s="705"/>
      <c r="I2" s="705"/>
      <c r="J2" s="622" t="s">
        <v>1378</v>
      </c>
      <c r="K2" s="705" t="s">
        <v>1379</v>
      </c>
      <c r="L2" s="705"/>
      <c r="M2" s="705"/>
      <c r="N2" s="774"/>
      <c r="O2" s="705"/>
      <c r="P2" s="774"/>
      <c r="Q2" s="705"/>
      <c r="R2" s="705"/>
      <c r="S2" s="705"/>
    </row>
    <row r="3" spans="1:19" ht="17.05" customHeight="1">
      <c r="A3" s="628"/>
      <c r="B3" s="705"/>
      <c r="C3" s="705"/>
      <c r="D3" s="705" t="s">
        <v>1317</v>
      </c>
      <c r="E3" s="705" t="s">
        <v>1318</v>
      </c>
      <c r="F3" s="705" t="s">
        <v>153</v>
      </c>
      <c r="G3" s="705" t="s">
        <v>1319</v>
      </c>
      <c r="H3" s="705" t="s">
        <v>1320</v>
      </c>
      <c r="I3" s="705" t="s">
        <v>1380</v>
      </c>
      <c r="J3" s="622"/>
      <c r="K3" s="770" t="s">
        <v>1381</v>
      </c>
      <c r="L3" s="770" t="s">
        <v>1382</v>
      </c>
      <c r="M3" s="770" t="s">
        <v>1383</v>
      </c>
      <c r="N3" s="249" t="s">
        <v>1384</v>
      </c>
      <c r="O3" s="773" t="s">
        <v>1385</v>
      </c>
      <c r="P3" s="249" t="s">
        <v>533</v>
      </c>
      <c r="Q3" s="775" t="s">
        <v>1386</v>
      </c>
      <c r="R3" s="622" t="s">
        <v>1387</v>
      </c>
      <c r="S3" s="622" t="s">
        <v>1388</v>
      </c>
    </row>
    <row r="4" spans="1:19" ht="17.05" customHeight="1">
      <c r="A4" s="628"/>
      <c r="B4" s="705"/>
      <c r="C4" s="705"/>
      <c r="D4" s="705"/>
      <c r="E4" s="705"/>
      <c r="F4" s="705"/>
      <c r="G4" s="705"/>
      <c r="H4" s="705"/>
      <c r="I4" s="705"/>
      <c r="J4" s="705"/>
      <c r="K4" s="771"/>
      <c r="L4" s="771"/>
      <c r="M4" s="771"/>
      <c r="N4" s="250" t="s">
        <v>1389</v>
      </c>
      <c r="O4" s="773"/>
      <c r="P4" s="250" t="s">
        <v>1390</v>
      </c>
      <c r="Q4" s="775"/>
      <c r="R4" s="622"/>
      <c r="S4" s="622"/>
    </row>
    <row r="5" spans="1:19" ht="17.05" customHeight="1">
      <c r="A5" s="628"/>
      <c r="B5" s="705"/>
      <c r="C5" s="705"/>
      <c r="D5" s="705"/>
      <c r="E5" s="705"/>
      <c r="F5" s="705"/>
      <c r="G5" s="705"/>
      <c r="H5" s="705"/>
      <c r="I5" s="705"/>
      <c r="J5" s="705"/>
      <c r="K5" s="772"/>
      <c r="L5" s="772"/>
      <c r="M5" s="772"/>
      <c r="N5" s="251" t="s">
        <v>1391</v>
      </c>
      <c r="O5" s="773"/>
      <c r="P5" s="251" t="s">
        <v>1391</v>
      </c>
      <c r="Q5" s="775"/>
      <c r="R5" s="622"/>
      <c r="S5" s="622"/>
    </row>
    <row r="6" spans="1:19" ht="20.95" customHeight="1">
      <c r="A6" s="252" t="s">
        <v>592</v>
      </c>
      <c r="B6" s="741" t="s">
        <v>1392</v>
      </c>
      <c r="C6" s="741" t="s">
        <v>1393</v>
      </c>
      <c r="D6" s="740">
        <v>32</v>
      </c>
      <c r="E6" s="740" t="s">
        <v>624</v>
      </c>
      <c r="F6" s="742">
        <v>32</v>
      </c>
      <c r="G6" s="740">
        <v>5</v>
      </c>
      <c r="H6" s="740">
        <v>2</v>
      </c>
      <c r="I6" s="740" t="s">
        <v>624</v>
      </c>
      <c r="J6" s="740" t="s">
        <v>624</v>
      </c>
      <c r="K6" s="740" t="s">
        <v>624</v>
      </c>
      <c r="L6" s="740">
        <v>200</v>
      </c>
      <c r="M6" s="740">
        <v>250</v>
      </c>
      <c r="N6" s="744" t="s">
        <v>624</v>
      </c>
      <c r="O6" s="740">
        <v>5</v>
      </c>
      <c r="P6" s="744" t="s">
        <v>624</v>
      </c>
      <c r="Q6" s="740" t="s">
        <v>624</v>
      </c>
      <c r="R6" s="740" t="s">
        <v>624</v>
      </c>
      <c r="S6" s="740" t="s">
        <v>624</v>
      </c>
    </row>
    <row r="7" spans="1:19" ht="20.95" customHeight="1">
      <c r="A7" s="252" t="s">
        <v>1394</v>
      </c>
      <c r="B7" s="741"/>
      <c r="C7" s="741"/>
      <c r="D7" s="740"/>
      <c r="E7" s="740"/>
      <c r="F7" s="742"/>
      <c r="G7" s="740"/>
      <c r="H7" s="740"/>
      <c r="I7" s="740"/>
      <c r="J7" s="740"/>
      <c r="K7" s="740"/>
      <c r="L7" s="740"/>
      <c r="M7" s="740"/>
      <c r="N7" s="740"/>
      <c r="O7" s="740"/>
      <c r="P7" s="740"/>
      <c r="Q7" s="740"/>
      <c r="R7" s="740"/>
      <c r="S7" s="740"/>
    </row>
    <row r="8" spans="1:19" ht="20.95" customHeight="1">
      <c r="A8" s="140" t="s">
        <v>560</v>
      </c>
      <c r="B8" s="741" t="s">
        <v>1395</v>
      </c>
      <c r="C8" s="741" t="s">
        <v>1396</v>
      </c>
      <c r="D8" s="740">
        <v>307</v>
      </c>
      <c r="E8" s="740">
        <v>19</v>
      </c>
      <c r="F8" s="742">
        <f>D8+E8</f>
        <v>326</v>
      </c>
      <c r="G8" s="740">
        <v>10</v>
      </c>
      <c r="H8" s="740">
        <v>2</v>
      </c>
      <c r="I8" s="740">
        <v>1</v>
      </c>
      <c r="J8" s="740">
        <v>403</v>
      </c>
      <c r="K8" s="740">
        <v>617</v>
      </c>
      <c r="L8" s="740" t="s">
        <v>624</v>
      </c>
      <c r="M8" s="740">
        <v>20</v>
      </c>
      <c r="N8" s="254" t="s">
        <v>1397</v>
      </c>
      <c r="O8" s="255" t="s">
        <v>624</v>
      </c>
      <c r="P8" s="256" t="s">
        <v>1398</v>
      </c>
      <c r="Q8" s="256" t="s">
        <v>1398</v>
      </c>
      <c r="R8" s="740">
        <v>300</v>
      </c>
      <c r="S8" s="740" t="s">
        <v>624</v>
      </c>
    </row>
    <row r="9" spans="1:19" ht="20.95" customHeight="1">
      <c r="A9" s="239" t="s">
        <v>1399</v>
      </c>
      <c r="B9" s="741"/>
      <c r="C9" s="741"/>
      <c r="D9" s="740"/>
      <c r="E9" s="740"/>
      <c r="F9" s="742"/>
      <c r="G9" s="740"/>
      <c r="H9" s="740"/>
      <c r="I9" s="740"/>
      <c r="J9" s="740"/>
      <c r="K9" s="740"/>
      <c r="L9" s="740"/>
      <c r="M9" s="740"/>
      <c r="N9" s="253" t="s">
        <v>1400</v>
      </c>
      <c r="O9" s="253"/>
      <c r="P9" s="257" t="s">
        <v>1401</v>
      </c>
      <c r="Q9" s="257" t="s">
        <v>1402</v>
      </c>
      <c r="R9" s="740"/>
      <c r="S9" s="740"/>
    </row>
    <row r="10" spans="1:19" ht="20.95" customHeight="1">
      <c r="A10" s="252" t="s">
        <v>555</v>
      </c>
      <c r="B10" s="741" t="s">
        <v>1403</v>
      </c>
      <c r="C10" s="741" t="s">
        <v>1404</v>
      </c>
      <c r="D10" s="740">
        <v>261</v>
      </c>
      <c r="E10" s="740">
        <v>22</v>
      </c>
      <c r="F10" s="742">
        <f>D10+E10</f>
        <v>283</v>
      </c>
      <c r="G10" s="740">
        <v>8</v>
      </c>
      <c r="H10" s="740">
        <v>2</v>
      </c>
      <c r="I10" s="740">
        <v>1</v>
      </c>
      <c r="J10" s="740">
        <v>4075</v>
      </c>
      <c r="K10" s="740">
        <v>900</v>
      </c>
      <c r="L10" s="740" t="s">
        <v>624</v>
      </c>
      <c r="M10" s="740">
        <v>20</v>
      </c>
      <c r="N10" s="254" t="s">
        <v>1405</v>
      </c>
      <c r="O10" s="255">
        <v>5</v>
      </c>
      <c r="P10" s="256" t="s">
        <v>1398</v>
      </c>
      <c r="Q10" s="256" t="s">
        <v>1398</v>
      </c>
      <c r="R10" s="740">
        <v>200</v>
      </c>
      <c r="S10" s="740" t="s">
        <v>624</v>
      </c>
    </row>
    <row r="11" spans="1:19" ht="20.95" customHeight="1">
      <c r="A11" s="252" t="s">
        <v>1406</v>
      </c>
      <c r="B11" s="741"/>
      <c r="C11" s="741"/>
      <c r="D11" s="740"/>
      <c r="E11" s="740"/>
      <c r="F11" s="742"/>
      <c r="G11" s="740"/>
      <c r="H11" s="740"/>
      <c r="I11" s="740"/>
      <c r="J11" s="740"/>
      <c r="K11" s="740"/>
      <c r="L11" s="740"/>
      <c r="M11" s="740"/>
      <c r="N11" s="253" t="s">
        <v>1407</v>
      </c>
      <c r="O11" s="253"/>
      <c r="P11" s="257" t="s">
        <v>1408</v>
      </c>
      <c r="Q11" s="257" t="s">
        <v>1409</v>
      </c>
      <c r="R11" s="740"/>
      <c r="S11" s="740"/>
    </row>
    <row r="12" spans="1:19" ht="14.6" customHeight="1">
      <c r="A12" s="580" t="s">
        <v>558</v>
      </c>
      <c r="B12" s="759" t="s">
        <v>1410</v>
      </c>
      <c r="C12" s="759" t="s">
        <v>1411</v>
      </c>
      <c r="D12" s="743">
        <v>1220</v>
      </c>
      <c r="E12" s="743" t="s">
        <v>624</v>
      </c>
      <c r="F12" s="743">
        <v>1220</v>
      </c>
      <c r="G12" s="743">
        <v>13</v>
      </c>
      <c r="H12" s="743">
        <v>3</v>
      </c>
      <c r="I12" s="743">
        <v>1</v>
      </c>
      <c r="J12" s="743">
        <v>7011</v>
      </c>
      <c r="K12" s="743">
        <v>1715</v>
      </c>
      <c r="L12" s="743">
        <v>100</v>
      </c>
      <c r="M12" s="743">
        <v>264</v>
      </c>
      <c r="N12" s="254" t="s">
        <v>1405</v>
      </c>
      <c r="O12" s="743" t="s">
        <v>624</v>
      </c>
      <c r="P12" s="765" t="s">
        <v>1398</v>
      </c>
      <c r="Q12" s="767" t="s">
        <v>1398</v>
      </c>
      <c r="R12" s="743">
        <v>100</v>
      </c>
      <c r="S12" s="743" t="s">
        <v>624</v>
      </c>
    </row>
    <row r="13" spans="1:19" ht="14.6" customHeight="1">
      <c r="A13" s="581"/>
      <c r="B13" s="760"/>
      <c r="C13" s="760"/>
      <c r="D13" s="751"/>
      <c r="E13" s="751"/>
      <c r="F13" s="751"/>
      <c r="G13" s="751"/>
      <c r="H13" s="751"/>
      <c r="I13" s="751"/>
      <c r="J13" s="751"/>
      <c r="K13" s="751"/>
      <c r="L13" s="751"/>
      <c r="M13" s="751"/>
      <c r="N13" s="258" t="s">
        <v>1412</v>
      </c>
      <c r="O13" s="751"/>
      <c r="P13" s="766"/>
      <c r="Q13" s="766"/>
      <c r="R13" s="751"/>
      <c r="S13" s="751"/>
    </row>
    <row r="14" spans="1:19" ht="14.6" customHeight="1">
      <c r="A14" s="768" t="s">
        <v>1413</v>
      </c>
      <c r="B14" s="760"/>
      <c r="C14" s="760"/>
      <c r="D14" s="751"/>
      <c r="E14" s="751"/>
      <c r="F14" s="751"/>
      <c r="G14" s="751"/>
      <c r="H14" s="751"/>
      <c r="I14" s="751"/>
      <c r="J14" s="751"/>
      <c r="K14" s="751"/>
      <c r="L14" s="751"/>
      <c r="M14" s="751"/>
      <c r="N14" s="260" t="s">
        <v>1414</v>
      </c>
      <c r="O14" s="751"/>
      <c r="P14" s="747" t="s">
        <v>1415</v>
      </c>
      <c r="Q14" s="747" t="s">
        <v>1416</v>
      </c>
      <c r="R14" s="751"/>
      <c r="S14" s="751"/>
    </row>
    <row r="15" spans="1:19" ht="14.6" customHeight="1">
      <c r="A15" s="769"/>
      <c r="B15" s="761"/>
      <c r="C15" s="761"/>
      <c r="D15" s="744"/>
      <c r="E15" s="744"/>
      <c r="F15" s="744"/>
      <c r="G15" s="744"/>
      <c r="H15" s="744"/>
      <c r="I15" s="744"/>
      <c r="J15" s="744"/>
      <c r="K15" s="744"/>
      <c r="L15" s="744"/>
      <c r="M15" s="744"/>
      <c r="N15" s="253" t="s">
        <v>1417</v>
      </c>
      <c r="O15" s="744"/>
      <c r="P15" s="748"/>
      <c r="Q15" s="748"/>
      <c r="R15" s="744"/>
      <c r="S15" s="744"/>
    </row>
    <row r="16" spans="1:19" ht="20.95" customHeight="1">
      <c r="A16" s="140" t="s">
        <v>567</v>
      </c>
      <c r="B16" s="741" t="s">
        <v>1418</v>
      </c>
      <c r="C16" s="741" t="s">
        <v>1419</v>
      </c>
      <c r="D16" s="740">
        <v>515</v>
      </c>
      <c r="E16" s="740">
        <v>30</v>
      </c>
      <c r="F16" s="742">
        <f>D16+E16</f>
        <v>545</v>
      </c>
      <c r="G16" s="740">
        <v>10</v>
      </c>
      <c r="H16" s="740">
        <v>3</v>
      </c>
      <c r="I16" s="740">
        <v>1</v>
      </c>
      <c r="J16" s="740">
        <v>6540</v>
      </c>
      <c r="K16" s="740">
        <v>1233</v>
      </c>
      <c r="L16" s="740" t="s">
        <v>624</v>
      </c>
      <c r="M16" s="740">
        <v>1</v>
      </c>
      <c r="N16" s="740" t="s">
        <v>624</v>
      </c>
      <c r="O16" s="740">
        <v>3</v>
      </c>
      <c r="P16" s="256" t="s">
        <v>1398</v>
      </c>
      <c r="Q16" s="256" t="s">
        <v>1398</v>
      </c>
      <c r="R16" s="740">
        <v>3000</v>
      </c>
      <c r="S16" s="740" t="s">
        <v>624</v>
      </c>
    </row>
    <row r="17" spans="1:19" ht="20.95" customHeight="1">
      <c r="A17" s="239" t="s">
        <v>1420</v>
      </c>
      <c r="B17" s="741"/>
      <c r="C17" s="741"/>
      <c r="D17" s="740"/>
      <c r="E17" s="740"/>
      <c r="F17" s="742"/>
      <c r="G17" s="740"/>
      <c r="H17" s="740"/>
      <c r="I17" s="740"/>
      <c r="J17" s="740"/>
      <c r="K17" s="740"/>
      <c r="L17" s="740"/>
      <c r="M17" s="740"/>
      <c r="N17" s="740"/>
      <c r="O17" s="740"/>
      <c r="P17" s="257" t="s">
        <v>1421</v>
      </c>
      <c r="Q17" s="257" t="s">
        <v>1422</v>
      </c>
      <c r="R17" s="740"/>
      <c r="S17" s="740"/>
    </row>
    <row r="18" spans="1:19" ht="20.95" customHeight="1">
      <c r="A18" s="252" t="s">
        <v>563</v>
      </c>
      <c r="B18" s="741" t="s">
        <v>1423</v>
      </c>
      <c r="C18" s="741" t="s">
        <v>1424</v>
      </c>
      <c r="D18" s="740">
        <v>218</v>
      </c>
      <c r="E18" s="740">
        <v>29</v>
      </c>
      <c r="F18" s="742">
        <f>D18+E18</f>
        <v>247</v>
      </c>
      <c r="G18" s="740">
        <v>12</v>
      </c>
      <c r="H18" s="740">
        <v>2</v>
      </c>
      <c r="I18" s="740">
        <v>1</v>
      </c>
      <c r="J18" s="740">
        <v>530</v>
      </c>
      <c r="K18" s="740">
        <v>450</v>
      </c>
      <c r="L18" s="740" t="s">
        <v>624</v>
      </c>
      <c r="M18" s="740">
        <v>10</v>
      </c>
      <c r="N18" s="254" t="s">
        <v>1405</v>
      </c>
      <c r="O18" s="740" t="s">
        <v>624</v>
      </c>
      <c r="P18" s="256" t="s">
        <v>1398</v>
      </c>
      <c r="Q18" s="256" t="s">
        <v>1398</v>
      </c>
      <c r="R18" s="740">
        <v>1000</v>
      </c>
      <c r="S18" s="740" t="s">
        <v>624</v>
      </c>
    </row>
    <row r="19" spans="1:19" ht="20.95" customHeight="1">
      <c r="A19" s="252" t="s">
        <v>1425</v>
      </c>
      <c r="B19" s="741"/>
      <c r="C19" s="741"/>
      <c r="D19" s="740"/>
      <c r="E19" s="740"/>
      <c r="F19" s="742"/>
      <c r="G19" s="740"/>
      <c r="H19" s="740"/>
      <c r="I19" s="740"/>
      <c r="J19" s="740"/>
      <c r="K19" s="740"/>
      <c r="L19" s="740"/>
      <c r="M19" s="740"/>
      <c r="N19" s="253" t="s">
        <v>1426</v>
      </c>
      <c r="O19" s="740"/>
      <c r="P19" s="257" t="s">
        <v>1427</v>
      </c>
      <c r="Q19" s="257" t="s">
        <v>1427</v>
      </c>
      <c r="R19" s="740"/>
      <c r="S19" s="740"/>
    </row>
    <row r="20" spans="1:19" ht="20.95" customHeight="1">
      <c r="A20" s="140" t="s">
        <v>562</v>
      </c>
      <c r="B20" s="741" t="s">
        <v>1428</v>
      </c>
      <c r="C20" s="741" t="s">
        <v>1429</v>
      </c>
      <c r="D20" s="740">
        <v>619</v>
      </c>
      <c r="E20" s="740">
        <v>53</v>
      </c>
      <c r="F20" s="742">
        <f>D20+E20</f>
        <v>672</v>
      </c>
      <c r="G20" s="740">
        <v>9</v>
      </c>
      <c r="H20" s="740">
        <v>2</v>
      </c>
      <c r="I20" s="740">
        <v>2</v>
      </c>
      <c r="J20" s="740">
        <v>2606</v>
      </c>
      <c r="K20" s="740">
        <v>4000</v>
      </c>
      <c r="L20" s="740" t="s">
        <v>624</v>
      </c>
      <c r="M20" s="740">
        <v>30</v>
      </c>
      <c r="N20" s="254" t="s">
        <v>1405</v>
      </c>
      <c r="O20" s="740" t="s">
        <v>624</v>
      </c>
      <c r="P20" s="256" t="s">
        <v>1398</v>
      </c>
      <c r="Q20" s="256" t="s">
        <v>1398</v>
      </c>
      <c r="R20" s="740">
        <v>1000</v>
      </c>
      <c r="S20" s="740" t="s">
        <v>624</v>
      </c>
    </row>
    <row r="21" spans="1:19" ht="20.95" customHeight="1">
      <c r="A21" s="239" t="s">
        <v>1430</v>
      </c>
      <c r="B21" s="741"/>
      <c r="C21" s="741"/>
      <c r="D21" s="740"/>
      <c r="E21" s="740"/>
      <c r="F21" s="742"/>
      <c r="G21" s="740"/>
      <c r="H21" s="740"/>
      <c r="I21" s="740"/>
      <c r="J21" s="740"/>
      <c r="K21" s="740"/>
      <c r="L21" s="740"/>
      <c r="M21" s="740"/>
      <c r="N21" s="253" t="s">
        <v>1431</v>
      </c>
      <c r="O21" s="740"/>
      <c r="P21" s="261" t="s">
        <v>1432</v>
      </c>
      <c r="Q21" s="261" t="s">
        <v>1433</v>
      </c>
      <c r="R21" s="740"/>
      <c r="S21" s="740"/>
    </row>
    <row r="22" spans="1:19" ht="14.6" customHeight="1">
      <c r="A22" s="580" t="s">
        <v>553</v>
      </c>
      <c r="B22" s="759" t="s">
        <v>1434</v>
      </c>
      <c r="C22" s="759" t="s">
        <v>1435</v>
      </c>
      <c r="D22" s="762">
        <v>377</v>
      </c>
      <c r="E22" s="754"/>
      <c r="F22" s="754"/>
      <c r="G22" s="754"/>
      <c r="H22" s="754"/>
      <c r="I22" s="754"/>
      <c r="J22" s="754"/>
      <c r="K22" s="754"/>
      <c r="L22" s="754"/>
      <c r="M22" s="754"/>
      <c r="N22" s="757" t="s">
        <v>1436</v>
      </c>
      <c r="O22" s="743" t="s">
        <v>624</v>
      </c>
      <c r="P22" s="752" t="s">
        <v>1437</v>
      </c>
      <c r="Q22" s="262" t="s">
        <v>1437</v>
      </c>
      <c r="R22" s="743" t="s">
        <v>624</v>
      </c>
      <c r="S22" s="743" t="s">
        <v>624</v>
      </c>
    </row>
    <row r="23" spans="1:19" ht="14.6" customHeight="1">
      <c r="A23" s="581"/>
      <c r="B23" s="760"/>
      <c r="C23" s="760"/>
      <c r="D23" s="763"/>
      <c r="E23" s="755"/>
      <c r="F23" s="755"/>
      <c r="G23" s="755"/>
      <c r="H23" s="755"/>
      <c r="I23" s="755"/>
      <c r="J23" s="755"/>
      <c r="K23" s="755"/>
      <c r="L23" s="755"/>
      <c r="M23" s="755"/>
      <c r="N23" s="758"/>
      <c r="O23" s="751"/>
      <c r="P23" s="753"/>
      <c r="Q23" s="263" t="s">
        <v>1438</v>
      </c>
      <c r="R23" s="751"/>
      <c r="S23" s="751"/>
    </row>
    <row r="24" spans="1:19" ht="14.6" customHeight="1">
      <c r="A24" s="581" t="s">
        <v>1439</v>
      </c>
      <c r="B24" s="760"/>
      <c r="C24" s="760"/>
      <c r="D24" s="763"/>
      <c r="E24" s="755">
        <v>3</v>
      </c>
      <c r="F24" s="755">
        <f>D22+E24</f>
        <v>380</v>
      </c>
      <c r="G24" s="755">
        <v>16</v>
      </c>
      <c r="H24" s="755">
        <v>3</v>
      </c>
      <c r="I24" s="755">
        <v>1</v>
      </c>
      <c r="J24" s="755">
        <v>1608</v>
      </c>
      <c r="K24" s="755">
        <v>520</v>
      </c>
      <c r="L24" s="755" t="s">
        <v>624</v>
      </c>
      <c r="M24" s="755">
        <v>30</v>
      </c>
      <c r="N24" s="747" t="s">
        <v>1440</v>
      </c>
      <c r="O24" s="751"/>
      <c r="P24" s="747" t="s">
        <v>1441</v>
      </c>
      <c r="Q24" s="259" t="s">
        <v>1442</v>
      </c>
      <c r="R24" s="751"/>
      <c r="S24" s="751"/>
    </row>
    <row r="25" spans="1:19" ht="14.6" customHeight="1">
      <c r="A25" s="582"/>
      <c r="B25" s="761"/>
      <c r="C25" s="761"/>
      <c r="D25" s="764"/>
      <c r="E25" s="756"/>
      <c r="F25" s="756"/>
      <c r="G25" s="756"/>
      <c r="H25" s="756"/>
      <c r="I25" s="756"/>
      <c r="J25" s="756"/>
      <c r="K25" s="756"/>
      <c r="L25" s="756"/>
      <c r="M25" s="756"/>
      <c r="N25" s="748"/>
      <c r="O25" s="744"/>
      <c r="P25" s="748"/>
      <c r="Q25" s="257" t="s">
        <v>1443</v>
      </c>
      <c r="R25" s="744"/>
      <c r="S25" s="744"/>
    </row>
    <row r="26" spans="1:19" ht="20.95" customHeight="1">
      <c r="A26" s="140" t="s">
        <v>588</v>
      </c>
      <c r="B26" s="741" t="s">
        <v>1444</v>
      </c>
      <c r="C26" s="741" t="s">
        <v>588</v>
      </c>
      <c r="D26" s="740">
        <v>149</v>
      </c>
      <c r="E26" s="740" t="s">
        <v>624</v>
      </c>
      <c r="F26" s="742">
        <v>149</v>
      </c>
      <c r="G26" s="740">
        <v>11</v>
      </c>
      <c r="H26" s="740">
        <v>2</v>
      </c>
      <c r="I26" s="740" t="s">
        <v>624</v>
      </c>
      <c r="J26" s="740" t="s">
        <v>624</v>
      </c>
      <c r="K26" s="740">
        <v>500</v>
      </c>
      <c r="L26" s="740" t="s">
        <v>624</v>
      </c>
      <c r="M26" s="740" t="s">
        <v>624</v>
      </c>
      <c r="N26" s="740" t="s">
        <v>624</v>
      </c>
      <c r="O26" s="740" t="s">
        <v>624</v>
      </c>
      <c r="P26" s="256" t="s">
        <v>1398</v>
      </c>
      <c r="Q26" s="256" t="s">
        <v>1442</v>
      </c>
      <c r="R26" s="740" t="s">
        <v>624</v>
      </c>
      <c r="S26" s="740" t="s">
        <v>624</v>
      </c>
    </row>
    <row r="27" spans="1:19" ht="20.95" customHeight="1">
      <c r="A27" s="239" t="s">
        <v>1445</v>
      </c>
      <c r="B27" s="741"/>
      <c r="C27" s="741"/>
      <c r="D27" s="740"/>
      <c r="E27" s="740" t="s">
        <v>624</v>
      </c>
      <c r="F27" s="742"/>
      <c r="G27" s="740"/>
      <c r="H27" s="740"/>
      <c r="I27" s="740"/>
      <c r="J27" s="740"/>
      <c r="K27" s="740"/>
      <c r="L27" s="740"/>
      <c r="M27" s="740"/>
      <c r="N27" s="740"/>
      <c r="O27" s="740"/>
      <c r="P27" s="261" t="s">
        <v>1446</v>
      </c>
      <c r="Q27" s="261" t="s">
        <v>1447</v>
      </c>
      <c r="R27" s="740"/>
      <c r="S27" s="740"/>
    </row>
    <row r="28" spans="1:19" ht="14.6" customHeight="1">
      <c r="A28" s="580" t="s">
        <v>549</v>
      </c>
      <c r="B28" s="741" t="s">
        <v>1448</v>
      </c>
      <c r="C28" s="741" t="s">
        <v>1449</v>
      </c>
      <c r="D28" s="740">
        <v>505</v>
      </c>
      <c r="E28" s="740" t="s">
        <v>624</v>
      </c>
      <c r="F28" s="742">
        <v>505</v>
      </c>
      <c r="G28" s="740">
        <v>13</v>
      </c>
      <c r="H28" s="740">
        <v>3</v>
      </c>
      <c r="I28" s="740">
        <v>1</v>
      </c>
      <c r="J28" s="740" t="s">
        <v>624</v>
      </c>
      <c r="K28" s="740">
        <v>200</v>
      </c>
      <c r="L28" s="740">
        <v>100</v>
      </c>
      <c r="M28" s="740">
        <v>80</v>
      </c>
      <c r="N28" s="749" t="s">
        <v>1397</v>
      </c>
      <c r="O28" s="740" t="s">
        <v>624</v>
      </c>
      <c r="P28" s="262" t="s">
        <v>1398</v>
      </c>
      <c r="Q28" s="265" t="s">
        <v>1398</v>
      </c>
      <c r="R28" s="740" t="s">
        <v>624</v>
      </c>
      <c r="S28" s="740">
        <v>30</v>
      </c>
    </row>
    <row r="29" spans="1:19" ht="14.6" customHeight="1">
      <c r="A29" s="581"/>
      <c r="B29" s="741"/>
      <c r="C29" s="741"/>
      <c r="D29" s="740"/>
      <c r="E29" s="740"/>
      <c r="F29" s="742"/>
      <c r="G29" s="740"/>
      <c r="H29" s="740"/>
      <c r="I29" s="740"/>
      <c r="J29" s="740"/>
      <c r="K29" s="740"/>
      <c r="L29" s="740"/>
      <c r="M29" s="740"/>
      <c r="N29" s="750"/>
      <c r="O29" s="740"/>
      <c r="P29" s="263" t="s">
        <v>1450</v>
      </c>
      <c r="Q29" s="263" t="s">
        <v>1451</v>
      </c>
      <c r="R29" s="740"/>
      <c r="S29" s="740"/>
    </row>
    <row r="30" spans="1:19" ht="14.6" customHeight="1">
      <c r="A30" s="745" t="s">
        <v>1452</v>
      </c>
      <c r="B30" s="741"/>
      <c r="C30" s="741"/>
      <c r="D30" s="740"/>
      <c r="E30" s="740"/>
      <c r="F30" s="742"/>
      <c r="G30" s="740"/>
      <c r="H30" s="740"/>
      <c r="I30" s="740"/>
      <c r="J30" s="740"/>
      <c r="K30" s="740"/>
      <c r="L30" s="740"/>
      <c r="M30" s="740"/>
      <c r="N30" s="747" t="s">
        <v>1453</v>
      </c>
      <c r="O30" s="740"/>
      <c r="P30" s="266" t="s">
        <v>1442</v>
      </c>
      <c r="Q30" s="266" t="s">
        <v>1442</v>
      </c>
      <c r="R30" s="740"/>
      <c r="S30" s="740"/>
    </row>
    <row r="31" spans="1:19" ht="14.6" customHeight="1">
      <c r="A31" s="746"/>
      <c r="B31" s="741"/>
      <c r="C31" s="741"/>
      <c r="D31" s="740"/>
      <c r="E31" s="740"/>
      <c r="F31" s="742"/>
      <c r="G31" s="740"/>
      <c r="H31" s="740"/>
      <c r="I31" s="740"/>
      <c r="J31" s="740"/>
      <c r="K31" s="740"/>
      <c r="L31" s="740"/>
      <c r="M31" s="740"/>
      <c r="N31" s="748"/>
      <c r="O31" s="740"/>
      <c r="P31" s="257" t="s">
        <v>1454</v>
      </c>
      <c r="Q31" s="257" t="s">
        <v>1455</v>
      </c>
      <c r="R31" s="740"/>
      <c r="S31" s="740"/>
    </row>
    <row r="32" spans="1:19" ht="22.25" customHeight="1">
      <c r="A32" s="267" t="s">
        <v>576</v>
      </c>
      <c r="B32" s="741" t="s">
        <v>1456</v>
      </c>
      <c r="C32" s="741" t="s">
        <v>1457</v>
      </c>
      <c r="D32" s="740">
        <v>548</v>
      </c>
      <c r="E32" s="740">
        <v>18</v>
      </c>
      <c r="F32" s="742">
        <f>D32+E32</f>
        <v>566</v>
      </c>
      <c r="G32" s="740">
        <v>13</v>
      </c>
      <c r="H32" s="740">
        <v>3</v>
      </c>
      <c r="I32" s="740">
        <v>1</v>
      </c>
      <c r="J32" s="740">
        <v>111</v>
      </c>
      <c r="K32" s="740">
        <v>383</v>
      </c>
      <c r="L32" s="740" t="s">
        <v>624</v>
      </c>
      <c r="M32" s="740">
        <v>5</v>
      </c>
      <c r="N32" s="264" t="s">
        <v>1414</v>
      </c>
      <c r="O32" s="740" t="s">
        <v>624</v>
      </c>
      <c r="P32" s="256" t="s">
        <v>1398</v>
      </c>
      <c r="Q32" s="256" t="s">
        <v>1398</v>
      </c>
      <c r="R32" s="740">
        <v>2500</v>
      </c>
      <c r="S32" s="740" t="s">
        <v>624</v>
      </c>
    </row>
    <row r="33" spans="1:19" ht="22.25" customHeight="1">
      <c r="A33" s="268" t="s">
        <v>1458</v>
      </c>
      <c r="B33" s="741"/>
      <c r="C33" s="741"/>
      <c r="D33" s="740"/>
      <c r="E33" s="740"/>
      <c r="F33" s="742"/>
      <c r="G33" s="740"/>
      <c r="H33" s="740"/>
      <c r="I33" s="740"/>
      <c r="J33" s="740"/>
      <c r="K33" s="740"/>
      <c r="L33" s="740"/>
      <c r="M33" s="740"/>
      <c r="N33" s="257" t="s">
        <v>1400</v>
      </c>
      <c r="O33" s="740"/>
      <c r="P33" s="261" t="s">
        <v>1446</v>
      </c>
      <c r="Q33" s="261" t="s">
        <v>1459</v>
      </c>
      <c r="R33" s="740"/>
      <c r="S33" s="740"/>
    </row>
    <row r="34" spans="1:19" ht="22.25" customHeight="1">
      <c r="A34" s="252" t="s">
        <v>580</v>
      </c>
      <c r="B34" s="741" t="s">
        <v>1460</v>
      </c>
      <c r="C34" s="741" t="s">
        <v>1461</v>
      </c>
      <c r="D34" s="740">
        <v>64</v>
      </c>
      <c r="E34" s="740" t="s">
        <v>624</v>
      </c>
      <c r="F34" s="742">
        <v>64</v>
      </c>
      <c r="G34" s="740">
        <v>9</v>
      </c>
      <c r="H34" s="740">
        <v>3</v>
      </c>
      <c r="I34" s="740">
        <v>2</v>
      </c>
      <c r="J34" s="740">
        <v>164</v>
      </c>
      <c r="K34" s="740">
        <v>170</v>
      </c>
      <c r="L34" s="740" t="s">
        <v>624</v>
      </c>
      <c r="M34" s="740" t="s">
        <v>624</v>
      </c>
      <c r="N34" s="743" t="s">
        <v>624</v>
      </c>
      <c r="O34" s="740" t="s">
        <v>624</v>
      </c>
      <c r="P34" s="256" t="s">
        <v>1398</v>
      </c>
      <c r="Q34" s="703" t="s">
        <v>624</v>
      </c>
      <c r="R34" s="740">
        <v>500</v>
      </c>
      <c r="S34" s="740" t="s">
        <v>624</v>
      </c>
    </row>
    <row r="35" spans="1:19" ht="22.25" customHeight="1">
      <c r="A35" s="252" t="s">
        <v>1462</v>
      </c>
      <c r="B35" s="741"/>
      <c r="C35" s="741"/>
      <c r="D35" s="740"/>
      <c r="E35" s="740"/>
      <c r="F35" s="742"/>
      <c r="G35" s="740"/>
      <c r="H35" s="740"/>
      <c r="I35" s="740"/>
      <c r="J35" s="740"/>
      <c r="K35" s="740"/>
      <c r="L35" s="740"/>
      <c r="M35" s="740"/>
      <c r="N35" s="744"/>
      <c r="O35" s="740"/>
      <c r="P35" s="261" t="s">
        <v>1463</v>
      </c>
      <c r="Q35" s="703"/>
      <c r="R35" s="740"/>
      <c r="S35" s="740"/>
    </row>
    <row r="36" spans="1:19" ht="22.25" customHeight="1">
      <c r="A36" s="140" t="s">
        <v>574</v>
      </c>
      <c r="B36" s="741" t="s">
        <v>1464</v>
      </c>
      <c r="C36" s="741" t="s">
        <v>1465</v>
      </c>
      <c r="D36" s="740">
        <v>23</v>
      </c>
      <c r="E36" s="740">
        <v>6</v>
      </c>
      <c r="F36" s="742">
        <f>D36+E36</f>
        <v>29</v>
      </c>
      <c r="G36" s="740">
        <v>5</v>
      </c>
      <c r="H36" s="740">
        <v>2</v>
      </c>
      <c r="I36" s="740" t="s">
        <v>624</v>
      </c>
      <c r="J36" s="740" t="s">
        <v>624</v>
      </c>
      <c r="K36" s="740" t="s">
        <v>624</v>
      </c>
      <c r="L36" s="740" t="s">
        <v>624</v>
      </c>
      <c r="M36" s="740" t="s">
        <v>624</v>
      </c>
      <c r="N36" s="740" t="s">
        <v>624</v>
      </c>
      <c r="O36" s="740" t="s">
        <v>624</v>
      </c>
      <c r="P36" s="256" t="s">
        <v>1398</v>
      </c>
      <c r="Q36" s="703" t="s">
        <v>624</v>
      </c>
      <c r="R36" s="740">
        <v>1000</v>
      </c>
      <c r="S36" s="740" t="s">
        <v>624</v>
      </c>
    </row>
    <row r="37" spans="1:19" ht="22.25" customHeight="1">
      <c r="A37" s="239" t="s">
        <v>1466</v>
      </c>
      <c r="B37" s="741"/>
      <c r="C37" s="741"/>
      <c r="D37" s="740"/>
      <c r="E37" s="740"/>
      <c r="F37" s="742"/>
      <c r="G37" s="740"/>
      <c r="H37" s="740"/>
      <c r="I37" s="740"/>
      <c r="J37" s="740"/>
      <c r="K37" s="740"/>
      <c r="L37" s="740"/>
      <c r="M37" s="740"/>
      <c r="N37" s="740"/>
      <c r="O37" s="740"/>
      <c r="P37" s="261" t="s">
        <v>1467</v>
      </c>
      <c r="Q37" s="703"/>
      <c r="R37" s="740"/>
      <c r="S37" s="740"/>
    </row>
    <row r="38" spans="1:19" ht="22.25" customHeight="1">
      <c r="A38" s="252" t="s">
        <v>578</v>
      </c>
      <c r="B38" s="741" t="s">
        <v>1468</v>
      </c>
      <c r="C38" s="741" t="s">
        <v>1469</v>
      </c>
      <c r="D38" s="740">
        <v>268</v>
      </c>
      <c r="E38" s="740">
        <v>47</v>
      </c>
      <c r="F38" s="742">
        <f>D38+E38</f>
        <v>315</v>
      </c>
      <c r="G38" s="740">
        <v>11</v>
      </c>
      <c r="H38" s="740">
        <v>3</v>
      </c>
      <c r="I38" s="740">
        <v>1</v>
      </c>
      <c r="J38" s="740" t="s">
        <v>624</v>
      </c>
      <c r="K38" s="740">
        <v>235.6</v>
      </c>
      <c r="L38" s="740" t="s">
        <v>624</v>
      </c>
      <c r="M38" s="740">
        <v>5</v>
      </c>
      <c r="N38" s="740" t="s">
        <v>624</v>
      </c>
      <c r="O38" s="740" t="s">
        <v>624</v>
      </c>
      <c r="P38" s="256" t="s">
        <v>1398</v>
      </c>
      <c r="Q38" s="256" t="s">
        <v>1398</v>
      </c>
      <c r="R38" s="740">
        <v>1500</v>
      </c>
      <c r="S38" s="740" t="s">
        <v>624</v>
      </c>
    </row>
    <row r="39" spans="1:19" ht="22.25" customHeight="1">
      <c r="A39" s="252" t="s">
        <v>1470</v>
      </c>
      <c r="B39" s="741"/>
      <c r="C39" s="741"/>
      <c r="D39" s="740"/>
      <c r="E39" s="740"/>
      <c r="F39" s="742"/>
      <c r="G39" s="740"/>
      <c r="H39" s="740"/>
      <c r="I39" s="740"/>
      <c r="J39" s="740"/>
      <c r="K39" s="740"/>
      <c r="L39" s="740"/>
      <c r="M39" s="740"/>
      <c r="N39" s="740"/>
      <c r="O39" s="740"/>
      <c r="P39" s="261" t="s">
        <v>1471</v>
      </c>
      <c r="Q39" s="261" t="s">
        <v>1471</v>
      </c>
      <c r="R39" s="740"/>
      <c r="S39" s="740"/>
    </row>
    <row r="40" spans="1:19" ht="22.25" customHeight="1">
      <c r="A40" s="140" t="s">
        <v>571</v>
      </c>
      <c r="B40" s="741" t="s">
        <v>1472</v>
      </c>
      <c r="C40" s="741" t="s">
        <v>1473</v>
      </c>
      <c r="D40" s="740">
        <v>155</v>
      </c>
      <c r="E40" s="740">
        <v>36</v>
      </c>
      <c r="F40" s="742">
        <f>D40+E40</f>
        <v>191</v>
      </c>
      <c r="G40" s="740">
        <v>7</v>
      </c>
      <c r="H40" s="740">
        <v>3</v>
      </c>
      <c r="I40" s="740">
        <v>1</v>
      </c>
      <c r="J40" s="740">
        <v>415.5</v>
      </c>
      <c r="K40" s="740">
        <v>180</v>
      </c>
      <c r="L40" s="740" t="s">
        <v>624</v>
      </c>
      <c r="M40" s="740">
        <v>5</v>
      </c>
      <c r="N40" s="740" t="s">
        <v>624</v>
      </c>
      <c r="O40" s="740" t="s">
        <v>624</v>
      </c>
      <c r="P40" s="256" t="s">
        <v>1398</v>
      </c>
      <c r="Q40" s="256" t="s">
        <v>1398</v>
      </c>
      <c r="R40" s="740">
        <v>800</v>
      </c>
      <c r="S40" s="740" t="s">
        <v>624</v>
      </c>
    </row>
    <row r="41" spans="1:19" ht="22.25" customHeight="1">
      <c r="A41" s="239" t="s">
        <v>1474</v>
      </c>
      <c r="B41" s="741"/>
      <c r="C41" s="741"/>
      <c r="D41" s="740"/>
      <c r="E41" s="740"/>
      <c r="F41" s="742"/>
      <c r="G41" s="740"/>
      <c r="H41" s="740"/>
      <c r="I41" s="740"/>
      <c r="J41" s="740"/>
      <c r="K41" s="740"/>
      <c r="L41" s="740"/>
      <c r="M41" s="740"/>
      <c r="N41" s="740"/>
      <c r="O41" s="740"/>
      <c r="P41" s="261" t="s">
        <v>1475</v>
      </c>
      <c r="Q41" s="261" t="s">
        <v>1476</v>
      </c>
      <c r="R41" s="740"/>
      <c r="S41" s="740"/>
    </row>
    <row r="42" spans="1:19" ht="22.25" customHeight="1">
      <c r="A42" s="252" t="s">
        <v>586</v>
      </c>
      <c r="B42" s="741" t="s">
        <v>1477</v>
      </c>
      <c r="C42" s="741" t="s">
        <v>1061</v>
      </c>
      <c r="D42" s="740">
        <v>72</v>
      </c>
      <c r="E42" s="740">
        <v>56</v>
      </c>
      <c r="F42" s="742">
        <f>D42+E42</f>
        <v>128</v>
      </c>
      <c r="G42" s="740">
        <v>5</v>
      </c>
      <c r="H42" s="740">
        <v>3</v>
      </c>
      <c r="I42" s="740" t="s">
        <v>624</v>
      </c>
      <c r="J42" s="740">
        <v>25</v>
      </c>
      <c r="K42" s="740">
        <v>15</v>
      </c>
      <c r="L42" s="740" t="s">
        <v>624</v>
      </c>
      <c r="M42" s="740" t="s">
        <v>624</v>
      </c>
      <c r="N42" s="740" t="s">
        <v>624</v>
      </c>
      <c r="O42" s="740" t="s">
        <v>624</v>
      </c>
      <c r="P42" s="256" t="s">
        <v>1398</v>
      </c>
      <c r="Q42" s="256" t="s">
        <v>1442</v>
      </c>
      <c r="R42" s="740">
        <v>3800</v>
      </c>
      <c r="S42" s="740" t="s">
        <v>1478</v>
      </c>
    </row>
    <row r="43" spans="1:19" ht="22.25" customHeight="1">
      <c r="A43" s="252" t="s">
        <v>1479</v>
      </c>
      <c r="B43" s="741"/>
      <c r="C43" s="741"/>
      <c r="D43" s="740"/>
      <c r="E43" s="740"/>
      <c r="F43" s="742"/>
      <c r="G43" s="740"/>
      <c r="H43" s="740"/>
      <c r="I43" s="740"/>
      <c r="J43" s="740"/>
      <c r="K43" s="740"/>
      <c r="L43" s="740"/>
      <c r="M43" s="740"/>
      <c r="N43" s="740"/>
      <c r="O43" s="740"/>
      <c r="P43" s="261" t="s">
        <v>1476</v>
      </c>
      <c r="Q43" s="261" t="s">
        <v>1480</v>
      </c>
      <c r="R43" s="740"/>
      <c r="S43" s="740"/>
    </row>
    <row r="44" spans="1:19" ht="22.25" customHeight="1">
      <c r="A44" s="140" t="s">
        <v>1481</v>
      </c>
      <c r="B44" s="741" t="s">
        <v>1482</v>
      </c>
      <c r="C44" s="741" t="s">
        <v>1461</v>
      </c>
      <c r="D44" s="740">
        <v>88</v>
      </c>
      <c r="E44" s="740" t="s">
        <v>624</v>
      </c>
      <c r="F44" s="742">
        <v>88</v>
      </c>
      <c r="G44" s="740">
        <v>6</v>
      </c>
      <c r="H44" s="740">
        <v>2</v>
      </c>
      <c r="I44" s="740">
        <v>1</v>
      </c>
      <c r="J44" s="740">
        <v>733.7</v>
      </c>
      <c r="K44" s="740">
        <v>280</v>
      </c>
      <c r="L44" s="740" t="s">
        <v>624</v>
      </c>
      <c r="M44" s="740" t="s">
        <v>624</v>
      </c>
      <c r="N44" s="740" t="s">
        <v>624</v>
      </c>
      <c r="O44" s="740" t="s">
        <v>624</v>
      </c>
      <c r="P44" s="256" t="s">
        <v>1398</v>
      </c>
      <c r="Q44" s="256" t="s">
        <v>1398</v>
      </c>
      <c r="R44" s="740">
        <v>300</v>
      </c>
      <c r="S44" s="740" t="s">
        <v>624</v>
      </c>
    </row>
    <row r="45" spans="1:19" ht="22.25" customHeight="1">
      <c r="A45" s="239" t="s">
        <v>1483</v>
      </c>
      <c r="B45" s="741"/>
      <c r="C45" s="741"/>
      <c r="D45" s="740"/>
      <c r="E45" s="740"/>
      <c r="F45" s="742"/>
      <c r="G45" s="740"/>
      <c r="H45" s="740"/>
      <c r="I45" s="740"/>
      <c r="J45" s="740"/>
      <c r="K45" s="740"/>
      <c r="L45" s="740"/>
      <c r="M45" s="740"/>
      <c r="N45" s="740"/>
      <c r="O45" s="740"/>
      <c r="P45" s="261" t="s">
        <v>1459</v>
      </c>
      <c r="Q45" s="261" t="s">
        <v>1459</v>
      </c>
      <c r="R45" s="740"/>
      <c r="S45" s="740"/>
    </row>
    <row r="46" spans="1:19" ht="21.95" customHeight="1"/>
  </sheetData>
  <sheetProtection selectLockedCells="1" selectUnlockedCells="1"/>
  <mergeCells count="304">
    <mergeCell ref="A1:B1"/>
    <mergeCell ref="O1:S1"/>
    <mergeCell ref="A2:A5"/>
    <mergeCell ref="B2:B5"/>
    <mergeCell ref="C2:C5"/>
    <mergeCell ref="D2:F2"/>
    <mergeCell ref="G2:I2"/>
    <mergeCell ref="J2:J5"/>
    <mergeCell ref="K2:S2"/>
    <mergeCell ref="D3:D5"/>
    <mergeCell ref="Q3:Q5"/>
    <mergeCell ref="R3:R5"/>
    <mergeCell ref="S3:S5"/>
    <mergeCell ref="E3:E5"/>
    <mergeCell ref="F3:F5"/>
    <mergeCell ref="G3:G5"/>
    <mergeCell ref="H3:H5"/>
    <mergeCell ref="I3:I5"/>
    <mergeCell ref="K3:K5"/>
    <mergeCell ref="B6:B7"/>
    <mergeCell ref="C6:C7"/>
    <mergeCell ref="D6:D7"/>
    <mergeCell ref="E6:E7"/>
    <mergeCell ref="F6:F7"/>
    <mergeCell ref="G6:G7"/>
    <mergeCell ref="L3:L5"/>
    <mergeCell ref="M3:M5"/>
    <mergeCell ref="O3:O5"/>
    <mergeCell ref="F8:F9"/>
    <mergeCell ref="G8:G9"/>
    <mergeCell ref="N6:N7"/>
    <mergeCell ref="O6:O7"/>
    <mergeCell ref="P6:P7"/>
    <mergeCell ref="Q6:Q7"/>
    <mergeCell ref="R6:R7"/>
    <mergeCell ref="S6:S7"/>
    <mergeCell ref="H6:H7"/>
    <mergeCell ref="I6:I7"/>
    <mergeCell ref="J6:J7"/>
    <mergeCell ref="K6:K7"/>
    <mergeCell ref="L6:L7"/>
    <mergeCell ref="M6:M7"/>
    <mergeCell ref="L10:L11"/>
    <mergeCell ref="M10:M11"/>
    <mergeCell ref="R10:R11"/>
    <mergeCell ref="S10:S11"/>
    <mergeCell ref="R8:R9"/>
    <mergeCell ref="S8:S9"/>
    <mergeCell ref="B10:B11"/>
    <mergeCell ref="C10:C11"/>
    <mergeCell ref="D10:D11"/>
    <mergeCell ref="E10:E11"/>
    <mergeCell ref="F10:F11"/>
    <mergeCell ref="G10:G11"/>
    <mergeCell ref="H10:H11"/>
    <mergeCell ref="I10:I11"/>
    <mergeCell ref="H8:H9"/>
    <mergeCell ref="I8:I9"/>
    <mergeCell ref="J8:J9"/>
    <mergeCell ref="K8:K9"/>
    <mergeCell ref="L8:L9"/>
    <mergeCell ref="M8:M9"/>
    <mergeCell ref="B8:B9"/>
    <mergeCell ref="C8:C9"/>
    <mergeCell ref="D8:D9"/>
    <mergeCell ref="E8:E9"/>
    <mergeCell ref="A12:A13"/>
    <mergeCell ref="B12:B15"/>
    <mergeCell ref="C12:C15"/>
    <mergeCell ref="D12:D15"/>
    <mergeCell ref="E12:E15"/>
    <mergeCell ref="F12:F15"/>
    <mergeCell ref="A14:A15"/>
    <mergeCell ref="J10:J11"/>
    <mergeCell ref="K10:K11"/>
    <mergeCell ref="M12:M15"/>
    <mergeCell ref="O12:O15"/>
    <mergeCell ref="P12:P13"/>
    <mergeCell ref="Q12:Q13"/>
    <mergeCell ref="R12:R15"/>
    <mergeCell ref="S12:S15"/>
    <mergeCell ref="P14:P15"/>
    <mergeCell ref="Q14:Q15"/>
    <mergeCell ref="G12:G15"/>
    <mergeCell ref="H12:H15"/>
    <mergeCell ref="I12:I15"/>
    <mergeCell ref="J12:J15"/>
    <mergeCell ref="K12:K15"/>
    <mergeCell ref="L12:L15"/>
    <mergeCell ref="N16:N17"/>
    <mergeCell ref="O16:O17"/>
    <mergeCell ref="R16:R17"/>
    <mergeCell ref="S16:S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O18:O19"/>
    <mergeCell ref="R18:R19"/>
    <mergeCell ref="I20:I21"/>
    <mergeCell ref="S18:S19"/>
    <mergeCell ref="B20:B21"/>
    <mergeCell ref="C20:C21"/>
    <mergeCell ref="D20:D21"/>
    <mergeCell ref="E20:E21"/>
    <mergeCell ref="F20:F21"/>
    <mergeCell ref="G20:G21"/>
    <mergeCell ref="H20:H21"/>
    <mergeCell ref="H18:H19"/>
    <mergeCell ref="I18:I19"/>
    <mergeCell ref="J18:J19"/>
    <mergeCell ref="K18:K19"/>
    <mergeCell ref="L18:L19"/>
    <mergeCell ref="M18:M19"/>
    <mergeCell ref="R20:R21"/>
    <mergeCell ref="S20:S21"/>
    <mergeCell ref="J20:J21"/>
    <mergeCell ref="K20:K21"/>
    <mergeCell ref="L20:L21"/>
    <mergeCell ref="M20:M21"/>
    <mergeCell ref="O20:O21"/>
    <mergeCell ref="O22:O25"/>
    <mergeCell ref="P22:P23"/>
    <mergeCell ref="R22:R25"/>
    <mergeCell ref="S22:S25"/>
    <mergeCell ref="A24:A25"/>
    <mergeCell ref="N24:N25"/>
    <mergeCell ref="P24:P25"/>
    <mergeCell ref="I22:I25"/>
    <mergeCell ref="J22:J25"/>
    <mergeCell ref="K22:K25"/>
    <mergeCell ref="L22:L25"/>
    <mergeCell ref="M22:M25"/>
    <mergeCell ref="N22:N23"/>
    <mergeCell ref="A22:A23"/>
    <mergeCell ref="B22:B25"/>
    <mergeCell ref="C22:C25"/>
    <mergeCell ref="D22:D25"/>
    <mergeCell ref="E22:E25"/>
    <mergeCell ref="F22:F25"/>
    <mergeCell ref="G22:G25"/>
    <mergeCell ref="H22:H25"/>
    <mergeCell ref="N26:N27"/>
    <mergeCell ref="O26:O27"/>
    <mergeCell ref="R26:R27"/>
    <mergeCell ref="S26:S27"/>
    <mergeCell ref="A28:A29"/>
    <mergeCell ref="B28:B31"/>
    <mergeCell ref="C28:C31"/>
    <mergeCell ref="D28:D31"/>
    <mergeCell ref="E28:E31"/>
    <mergeCell ref="F28:F31"/>
    <mergeCell ref="H26:H27"/>
    <mergeCell ref="I26:I27"/>
    <mergeCell ref="J26:J27"/>
    <mergeCell ref="K26:K27"/>
    <mergeCell ref="L26:L27"/>
    <mergeCell ref="M26:M27"/>
    <mergeCell ref="B26:B27"/>
    <mergeCell ref="C26:C27"/>
    <mergeCell ref="D26:D27"/>
    <mergeCell ref="E26:E27"/>
    <mergeCell ref="F26:F27"/>
    <mergeCell ref="G26:G27"/>
    <mergeCell ref="M28:M31"/>
    <mergeCell ref="N28:N29"/>
    <mergeCell ref="O28:O31"/>
    <mergeCell ref="R28:R31"/>
    <mergeCell ref="S28:S31"/>
    <mergeCell ref="A30:A31"/>
    <mergeCell ref="N30:N31"/>
    <mergeCell ref="G28:G31"/>
    <mergeCell ref="H28:H31"/>
    <mergeCell ref="I28:I31"/>
    <mergeCell ref="J28:J31"/>
    <mergeCell ref="K28:K31"/>
    <mergeCell ref="L28:L31"/>
    <mergeCell ref="O32:O33"/>
    <mergeCell ref="R32:R33"/>
    <mergeCell ref="S32:S33"/>
    <mergeCell ref="B34:B35"/>
    <mergeCell ref="C34:C35"/>
    <mergeCell ref="D34:D35"/>
    <mergeCell ref="E34:E35"/>
    <mergeCell ref="F34:F35"/>
    <mergeCell ref="G34:G35"/>
    <mergeCell ref="H34:H35"/>
    <mergeCell ref="H32:H33"/>
    <mergeCell ref="I32:I33"/>
    <mergeCell ref="J32:J33"/>
    <mergeCell ref="K32:K33"/>
    <mergeCell ref="L32:L33"/>
    <mergeCell ref="M32:M33"/>
    <mergeCell ref="B32:B33"/>
    <mergeCell ref="C32:C33"/>
    <mergeCell ref="D32:D33"/>
    <mergeCell ref="E32:E33"/>
    <mergeCell ref="F32:F33"/>
    <mergeCell ref="G32:G33"/>
    <mergeCell ref="O34:O35"/>
    <mergeCell ref="Q34:Q35"/>
    <mergeCell ref="R34:R35"/>
    <mergeCell ref="S34:S35"/>
    <mergeCell ref="B36:B37"/>
    <mergeCell ref="C36:C37"/>
    <mergeCell ref="D36:D37"/>
    <mergeCell ref="E36:E37"/>
    <mergeCell ref="F36:F37"/>
    <mergeCell ref="G36:G37"/>
    <mergeCell ref="I34:I35"/>
    <mergeCell ref="J34:J35"/>
    <mergeCell ref="K34:K35"/>
    <mergeCell ref="L34:L35"/>
    <mergeCell ref="M34:M35"/>
    <mergeCell ref="N34:N35"/>
    <mergeCell ref="N36:N37"/>
    <mergeCell ref="O36:O37"/>
    <mergeCell ref="Q36:Q37"/>
    <mergeCell ref="R36:R37"/>
    <mergeCell ref="S36:S37"/>
    <mergeCell ref="L36:L37"/>
    <mergeCell ref="M36:M37"/>
    <mergeCell ref="B38:B39"/>
    <mergeCell ref="C38:C39"/>
    <mergeCell ref="D38:D39"/>
    <mergeCell ref="E38:E39"/>
    <mergeCell ref="F38:F39"/>
    <mergeCell ref="H36:H37"/>
    <mergeCell ref="I36:I37"/>
    <mergeCell ref="J36:J37"/>
    <mergeCell ref="K36:K37"/>
    <mergeCell ref="J40:J41"/>
    <mergeCell ref="M38:M39"/>
    <mergeCell ref="N38:N39"/>
    <mergeCell ref="O38:O39"/>
    <mergeCell ref="R38:R39"/>
    <mergeCell ref="S38:S39"/>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R40:R41"/>
    <mergeCell ref="S40:S41"/>
    <mergeCell ref="K40:K41"/>
    <mergeCell ref="L40:L41"/>
    <mergeCell ref="G44:G45"/>
    <mergeCell ref="H44:H45"/>
    <mergeCell ref="I44:I45"/>
    <mergeCell ref="B42:B43"/>
    <mergeCell ref="C42:C43"/>
    <mergeCell ref="D42:D43"/>
    <mergeCell ref="E42:E43"/>
    <mergeCell ref="F42:F43"/>
    <mergeCell ref="G40:G41"/>
    <mergeCell ref="H40:H41"/>
    <mergeCell ref="I40:I41"/>
    <mergeCell ref="J44:J45"/>
    <mergeCell ref="K44:K45"/>
    <mergeCell ref="L44:L45"/>
    <mergeCell ref="M42:M43"/>
    <mergeCell ref="N42:N43"/>
    <mergeCell ref="O42:O43"/>
    <mergeCell ref="R42:R43"/>
    <mergeCell ref="S42:S43"/>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R44:R45"/>
    <mergeCell ref="S44:S45"/>
  </mergeCells>
  <phoneticPr fontId="2"/>
  <pageMargins left="0.78740157480314965" right="0.39370078740157483" top="0.39370078740157483" bottom="0.39370078740157483" header="0" footer="0"/>
  <pageSetup paperSize="9" scale="58"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2DB5-C60D-4A02-A321-D04C492B9F02}">
  <sheetPr codeName="Sheet35">
    <pageSetUpPr fitToPage="1"/>
  </sheetPr>
  <dimension ref="A1:AO28"/>
  <sheetViews>
    <sheetView view="pageLayout" zoomScaleNormal="100" workbookViewId="0">
      <selection sqref="A1:L1"/>
    </sheetView>
  </sheetViews>
  <sheetFormatPr defaultColWidth="9" defaultRowHeight="14.4"/>
  <cols>
    <col min="1" max="1" width="17.77734375" style="51" customWidth="1"/>
    <col min="2" max="2" width="30.33203125" style="51" customWidth="1"/>
    <col min="3" max="22" width="2.6640625" style="51" customWidth="1"/>
    <col min="23" max="26" width="2.109375" style="51" customWidth="1"/>
    <col min="27" max="41" width="2.33203125" style="51" customWidth="1"/>
    <col min="42" max="42" width="2.109375" style="51" customWidth="1"/>
    <col min="43" max="231" width="2.6640625" style="51" customWidth="1"/>
    <col min="232" max="16384" width="9" style="51"/>
  </cols>
  <sheetData>
    <row r="1" spans="1:41" ht="23.25" customHeight="1">
      <c r="A1" s="444" t="s">
        <v>1484</v>
      </c>
      <c r="B1" s="444"/>
      <c r="C1" s="444"/>
      <c r="D1" s="444"/>
      <c r="E1" s="444"/>
      <c r="F1" s="444"/>
      <c r="G1" s="444"/>
      <c r="H1" s="444"/>
      <c r="I1" s="444"/>
      <c r="J1" s="444"/>
      <c r="K1" s="444"/>
      <c r="L1" s="444"/>
      <c r="Z1" s="438" t="s">
        <v>1485</v>
      </c>
      <c r="AA1" s="438"/>
      <c r="AB1" s="438"/>
      <c r="AC1" s="438"/>
      <c r="AD1" s="438"/>
      <c r="AE1" s="438"/>
      <c r="AF1" s="438"/>
      <c r="AG1" s="438"/>
      <c r="AH1" s="438"/>
      <c r="AI1" s="438"/>
      <c r="AJ1" s="438"/>
      <c r="AK1" s="438"/>
      <c r="AL1" s="438"/>
      <c r="AM1" s="438"/>
      <c r="AN1" s="438"/>
      <c r="AO1" s="438"/>
    </row>
    <row r="2" spans="1:41" ht="24.25" customHeight="1">
      <c r="A2" s="628" t="s">
        <v>1309</v>
      </c>
      <c r="B2" s="621" t="s">
        <v>1375</v>
      </c>
      <c r="C2" s="621" t="s">
        <v>1311</v>
      </c>
      <c r="D2" s="621"/>
      <c r="E2" s="621"/>
      <c r="F2" s="621"/>
      <c r="G2" s="621"/>
      <c r="H2" s="621"/>
      <c r="I2" s="621"/>
      <c r="J2" s="621"/>
      <c r="K2" s="621" t="s">
        <v>1312</v>
      </c>
      <c r="L2" s="621"/>
      <c r="M2" s="621"/>
      <c r="N2" s="621"/>
      <c r="O2" s="621"/>
      <c r="P2" s="621"/>
      <c r="Q2" s="621" t="s">
        <v>1377</v>
      </c>
      <c r="R2" s="621"/>
      <c r="S2" s="621"/>
      <c r="T2" s="621"/>
      <c r="U2" s="621"/>
      <c r="V2" s="621"/>
      <c r="W2" s="628" t="s">
        <v>1486</v>
      </c>
      <c r="X2" s="628"/>
      <c r="Y2" s="628"/>
      <c r="Z2" s="628"/>
      <c r="AA2" s="621" t="s">
        <v>1316</v>
      </c>
      <c r="AB2" s="621"/>
      <c r="AC2" s="621"/>
      <c r="AD2" s="621"/>
      <c r="AE2" s="621"/>
      <c r="AF2" s="621"/>
      <c r="AG2" s="621"/>
      <c r="AH2" s="621"/>
      <c r="AI2" s="621"/>
      <c r="AJ2" s="621"/>
      <c r="AK2" s="621"/>
      <c r="AL2" s="621"/>
      <c r="AM2" s="621"/>
      <c r="AN2" s="621"/>
      <c r="AO2" s="621"/>
    </row>
    <row r="3" spans="1:41" ht="24.25" customHeight="1">
      <c r="A3" s="628"/>
      <c r="B3" s="621"/>
      <c r="C3" s="621"/>
      <c r="D3" s="621"/>
      <c r="E3" s="621"/>
      <c r="F3" s="621"/>
      <c r="G3" s="621"/>
      <c r="H3" s="621"/>
      <c r="I3" s="621"/>
      <c r="J3" s="621"/>
      <c r="K3" s="621" t="s">
        <v>1317</v>
      </c>
      <c r="L3" s="621"/>
      <c r="M3" s="621" t="s">
        <v>1318</v>
      </c>
      <c r="N3" s="621"/>
      <c r="O3" s="453" t="s">
        <v>153</v>
      </c>
      <c r="P3" s="454"/>
      <c r="Q3" s="621" t="s">
        <v>1319</v>
      </c>
      <c r="R3" s="621"/>
      <c r="S3" s="453" t="s">
        <v>1320</v>
      </c>
      <c r="T3" s="454"/>
      <c r="U3" s="453" t="s">
        <v>1380</v>
      </c>
      <c r="V3" s="454"/>
      <c r="W3" s="628"/>
      <c r="X3" s="628"/>
      <c r="Y3" s="628"/>
      <c r="Z3" s="628"/>
      <c r="AA3" s="621" t="s">
        <v>1324</v>
      </c>
      <c r="AB3" s="621"/>
      <c r="AC3" s="621"/>
      <c r="AD3" s="621" t="s">
        <v>1325</v>
      </c>
      <c r="AE3" s="621"/>
      <c r="AF3" s="621"/>
      <c r="AG3" s="621" t="s">
        <v>1326</v>
      </c>
      <c r="AH3" s="621"/>
      <c r="AI3" s="621"/>
      <c r="AJ3" s="621" t="s">
        <v>1328</v>
      </c>
      <c r="AK3" s="621"/>
      <c r="AL3" s="621"/>
      <c r="AM3" s="621" t="s">
        <v>545</v>
      </c>
      <c r="AN3" s="621"/>
      <c r="AO3" s="621"/>
    </row>
    <row r="4" spans="1:41" ht="24.25" customHeight="1">
      <c r="A4" s="140" t="s">
        <v>1487</v>
      </c>
      <c r="B4" s="233" t="s">
        <v>1488</v>
      </c>
      <c r="C4" s="783" t="s">
        <v>1489</v>
      </c>
      <c r="D4" s="783"/>
      <c r="E4" s="783"/>
      <c r="F4" s="783"/>
      <c r="G4" s="783"/>
      <c r="H4" s="783"/>
      <c r="I4" s="783"/>
      <c r="J4" s="783"/>
      <c r="K4" s="703">
        <v>21</v>
      </c>
      <c r="L4" s="703"/>
      <c r="M4" s="703">
        <v>1</v>
      </c>
      <c r="N4" s="703"/>
      <c r="O4" s="703">
        <f>K4+M4</f>
        <v>22</v>
      </c>
      <c r="P4" s="703"/>
      <c r="Q4" s="703">
        <v>6</v>
      </c>
      <c r="R4" s="703"/>
      <c r="S4" s="703">
        <v>2</v>
      </c>
      <c r="T4" s="703"/>
      <c r="U4" s="703">
        <v>1</v>
      </c>
      <c r="V4" s="703"/>
      <c r="W4" s="703">
        <v>36180</v>
      </c>
      <c r="X4" s="703"/>
      <c r="Y4" s="703"/>
      <c r="Z4" s="703"/>
      <c r="AA4" s="782">
        <v>76</v>
      </c>
      <c r="AB4" s="782"/>
      <c r="AC4" s="782"/>
      <c r="AD4" s="782">
        <v>50</v>
      </c>
      <c r="AE4" s="782"/>
      <c r="AF4" s="782"/>
      <c r="AG4" s="703">
        <v>7693</v>
      </c>
      <c r="AH4" s="703"/>
      <c r="AI4" s="703"/>
      <c r="AJ4" s="703" t="s">
        <v>1490</v>
      </c>
      <c r="AK4" s="703"/>
      <c r="AL4" s="703"/>
      <c r="AM4" s="703">
        <v>1599</v>
      </c>
      <c r="AN4" s="703"/>
      <c r="AO4" s="703"/>
    </row>
    <row r="5" spans="1:41" ht="24.25" customHeight="1">
      <c r="A5" s="239" t="s">
        <v>1491</v>
      </c>
      <c r="B5" s="54" t="s">
        <v>1492</v>
      </c>
      <c r="C5" s="422"/>
      <c r="D5" s="783"/>
      <c r="E5" s="783"/>
      <c r="F5" s="783"/>
      <c r="G5" s="783"/>
      <c r="H5" s="783"/>
      <c r="I5" s="783"/>
      <c r="J5" s="783"/>
      <c r="K5" s="703"/>
      <c r="L5" s="703"/>
      <c r="M5" s="703"/>
      <c r="N5" s="703"/>
      <c r="O5" s="703"/>
      <c r="P5" s="703"/>
      <c r="Q5" s="703"/>
      <c r="R5" s="703"/>
      <c r="S5" s="703"/>
      <c r="T5" s="703"/>
      <c r="U5" s="703"/>
      <c r="V5" s="703"/>
      <c r="W5" s="703"/>
      <c r="X5" s="703"/>
      <c r="Y5" s="703"/>
      <c r="Z5" s="703"/>
      <c r="AA5" s="782"/>
      <c r="AB5" s="782"/>
      <c r="AC5" s="782"/>
      <c r="AD5" s="782"/>
      <c r="AE5" s="782"/>
      <c r="AF5" s="782"/>
      <c r="AG5" s="703"/>
      <c r="AH5" s="703"/>
      <c r="AI5" s="703"/>
      <c r="AJ5" s="703"/>
      <c r="AK5" s="703"/>
      <c r="AL5" s="703"/>
      <c r="AM5" s="703"/>
      <c r="AN5" s="703"/>
      <c r="AO5" s="703"/>
    </row>
    <row r="6" spans="1:41" ht="18.850000000000001" customHeight="1"/>
    <row r="7" spans="1:41" ht="20.3" customHeight="1">
      <c r="A7" s="444" t="s">
        <v>1493</v>
      </c>
      <c r="B7" s="444"/>
      <c r="C7" s="444"/>
      <c r="D7" s="444"/>
      <c r="E7" s="444"/>
      <c r="F7" s="444"/>
      <c r="G7" s="444"/>
      <c r="H7" s="444"/>
      <c r="I7" s="444"/>
      <c r="J7" s="444"/>
      <c r="K7" s="444"/>
      <c r="L7" s="444"/>
      <c r="Z7" s="449" t="s">
        <v>1494</v>
      </c>
      <c r="AA7" s="449"/>
      <c r="AB7" s="449"/>
      <c r="AC7" s="449"/>
      <c r="AD7" s="449"/>
      <c r="AE7" s="449"/>
      <c r="AF7" s="449"/>
      <c r="AG7" s="449"/>
      <c r="AH7" s="449"/>
      <c r="AI7" s="449"/>
      <c r="AJ7" s="449"/>
      <c r="AK7" s="449"/>
      <c r="AL7" s="449"/>
      <c r="AM7" s="449"/>
      <c r="AN7" s="449"/>
      <c r="AO7" s="449"/>
    </row>
    <row r="8" spans="1:41" ht="24.25" customHeight="1">
      <c r="A8" s="628" t="s">
        <v>1309</v>
      </c>
      <c r="B8" s="621" t="s">
        <v>1375</v>
      </c>
      <c r="C8" s="621" t="s">
        <v>1312</v>
      </c>
      <c r="D8" s="621"/>
      <c r="E8" s="621"/>
      <c r="F8" s="621"/>
      <c r="G8" s="621"/>
      <c r="H8" s="621"/>
      <c r="I8" s="621" t="s">
        <v>1377</v>
      </c>
      <c r="J8" s="621"/>
      <c r="K8" s="621"/>
      <c r="L8" s="621"/>
      <c r="M8" s="621"/>
      <c r="N8" s="621"/>
      <c r="O8" s="628" t="s">
        <v>1486</v>
      </c>
      <c r="P8" s="628"/>
      <c r="Q8" s="628"/>
      <c r="R8" s="628"/>
      <c r="S8" s="628" t="s">
        <v>1315</v>
      </c>
      <c r="T8" s="628"/>
      <c r="U8" s="628"/>
      <c r="V8" s="628"/>
      <c r="W8" s="453" t="s">
        <v>1316</v>
      </c>
      <c r="X8" s="538"/>
      <c r="Y8" s="538"/>
      <c r="Z8" s="538"/>
      <c r="AA8" s="538"/>
      <c r="AB8" s="538"/>
      <c r="AC8" s="538"/>
      <c r="AD8" s="538"/>
      <c r="AE8" s="538"/>
      <c r="AF8" s="538"/>
      <c r="AG8" s="538"/>
      <c r="AH8" s="538"/>
      <c r="AI8" s="538"/>
      <c r="AJ8" s="538"/>
      <c r="AK8" s="538"/>
      <c r="AL8" s="538"/>
      <c r="AM8" s="538"/>
      <c r="AN8" s="538"/>
      <c r="AO8" s="454"/>
    </row>
    <row r="9" spans="1:41" ht="24.25" customHeight="1">
      <c r="A9" s="628"/>
      <c r="B9" s="621"/>
      <c r="C9" s="621" t="s">
        <v>1495</v>
      </c>
      <c r="D9" s="621"/>
      <c r="E9" s="621" t="s">
        <v>1318</v>
      </c>
      <c r="F9" s="621"/>
      <c r="G9" s="621" t="s">
        <v>153</v>
      </c>
      <c r="H9" s="621"/>
      <c r="I9" s="621" t="s">
        <v>1319</v>
      </c>
      <c r="J9" s="621"/>
      <c r="K9" s="621" t="s">
        <v>1320</v>
      </c>
      <c r="L9" s="621"/>
      <c r="M9" s="621" t="s">
        <v>1380</v>
      </c>
      <c r="N9" s="621"/>
      <c r="O9" s="628"/>
      <c r="P9" s="628"/>
      <c r="Q9" s="628"/>
      <c r="R9" s="628"/>
      <c r="S9" s="628"/>
      <c r="T9" s="628"/>
      <c r="U9" s="628"/>
      <c r="V9" s="628"/>
      <c r="W9" s="621" t="s">
        <v>1496</v>
      </c>
      <c r="X9" s="621"/>
      <c r="Y9" s="621"/>
      <c r="Z9" s="621"/>
      <c r="AA9" s="621" t="s">
        <v>181</v>
      </c>
      <c r="AB9" s="621"/>
      <c r="AC9" s="621"/>
      <c r="AD9" s="621"/>
      <c r="AE9" s="621"/>
      <c r="AF9" s="578" t="s">
        <v>1497</v>
      </c>
      <c r="AG9" s="591"/>
      <c r="AH9" s="591"/>
      <c r="AI9" s="591"/>
      <c r="AJ9" s="569"/>
      <c r="AK9" s="621" t="s">
        <v>545</v>
      </c>
      <c r="AL9" s="621"/>
      <c r="AM9" s="621"/>
      <c r="AN9" s="621"/>
      <c r="AO9" s="621"/>
    </row>
    <row r="10" spans="1:41" ht="24.25" customHeight="1">
      <c r="A10" s="252" t="s">
        <v>1498</v>
      </c>
      <c r="B10" s="781" t="s">
        <v>1499</v>
      </c>
      <c r="C10" s="703">
        <v>10</v>
      </c>
      <c r="D10" s="703"/>
      <c r="E10" s="703" t="s">
        <v>624</v>
      </c>
      <c r="F10" s="703"/>
      <c r="G10" s="703">
        <f>SUM(C10:E10)</f>
        <v>10</v>
      </c>
      <c r="H10" s="703"/>
      <c r="I10" s="703">
        <v>3</v>
      </c>
      <c r="J10" s="703"/>
      <c r="K10" s="703">
        <v>2</v>
      </c>
      <c r="L10" s="703"/>
      <c r="M10" s="703" t="s">
        <v>624</v>
      </c>
      <c r="N10" s="703"/>
      <c r="O10" s="703">
        <v>4416</v>
      </c>
      <c r="P10" s="703"/>
      <c r="Q10" s="703"/>
      <c r="R10" s="703"/>
      <c r="S10" s="703">
        <v>4817</v>
      </c>
      <c r="T10" s="703"/>
      <c r="U10" s="703"/>
      <c r="V10" s="703"/>
      <c r="W10" s="703">
        <v>4583</v>
      </c>
      <c r="X10" s="703"/>
      <c r="Y10" s="703"/>
      <c r="Z10" s="703"/>
      <c r="AA10" s="703" t="s">
        <v>624</v>
      </c>
      <c r="AB10" s="703"/>
      <c r="AC10" s="703"/>
      <c r="AD10" s="703"/>
      <c r="AE10" s="703"/>
      <c r="AF10" s="776" t="s">
        <v>624</v>
      </c>
      <c r="AG10" s="777"/>
      <c r="AH10" s="777"/>
      <c r="AI10" s="777"/>
      <c r="AJ10" s="778"/>
      <c r="AK10" s="703" t="s">
        <v>624</v>
      </c>
      <c r="AL10" s="703"/>
      <c r="AM10" s="703"/>
      <c r="AN10" s="703"/>
      <c r="AO10" s="703"/>
    </row>
    <row r="11" spans="1:41" ht="24.25" customHeight="1">
      <c r="A11" s="252" t="s">
        <v>1500</v>
      </c>
      <c r="B11" s="781"/>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79"/>
      <c r="AG11" s="450"/>
      <c r="AH11" s="450"/>
      <c r="AI11" s="450"/>
      <c r="AJ11" s="780"/>
      <c r="AK11" s="703"/>
      <c r="AL11" s="703"/>
      <c r="AM11" s="703"/>
      <c r="AN11" s="703"/>
      <c r="AO11" s="703"/>
    </row>
    <row r="12" spans="1:41" ht="24.25" customHeight="1">
      <c r="A12" s="140" t="s">
        <v>1501</v>
      </c>
      <c r="B12" s="781" t="s">
        <v>1502</v>
      </c>
      <c r="C12" s="703">
        <v>7</v>
      </c>
      <c r="D12" s="703"/>
      <c r="E12" s="703">
        <v>0</v>
      </c>
      <c r="F12" s="703"/>
      <c r="G12" s="703">
        <f>SUM(C12:E12)</f>
        <v>7</v>
      </c>
      <c r="H12" s="703"/>
      <c r="I12" s="703">
        <v>3</v>
      </c>
      <c r="J12" s="703"/>
      <c r="K12" s="703">
        <v>2</v>
      </c>
      <c r="L12" s="703"/>
      <c r="M12" s="703">
        <v>1</v>
      </c>
      <c r="N12" s="703"/>
      <c r="O12" s="703">
        <v>658</v>
      </c>
      <c r="P12" s="703"/>
      <c r="Q12" s="703"/>
      <c r="R12" s="703"/>
      <c r="S12" s="703" t="s">
        <v>1478</v>
      </c>
      <c r="T12" s="703"/>
      <c r="U12" s="703"/>
      <c r="V12" s="703"/>
      <c r="W12" s="703">
        <v>367</v>
      </c>
      <c r="X12" s="703"/>
      <c r="Y12" s="703"/>
      <c r="Z12" s="703"/>
      <c r="AA12" s="703" t="s">
        <v>624</v>
      </c>
      <c r="AB12" s="703"/>
      <c r="AC12" s="703"/>
      <c r="AD12" s="703"/>
      <c r="AE12" s="703"/>
      <c r="AF12" s="776" t="s">
        <v>624</v>
      </c>
      <c r="AG12" s="777"/>
      <c r="AH12" s="777"/>
      <c r="AI12" s="777"/>
      <c r="AJ12" s="778"/>
      <c r="AK12" s="703" t="s">
        <v>624</v>
      </c>
      <c r="AL12" s="703"/>
      <c r="AM12" s="703"/>
      <c r="AN12" s="703"/>
      <c r="AO12" s="703"/>
    </row>
    <row r="13" spans="1:41" ht="24.25" customHeight="1">
      <c r="A13" s="239" t="s">
        <v>1500</v>
      </c>
      <c r="B13" s="781"/>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79"/>
      <c r="AG13" s="450"/>
      <c r="AH13" s="450"/>
      <c r="AI13" s="450"/>
      <c r="AJ13" s="780"/>
      <c r="AK13" s="703"/>
      <c r="AL13" s="703"/>
      <c r="AM13" s="703"/>
      <c r="AN13" s="703"/>
      <c r="AO13" s="703"/>
    </row>
    <row r="14" spans="1:41" ht="24.25" customHeight="1">
      <c r="A14" s="252" t="s">
        <v>1503</v>
      </c>
      <c r="B14" s="781" t="s">
        <v>1504</v>
      </c>
      <c r="C14" s="703">
        <v>10</v>
      </c>
      <c r="D14" s="703"/>
      <c r="E14" s="703" t="s">
        <v>624</v>
      </c>
      <c r="F14" s="703"/>
      <c r="G14" s="703">
        <v>10</v>
      </c>
      <c r="H14" s="703"/>
      <c r="I14" s="703">
        <v>3</v>
      </c>
      <c r="J14" s="703"/>
      <c r="K14" s="703">
        <v>2</v>
      </c>
      <c r="L14" s="703"/>
      <c r="M14" s="703">
        <v>1</v>
      </c>
      <c r="N14" s="703"/>
      <c r="O14" s="703">
        <v>4800</v>
      </c>
      <c r="P14" s="703"/>
      <c r="Q14" s="703"/>
      <c r="R14" s="703"/>
      <c r="S14" s="703">
        <v>128495</v>
      </c>
      <c r="T14" s="703"/>
      <c r="U14" s="703"/>
      <c r="V14" s="703"/>
      <c r="W14" s="703">
        <v>18298</v>
      </c>
      <c r="X14" s="703"/>
      <c r="Y14" s="703"/>
      <c r="Z14" s="703"/>
      <c r="AA14" s="703" t="s">
        <v>624</v>
      </c>
      <c r="AB14" s="703"/>
      <c r="AC14" s="703"/>
      <c r="AD14" s="703"/>
      <c r="AE14" s="703"/>
      <c r="AF14" s="776" t="s">
        <v>624</v>
      </c>
      <c r="AG14" s="777"/>
      <c r="AH14" s="777"/>
      <c r="AI14" s="777"/>
      <c r="AJ14" s="778"/>
      <c r="AK14" s="703" t="s">
        <v>624</v>
      </c>
      <c r="AL14" s="703"/>
      <c r="AM14" s="703"/>
      <c r="AN14" s="703"/>
      <c r="AO14" s="703"/>
    </row>
    <row r="15" spans="1:41" ht="24.25" customHeight="1">
      <c r="A15" s="252" t="s">
        <v>1500</v>
      </c>
      <c r="B15" s="781"/>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79"/>
      <c r="AG15" s="450"/>
      <c r="AH15" s="450"/>
      <c r="AI15" s="450"/>
      <c r="AJ15" s="780"/>
      <c r="AK15" s="703"/>
      <c r="AL15" s="703"/>
      <c r="AM15" s="703"/>
      <c r="AN15" s="703"/>
      <c r="AO15" s="703"/>
    </row>
    <row r="16" spans="1:41" ht="24.25" customHeight="1">
      <c r="A16" s="140" t="s">
        <v>1505</v>
      </c>
      <c r="B16" s="781" t="s">
        <v>1506</v>
      </c>
      <c r="C16" s="703">
        <v>9</v>
      </c>
      <c r="D16" s="703"/>
      <c r="E16" s="703" t="s">
        <v>624</v>
      </c>
      <c r="F16" s="703"/>
      <c r="G16" s="703">
        <f>SUM(C16:E16)</f>
        <v>9</v>
      </c>
      <c r="H16" s="703"/>
      <c r="I16" s="703">
        <v>3</v>
      </c>
      <c r="J16" s="703"/>
      <c r="K16" s="703">
        <v>2</v>
      </c>
      <c r="L16" s="703"/>
      <c r="M16" s="703" t="s">
        <v>624</v>
      </c>
      <c r="N16" s="703"/>
      <c r="O16" s="703">
        <v>2572</v>
      </c>
      <c r="P16" s="703"/>
      <c r="Q16" s="703"/>
      <c r="R16" s="703"/>
      <c r="S16" s="703">
        <v>8382</v>
      </c>
      <c r="T16" s="703"/>
      <c r="U16" s="703"/>
      <c r="V16" s="703"/>
      <c r="W16" s="703">
        <v>18448</v>
      </c>
      <c r="X16" s="703"/>
      <c r="Y16" s="703"/>
      <c r="Z16" s="703"/>
      <c r="AA16" s="703" t="s">
        <v>624</v>
      </c>
      <c r="AB16" s="703"/>
      <c r="AC16" s="703"/>
      <c r="AD16" s="703"/>
      <c r="AE16" s="703"/>
      <c r="AF16" s="776" t="s">
        <v>624</v>
      </c>
      <c r="AG16" s="777"/>
      <c r="AH16" s="777"/>
      <c r="AI16" s="777"/>
      <c r="AJ16" s="778"/>
      <c r="AK16" s="703" t="s">
        <v>624</v>
      </c>
      <c r="AL16" s="703"/>
      <c r="AM16" s="703"/>
      <c r="AN16" s="703"/>
      <c r="AO16" s="703"/>
    </row>
    <row r="17" spans="1:41" ht="24.25" customHeight="1">
      <c r="A17" s="239" t="s">
        <v>1500</v>
      </c>
      <c r="B17" s="781"/>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3"/>
      <c r="AE17" s="703"/>
      <c r="AF17" s="779"/>
      <c r="AG17" s="450"/>
      <c r="AH17" s="450"/>
      <c r="AI17" s="450"/>
      <c r="AJ17" s="780"/>
      <c r="AK17" s="703"/>
      <c r="AL17" s="703"/>
      <c r="AM17" s="703"/>
      <c r="AN17" s="703"/>
      <c r="AO17" s="703"/>
    </row>
    <row r="18" spans="1:41" ht="24.25" customHeight="1">
      <c r="A18" s="252" t="s">
        <v>1507</v>
      </c>
      <c r="B18" s="781" t="s">
        <v>1508</v>
      </c>
      <c r="C18" s="703">
        <v>85</v>
      </c>
      <c r="D18" s="703"/>
      <c r="E18" s="703" t="s">
        <v>624</v>
      </c>
      <c r="F18" s="703"/>
      <c r="G18" s="703">
        <f>SUM(C18:E18)</f>
        <v>85</v>
      </c>
      <c r="H18" s="703"/>
      <c r="I18" s="703">
        <v>5</v>
      </c>
      <c r="J18" s="703"/>
      <c r="K18" s="703">
        <v>3</v>
      </c>
      <c r="L18" s="703"/>
      <c r="M18" s="703" t="s">
        <v>624</v>
      </c>
      <c r="N18" s="703"/>
      <c r="O18" s="703">
        <v>480</v>
      </c>
      <c r="P18" s="703"/>
      <c r="Q18" s="703"/>
      <c r="R18" s="703"/>
      <c r="S18" s="703">
        <v>5115</v>
      </c>
      <c r="T18" s="703"/>
      <c r="U18" s="703"/>
      <c r="V18" s="703"/>
      <c r="W18" s="703">
        <v>749</v>
      </c>
      <c r="X18" s="703"/>
      <c r="Y18" s="703"/>
      <c r="Z18" s="703"/>
      <c r="AA18" s="703" t="s">
        <v>624</v>
      </c>
      <c r="AB18" s="703"/>
      <c r="AC18" s="703"/>
      <c r="AD18" s="703"/>
      <c r="AE18" s="703"/>
      <c r="AF18" s="776" t="s">
        <v>624</v>
      </c>
      <c r="AG18" s="777"/>
      <c r="AH18" s="777"/>
      <c r="AI18" s="777"/>
      <c r="AJ18" s="778"/>
      <c r="AK18" s="703" t="s">
        <v>624</v>
      </c>
      <c r="AL18" s="703"/>
      <c r="AM18" s="703"/>
      <c r="AN18" s="703"/>
      <c r="AO18" s="703"/>
    </row>
    <row r="19" spans="1:41" ht="24.25" customHeight="1">
      <c r="A19" s="252" t="s">
        <v>1509</v>
      </c>
      <c r="B19" s="781"/>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c r="AA19" s="703"/>
      <c r="AB19" s="703"/>
      <c r="AC19" s="703"/>
      <c r="AD19" s="703"/>
      <c r="AE19" s="703"/>
      <c r="AF19" s="779"/>
      <c r="AG19" s="450"/>
      <c r="AH19" s="450"/>
      <c r="AI19" s="450"/>
      <c r="AJ19" s="780"/>
      <c r="AK19" s="703"/>
      <c r="AL19" s="703"/>
      <c r="AM19" s="703"/>
      <c r="AN19" s="703"/>
      <c r="AO19" s="703"/>
    </row>
    <row r="20" spans="1:41" ht="24.25" customHeight="1">
      <c r="A20" s="140" t="s">
        <v>1510</v>
      </c>
      <c r="B20" s="781" t="s">
        <v>1511</v>
      </c>
      <c r="C20" s="703">
        <v>8</v>
      </c>
      <c r="D20" s="703"/>
      <c r="E20" s="703" t="s">
        <v>624</v>
      </c>
      <c r="F20" s="703"/>
      <c r="G20" s="703">
        <v>8</v>
      </c>
      <c r="H20" s="703"/>
      <c r="I20" s="703">
        <v>3</v>
      </c>
      <c r="J20" s="703"/>
      <c r="K20" s="703">
        <v>2</v>
      </c>
      <c r="L20" s="703"/>
      <c r="M20" s="703" t="s">
        <v>624</v>
      </c>
      <c r="N20" s="703"/>
      <c r="O20" s="703">
        <v>345</v>
      </c>
      <c r="P20" s="703"/>
      <c r="Q20" s="703"/>
      <c r="R20" s="703"/>
      <c r="S20" s="703">
        <v>3</v>
      </c>
      <c r="T20" s="703"/>
      <c r="U20" s="703"/>
      <c r="V20" s="703"/>
      <c r="W20" s="703">
        <v>215</v>
      </c>
      <c r="X20" s="703"/>
      <c r="Y20" s="703"/>
      <c r="Z20" s="703"/>
      <c r="AA20" s="703" t="s">
        <v>624</v>
      </c>
      <c r="AB20" s="703"/>
      <c r="AC20" s="703"/>
      <c r="AD20" s="703"/>
      <c r="AE20" s="703"/>
      <c r="AF20" s="776" t="s">
        <v>624</v>
      </c>
      <c r="AG20" s="777"/>
      <c r="AH20" s="777"/>
      <c r="AI20" s="777"/>
      <c r="AJ20" s="778"/>
      <c r="AK20" s="703" t="s">
        <v>624</v>
      </c>
      <c r="AL20" s="703"/>
      <c r="AM20" s="703"/>
      <c r="AN20" s="703"/>
      <c r="AO20" s="703"/>
    </row>
    <row r="21" spans="1:41" ht="24.25" customHeight="1">
      <c r="A21" s="239" t="s">
        <v>1512</v>
      </c>
      <c r="B21" s="781"/>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c r="AA21" s="703"/>
      <c r="AB21" s="703"/>
      <c r="AC21" s="703"/>
      <c r="AD21" s="703"/>
      <c r="AE21" s="703"/>
      <c r="AF21" s="779"/>
      <c r="AG21" s="450"/>
      <c r="AH21" s="450"/>
      <c r="AI21" s="450"/>
      <c r="AJ21" s="780"/>
      <c r="AK21" s="703"/>
      <c r="AL21" s="703"/>
      <c r="AM21" s="703"/>
      <c r="AN21" s="703"/>
      <c r="AO21" s="703"/>
    </row>
    <row r="22" spans="1:41" ht="24.25" customHeight="1">
      <c r="A22" s="252" t="s">
        <v>1513</v>
      </c>
      <c r="B22" s="781" t="s">
        <v>1514</v>
      </c>
      <c r="C22" s="703">
        <v>23</v>
      </c>
      <c r="D22" s="703"/>
      <c r="E22" s="703" t="s">
        <v>624</v>
      </c>
      <c r="F22" s="703"/>
      <c r="G22" s="703">
        <v>23</v>
      </c>
      <c r="H22" s="703"/>
      <c r="I22" s="703">
        <v>4</v>
      </c>
      <c r="J22" s="703"/>
      <c r="K22" s="703">
        <v>2</v>
      </c>
      <c r="L22" s="703"/>
      <c r="M22" s="703" t="s">
        <v>624</v>
      </c>
      <c r="N22" s="703"/>
      <c r="O22" s="703">
        <v>3420</v>
      </c>
      <c r="P22" s="703"/>
      <c r="Q22" s="703"/>
      <c r="R22" s="703"/>
      <c r="S22" s="703">
        <v>11643</v>
      </c>
      <c r="T22" s="703"/>
      <c r="U22" s="703"/>
      <c r="V22" s="703"/>
      <c r="W22" s="703">
        <v>0</v>
      </c>
      <c r="X22" s="703"/>
      <c r="Y22" s="703"/>
      <c r="Z22" s="703"/>
      <c r="AA22" s="703" t="s">
        <v>624</v>
      </c>
      <c r="AB22" s="703"/>
      <c r="AC22" s="703"/>
      <c r="AD22" s="703"/>
      <c r="AE22" s="703"/>
      <c r="AF22" s="776" t="s">
        <v>624</v>
      </c>
      <c r="AG22" s="777"/>
      <c r="AH22" s="777"/>
      <c r="AI22" s="777"/>
      <c r="AJ22" s="778"/>
      <c r="AK22" s="703" t="s">
        <v>624</v>
      </c>
      <c r="AL22" s="703"/>
      <c r="AM22" s="703"/>
      <c r="AN22" s="703"/>
      <c r="AO22" s="703"/>
    </row>
    <row r="23" spans="1:41" ht="24.25" customHeight="1">
      <c r="A23" s="252" t="s">
        <v>1515</v>
      </c>
      <c r="B23" s="781"/>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79"/>
      <c r="AG23" s="450"/>
      <c r="AH23" s="450"/>
      <c r="AI23" s="450"/>
      <c r="AJ23" s="780"/>
      <c r="AK23" s="703"/>
      <c r="AL23" s="703"/>
      <c r="AM23" s="703"/>
      <c r="AN23" s="703"/>
      <c r="AO23" s="703"/>
    </row>
    <row r="24" spans="1:41" ht="24.25" customHeight="1">
      <c r="A24" s="140" t="s">
        <v>584</v>
      </c>
      <c r="B24" s="781" t="s">
        <v>1516</v>
      </c>
      <c r="C24" s="703">
        <v>7</v>
      </c>
      <c r="D24" s="703"/>
      <c r="E24" s="703">
        <v>1</v>
      </c>
      <c r="F24" s="703"/>
      <c r="G24" s="703">
        <f>SUM(C24:E24)</f>
        <v>8</v>
      </c>
      <c r="H24" s="703"/>
      <c r="I24" s="703">
        <v>6</v>
      </c>
      <c r="J24" s="703"/>
      <c r="K24" s="703">
        <v>1</v>
      </c>
      <c r="L24" s="703"/>
      <c r="M24" s="703" t="s">
        <v>624</v>
      </c>
      <c r="N24" s="703"/>
      <c r="O24" s="703">
        <v>1225</v>
      </c>
      <c r="P24" s="703"/>
      <c r="Q24" s="703"/>
      <c r="R24" s="703"/>
      <c r="S24" s="703">
        <v>0</v>
      </c>
      <c r="T24" s="703"/>
      <c r="U24" s="703"/>
      <c r="V24" s="703"/>
      <c r="W24" s="703">
        <v>242</v>
      </c>
      <c r="X24" s="703"/>
      <c r="Y24" s="703"/>
      <c r="Z24" s="703"/>
      <c r="AA24" s="703" t="s">
        <v>624</v>
      </c>
      <c r="AB24" s="703"/>
      <c r="AC24" s="703"/>
      <c r="AD24" s="703"/>
      <c r="AE24" s="703"/>
      <c r="AF24" s="776" t="s">
        <v>624</v>
      </c>
      <c r="AG24" s="777"/>
      <c r="AH24" s="777"/>
      <c r="AI24" s="777"/>
      <c r="AJ24" s="778"/>
      <c r="AK24" s="703" t="s">
        <v>624</v>
      </c>
      <c r="AL24" s="703"/>
      <c r="AM24" s="703"/>
      <c r="AN24" s="703"/>
      <c r="AO24" s="703"/>
    </row>
    <row r="25" spans="1:41" ht="24.25" customHeight="1">
      <c r="A25" s="239" t="s">
        <v>1517</v>
      </c>
      <c r="B25" s="781"/>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79"/>
      <c r="AG25" s="450"/>
      <c r="AH25" s="450"/>
      <c r="AI25" s="450"/>
      <c r="AJ25" s="780"/>
      <c r="AK25" s="703"/>
      <c r="AL25" s="703"/>
      <c r="AM25" s="703"/>
      <c r="AN25" s="703"/>
      <c r="AO25" s="703"/>
    </row>
    <row r="26" spans="1:41" ht="18" customHeight="1">
      <c r="G26" s="444"/>
      <c r="H26" s="444"/>
      <c r="AC26" s="444" t="s">
        <v>1518</v>
      </c>
      <c r="AD26" s="444"/>
      <c r="AE26" s="444"/>
      <c r="AF26" s="444"/>
      <c r="AG26" s="444"/>
      <c r="AH26" s="444"/>
      <c r="AI26" s="444"/>
      <c r="AJ26" s="444"/>
      <c r="AK26" s="444"/>
      <c r="AL26" s="444"/>
      <c r="AM26" s="444"/>
      <c r="AN26" s="444"/>
    </row>
    <row r="27" spans="1:41" ht="20.95" customHeight="1"/>
    <row r="28" spans="1:41" ht="20.95" customHeight="1"/>
  </sheetData>
  <sheetProtection selectLockedCells="1" selectUnlockedCells="1"/>
  <mergeCells count="158">
    <mergeCell ref="M3:N3"/>
    <mergeCell ref="O3:P3"/>
    <mergeCell ref="Q3:R3"/>
    <mergeCell ref="S3:T3"/>
    <mergeCell ref="A1:L1"/>
    <mergeCell ref="Z1:AO1"/>
    <mergeCell ref="A2:A3"/>
    <mergeCell ref="B2:B3"/>
    <mergeCell ref="C2:J3"/>
    <mergeCell ref="K2:P2"/>
    <mergeCell ref="Q2:V2"/>
    <mergeCell ref="W2:Z3"/>
    <mergeCell ref="AA2:AO2"/>
    <mergeCell ref="K3:L3"/>
    <mergeCell ref="AD3:AF3"/>
    <mergeCell ref="AG3:AI3"/>
    <mergeCell ref="AJ3:AL3"/>
    <mergeCell ref="AM3:AO3"/>
    <mergeCell ref="U3:V3"/>
    <mergeCell ref="AA3:AC3"/>
    <mergeCell ref="AA9:AE9"/>
    <mergeCell ref="AF9:AJ9"/>
    <mergeCell ref="AK9:AO9"/>
    <mergeCell ref="M9:N9"/>
    <mergeCell ref="C4:J5"/>
    <mergeCell ref="K4:L5"/>
    <mergeCell ref="M4:N5"/>
    <mergeCell ref="O4:P5"/>
    <mergeCell ref="Q4:R5"/>
    <mergeCell ref="S4:T5"/>
    <mergeCell ref="I10:J11"/>
    <mergeCell ref="K10:L11"/>
    <mergeCell ref="C9:D9"/>
    <mergeCell ref="E9:F9"/>
    <mergeCell ref="G9:H9"/>
    <mergeCell ref="I9:J9"/>
    <mergeCell ref="K9:L9"/>
    <mergeCell ref="AM4:AO5"/>
    <mergeCell ref="A7:L7"/>
    <mergeCell ref="Z7:AO7"/>
    <mergeCell ref="A8:A9"/>
    <mergeCell ref="B8:B9"/>
    <mergeCell ref="C8:H8"/>
    <mergeCell ref="I8:N8"/>
    <mergeCell ref="O8:R9"/>
    <mergeCell ref="S8:V9"/>
    <mergeCell ref="W8:AO8"/>
    <mergeCell ref="U4:V5"/>
    <mergeCell ref="W4:Z5"/>
    <mergeCell ref="AA4:AC5"/>
    <mergeCell ref="AD4:AF5"/>
    <mergeCell ref="AG4:AI5"/>
    <mergeCell ref="AJ4:AL5"/>
    <mergeCell ref="W9:Z9"/>
    <mergeCell ref="AK10:AO11"/>
    <mergeCell ref="B12:B13"/>
    <mergeCell ref="C12:D13"/>
    <mergeCell ref="E12:F13"/>
    <mergeCell ref="G12:H13"/>
    <mergeCell ref="I12:J13"/>
    <mergeCell ref="K12:L13"/>
    <mergeCell ref="M12:N13"/>
    <mergeCell ref="O12:R13"/>
    <mergeCell ref="S12:V13"/>
    <mergeCell ref="M10:N11"/>
    <mergeCell ref="O10:R11"/>
    <mergeCell ref="S10:V11"/>
    <mergeCell ref="W10:Z11"/>
    <mergeCell ref="AA10:AE11"/>
    <mergeCell ref="AF10:AJ11"/>
    <mergeCell ref="W12:Z13"/>
    <mergeCell ref="AA12:AE13"/>
    <mergeCell ref="AF12:AJ13"/>
    <mergeCell ref="AK12:AO13"/>
    <mergeCell ref="B10:B11"/>
    <mergeCell ref="C10:D11"/>
    <mergeCell ref="E10:F11"/>
    <mergeCell ref="G10:H11"/>
    <mergeCell ref="B14:B15"/>
    <mergeCell ref="C14:D15"/>
    <mergeCell ref="E14:F15"/>
    <mergeCell ref="G14:H15"/>
    <mergeCell ref="I14:J15"/>
    <mergeCell ref="K14:L15"/>
    <mergeCell ref="AK14:AO15"/>
    <mergeCell ref="B16:B17"/>
    <mergeCell ref="C16:D17"/>
    <mergeCell ref="E16:F17"/>
    <mergeCell ref="G16:H17"/>
    <mergeCell ref="I16:J17"/>
    <mergeCell ref="K16:L17"/>
    <mergeCell ref="M16:N17"/>
    <mergeCell ref="O16:R17"/>
    <mergeCell ref="S16:V17"/>
    <mergeCell ref="M14:N15"/>
    <mergeCell ref="O14:R15"/>
    <mergeCell ref="S14:V15"/>
    <mergeCell ref="W14:Z15"/>
    <mergeCell ref="AA14:AE15"/>
    <mergeCell ref="AF14:AJ15"/>
    <mergeCell ref="W16:Z17"/>
    <mergeCell ref="AA16:AE17"/>
    <mergeCell ref="AF16:AJ17"/>
    <mergeCell ref="AK16:AO17"/>
    <mergeCell ref="B18:B19"/>
    <mergeCell ref="C18:D19"/>
    <mergeCell ref="E18:F19"/>
    <mergeCell ref="G18:H19"/>
    <mergeCell ref="I18:J19"/>
    <mergeCell ref="K18:L19"/>
    <mergeCell ref="AK18:AO19"/>
    <mergeCell ref="M18:N19"/>
    <mergeCell ref="O18:R19"/>
    <mergeCell ref="S18:V19"/>
    <mergeCell ref="W18:Z19"/>
    <mergeCell ref="AA18:AE19"/>
    <mergeCell ref="AF18:AJ19"/>
    <mergeCell ref="W20:Z21"/>
    <mergeCell ref="AA20:AE21"/>
    <mergeCell ref="AF20:AJ21"/>
    <mergeCell ref="AK20:AO21"/>
    <mergeCell ref="B22:B23"/>
    <mergeCell ref="C22:D23"/>
    <mergeCell ref="E22:F23"/>
    <mergeCell ref="G22:H23"/>
    <mergeCell ref="I22:J23"/>
    <mergeCell ref="K22:L23"/>
    <mergeCell ref="B20:B21"/>
    <mergeCell ref="C20:D21"/>
    <mergeCell ref="E20:F21"/>
    <mergeCell ref="G20:H21"/>
    <mergeCell ref="I20:J21"/>
    <mergeCell ref="K20:L21"/>
    <mergeCell ref="M20:N21"/>
    <mergeCell ref="O20:R21"/>
    <mergeCell ref="S20:V21"/>
    <mergeCell ref="W24:Z25"/>
    <mergeCell ref="AA24:AE25"/>
    <mergeCell ref="AF24:AJ25"/>
    <mergeCell ref="AK24:AO25"/>
    <mergeCell ref="G26:H26"/>
    <mergeCell ref="AC26:AN26"/>
    <mergeCell ref="AK22:AO23"/>
    <mergeCell ref="B24:B25"/>
    <mergeCell ref="C24:D25"/>
    <mergeCell ref="E24:F25"/>
    <mergeCell ref="G24:H25"/>
    <mergeCell ref="I24:J25"/>
    <mergeCell ref="K24:L25"/>
    <mergeCell ref="M24:N25"/>
    <mergeCell ref="O24:R25"/>
    <mergeCell ref="S24:V25"/>
    <mergeCell ref="M22:N23"/>
    <mergeCell ref="O22:R23"/>
    <mergeCell ref="S22:V23"/>
    <mergeCell ref="W22:Z23"/>
    <mergeCell ref="AA22:AE23"/>
    <mergeCell ref="AF22:AJ23"/>
  </mergeCells>
  <phoneticPr fontId="2"/>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DD08-6AC0-4B84-AF40-9CA1777C250B}">
  <sheetPr codeName="Sheet36">
    <pageSetUpPr fitToPage="1"/>
  </sheetPr>
  <dimension ref="A2:BG41"/>
  <sheetViews>
    <sheetView view="pageLayout" zoomScaleNormal="100" workbookViewId="0"/>
  </sheetViews>
  <sheetFormatPr defaultColWidth="9" defaultRowHeight="14.4"/>
  <cols>
    <col min="1" max="1" width="1.6640625" style="51" customWidth="1"/>
    <col min="2" max="3" width="2.6640625" style="51" customWidth="1"/>
    <col min="4" max="4" width="1.6640625" style="51" customWidth="1"/>
    <col min="5" max="22" width="2.6640625" style="51" customWidth="1"/>
    <col min="23" max="27" width="3.33203125" style="51" customWidth="1"/>
    <col min="28" max="30" width="3.109375" style="51" customWidth="1"/>
    <col min="31" max="31" width="2.77734375" style="51" customWidth="1"/>
    <col min="32" max="33" width="3.109375" style="51" customWidth="1"/>
    <col min="34" max="42" width="2.6640625" style="51" customWidth="1"/>
    <col min="43" max="43" width="2.44140625" style="51" customWidth="1"/>
    <col min="44" max="56" width="2.6640625" style="51" customWidth="1"/>
    <col min="57" max="57" width="2.33203125" style="51" customWidth="1"/>
    <col min="58" max="172" width="2.6640625" style="51" customWidth="1"/>
    <col min="173" max="16384" width="9" style="51"/>
  </cols>
  <sheetData>
    <row r="2" spans="1:57" ht="20.95" customHeight="1">
      <c r="A2" s="51" t="s">
        <v>1519</v>
      </c>
      <c r="AQ2" s="450" t="s">
        <v>1494</v>
      </c>
      <c r="AR2" s="450"/>
      <c r="AS2" s="450"/>
      <c r="AT2" s="450"/>
      <c r="AU2" s="450"/>
      <c r="AV2" s="450"/>
      <c r="AW2" s="450"/>
      <c r="AX2" s="450"/>
      <c r="AY2" s="450"/>
      <c r="AZ2" s="450"/>
      <c r="BA2" s="450"/>
      <c r="BB2" s="450"/>
      <c r="BC2" s="450"/>
      <c r="BD2" s="450"/>
      <c r="BE2" s="450"/>
    </row>
    <row r="3" spans="1:57" ht="15.9" customHeight="1">
      <c r="A3" s="816" t="s">
        <v>1520</v>
      </c>
      <c r="B3" s="817"/>
      <c r="C3" s="817"/>
      <c r="D3" s="817"/>
      <c r="E3" s="817"/>
      <c r="F3" s="817"/>
      <c r="G3" s="817"/>
      <c r="H3" s="817"/>
      <c r="I3" s="818"/>
      <c r="J3" s="816" t="s">
        <v>1521</v>
      </c>
      <c r="K3" s="817"/>
      <c r="L3" s="817"/>
      <c r="M3" s="817"/>
      <c r="N3" s="817"/>
      <c r="O3" s="817"/>
      <c r="P3" s="817"/>
      <c r="Q3" s="817"/>
      <c r="R3" s="817"/>
      <c r="S3" s="817"/>
      <c r="T3" s="817"/>
      <c r="U3" s="817"/>
      <c r="V3" s="818"/>
      <c r="W3" s="578" t="s">
        <v>1311</v>
      </c>
      <c r="X3" s="591"/>
      <c r="Y3" s="591"/>
      <c r="Z3" s="591"/>
      <c r="AA3" s="591"/>
      <c r="AB3" s="591"/>
      <c r="AC3" s="591"/>
      <c r="AD3" s="591"/>
      <c r="AE3" s="591"/>
      <c r="AF3" s="591"/>
      <c r="AG3" s="569"/>
      <c r="AH3" s="453" t="s">
        <v>1522</v>
      </c>
      <c r="AI3" s="538"/>
      <c r="AJ3" s="538"/>
      <c r="AK3" s="538"/>
      <c r="AL3" s="538"/>
      <c r="AM3" s="538"/>
      <c r="AN3" s="538"/>
      <c r="AO3" s="538"/>
      <c r="AP3" s="454"/>
      <c r="AQ3" s="453" t="s">
        <v>1377</v>
      </c>
      <c r="AR3" s="538"/>
      <c r="AS3" s="538"/>
      <c r="AT3" s="538"/>
      <c r="AU3" s="538"/>
      <c r="AV3" s="538"/>
      <c r="AW3" s="538"/>
      <c r="AX3" s="538"/>
      <c r="AY3" s="454"/>
      <c r="AZ3" s="578" t="s">
        <v>1523</v>
      </c>
      <c r="BA3" s="591"/>
      <c r="BB3" s="591"/>
      <c r="BC3" s="591"/>
      <c r="BD3" s="591"/>
      <c r="BE3" s="569"/>
    </row>
    <row r="4" spans="1:57" ht="15.9" customHeight="1">
      <c r="A4" s="810" t="s">
        <v>1524</v>
      </c>
      <c r="B4" s="811"/>
      <c r="C4" s="811"/>
      <c r="D4" s="811"/>
      <c r="E4" s="811"/>
      <c r="F4" s="811"/>
      <c r="G4" s="811"/>
      <c r="H4" s="811"/>
      <c r="I4" s="812"/>
      <c r="J4" s="810" t="s">
        <v>1525</v>
      </c>
      <c r="K4" s="811"/>
      <c r="L4" s="811"/>
      <c r="M4" s="811"/>
      <c r="N4" s="811"/>
      <c r="O4" s="811"/>
      <c r="P4" s="811"/>
      <c r="Q4" s="811"/>
      <c r="R4" s="811"/>
      <c r="S4" s="811"/>
      <c r="T4" s="811"/>
      <c r="U4" s="811"/>
      <c r="V4" s="812"/>
      <c r="W4" s="579"/>
      <c r="X4" s="446"/>
      <c r="Y4" s="446"/>
      <c r="Z4" s="446"/>
      <c r="AA4" s="446"/>
      <c r="AB4" s="446"/>
      <c r="AC4" s="446"/>
      <c r="AD4" s="446"/>
      <c r="AE4" s="446"/>
      <c r="AF4" s="446"/>
      <c r="AG4" s="570"/>
      <c r="AH4" s="453" t="s">
        <v>1317</v>
      </c>
      <c r="AI4" s="538"/>
      <c r="AJ4" s="454"/>
      <c r="AK4" s="453" t="s">
        <v>1318</v>
      </c>
      <c r="AL4" s="538"/>
      <c r="AM4" s="454"/>
      <c r="AN4" s="453" t="s">
        <v>153</v>
      </c>
      <c r="AO4" s="538"/>
      <c r="AP4" s="454"/>
      <c r="AQ4" s="453" t="s">
        <v>1319</v>
      </c>
      <c r="AR4" s="538"/>
      <c r="AS4" s="454"/>
      <c r="AT4" s="453" t="s">
        <v>1320</v>
      </c>
      <c r="AU4" s="538"/>
      <c r="AV4" s="454"/>
      <c r="AW4" s="453" t="s">
        <v>1380</v>
      </c>
      <c r="AX4" s="538"/>
      <c r="AY4" s="454"/>
      <c r="AZ4" s="579"/>
      <c r="BA4" s="446"/>
      <c r="BB4" s="446"/>
      <c r="BC4" s="446"/>
      <c r="BD4" s="446"/>
      <c r="BE4" s="570"/>
    </row>
    <row r="5" spans="1:57" ht="15.9" customHeight="1">
      <c r="A5" s="816" t="s">
        <v>1526</v>
      </c>
      <c r="B5" s="817"/>
      <c r="C5" s="817"/>
      <c r="D5" s="817"/>
      <c r="E5" s="817"/>
      <c r="F5" s="817"/>
      <c r="G5" s="817"/>
      <c r="H5" s="817"/>
      <c r="I5" s="818"/>
      <c r="J5" s="819" t="s">
        <v>1527</v>
      </c>
      <c r="K5" s="820"/>
      <c r="L5" s="820"/>
      <c r="M5" s="820"/>
      <c r="N5" s="820"/>
      <c r="O5" s="820"/>
      <c r="P5" s="820"/>
      <c r="Q5" s="820"/>
      <c r="R5" s="820"/>
      <c r="S5" s="820"/>
      <c r="T5" s="820"/>
      <c r="U5" s="820"/>
      <c r="V5" s="821"/>
      <c r="W5" s="822" t="s">
        <v>1489</v>
      </c>
      <c r="X5" s="823"/>
      <c r="Y5" s="823"/>
      <c r="Z5" s="823"/>
      <c r="AA5" s="823"/>
      <c r="AB5" s="823"/>
      <c r="AC5" s="823"/>
      <c r="AD5" s="823"/>
      <c r="AE5" s="823"/>
      <c r="AF5" s="823"/>
      <c r="AG5" s="824"/>
      <c r="AH5" s="776">
        <v>17</v>
      </c>
      <c r="AI5" s="777"/>
      <c r="AJ5" s="778"/>
      <c r="AK5" s="776" t="s">
        <v>624</v>
      </c>
      <c r="AL5" s="777"/>
      <c r="AM5" s="778"/>
      <c r="AN5" s="776">
        <v>17</v>
      </c>
      <c r="AO5" s="777"/>
      <c r="AP5" s="778"/>
      <c r="AQ5" s="776">
        <v>6</v>
      </c>
      <c r="AR5" s="777"/>
      <c r="AS5" s="778"/>
      <c r="AT5" s="776">
        <v>2</v>
      </c>
      <c r="AU5" s="777"/>
      <c r="AV5" s="778"/>
      <c r="AW5" s="776">
        <v>2</v>
      </c>
      <c r="AX5" s="777"/>
      <c r="AY5" s="778"/>
      <c r="AZ5" s="804">
        <v>2190</v>
      </c>
      <c r="BA5" s="805"/>
      <c r="BB5" s="805"/>
      <c r="BC5" s="805"/>
      <c r="BD5" s="805"/>
      <c r="BE5" s="806"/>
    </row>
    <row r="6" spans="1:57" ht="15.9" customHeight="1">
      <c r="A6" s="810" t="s">
        <v>1528</v>
      </c>
      <c r="B6" s="811"/>
      <c r="C6" s="811"/>
      <c r="D6" s="811"/>
      <c r="E6" s="811"/>
      <c r="F6" s="811"/>
      <c r="G6" s="811"/>
      <c r="H6" s="811"/>
      <c r="I6" s="812"/>
      <c r="J6" s="813" t="s">
        <v>1529</v>
      </c>
      <c r="K6" s="814"/>
      <c r="L6" s="814"/>
      <c r="M6" s="814"/>
      <c r="N6" s="814"/>
      <c r="O6" s="814"/>
      <c r="P6" s="814"/>
      <c r="Q6" s="814"/>
      <c r="R6" s="814"/>
      <c r="S6" s="814"/>
      <c r="T6" s="814"/>
      <c r="U6" s="814"/>
      <c r="V6" s="815"/>
      <c r="W6" s="825"/>
      <c r="X6" s="826"/>
      <c r="Y6" s="826"/>
      <c r="Z6" s="826"/>
      <c r="AA6" s="826"/>
      <c r="AB6" s="826"/>
      <c r="AC6" s="826"/>
      <c r="AD6" s="826"/>
      <c r="AE6" s="826"/>
      <c r="AF6" s="826"/>
      <c r="AG6" s="827"/>
      <c r="AH6" s="779"/>
      <c r="AI6" s="450"/>
      <c r="AJ6" s="780"/>
      <c r="AK6" s="779"/>
      <c r="AL6" s="450"/>
      <c r="AM6" s="780"/>
      <c r="AN6" s="779"/>
      <c r="AO6" s="450"/>
      <c r="AP6" s="780"/>
      <c r="AQ6" s="779"/>
      <c r="AR6" s="450"/>
      <c r="AS6" s="780"/>
      <c r="AT6" s="779"/>
      <c r="AU6" s="450"/>
      <c r="AV6" s="780"/>
      <c r="AW6" s="779"/>
      <c r="AX6" s="450"/>
      <c r="AY6" s="780"/>
      <c r="AZ6" s="807"/>
      <c r="BA6" s="808"/>
      <c r="BB6" s="808"/>
      <c r="BC6" s="808"/>
      <c r="BD6" s="808"/>
      <c r="BE6" s="809"/>
    </row>
    <row r="7" spans="1:57" ht="11.3" customHeight="1">
      <c r="A7" s="183"/>
      <c r="B7" s="183"/>
      <c r="C7" s="183"/>
      <c r="D7" s="183"/>
      <c r="E7" s="183"/>
      <c r="F7" s="183"/>
      <c r="G7" s="183"/>
      <c r="H7" s="183"/>
      <c r="I7" s="183"/>
      <c r="J7" s="183"/>
      <c r="K7" s="183"/>
      <c r="L7" s="183"/>
      <c r="M7" s="183"/>
      <c r="N7" s="183"/>
      <c r="O7" s="183"/>
      <c r="P7" s="183"/>
      <c r="Q7" s="183"/>
      <c r="R7" s="183"/>
      <c r="S7" s="183"/>
      <c r="T7" s="183"/>
      <c r="U7" s="183"/>
      <c r="V7" s="183"/>
    </row>
    <row r="8" spans="1:57" ht="20.95" customHeight="1">
      <c r="A8" s="51" t="s">
        <v>1530</v>
      </c>
    </row>
    <row r="9" spans="1:57" ht="15.9" customHeight="1">
      <c r="E9" s="51" t="s">
        <v>1531</v>
      </c>
      <c r="L9" s="83" t="s">
        <v>1532</v>
      </c>
      <c r="M9" s="83"/>
      <c r="N9" s="83"/>
      <c r="O9" s="83"/>
      <c r="P9" s="83"/>
      <c r="Q9" s="83"/>
      <c r="R9" s="83"/>
      <c r="S9" s="83"/>
      <c r="T9" s="83"/>
      <c r="U9" s="83"/>
      <c r="V9" s="83"/>
      <c r="W9" s="83"/>
      <c r="X9" s="83"/>
      <c r="Y9" s="83"/>
      <c r="Z9" s="83"/>
    </row>
    <row r="10" spans="1:57" ht="15.9" customHeight="1">
      <c r="E10" s="51" t="s">
        <v>1521</v>
      </c>
      <c r="L10" s="51" t="s">
        <v>1345</v>
      </c>
    </row>
    <row r="11" spans="1:57" ht="15.9" customHeight="1">
      <c r="E11" s="51" t="s">
        <v>1533</v>
      </c>
      <c r="L11" s="51" t="s">
        <v>1534</v>
      </c>
    </row>
    <row r="12" spans="1:57" ht="15.75" customHeight="1">
      <c r="A12" s="444" t="s">
        <v>1535</v>
      </c>
      <c r="B12" s="444"/>
      <c r="C12" s="444"/>
      <c r="D12" s="444"/>
      <c r="E12" s="444"/>
      <c r="F12" s="444"/>
      <c r="AQ12" s="449" t="s">
        <v>1494</v>
      </c>
      <c r="AR12" s="449"/>
      <c r="AS12" s="449"/>
      <c r="AT12" s="449"/>
      <c r="AU12" s="449"/>
      <c r="AV12" s="449"/>
      <c r="AW12" s="449"/>
      <c r="AX12" s="449"/>
      <c r="AY12" s="449"/>
      <c r="AZ12" s="449"/>
      <c r="BA12" s="449"/>
      <c r="BB12" s="449"/>
      <c r="BC12" s="449"/>
      <c r="BD12" s="449"/>
      <c r="BE12" s="449"/>
    </row>
    <row r="13" spans="1:57" ht="15.9" customHeight="1">
      <c r="A13" s="621" t="s">
        <v>1536</v>
      </c>
      <c r="B13" s="621"/>
      <c r="C13" s="621"/>
      <c r="D13" s="621"/>
      <c r="E13" s="621"/>
      <c r="F13" s="621"/>
      <c r="G13" s="621"/>
      <c r="H13" s="621"/>
      <c r="I13" s="621"/>
      <c r="J13" s="621" t="s">
        <v>1537</v>
      </c>
      <c r="K13" s="621"/>
      <c r="L13" s="621"/>
      <c r="M13" s="621"/>
      <c r="N13" s="621"/>
      <c r="O13" s="621"/>
      <c r="P13" s="621"/>
      <c r="Q13" s="621"/>
      <c r="R13" s="621"/>
      <c r="S13" s="621"/>
      <c r="T13" s="621"/>
      <c r="U13" s="621"/>
      <c r="V13" s="621"/>
      <c r="W13" s="621"/>
      <c r="X13" s="621"/>
      <c r="Y13" s="621"/>
      <c r="Z13" s="621"/>
      <c r="AA13" s="621"/>
      <c r="AB13" s="621" t="s">
        <v>1538</v>
      </c>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c r="BB13" s="621"/>
      <c r="BC13" s="621"/>
      <c r="BD13" s="621"/>
      <c r="BE13" s="621"/>
    </row>
    <row r="14" spans="1:57" ht="15.9" customHeight="1">
      <c r="A14" s="621"/>
      <c r="B14" s="621"/>
      <c r="C14" s="621"/>
      <c r="D14" s="621"/>
      <c r="E14" s="621"/>
      <c r="F14" s="621"/>
      <c r="G14" s="621"/>
      <c r="H14" s="621"/>
      <c r="I14" s="621"/>
      <c r="J14" s="621" t="s">
        <v>1539</v>
      </c>
      <c r="K14" s="621"/>
      <c r="L14" s="621"/>
      <c r="M14" s="621"/>
      <c r="N14" s="621" t="s">
        <v>1540</v>
      </c>
      <c r="O14" s="621"/>
      <c r="P14" s="621"/>
      <c r="Q14" s="621"/>
      <c r="R14" s="621"/>
      <c r="S14" s="578" t="s">
        <v>1541</v>
      </c>
      <c r="T14" s="591"/>
      <c r="U14" s="591"/>
      <c r="V14" s="591"/>
      <c r="W14" s="453" t="s">
        <v>1542</v>
      </c>
      <c r="X14" s="538"/>
      <c r="Y14" s="538"/>
      <c r="Z14" s="538"/>
      <c r="AA14" s="454"/>
      <c r="AB14" s="621" t="s">
        <v>1543</v>
      </c>
      <c r="AC14" s="621"/>
      <c r="AD14" s="621"/>
      <c r="AE14" s="621"/>
      <c r="AF14" s="621"/>
      <c r="AG14" s="621"/>
      <c r="AH14" s="621" t="s">
        <v>1544</v>
      </c>
      <c r="AI14" s="621"/>
      <c r="AJ14" s="621"/>
      <c r="AK14" s="621"/>
      <c r="AL14" s="621"/>
      <c r="AM14" s="621"/>
      <c r="AN14" s="621" t="s">
        <v>1545</v>
      </c>
      <c r="AO14" s="621"/>
      <c r="AP14" s="621"/>
      <c r="AQ14" s="621"/>
      <c r="AR14" s="621"/>
      <c r="AS14" s="621"/>
      <c r="AT14" s="621" t="s">
        <v>1546</v>
      </c>
      <c r="AU14" s="621"/>
      <c r="AV14" s="621"/>
      <c r="AW14" s="621"/>
      <c r="AX14" s="621"/>
      <c r="AY14" s="621"/>
      <c r="AZ14" s="621" t="s">
        <v>153</v>
      </c>
      <c r="BA14" s="621"/>
      <c r="BB14" s="621"/>
      <c r="BC14" s="621"/>
      <c r="BD14" s="621"/>
      <c r="BE14" s="621"/>
    </row>
    <row r="15" spans="1:57" ht="15.9" customHeight="1">
      <c r="A15" s="621"/>
      <c r="B15" s="621"/>
      <c r="C15" s="621"/>
      <c r="D15" s="621"/>
      <c r="E15" s="621"/>
      <c r="F15" s="621"/>
      <c r="G15" s="621"/>
      <c r="H15" s="621"/>
      <c r="I15" s="621"/>
      <c r="J15" s="621"/>
      <c r="K15" s="621"/>
      <c r="L15" s="621"/>
      <c r="M15" s="621"/>
      <c r="N15" s="621"/>
      <c r="O15" s="621"/>
      <c r="P15" s="621"/>
      <c r="Q15" s="621"/>
      <c r="R15" s="621"/>
      <c r="S15" s="592"/>
      <c r="T15" s="449"/>
      <c r="U15" s="449"/>
      <c r="V15" s="449"/>
      <c r="W15" s="801"/>
      <c r="X15" s="802"/>
      <c r="Y15" s="802"/>
      <c r="Z15" s="802"/>
      <c r="AA15" s="803"/>
      <c r="AB15" s="621" t="s">
        <v>1547</v>
      </c>
      <c r="AC15" s="621"/>
      <c r="AD15" s="621" t="s">
        <v>1548</v>
      </c>
      <c r="AE15" s="621"/>
      <c r="AF15" s="621"/>
      <c r="AG15" s="621"/>
      <c r="AH15" s="621" t="s">
        <v>1547</v>
      </c>
      <c r="AI15" s="621"/>
      <c r="AJ15" s="621" t="s">
        <v>1548</v>
      </c>
      <c r="AK15" s="621"/>
      <c r="AL15" s="621"/>
      <c r="AM15" s="621"/>
      <c r="AN15" s="621" t="s">
        <v>1547</v>
      </c>
      <c r="AO15" s="621"/>
      <c r="AP15" s="621" t="s">
        <v>1548</v>
      </c>
      <c r="AQ15" s="621"/>
      <c r="AR15" s="621"/>
      <c r="AS15" s="621"/>
      <c r="AT15" s="621" t="s">
        <v>1547</v>
      </c>
      <c r="AU15" s="621"/>
      <c r="AV15" s="621" t="s">
        <v>1548</v>
      </c>
      <c r="AW15" s="621"/>
      <c r="AX15" s="621"/>
      <c r="AY15" s="621"/>
      <c r="AZ15" s="621" t="s">
        <v>1547</v>
      </c>
      <c r="BA15" s="621"/>
      <c r="BB15" s="621" t="s">
        <v>1548</v>
      </c>
      <c r="BC15" s="621"/>
      <c r="BD15" s="621"/>
      <c r="BE15" s="621"/>
    </row>
    <row r="16" spans="1:57" ht="15.9" customHeight="1">
      <c r="A16" s="800" t="s">
        <v>1549</v>
      </c>
      <c r="B16" s="800"/>
      <c r="C16" s="800"/>
      <c r="D16" s="621" t="s">
        <v>1550</v>
      </c>
      <c r="E16" s="621"/>
      <c r="F16" s="621"/>
      <c r="G16" s="621"/>
      <c r="H16" s="621"/>
      <c r="I16" s="621"/>
      <c r="J16" s="793">
        <v>459</v>
      </c>
      <c r="K16" s="793"/>
      <c r="L16" s="794"/>
      <c r="M16" s="270" t="s">
        <v>1551</v>
      </c>
      <c r="N16" s="795">
        <v>1690.11</v>
      </c>
      <c r="O16" s="795"/>
      <c r="P16" s="795"/>
      <c r="Q16" s="796"/>
      <c r="R16" s="270" t="s">
        <v>1552</v>
      </c>
      <c r="S16" s="785">
        <v>5110850</v>
      </c>
      <c r="T16" s="785"/>
      <c r="U16" s="785"/>
      <c r="V16" s="785"/>
      <c r="W16" s="797">
        <v>5087770</v>
      </c>
      <c r="X16" s="798"/>
      <c r="Y16" s="798"/>
      <c r="Z16" s="798"/>
      <c r="AA16" s="799"/>
      <c r="AB16" s="784">
        <v>1</v>
      </c>
      <c r="AC16" s="784"/>
      <c r="AD16" s="784">
        <v>1800</v>
      </c>
      <c r="AE16" s="784"/>
      <c r="AF16" s="784"/>
      <c r="AG16" s="784"/>
      <c r="AH16" s="784">
        <v>73</v>
      </c>
      <c r="AI16" s="784"/>
      <c r="AJ16" s="784">
        <v>48319</v>
      </c>
      <c r="AK16" s="784"/>
      <c r="AL16" s="784"/>
      <c r="AM16" s="784"/>
      <c r="AN16" s="784">
        <v>7</v>
      </c>
      <c r="AO16" s="784"/>
      <c r="AP16" s="784">
        <v>227</v>
      </c>
      <c r="AQ16" s="784"/>
      <c r="AR16" s="784"/>
      <c r="AS16" s="784"/>
      <c r="AT16" s="784"/>
      <c r="AU16" s="784"/>
      <c r="AV16" s="784"/>
      <c r="AW16" s="784"/>
      <c r="AX16" s="784"/>
      <c r="AY16" s="784"/>
      <c r="AZ16" s="784">
        <v>78</v>
      </c>
      <c r="BA16" s="784"/>
      <c r="BB16" s="784">
        <v>50346</v>
      </c>
      <c r="BC16" s="784"/>
      <c r="BD16" s="784"/>
      <c r="BE16" s="784"/>
    </row>
    <row r="17" spans="1:59" ht="15.9" customHeight="1">
      <c r="A17" s="800"/>
      <c r="B17" s="800"/>
      <c r="C17" s="800"/>
      <c r="D17" s="621" t="s">
        <v>1553</v>
      </c>
      <c r="E17" s="621"/>
      <c r="F17" s="621"/>
      <c r="G17" s="621"/>
      <c r="H17" s="621"/>
      <c r="I17" s="621"/>
      <c r="J17" s="793">
        <v>1</v>
      </c>
      <c r="K17" s="793"/>
      <c r="L17" s="794"/>
      <c r="M17" s="153"/>
      <c r="N17" s="795">
        <v>0.3</v>
      </c>
      <c r="O17" s="795"/>
      <c r="P17" s="795"/>
      <c r="Q17" s="796"/>
      <c r="R17" s="153"/>
      <c r="S17" s="785">
        <v>550</v>
      </c>
      <c r="T17" s="785"/>
      <c r="U17" s="785"/>
      <c r="V17" s="785"/>
      <c r="W17" s="797">
        <v>550</v>
      </c>
      <c r="X17" s="798"/>
      <c r="Y17" s="798"/>
      <c r="Z17" s="798"/>
      <c r="AA17" s="799"/>
      <c r="AB17" s="784" t="s">
        <v>1554</v>
      </c>
      <c r="AC17" s="784"/>
      <c r="AD17" s="784" t="s">
        <v>1554</v>
      </c>
      <c r="AE17" s="784"/>
      <c r="AF17" s="784"/>
      <c r="AG17" s="784"/>
      <c r="AH17" s="784"/>
      <c r="AI17" s="784"/>
      <c r="AJ17" s="784"/>
      <c r="AK17" s="784"/>
      <c r="AL17" s="784"/>
      <c r="AM17" s="784"/>
      <c r="AN17" s="784"/>
      <c r="AO17" s="784"/>
      <c r="AP17" s="784"/>
      <c r="AQ17" s="784"/>
      <c r="AR17" s="784"/>
      <c r="AS17" s="784"/>
      <c r="AT17" s="784">
        <v>2</v>
      </c>
      <c r="AU17" s="784"/>
      <c r="AV17" s="784">
        <v>1100</v>
      </c>
      <c r="AW17" s="784"/>
      <c r="AX17" s="784"/>
      <c r="AY17" s="784"/>
      <c r="AZ17" s="784">
        <v>2</v>
      </c>
      <c r="BA17" s="784"/>
      <c r="BB17" s="784">
        <v>1100</v>
      </c>
      <c r="BC17" s="784"/>
      <c r="BD17" s="784"/>
      <c r="BE17" s="784"/>
    </row>
    <row r="18" spans="1:59" ht="15.9" customHeight="1">
      <c r="A18" s="622" t="s">
        <v>1555</v>
      </c>
      <c r="B18" s="622"/>
      <c r="C18" s="622"/>
      <c r="D18" s="621" t="s">
        <v>1556</v>
      </c>
      <c r="E18" s="621"/>
      <c r="F18" s="621"/>
      <c r="G18" s="621"/>
      <c r="H18" s="621"/>
      <c r="I18" s="621"/>
      <c r="J18" s="793">
        <v>451</v>
      </c>
      <c r="K18" s="793"/>
      <c r="L18" s="794"/>
      <c r="M18" s="153"/>
      <c r="N18" s="795">
        <v>1683.62</v>
      </c>
      <c r="O18" s="795"/>
      <c r="P18" s="795"/>
      <c r="Q18" s="796"/>
      <c r="R18" s="153"/>
      <c r="S18" s="785"/>
      <c r="T18" s="785"/>
      <c r="U18" s="785"/>
      <c r="V18" s="785"/>
      <c r="W18" s="797">
        <v>342800000</v>
      </c>
      <c r="X18" s="798"/>
      <c r="Y18" s="798"/>
      <c r="Z18" s="798"/>
      <c r="AA18" s="799"/>
      <c r="AB18" s="784"/>
      <c r="AC18" s="784"/>
      <c r="AD18" s="784"/>
      <c r="AE18" s="784"/>
      <c r="AF18" s="784"/>
      <c r="AG18" s="784"/>
      <c r="AH18" s="784"/>
      <c r="AI18" s="784"/>
      <c r="AJ18" s="784"/>
      <c r="AK18" s="784"/>
      <c r="AL18" s="784"/>
      <c r="AM18" s="784"/>
      <c r="AN18" s="784"/>
      <c r="AO18" s="784"/>
      <c r="AP18" s="784"/>
      <c r="AQ18" s="784"/>
      <c r="AR18" s="784"/>
      <c r="AS18" s="784"/>
      <c r="AT18" s="784"/>
      <c r="AU18" s="784"/>
      <c r="AV18" s="784"/>
      <c r="AW18" s="784"/>
      <c r="AX18" s="784"/>
      <c r="AY18" s="784"/>
      <c r="AZ18" s="784">
        <v>8</v>
      </c>
      <c r="BA18" s="784"/>
      <c r="BB18" s="784">
        <v>74106</v>
      </c>
      <c r="BC18" s="784"/>
      <c r="BD18" s="784"/>
      <c r="BE18" s="784"/>
    </row>
    <row r="19" spans="1:59" ht="15.9" customHeight="1">
      <c r="A19" s="622"/>
      <c r="B19" s="622"/>
      <c r="C19" s="622"/>
      <c r="D19" s="621" t="s">
        <v>1557</v>
      </c>
      <c r="E19" s="621"/>
      <c r="F19" s="621"/>
      <c r="G19" s="621"/>
      <c r="H19" s="621"/>
      <c r="I19" s="621"/>
      <c r="J19" s="793">
        <v>61</v>
      </c>
      <c r="K19" s="793"/>
      <c r="L19" s="794"/>
      <c r="M19" s="153"/>
      <c r="N19" s="795">
        <v>536.96</v>
      </c>
      <c r="O19" s="795"/>
      <c r="P19" s="795"/>
      <c r="Q19" s="796"/>
      <c r="R19" s="153"/>
      <c r="S19" s="785"/>
      <c r="T19" s="785"/>
      <c r="U19" s="785"/>
      <c r="V19" s="785"/>
      <c r="W19" s="797">
        <v>176000</v>
      </c>
      <c r="X19" s="798"/>
      <c r="Y19" s="798"/>
      <c r="Z19" s="798"/>
      <c r="AA19" s="799"/>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row>
    <row r="20" spans="1:59" ht="15.9" customHeight="1">
      <c r="A20" s="622"/>
      <c r="B20" s="622"/>
      <c r="C20" s="622"/>
      <c r="D20" s="621" t="s">
        <v>1558</v>
      </c>
      <c r="E20" s="621"/>
      <c r="F20" s="621"/>
      <c r="G20" s="621"/>
      <c r="H20" s="621"/>
      <c r="I20" s="621"/>
      <c r="J20" s="793">
        <v>89</v>
      </c>
      <c r="K20" s="793"/>
      <c r="L20" s="794"/>
      <c r="M20" s="153"/>
      <c r="N20" s="795">
        <v>484.87</v>
      </c>
      <c r="O20" s="795"/>
      <c r="P20" s="795"/>
      <c r="Q20" s="796"/>
      <c r="R20" s="153"/>
      <c r="S20" s="785"/>
      <c r="T20" s="785"/>
      <c r="U20" s="785"/>
      <c r="V20" s="785"/>
      <c r="W20" s="797">
        <v>35180000</v>
      </c>
      <c r="X20" s="798"/>
      <c r="Y20" s="798"/>
      <c r="Z20" s="798"/>
      <c r="AA20" s="799"/>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row>
    <row r="21" spans="1:59" ht="15.9" customHeight="1">
      <c r="A21" s="621" t="s">
        <v>1559</v>
      </c>
      <c r="B21" s="621"/>
      <c r="C21" s="621"/>
      <c r="D21" s="621"/>
      <c r="E21" s="621"/>
      <c r="F21" s="621"/>
      <c r="G21" s="621"/>
      <c r="H21" s="621"/>
      <c r="I21" s="621"/>
      <c r="J21" s="793">
        <v>203</v>
      </c>
      <c r="K21" s="793"/>
      <c r="L21" s="794"/>
      <c r="M21" s="153"/>
      <c r="N21" s="795"/>
      <c r="O21" s="795"/>
      <c r="P21" s="795"/>
      <c r="Q21" s="796"/>
      <c r="R21" s="153"/>
      <c r="S21" s="785"/>
      <c r="T21" s="785"/>
      <c r="U21" s="785"/>
      <c r="V21" s="785"/>
      <c r="W21" s="797">
        <v>27200000</v>
      </c>
      <c r="X21" s="798"/>
      <c r="Y21" s="798"/>
      <c r="Z21" s="798"/>
      <c r="AA21" s="799"/>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4"/>
      <c r="AY21" s="784"/>
      <c r="AZ21" s="784">
        <v>2</v>
      </c>
      <c r="BA21" s="784"/>
      <c r="BB21" s="784">
        <v>95</v>
      </c>
      <c r="BC21" s="784"/>
      <c r="BD21" s="784"/>
      <c r="BE21" s="784"/>
    </row>
    <row r="22" spans="1:59" ht="15.9" customHeight="1">
      <c r="A22" s="621" t="s">
        <v>1560</v>
      </c>
      <c r="B22" s="621"/>
      <c r="C22" s="621"/>
      <c r="D22" s="621"/>
      <c r="E22" s="621"/>
      <c r="F22" s="621"/>
      <c r="G22" s="621"/>
      <c r="H22" s="621"/>
      <c r="I22" s="621"/>
      <c r="J22" s="793">
        <v>339</v>
      </c>
      <c r="K22" s="793"/>
      <c r="L22" s="794"/>
      <c r="M22" s="153"/>
      <c r="N22" s="795">
        <v>856.1</v>
      </c>
      <c r="O22" s="795"/>
      <c r="P22" s="795"/>
      <c r="Q22" s="796"/>
      <c r="R22" s="153"/>
      <c r="S22" s="785"/>
      <c r="T22" s="785"/>
      <c r="U22" s="785"/>
      <c r="V22" s="785"/>
      <c r="W22" s="797">
        <v>298500</v>
      </c>
      <c r="X22" s="798"/>
      <c r="Y22" s="798"/>
      <c r="Z22" s="798"/>
      <c r="AA22" s="799"/>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4"/>
      <c r="AY22" s="784"/>
      <c r="AZ22" s="784">
        <v>1</v>
      </c>
      <c r="BA22" s="784"/>
      <c r="BB22" s="784">
        <v>1000</v>
      </c>
      <c r="BC22" s="784"/>
      <c r="BD22" s="784"/>
      <c r="BE22" s="784"/>
    </row>
    <row r="23" spans="1:59" ht="15.9" customHeight="1">
      <c r="A23" s="621" t="s">
        <v>1561</v>
      </c>
      <c r="B23" s="621"/>
      <c r="C23" s="621"/>
      <c r="D23" s="621"/>
      <c r="E23" s="621"/>
      <c r="F23" s="621"/>
      <c r="G23" s="621"/>
      <c r="H23" s="621"/>
      <c r="I23" s="621"/>
      <c r="J23" s="793"/>
      <c r="K23" s="793"/>
      <c r="L23" s="794"/>
      <c r="M23" s="153"/>
      <c r="N23" s="795"/>
      <c r="O23" s="795"/>
      <c r="P23" s="795"/>
      <c r="Q23" s="796"/>
      <c r="R23" s="153"/>
      <c r="S23" s="785"/>
      <c r="T23" s="785"/>
      <c r="U23" s="785"/>
      <c r="V23" s="785"/>
      <c r="W23" s="797"/>
      <c r="X23" s="798"/>
      <c r="Y23" s="798"/>
      <c r="Z23" s="798"/>
      <c r="AA23" s="799"/>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t="s">
        <v>1554</v>
      </c>
      <c r="BA23" s="784"/>
      <c r="BB23" s="784" t="s">
        <v>1554</v>
      </c>
      <c r="BC23" s="784"/>
      <c r="BD23" s="784"/>
      <c r="BE23" s="784"/>
    </row>
    <row r="24" spans="1:59" ht="15.9" customHeight="1">
      <c r="A24" s="630" t="s">
        <v>1562</v>
      </c>
      <c r="B24" s="630"/>
      <c r="C24" s="630"/>
      <c r="D24" s="630"/>
      <c r="E24" s="630"/>
      <c r="F24" s="630"/>
      <c r="G24" s="630"/>
      <c r="H24" s="630"/>
      <c r="I24" s="630"/>
      <c r="J24" s="793"/>
      <c r="K24" s="793"/>
      <c r="L24" s="794"/>
      <c r="M24" s="153"/>
      <c r="N24" s="795"/>
      <c r="O24" s="795"/>
      <c r="P24" s="795"/>
      <c r="Q24" s="796"/>
      <c r="R24" s="153"/>
      <c r="S24" s="785"/>
      <c r="T24" s="785"/>
      <c r="U24" s="785"/>
      <c r="V24" s="785"/>
      <c r="W24" s="797"/>
      <c r="X24" s="798"/>
      <c r="Y24" s="798"/>
      <c r="Z24" s="798"/>
      <c r="AA24" s="799"/>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784"/>
      <c r="BA24" s="784"/>
      <c r="BB24" s="784"/>
      <c r="BC24" s="784"/>
      <c r="BD24" s="784"/>
      <c r="BE24" s="784"/>
    </row>
    <row r="25" spans="1:59" ht="12.8" customHeight="1"/>
    <row r="26" spans="1:59" ht="20.95" customHeight="1">
      <c r="A26" s="444" t="s">
        <v>1563</v>
      </c>
      <c r="B26" s="444"/>
      <c r="C26" s="444"/>
      <c r="D26" s="444"/>
      <c r="E26" s="444"/>
      <c r="F26" s="444"/>
      <c r="G26" s="444"/>
      <c r="H26" s="444"/>
      <c r="I26" s="444"/>
      <c r="J26" s="444"/>
      <c r="K26" s="444"/>
      <c r="L26" s="444"/>
      <c r="M26" s="444"/>
      <c r="N26" s="444"/>
      <c r="O26" s="444"/>
      <c r="P26" s="444"/>
    </row>
    <row r="27" spans="1:59" ht="17.2" customHeight="1">
      <c r="E27" s="51" t="s">
        <v>1564</v>
      </c>
      <c r="L27" s="83" t="s">
        <v>1565</v>
      </c>
      <c r="M27" s="83"/>
      <c r="N27" s="83"/>
      <c r="O27" s="83"/>
      <c r="P27" s="83"/>
      <c r="Q27" s="83"/>
      <c r="R27" s="83"/>
    </row>
    <row r="28" spans="1:59" ht="15.9" customHeight="1">
      <c r="E28" s="51" t="s">
        <v>1521</v>
      </c>
      <c r="L28" s="51" t="s">
        <v>1345</v>
      </c>
    </row>
    <row r="29" spans="1:59" ht="15.9" customHeight="1">
      <c r="E29" s="51" t="s">
        <v>1566</v>
      </c>
      <c r="L29" s="51" t="s">
        <v>1567</v>
      </c>
    </row>
    <row r="30" spans="1:59" ht="15.75" customHeight="1">
      <c r="A30" s="444" t="s">
        <v>1535</v>
      </c>
      <c r="B30" s="444"/>
      <c r="C30" s="444"/>
      <c r="D30" s="444"/>
      <c r="E30" s="444" t="s">
        <v>1535</v>
      </c>
      <c r="F30" s="444"/>
      <c r="AR30" s="449" t="s">
        <v>1494</v>
      </c>
      <c r="AS30" s="449"/>
      <c r="AT30" s="449"/>
      <c r="AU30" s="449"/>
      <c r="AV30" s="449"/>
      <c r="AW30" s="449"/>
      <c r="AX30" s="449"/>
      <c r="AY30" s="449"/>
      <c r="AZ30" s="449"/>
      <c r="BA30" s="449"/>
      <c r="BB30" s="449"/>
      <c r="BC30" s="449"/>
      <c r="BD30" s="449"/>
      <c r="BE30" s="449"/>
    </row>
    <row r="31" spans="1:59" ht="15.9" customHeight="1">
      <c r="A31" s="621" t="s">
        <v>1568</v>
      </c>
      <c r="B31" s="621"/>
      <c r="C31" s="621"/>
      <c r="D31" s="621"/>
      <c r="E31" s="621"/>
      <c r="F31" s="621"/>
      <c r="G31" s="621"/>
      <c r="H31" s="621"/>
      <c r="I31" s="621"/>
      <c r="J31" s="621"/>
      <c r="K31" s="621"/>
      <c r="L31" s="621"/>
      <c r="M31" s="621"/>
      <c r="N31" s="621"/>
      <c r="O31" s="621"/>
      <c r="P31" s="621"/>
      <c r="Q31" s="621"/>
      <c r="R31" s="621"/>
      <c r="S31" s="621"/>
      <c r="T31" s="621"/>
      <c r="U31" s="621" t="s">
        <v>1569</v>
      </c>
      <c r="V31" s="621"/>
      <c r="W31" s="621"/>
      <c r="X31" s="621"/>
      <c r="Y31" s="621"/>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1"/>
      <c r="BB31" s="621"/>
      <c r="BC31" s="621"/>
      <c r="BD31" s="621"/>
      <c r="BE31" s="621"/>
      <c r="BF31" s="621"/>
      <c r="BG31" s="621"/>
    </row>
    <row r="32" spans="1:59" ht="15.9" customHeight="1">
      <c r="A32" s="621" t="s">
        <v>1570</v>
      </c>
      <c r="B32" s="621"/>
      <c r="C32" s="621"/>
      <c r="D32" s="621"/>
      <c r="E32" s="621"/>
      <c r="F32" s="621"/>
      <c r="G32" s="621"/>
      <c r="H32" s="621"/>
      <c r="I32" s="621" t="s">
        <v>1571</v>
      </c>
      <c r="J32" s="621"/>
      <c r="K32" s="621"/>
      <c r="L32" s="621" t="s">
        <v>1572</v>
      </c>
      <c r="M32" s="621"/>
      <c r="N32" s="621"/>
      <c r="O32" s="621"/>
      <c r="P32" s="621" t="s">
        <v>1548</v>
      </c>
      <c r="Q32" s="621"/>
      <c r="R32" s="621"/>
      <c r="S32" s="621"/>
      <c r="T32" s="621"/>
      <c r="U32" s="582" t="s">
        <v>1570</v>
      </c>
      <c r="V32" s="582"/>
      <c r="W32" s="582"/>
      <c r="X32" s="582"/>
      <c r="Y32" s="582"/>
      <c r="Z32" s="582"/>
      <c r="AA32" s="582"/>
      <c r="AB32" s="582" t="s">
        <v>1573</v>
      </c>
      <c r="AC32" s="582"/>
      <c r="AD32" s="582"/>
      <c r="AE32" s="582"/>
      <c r="AF32" s="582"/>
      <c r="AG32" s="582"/>
      <c r="AH32" s="582" t="s">
        <v>1574</v>
      </c>
      <c r="AI32" s="582"/>
      <c r="AJ32" s="582"/>
      <c r="AK32" s="582"/>
      <c r="AL32" s="582"/>
      <c r="AM32" s="582"/>
      <c r="AN32" s="582" t="s">
        <v>1575</v>
      </c>
      <c r="AO32" s="582"/>
      <c r="AP32" s="582"/>
      <c r="AQ32" s="582"/>
      <c r="AR32" s="582"/>
      <c r="AS32" s="582"/>
      <c r="AT32" s="582" t="s">
        <v>1576</v>
      </c>
      <c r="AU32" s="582"/>
      <c r="AV32" s="582"/>
      <c r="AW32" s="582"/>
      <c r="AX32" s="582"/>
      <c r="AY32" s="582"/>
      <c r="AZ32" s="621" t="s">
        <v>1577</v>
      </c>
      <c r="BA32" s="621"/>
      <c r="BB32" s="621"/>
      <c r="BC32" s="621"/>
      <c r="BD32" s="621"/>
      <c r="BE32" s="621"/>
      <c r="BF32" s="621"/>
      <c r="BG32" s="621"/>
    </row>
    <row r="33" spans="1:59" ht="15.9" customHeight="1">
      <c r="A33" s="621" t="s">
        <v>1578</v>
      </c>
      <c r="B33" s="621"/>
      <c r="C33" s="621"/>
      <c r="D33" s="621"/>
      <c r="E33" s="621"/>
      <c r="F33" s="621"/>
      <c r="G33" s="621"/>
      <c r="H33" s="621"/>
      <c r="I33" s="789">
        <v>1</v>
      </c>
      <c r="J33" s="789"/>
      <c r="K33" s="789"/>
      <c r="L33" s="789">
        <v>7956</v>
      </c>
      <c r="M33" s="789"/>
      <c r="N33" s="789"/>
      <c r="O33" s="789"/>
      <c r="P33" s="789">
        <v>397800</v>
      </c>
      <c r="Q33" s="789"/>
      <c r="R33" s="789"/>
      <c r="S33" s="789"/>
      <c r="T33" s="789"/>
      <c r="U33" s="621"/>
      <c r="V33" s="621"/>
      <c r="W33" s="621"/>
      <c r="X33" s="621"/>
      <c r="Y33" s="621"/>
      <c r="Z33" s="621"/>
      <c r="AA33" s="621"/>
      <c r="AB33" s="621" t="s">
        <v>1579</v>
      </c>
      <c r="AC33" s="621"/>
      <c r="AD33" s="621" t="s">
        <v>1548</v>
      </c>
      <c r="AE33" s="621"/>
      <c r="AF33" s="621"/>
      <c r="AG33" s="621"/>
      <c r="AH33" s="621" t="s">
        <v>1579</v>
      </c>
      <c r="AI33" s="621"/>
      <c r="AJ33" s="621" t="s">
        <v>1548</v>
      </c>
      <c r="AK33" s="621"/>
      <c r="AL33" s="621"/>
      <c r="AM33" s="621"/>
      <c r="AN33" s="621" t="s">
        <v>1579</v>
      </c>
      <c r="AO33" s="621"/>
      <c r="AP33" s="621" t="s">
        <v>1548</v>
      </c>
      <c r="AQ33" s="621"/>
      <c r="AR33" s="621"/>
      <c r="AS33" s="621"/>
      <c r="AT33" s="621" t="s">
        <v>1579</v>
      </c>
      <c r="AU33" s="621"/>
      <c r="AV33" s="621" t="s">
        <v>1548</v>
      </c>
      <c r="AW33" s="621"/>
      <c r="AX33" s="621"/>
      <c r="AY33" s="621"/>
      <c r="AZ33" s="453" t="s">
        <v>1579</v>
      </c>
      <c r="BA33" s="538"/>
      <c r="BB33" s="454"/>
      <c r="BC33" s="453" t="s">
        <v>1548</v>
      </c>
      <c r="BD33" s="538"/>
      <c r="BE33" s="538"/>
      <c r="BF33" s="538"/>
      <c r="BG33" s="454"/>
    </row>
    <row r="34" spans="1:59" ht="15.9" customHeight="1">
      <c r="A34" s="621" t="s">
        <v>1580</v>
      </c>
      <c r="B34" s="621"/>
      <c r="C34" s="621"/>
      <c r="D34" s="621"/>
      <c r="E34" s="621"/>
      <c r="F34" s="621"/>
      <c r="G34" s="621"/>
      <c r="H34" s="621"/>
      <c r="I34" s="789">
        <v>12</v>
      </c>
      <c r="J34" s="789"/>
      <c r="K34" s="789"/>
      <c r="L34" s="789">
        <v>1241</v>
      </c>
      <c r="M34" s="789"/>
      <c r="N34" s="789"/>
      <c r="O34" s="789"/>
      <c r="P34" s="789">
        <v>62050</v>
      </c>
      <c r="Q34" s="789"/>
      <c r="R34" s="789"/>
      <c r="S34" s="789"/>
      <c r="T34" s="789"/>
      <c r="U34" s="621" t="s">
        <v>1581</v>
      </c>
      <c r="V34" s="621"/>
      <c r="W34" s="621"/>
      <c r="X34" s="621"/>
      <c r="Y34" s="621"/>
      <c r="Z34" s="621"/>
      <c r="AA34" s="621"/>
      <c r="AB34" s="784">
        <v>61</v>
      </c>
      <c r="AC34" s="784"/>
      <c r="AD34" s="784">
        <v>369986</v>
      </c>
      <c r="AE34" s="784"/>
      <c r="AF34" s="784"/>
      <c r="AG34" s="784"/>
      <c r="AH34" s="784">
        <v>17</v>
      </c>
      <c r="AI34" s="784"/>
      <c r="AJ34" s="784">
        <v>90150</v>
      </c>
      <c r="AK34" s="784"/>
      <c r="AL34" s="784"/>
      <c r="AM34" s="784"/>
      <c r="AN34" s="784">
        <v>10</v>
      </c>
      <c r="AO34" s="784"/>
      <c r="AP34" s="784">
        <v>62482</v>
      </c>
      <c r="AQ34" s="784"/>
      <c r="AR34" s="784"/>
      <c r="AS34" s="784"/>
      <c r="AT34" s="784"/>
      <c r="AU34" s="784"/>
      <c r="AV34" s="784"/>
      <c r="AW34" s="784"/>
      <c r="AX34" s="784"/>
      <c r="AY34" s="784"/>
      <c r="AZ34" s="790">
        <v>68</v>
      </c>
      <c r="BA34" s="790"/>
      <c r="BB34" s="790"/>
      <c r="BC34" s="785">
        <v>397654</v>
      </c>
      <c r="BD34" s="785"/>
      <c r="BE34" s="785"/>
      <c r="BF34" s="785"/>
      <c r="BG34" s="785"/>
    </row>
    <row r="35" spans="1:59" ht="15.9" customHeight="1">
      <c r="A35" s="621" t="s">
        <v>1582</v>
      </c>
      <c r="B35" s="621"/>
      <c r="C35" s="621"/>
      <c r="D35" s="621"/>
      <c r="E35" s="621"/>
      <c r="F35" s="621"/>
      <c r="G35" s="621"/>
      <c r="H35" s="621"/>
      <c r="I35" s="789">
        <v>7</v>
      </c>
      <c r="J35" s="789"/>
      <c r="K35" s="789"/>
      <c r="L35" s="789">
        <v>3241</v>
      </c>
      <c r="M35" s="789"/>
      <c r="N35" s="789"/>
      <c r="O35" s="789"/>
      <c r="P35" s="789">
        <v>162050</v>
      </c>
      <c r="Q35" s="789"/>
      <c r="R35" s="789"/>
      <c r="S35" s="789"/>
      <c r="T35" s="789"/>
      <c r="U35" s="621" t="s">
        <v>1583</v>
      </c>
      <c r="V35" s="621"/>
      <c r="W35" s="621"/>
      <c r="X35" s="621"/>
      <c r="Y35" s="621"/>
      <c r="Z35" s="621"/>
      <c r="AA35" s="621"/>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4"/>
      <c r="AY35" s="784"/>
      <c r="AZ35" s="790"/>
      <c r="BA35" s="790"/>
      <c r="BB35" s="790"/>
      <c r="BC35" s="791"/>
      <c r="BD35" s="791"/>
      <c r="BE35" s="791"/>
      <c r="BF35" s="791"/>
      <c r="BG35" s="791"/>
    </row>
    <row r="36" spans="1:59" ht="15.9" customHeight="1">
      <c r="A36" s="621" t="s">
        <v>1584</v>
      </c>
      <c r="B36" s="621"/>
      <c r="C36" s="621"/>
      <c r="D36" s="621"/>
      <c r="E36" s="621"/>
      <c r="F36" s="621"/>
      <c r="G36" s="621"/>
      <c r="H36" s="621"/>
      <c r="I36" s="789">
        <v>2</v>
      </c>
      <c r="J36" s="789"/>
      <c r="K36" s="789"/>
      <c r="L36" s="789">
        <v>27</v>
      </c>
      <c r="M36" s="789"/>
      <c r="N36" s="789"/>
      <c r="O36" s="789"/>
      <c r="P36" s="789">
        <v>1350</v>
      </c>
      <c r="Q36" s="789"/>
      <c r="R36" s="789"/>
      <c r="S36" s="789"/>
      <c r="T36" s="789"/>
      <c r="U36" s="792" t="s">
        <v>1585</v>
      </c>
      <c r="V36" s="621" t="s">
        <v>1586</v>
      </c>
      <c r="W36" s="621"/>
      <c r="X36" s="621"/>
      <c r="Y36" s="621"/>
      <c r="Z36" s="621"/>
      <c r="AA36" s="621"/>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4"/>
      <c r="AZ36" s="790" t="s">
        <v>1554</v>
      </c>
      <c r="BA36" s="790"/>
      <c r="BB36" s="790"/>
      <c r="BC36" s="791" t="s">
        <v>1554</v>
      </c>
      <c r="BD36" s="791"/>
      <c r="BE36" s="791"/>
      <c r="BF36" s="791"/>
      <c r="BG36" s="791"/>
    </row>
    <row r="37" spans="1:59" ht="15.9" customHeight="1">
      <c r="A37" s="621" t="s">
        <v>1587</v>
      </c>
      <c r="B37" s="621"/>
      <c r="C37" s="621"/>
      <c r="D37" s="621"/>
      <c r="E37" s="621"/>
      <c r="F37" s="621"/>
      <c r="G37" s="621"/>
      <c r="H37" s="621"/>
      <c r="I37" s="789">
        <v>25</v>
      </c>
      <c r="J37" s="789"/>
      <c r="K37" s="789"/>
      <c r="L37" s="789">
        <v>469</v>
      </c>
      <c r="M37" s="789"/>
      <c r="N37" s="789"/>
      <c r="O37" s="789"/>
      <c r="P37" s="789">
        <v>23450</v>
      </c>
      <c r="Q37" s="789"/>
      <c r="R37" s="789"/>
      <c r="S37" s="789"/>
      <c r="T37" s="789"/>
      <c r="U37" s="792"/>
      <c r="V37" s="621" t="s">
        <v>1588</v>
      </c>
      <c r="W37" s="621"/>
      <c r="X37" s="621"/>
      <c r="Y37" s="621"/>
      <c r="Z37" s="621"/>
      <c r="AA37" s="621"/>
      <c r="AB37" s="786"/>
      <c r="AC37" s="788"/>
      <c r="AD37" s="786"/>
      <c r="AE37" s="787"/>
      <c r="AF37" s="787"/>
      <c r="AG37" s="788"/>
      <c r="AH37" s="786"/>
      <c r="AI37" s="788"/>
      <c r="AJ37" s="786"/>
      <c r="AK37" s="787"/>
      <c r="AL37" s="787"/>
      <c r="AM37" s="788"/>
      <c r="AN37" s="786"/>
      <c r="AO37" s="788"/>
      <c r="AP37" s="786"/>
      <c r="AQ37" s="787"/>
      <c r="AR37" s="787"/>
      <c r="AS37" s="788"/>
      <c r="AT37" s="786"/>
      <c r="AU37" s="788"/>
      <c r="AV37" s="784"/>
      <c r="AW37" s="784"/>
      <c r="AX37" s="784"/>
      <c r="AY37" s="784"/>
      <c r="AZ37" s="790" t="s">
        <v>1554</v>
      </c>
      <c r="BA37" s="790"/>
      <c r="BB37" s="790"/>
      <c r="BC37" s="791" t="s">
        <v>1554</v>
      </c>
      <c r="BD37" s="791"/>
      <c r="BE37" s="791"/>
      <c r="BF37" s="791"/>
      <c r="BG37" s="791"/>
    </row>
    <row r="38" spans="1:59" ht="15.9" customHeight="1">
      <c r="A38" s="621" t="s">
        <v>1589</v>
      </c>
      <c r="B38" s="621"/>
      <c r="C38" s="621"/>
      <c r="D38" s="621"/>
      <c r="E38" s="621"/>
      <c r="F38" s="621"/>
      <c r="G38" s="621"/>
      <c r="H38" s="621"/>
      <c r="I38" s="789">
        <v>1</v>
      </c>
      <c r="J38" s="789"/>
      <c r="K38" s="789"/>
      <c r="L38" s="789">
        <v>46</v>
      </c>
      <c r="M38" s="789"/>
      <c r="N38" s="789"/>
      <c r="O38" s="789"/>
      <c r="P38" s="789">
        <v>2300</v>
      </c>
      <c r="Q38" s="789"/>
      <c r="R38" s="789"/>
      <c r="S38" s="789"/>
      <c r="T38" s="789"/>
      <c r="U38" s="792"/>
      <c r="V38" s="621" t="s">
        <v>1590</v>
      </c>
      <c r="W38" s="621"/>
      <c r="X38" s="621"/>
      <c r="Y38" s="621"/>
      <c r="Z38" s="621"/>
      <c r="AA38" s="621"/>
      <c r="AB38" s="786"/>
      <c r="AC38" s="788"/>
      <c r="AD38" s="786"/>
      <c r="AE38" s="787"/>
      <c r="AF38" s="787"/>
      <c r="AG38" s="788"/>
      <c r="AH38" s="786"/>
      <c r="AI38" s="788"/>
      <c r="AJ38" s="786"/>
      <c r="AK38" s="787"/>
      <c r="AL38" s="787"/>
      <c r="AM38" s="788"/>
      <c r="AN38" s="786"/>
      <c r="AO38" s="788"/>
      <c r="AP38" s="786"/>
      <c r="AQ38" s="787"/>
      <c r="AR38" s="787"/>
      <c r="AS38" s="788"/>
      <c r="AT38" s="786"/>
      <c r="AU38" s="788"/>
      <c r="AV38" s="784"/>
      <c r="AW38" s="784"/>
      <c r="AX38" s="784"/>
      <c r="AY38" s="784"/>
      <c r="AZ38" s="790"/>
      <c r="BA38" s="790"/>
      <c r="BB38" s="790"/>
      <c r="BC38" s="791"/>
      <c r="BD38" s="791"/>
      <c r="BE38" s="791"/>
      <c r="BF38" s="791"/>
      <c r="BG38" s="791"/>
    </row>
    <row r="39" spans="1:59" ht="15.9" customHeight="1">
      <c r="A39" s="621" t="s">
        <v>1591</v>
      </c>
      <c r="B39" s="621"/>
      <c r="C39" s="621"/>
      <c r="D39" s="621"/>
      <c r="E39" s="621"/>
      <c r="F39" s="621"/>
      <c r="G39" s="621"/>
      <c r="H39" s="621"/>
      <c r="I39" s="789">
        <v>1</v>
      </c>
      <c r="J39" s="789"/>
      <c r="K39" s="789"/>
      <c r="L39" s="789">
        <v>4</v>
      </c>
      <c r="M39" s="789"/>
      <c r="N39" s="789"/>
      <c r="O39" s="789"/>
      <c r="P39" s="789">
        <v>200</v>
      </c>
      <c r="Q39" s="789"/>
      <c r="R39" s="789"/>
      <c r="S39" s="789"/>
      <c r="T39" s="789"/>
      <c r="U39" s="792"/>
      <c r="V39" s="621" t="s">
        <v>1592</v>
      </c>
      <c r="W39" s="621"/>
      <c r="X39" s="621"/>
      <c r="Y39" s="621"/>
      <c r="Z39" s="621"/>
      <c r="AA39" s="621"/>
      <c r="AB39" s="784">
        <v>23</v>
      </c>
      <c r="AC39" s="784"/>
      <c r="AD39" s="784">
        <v>32882</v>
      </c>
      <c r="AE39" s="784"/>
      <c r="AF39" s="784"/>
      <c r="AG39" s="784"/>
      <c r="AH39" s="784">
        <v>3</v>
      </c>
      <c r="AI39" s="784"/>
      <c r="AJ39" s="784">
        <v>3400</v>
      </c>
      <c r="AK39" s="784"/>
      <c r="AL39" s="784"/>
      <c r="AM39" s="784"/>
      <c r="AN39" s="784">
        <v>3</v>
      </c>
      <c r="AO39" s="784"/>
      <c r="AP39" s="784">
        <v>8525</v>
      </c>
      <c r="AQ39" s="784"/>
      <c r="AR39" s="784"/>
      <c r="AS39" s="784"/>
      <c r="AT39" s="784"/>
      <c r="AU39" s="784"/>
      <c r="AV39" s="784"/>
      <c r="AW39" s="784"/>
      <c r="AX39" s="784"/>
      <c r="AY39" s="784"/>
      <c r="AZ39" s="790">
        <v>23</v>
      </c>
      <c r="BA39" s="790"/>
      <c r="BB39" s="790"/>
      <c r="BC39" s="785">
        <v>27757</v>
      </c>
      <c r="BD39" s="785"/>
      <c r="BE39" s="785"/>
      <c r="BF39" s="785"/>
      <c r="BG39" s="785"/>
    </row>
    <row r="40" spans="1:59" ht="15.9" customHeight="1">
      <c r="A40" s="621" t="s">
        <v>1593</v>
      </c>
      <c r="B40" s="621"/>
      <c r="C40" s="621"/>
      <c r="D40" s="621"/>
      <c r="E40" s="621"/>
      <c r="F40" s="621"/>
      <c r="G40" s="621"/>
      <c r="H40" s="621"/>
      <c r="I40" s="789">
        <v>4</v>
      </c>
      <c r="J40" s="789"/>
      <c r="K40" s="789"/>
      <c r="L40" s="789">
        <v>183</v>
      </c>
      <c r="M40" s="789"/>
      <c r="N40" s="789"/>
      <c r="O40" s="789"/>
      <c r="P40" s="789">
        <v>9150</v>
      </c>
      <c r="Q40" s="789"/>
      <c r="R40" s="789"/>
      <c r="S40" s="789"/>
      <c r="T40" s="789"/>
      <c r="U40" s="792"/>
      <c r="V40" s="621" t="s">
        <v>1029</v>
      </c>
      <c r="W40" s="621"/>
      <c r="X40" s="621"/>
      <c r="Y40" s="621"/>
      <c r="Z40" s="621"/>
      <c r="AA40" s="621"/>
      <c r="AB40" s="784">
        <f>SUM(AB36:AC39)</f>
        <v>23</v>
      </c>
      <c r="AC40" s="784"/>
      <c r="AD40" s="784">
        <f>SUM(AD36:AG39)</f>
        <v>32882</v>
      </c>
      <c r="AE40" s="784"/>
      <c r="AF40" s="784"/>
      <c r="AG40" s="784"/>
      <c r="AH40" s="784">
        <f>SUM(AH36:AI39)</f>
        <v>3</v>
      </c>
      <c r="AI40" s="784"/>
      <c r="AJ40" s="784">
        <f>SUM(AJ36:AM39)</f>
        <v>3400</v>
      </c>
      <c r="AK40" s="784"/>
      <c r="AL40" s="784"/>
      <c r="AM40" s="784"/>
      <c r="AN40" s="784">
        <f>SUM(AN36:AO39)</f>
        <v>3</v>
      </c>
      <c r="AO40" s="784"/>
      <c r="AP40" s="784">
        <f>SUM(AP36:AS39)</f>
        <v>8525</v>
      </c>
      <c r="AQ40" s="784"/>
      <c r="AR40" s="784"/>
      <c r="AS40" s="784"/>
      <c r="AT40" s="784"/>
      <c r="AU40" s="784"/>
      <c r="AV40" s="784"/>
      <c r="AW40" s="784"/>
      <c r="AX40" s="784"/>
      <c r="AY40" s="784"/>
      <c r="AZ40" s="790">
        <f>SUM(AZ36:BA39)</f>
        <v>23</v>
      </c>
      <c r="BA40" s="790"/>
      <c r="BB40" s="790"/>
      <c r="BC40" s="785">
        <f>SUM(BB36:BE39)</f>
        <v>27757</v>
      </c>
      <c r="BD40" s="785"/>
      <c r="BE40" s="785"/>
      <c r="BF40" s="785"/>
      <c r="BG40" s="785"/>
    </row>
    <row r="41" spans="1:59" ht="15.9" customHeight="1">
      <c r="A41" s="621" t="s">
        <v>153</v>
      </c>
      <c r="B41" s="621"/>
      <c r="C41" s="621"/>
      <c r="D41" s="621"/>
      <c r="E41" s="621"/>
      <c r="F41" s="621"/>
      <c r="G41" s="621"/>
      <c r="H41" s="621"/>
      <c r="I41" s="789">
        <f>SUM(I33:K40)</f>
        <v>53</v>
      </c>
      <c r="J41" s="789"/>
      <c r="K41" s="789"/>
      <c r="L41" s="789">
        <f>SUM(L33:O40)</f>
        <v>13167</v>
      </c>
      <c r="M41" s="789"/>
      <c r="N41" s="789"/>
      <c r="O41" s="789"/>
      <c r="P41" s="789">
        <f>SUM(P33:S40)</f>
        <v>658350</v>
      </c>
      <c r="Q41" s="789"/>
      <c r="R41" s="789"/>
      <c r="S41" s="789"/>
      <c r="T41" s="789"/>
      <c r="U41" s="453" t="s">
        <v>153</v>
      </c>
      <c r="V41" s="538"/>
      <c r="W41" s="538"/>
      <c r="X41" s="538"/>
      <c r="Y41" s="538"/>
      <c r="Z41" s="538"/>
      <c r="AA41" s="454"/>
      <c r="AB41" s="786">
        <f>SUM(AB34,AB35,AB40)</f>
        <v>84</v>
      </c>
      <c r="AC41" s="788"/>
      <c r="AD41" s="786">
        <f>SUM(AD34,AD35,AD40)</f>
        <v>402868</v>
      </c>
      <c r="AE41" s="787"/>
      <c r="AF41" s="787">
        <f t="shared" ref="AF41" si="0">SUM(AF34,AF35,AF40)</f>
        <v>0</v>
      </c>
      <c r="AG41" s="788"/>
      <c r="AH41" s="786">
        <f>SUM(AH34,AH35,AH40)</f>
        <v>20</v>
      </c>
      <c r="AI41" s="788"/>
      <c r="AJ41" s="786">
        <f>SUM(AJ34,AJ35,AJ40)</f>
        <v>93550</v>
      </c>
      <c r="AK41" s="787"/>
      <c r="AL41" s="787">
        <f t="shared" ref="AL41" si="1">SUM(AL34,AL35,AL40)</f>
        <v>0</v>
      </c>
      <c r="AM41" s="788"/>
      <c r="AN41" s="786">
        <f>SUM(AN34,AN35,AN40)</f>
        <v>13</v>
      </c>
      <c r="AO41" s="788"/>
      <c r="AP41" s="786">
        <f>SUM(AP34,AP35,AP40)</f>
        <v>71007</v>
      </c>
      <c r="AQ41" s="787"/>
      <c r="AR41" s="787">
        <f t="shared" ref="AR41" si="2">SUM(AR34,AR35,AR40)</f>
        <v>0</v>
      </c>
      <c r="AS41" s="788"/>
      <c r="AT41" s="786"/>
      <c r="AU41" s="788"/>
      <c r="AV41" s="784"/>
      <c r="AW41" s="784"/>
      <c r="AX41" s="784"/>
      <c r="AY41" s="784"/>
      <c r="AZ41" s="784">
        <f>SUM(AZ34,AZ35,AZ40)</f>
        <v>91</v>
      </c>
      <c r="BA41" s="784"/>
      <c r="BB41" s="784"/>
      <c r="BC41" s="785">
        <f>SUM(BC34,BG35,BC40)</f>
        <v>425411</v>
      </c>
      <c r="BD41" s="785"/>
      <c r="BE41" s="785"/>
      <c r="BF41" s="785"/>
      <c r="BG41" s="785"/>
    </row>
  </sheetData>
  <sheetProtection selectLockedCells="1" selectUnlockedCells="1"/>
  <mergeCells count="339">
    <mergeCell ref="AQ2:BE2"/>
    <mergeCell ref="A3:I3"/>
    <mergeCell ref="J3:V3"/>
    <mergeCell ref="W3:AG4"/>
    <mergeCell ref="AH3:AP3"/>
    <mergeCell ref="AQ3:AY3"/>
    <mergeCell ref="AZ3:BE4"/>
    <mergeCell ref="A4:I4"/>
    <mergeCell ref="J4:V4"/>
    <mergeCell ref="AH4:AJ4"/>
    <mergeCell ref="A6:I6"/>
    <mergeCell ref="J6:V6"/>
    <mergeCell ref="AK4:AM4"/>
    <mergeCell ref="AN4:AP4"/>
    <mergeCell ref="AQ4:AS4"/>
    <mergeCell ref="AT4:AV4"/>
    <mergeCell ref="AW4:AY4"/>
    <mergeCell ref="A5:I5"/>
    <mergeCell ref="J5:V5"/>
    <mergeCell ref="W5:AG6"/>
    <mergeCell ref="AH5:AJ6"/>
    <mergeCell ref="AK5:AM6"/>
    <mergeCell ref="AJ15:AM15"/>
    <mergeCell ref="AN15:AO15"/>
    <mergeCell ref="AP15:AS15"/>
    <mergeCell ref="AT15:AU15"/>
    <mergeCell ref="AV15:AY15"/>
    <mergeCell ref="AZ15:BA15"/>
    <mergeCell ref="AN5:AP6"/>
    <mergeCell ref="AQ5:AS6"/>
    <mergeCell ref="AT5:AV6"/>
    <mergeCell ref="AW5:AY6"/>
    <mergeCell ref="AZ5:BE6"/>
    <mergeCell ref="AD16:AG16"/>
    <mergeCell ref="AH16:AI16"/>
    <mergeCell ref="AJ16:AM16"/>
    <mergeCell ref="AN16:AO16"/>
    <mergeCell ref="AT17:AU17"/>
    <mergeCell ref="AV17:AY17"/>
    <mergeCell ref="A12:F12"/>
    <mergeCell ref="AQ12:BE12"/>
    <mergeCell ref="A13:I15"/>
    <mergeCell ref="J13:AA13"/>
    <mergeCell ref="AB13:BE13"/>
    <mergeCell ref="J14:M15"/>
    <mergeCell ref="N14:R15"/>
    <mergeCell ref="S14:V15"/>
    <mergeCell ref="W14:AA14"/>
    <mergeCell ref="AB14:AG14"/>
    <mergeCell ref="AH14:AM14"/>
    <mergeCell ref="AN14:AS14"/>
    <mergeCell ref="AT14:AY14"/>
    <mergeCell ref="AZ14:BE14"/>
    <mergeCell ref="W15:AA15"/>
    <mergeCell ref="AB15:AC15"/>
    <mergeCell ref="AD15:AG15"/>
    <mergeCell ref="AH15:AI15"/>
    <mergeCell ref="D19:I19"/>
    <mergeCell ref="J19:L19"/>
    <mergeCell ref="N19:Q19"/>
    <mergeCell ref="S19:V19"/>
    <mergeCell ref="W19:AA19"/>
    <mergeCell ref="AB19:AC19"/>
    <mergeCell ref="BB15:BE15"/>
    <mergeCell ref="A16:C17"/>
    <mergeCell ref="D16:I16"/>
    <mergeCell ref="J16:L16"/>
    <mergeCell ref="N16:Q16"/>
    <mergeCell ref="S16:V16"/>
    <mergeCell ref="AP16:AS16"/>
    <mergeCell ref="AT16:AU16"/>
    <mergeCell ref="AV16:AY16"/>
    <mergeCell ref="AZ16:BA16"/>
    <mergeCell ref="BB16:BE16"/>
    <mergeCell ref="D17:I17"/>
    <mergeCell ref="J17:L17"/>
    <mergeCell ref="N17:Q17"/>
    <mergeCell ref="S17:V17"/>
    <mergeCell ref="W17:AA17"/>
    <mergeCell ref="W16:AA16"/>
    <mergeCell ref="AB16:AC16"/>
    <mergeCell ref="AZ19:BA19"/>
    <mergeCell ref="BB19:BE19"/>
    <mergeCell ref="AJ19:AM19"/>
    <mergeCell ref="AN19:AO19"/>
    <mergeCell ref="AP19:AS19"/>
    <mergeCell ref="AT19:AU19"/>
    <mergeCell ref="AZ17:BA17"/>
    <mergeCell ref="BB17:BE17"/>
    <mergeCell ref="A18:C20"/>
    <mergeCell ref="D18:I18"/>
    <mergeCell ref="J18:L18"/>
    <mergeCell ref="N18:Q18"/>
    <mergeCell ref="S18:V18"/>
    <mergeCell ref="W18:AA18"/>
    <mergeCell ref="AB17:AC17"/>
    <mergeCell ref="AD17:AG17"/>
    <mergeCell ref="AH17:AI17"/>
    <mergeCell ref="AJ17:AM17"/>
    <mergeCell ref="AN17:AO17"/>
    <mergeCell ref="AP17:AS17"/>
    <mergeCell ref="AT18:AU18"/>
    <mergeCell ref="AV18:AY18"/>
    <mergeCell ref="AZ18:BA18"/>
    <mergeCell ref="BB18:BE18"/>
    <mergeCell ref="AD19:AG19"/>
    <mergeCell ref="AH19:AI19"/>
    <mergeCell ref="AB18:AC18"/>
    <mergeCell ref="AD18:AG18"/>
    <mergeCell ref="AH18:AI18"/>
    <mergeCell ref="AJ18:AM18"/>
    <mergeCell ref="AN18:AO18"/>
    <mergeCell ref="AP18:AS18"/>
    <mergeCell ref="AV19:AY19"/>
    <mergeCell ref="AZ20:BA20"/>
    <mergeCell ref="BB20:BE20"/>
    <mergeCell ref="A21:I21"/>
    <mergeCell ref="J21:L21"/>
    <mergeCell ref="N21:Q21"/>
    <mergeCell ref="S21:V21"/>
    <mergeCell ref="W21:AA21"/>
    <mergeCell ref="AB21:AC21"/>
    <mergeCell ref="AD21:AG21"/>
    <mergeCell ref="AH21:AI21"/>
    <mergeCell ref="AH20:AI20"/>
    <mergeCell ref="AJ20:AM20"/>
    <mergeCell ref="AN20:AO20"/>
    <mergeCell ref="AP20:AS20"/>
    <mergeCell ref="AT20:AU20"/>
    <mergeCell ref="AV20:AY20"/>
    <mergeCell ref="D20:I20"/>
    <mergeCell ref="J20:L20"/>
    <mergeCell ref="N20:Q20"/>
    <mergeCell ref="S20:V20"/>
    <mergeCell ref="W20:AA20"/>
    <mergeCell ref="AB20:AC20"/>
    <mergeCell ref="AD20:AG20"/>
    <mergeCell ref="AN22:AO22"/>
    <mergeCell ref="AP22:AS22"/>
    <mergeCell ref="AT22:AU22"/>
    <mergeCell ref="AV22:AY22"/>
    <mergeCell ref="AZ22:BA22"/>
    <mergeCell ref="BB22:BE22"/>
    <mergeCell ref="BB21:BE21"/>
    <mergeCell ref="A22:I22"/>
    <mergeCell ref="J22:L22"/>
    <mergeCell ref="N22:Q22"/>
    <mergeCell ref="S22:V22"/>
    <mergeCell ref="W22:AA22"/>
    <mergeCell ref="AB22:AC22"/>
    <mergeCell ref="AD22:AG22"/>
    <mergeCell ref="AH22:AI22"/>
    <mergeCell ref="AJ22:AM22"/>
    <mergeCell ref="AJ21:AM21"/>
    <mergeCell ref="AN21:AO21"/>
    <mergeCell ref="AP21:AS21"/>
    <mergeCell ref="AT21:AU21"/>
    <mergeCell ref="AV21:AY21"/>
    <mergeCell ref="AZ21:BA21"/>
    <mergeCell ref="AV23:AY23"/>
    <mergeCell ref="AZ23:BA23"/>
    <mergeCell ref="BB23:BE23"/>
    <mergeCell ref="A24:I24"/>
    <mergeCell ref="J24:L24"/>
    <mergeCell ref="N24:Q24"/>
    <mergeCell ref="S24:V24"/>
    <mergeCell ref="W24:AA24"/>
    <mergeCell ref="AB24:AC24"/>
    <mergeCell ref="AD24:AG24"/>
    <mergeCell ref="AD23:AG23"/>
    <mergeCell ref="AH23:AI23"/>
    <mergeCell ref="AJ23:AM23"/>
    <mergeCell ref="AN23:AO23"/>
    <mergeCell ref="AP23:AS23"/>
    <mergeCell ref="AT23:AU23"/>
    <mergeCell ref="A23:I23"/>
    <mergeCell ref="J23:L23"/>
    <mergeCell ref="N23:Q23"/>
    <mergeCell ref="S23:V23"/>
    <mergeCell ref="W23:AA23"/>
    <mergeCell ref="AB23:AC23"/>
    <mergeCell ref="AZ24:BA24"/>
    <mergeCell ref="BB24:BE24"/>
    <mergeCell ref="A26:P26"/>
    <mergeCell ref="A30:F30"/>
    <mergeCell ref="AR30:BE30"/>
    <mergeCell ref="A31:T31"/>
    <mergeCell ref="U31:BG31"/>
    <mergeCell ref="AH24:AI24"/>
    <mergeCell ref="AJ24:AM24"/>
    <mergeCell ref="AN24:AO24"/>
    <mergeCell ref="AP24:AS24"/>
    <mergeCell ref="AT24:AU24"/>
    <mergeCell ref="AV24:AY24"/>
    <mergeCell ref="AN32:AS32"/>
    <mergeCell ref="AT32:AY32"/>
    <mergeCell ref="AZ32:BG32"/>
    <mergeCell ref="A33:H33"/>
    <mergeCell ref="I33:K33"/>
    <mergeCell ref="L33:O33"/>
    <mergeCell ref="P33:T33"/>
    <mergeCell ref="AB33:AC33"/>
    <mergeCell ref="AD33:AG33"/>
    <mergeCell ref="A32:H32"/>
    <mergeCell ref="I32:K32"/>
    <mergeCell ref="L32:O32"/>
    <mergeCell ref="P32:T32"/>
    <mergeCell ref="U32:AA33"/>
    <mergeCell ref="AB32:AG32"/>
    <mergeCell ref="AZ33:BB33"/>
    <mergeCell ref="BC33:BG33"/>
    <mergeCell ref="AJ33:AM33"/>
    <mergeCell ref="AN33:AO33"/>
    <mergeCell ref="AP33:AS33"/>
    <mergeCell ref="AT33:AU33"/>
    <mergeCell ref="AV33:AY33"/>
    <mergeCell ref="I34:K34"/>
    <mergeCell ref="L34:O34"/>
    <mergeCell ref="P34:T34"/>
    <mergeCell ref="U34:AA34"/>
    <mergeCell ref="AB34:AC34"/>
    <mergeCell ref="AD34:AG34"/>
    <mergeCell ref="AH34:AI34"/>
    <mergeCell ref="AH33:AI33"/>
    <mergeCell ref="AH32:AM32"/>
    <mergeCell ref="AZ37:BB37"/>
    <mergeCell ref="AN35:AO35"/>
    <mergeCell ref="AP35:AS35"/>
    <mergeCell ref="AT35:AU35"/>
    <mergeCell ref="AV35:AY35"/>
    <mergeCell ref="AZ35:BB35"/>
    <mergeCell ref="BC35:BG35"/>
    <mergeCell ref="BC34:BG34"/>
    <mergeCell ref="A35:H35"/>
    <mergeCell ref="I35:K35"/>
    <mergeCell ref="L35:O35"/>
    <mergeCell ref="P35:T35"/>
    <mergeCell ref="U35:AA35"/>
    <mergeCell ref="AB35:AC35"/>
    <mergeCell ref="AD35:AG35"/>
    <mergeCell ref="AH35:AI35"/>
    <mergeCell ref="AJ35:AM35"/>
    <mergeCell ref="AJ34:AM34"/>
    <mergeCell ref="AN34:AO34"/>
    <mergeCell ref="AP34:AS34"/>
    <mergeCell ref="AT34:AU34"/>
    <mergeCell ref="AV34:AY34"/>
    <mergeCell ref="AZ34:BB34"/>
    <mergeCell ref="A34:H34"/>
    <mergeCell ref="AV38:AY38"/>
    <mergeCell ref="AT36:AU36"/>
    <mergeCell ref="AV36:AY36"/>
    <mergeCell ref="AZ36:BB36"/>
    <mergeCell ref="BC36:BG36"/>
    <mergeCell ref="A37:H37"/>
    <mergeCell ref="I37:K37"/>
    <mergeCell ref="L37:O37"/>
    <mergeCell ref="P37:T37"/>
    <mergeCell ref="V37:AA37"/>
    <mergeCell ref="AB37:AC37"/>
    <mergeCell ref="AB36:AC36"/>
    <mergeCell ref="AD36:AG36"/>
    <mergeCell ref="AH36:AI36"/>
    <mergeCell ref="AJ36:AM36"/>
    <mergeCell ref="AN36:AO36"/>
    <mergeCell ref="AP36:AS36"/>
    <mergeCell ref="A36:H36"/>
    <mergeCell ref="I36:K36"/>
    <mergeCell ref="L36:O36"/>
    <mergeCell ref="P36:T36"/>
    <mergeCell ref="U36:U40"/>
    <mergeCell ref="V36:AA36"/>
    <mergeCell ref="AV37:AY37"/>
    <mergeCell ref="AB39:AC39"/>
    <mergeCell ref="AD39:AG39"/>
    <mergeCell ref="AH39:AI39"/>
    <mergeCell ref="AH38:AI38"/>
    <mergeCell ref="BC37:BG37"/>
    <mergeCell ref="A38:H38"/>
    <mergeCell ref="I38:K38"/>
    <mergeCell ref="L38:O38"/>
    <mergeCell ref="P38:T38"/>
    <mergeCell ref="V38:AA38"/>
    <mergeCell ref="AB38:AC38"/>
    <mergeCell ref="AD38:AG38"/>
    <mergeCell ref="AD37:AG37"/>
    <mergeCell ref="AH37:AI37"/>
    <mergeCell ref="AJ37:AM37"/>
    <mergeCell ref="AN37:AO37"/>
    <mergeCell ref="AP37:AS37"/>
    <mergeCell ref="AT37:AU37"/>
    <mergeCell ref="AZ38:BB38"/>
    <mergeCell ref="BC38:BG38"/>
    <mergeCell ref="AJ38:AM38"/>
    <mergeCell ref="AN38:AO38"/>
    <mergeCell ref="AP38:AS38"/>
    <mergeCell ref="AT38:AU38"/>
    <mergeCell ref="AV40:AY40"/>
    <mergeCell ref="AZ40:BB40"/>
    <mergeCell ref="BC40:BG40"/>
    <mergeCell ref="BC39:BG39"/>
    <mergeCell ref="A40:H40"/>
    <mergeCell ref="I40:K40"/>
    <mergeCell ref="L40:O40"/>
    <mergeCell ref="P40:T40"/>
    <mergeCell ref="V40:AA40"/>
    <mergeCell ref="AB40:AC40"/>
    <mergeCell ref="AD40:AG40"/>
    <mergeCell ref="AH40:AI40"/>
    <mergeCell ref="AJ40:AM40"/>
    <mergeCell ref="AJ39:AM39"/>
    <mergeCell ref="AN39:AO39"/>
    <mergeCell ref="AP39:AS39"/>
    <mergeCell ref="AT39:AU39"/>
    <mergeCell ref="AV39:AY39"/>
    <mergeCell ref="AZ39:BB39"/>
    <mergeCell ref="A39:H39"/>
    <mergeCell ref="I39:K39"/>
    <mergeCell ref="L39:O39"/>
    <mergeCell ref="P39:T39"/>
    <mergeCell ref="V39:AA39"/>
    <mergeCell ref="A41:H41"/>
    <mergeCell ref="I41:K41"/>
    <mergeCell ref="L41:O41"/>
    <mergeCell ref="P41:T41"/>
    <mergeCell ref="U41:AA41"/>
    <mergeCell ref="AB41:AC41"/>
    <mergeCell ref="AN40:AO40"/>
    <mergeCell ref="AP40:AS40"/>
    <mergeCell ref="AT40:AU40"/>
    <mergeCell ref="AV41:AY41"/>
    <mergeCell ref="AZ41:BB41"/>
    <mergeCell ref="BC41:BG41"/>
    <mergeCell ref="AD41:AG41"/>
    <mergeCell ref="AH41:AI41"/>
    <mergeCell ref="AJ41:AM41"/>
    <mergeCell ref="AN41:AO41"/>
    <mergeCell ref="AP41:AS41"/>
    <mergeCell ref="AT41:AU41"/>
  </mergeCells>
  <phoneticPr fontId="2"/>
  <pageMargins left="0.78740157480314965" right="0.39370078740157483" top="0.39370078740157483" bottom="0.39370078740157483" header="0" footer="0"/>
  <pageSetup paperSize="9" scale="76"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28340-0497-4FC9-A74F-10EE35976E51}">
  <sheetPr codeName="Sheet37">
    <pageSetUpPr fitToPage="1"/>
  </sheetPr>
  <dimension ref="A2:BA35"/>
  <sheetViews>
    <sheetView view="pageLayout" zoomScaleNormal="100" workbookViewId="0">
      <selection activeCell="C14" sqref="C14:M14"/>
    </sheetView>
  </sheetViews>
  <sheetFormatPr defaultColWidth="9" defaultRowHeight="14.4"/>
  <cols>
    <col min="1" max="28" width="2.6640625" style="51" customWidth="1"/>
    <col min="29" max="29" width="5.109375" style="51" customWidth="1"/>
    <col min="30" max="38" width="2.6640625" style="51" customWidth="1"/>
    <col min="39" max="39" width="1.88671875" style="51" customWidth="1"/>
    <col min="40" max="40" width="2.88671875" style="69" customWidth="1"/>
    <col min="41" max="49" width="2.6640625" style="51" customWidth="1"/>
    <col min="50" max="50" width="3.109375" style="51" customWidth="1"/>
    <col min="51" max="57" width="2.6640625" style="51" customWidth="1"/>
    <col min="58" max="58" width="3.77734375" style="51" customWidth="1"/>
    <col min="59" max="125" width="2.6640625" style="51" customWidth="1"/>
    <col min="126" max="16384" width="9" style="51"/>
  </cols>
  <sheetData>
    <row r="2" spans="1:53" s="47" customFormat="1" ht="20.95" customHeight="1">
      <c r="A2" s="47" t="s">
        <v>1941</v>
      </c>
      <c r="AN2" s="271"/>
    </row>
    <row r="3" spans="1:53" ht="15.9" customHeight="1">
      <c r="D3" s="68" t="s">
        <v>1554</v>
      </c>
      <c r="E3" s="69"/>
      <c r="F3" s="68" t="s">
        <v>1564</v>
      </c>
      <c r="G3" s="69"/>
      <c r="H3" s="69"/>
      <c r="I3" s="69"/>
      <c r="J3" s="69"/>
      <c r="K3" s="69"/>
      <c r="L3" s="51" t="s">
        <v>1554</v>
      </c>
      <c r="M3" s="51" t="s">
        <v>1942</v>
      </c>
    </row>
    <row r="4" spans="1:53" ht="15.9" customHeight="1">
      <c r="D4" s="68" t="s">
        <v>1554</v>
      </c>
      <c r="F4" s="68" t="s">
        <v>1521</v>
      </c>
      <c r="H4" s="69"/>
      <c r="I4" s="69"/>
      <c r="J4" s="69"/>
      <c r="K4" s="69"/>
      <c r="L4" s="51" t="s">
        <v>1554</v>
      </c>
      <c r="M4" s="51" t="s">
        <v>1345</v>
      </c>
      <c r="AN4" s="51"/>
    </row>
    <row r="5" spans="1:53" ht="15.9" customHeight="1">
      <c r="D5" s="68" t="s">
        <v>1554</v>
      </c>
      <c r="F5" s="68" t="s">
        <v>1594</v>
      </c>
      <c r="H5" s="69"/>
      <c r="I5" s="69"/>
      <c r="J5" s="69"/>
      <c r="K5" s="69"/>
      <c r="L5" s="51" t="s">
        <v>1554</v>
      </c>
      <c r="M5" s="51" t="s">
        <v>1943</v>
      </c>
      <c r="AL5" s="69"/>
      <c r="AN5" s="51"/>
    </row>
    <row r="6" spans="1:53" ht="19.5" customHeight="1">
      <c r="A6" s="272" t="s">
        <v>1595</v>
      </c>
      <c r="B6" s="272"/>
      <c r="C6" s="272"/>
      <c r="D6" s="272"/>
      <c r="E6" s="272"/>
      <c r="F6" s="272"/>
      <c r="G6" s="272"/>
      <c r="H6" s="272"/>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876" t="s">
        <v>1596</v>
      </c>
      <c r="AO6" s="876"/>
      <c r="AP6" s="876"/>
      <c r="AQ6" s="876"/>
      <c r="AR6" s="876"/>
      <c r="AS6" s="876"/>
      <c r="AT6" s="876"/>
      <c r="AU6" s="876"/>
      <c r="AV6" s="876"/>
      <c r="AW6" s="876"/>
      <c r="AX6" s="876"/>
      <c r="AY6" s="876"/>
      <c r="AZ6" s="876"/>
      <c r="BA6" s="876"/>
    </row>
    <row r="7" spans="1:53" ht="19" customHeight="1">
      <c r="A7" s="621" t="s">
        <v>1570</v>
      </c>
      <c r="B7" s="621"/>
      <c r="C7" s="621"/>
      <c r="D7" s="621"/>
      <c r="E7" s="621"/>
      <c r="F7" s="621"/>
      <c r="G7" s="621"/>
      <c r="H7" s="621"/>
      <c r="I7" s="621"/>
      <c r="J7" s="621"/>
      <c r="K7" s="621"/>
      <c r="L7" s="621"/>
      <c r="M7" s="621"/>
      <c r="N7" s="152"/>
      <c r="O7" s="880" t="s">
        <v>1944</v>
      </c>
      <c r="P7" s="880"/>
      <c r="Q7" s="880"/>
      <c r="R7" s="880"/>
      <c r="S7" s="880"/>
      <c r="T7" s="880"/>
      <c r="U7" s="880"/>
      <c r="V7" s="880"/>
      <c r="W7" s="880"/>
      <c r="X7" s="880"/>
      <c r="Y7" s="880"/>
      <c r="Z7" s="153"/>
      <c r="AA7" s="453" t="s">
        <v>1945</v>
      </c>
      <c r="AB7" s="538"/>
      <c r="AC7" s="538"/>
      <c r="AD7" s="538"/>
      <c r="AE7" s="538"/>
      <c r="AF7" s="538"/>
      <c r="AG7" s="538"/>
      <c r="AH7" s="454"/>
      <c r="AJ7" s="621" t="s">
        <v>1946</v>
      </c>
      <c r="AK7" s="621"/>
      <c r="AL7" s="621"/>
      <c r="AM7" s="621"/>
      <c r="AN7" s="621"/>
      <c r="AO7" s="621"/>
      <c r="AP7" s="621"/>
      <c r="AQ7" s="621"/>
      <c r="AR7" s="621"/>
      <c r="AS7" s="621" t="s">
        <v>1947</v>
      </c>
      <c r="AT7" s="621"/>
      <c r="AU7" s="621"/>
      <c r="AV7" s="621"/>
      <c r="AW7" s="621"/>
      <c r="AX7" s="621"/>
      <c r="AY7" s="621"/>
      <c r="AZ7" s="621"/>
      <c r="BA7" s="621"/>
    </row>
    <row r="8" spans="1:53" ht="19" customHeight="1">
      <c r="A8" s="621"/>
      <c r="B8" s="621"/>
      <c r="C8" s="621"/>
      <c r="D8" s="621"/>
      <c r="E8" s="621"/>
      <c r="F8" s="621"/>
      <c r="G8" s="621"/>
      <c r="H8" s="621"/>
      <c r="I8" s="621"/>
      <c r="J8" s="621"/>
      <c r="K8" s="621"/>
      <c r="L8" s="621"/>
      <c r="M8" s="621"/>
      <c r="N8" s="578" t="s">
        <v>1948</v>
      </c>
      <c r="O8" s="591"/>
      <c r="P8" s="591"/>
      <c r="Q8" s="569"/>
      <c r="R8" s="578" t="s">
        <v>1949</v>
      </c>
      <c r="S8" s="591"/>
      <c r="T8" s="591"/>
      <c r="U8" s="591"/>
      <c r="V8" s="569"/>
      <c r="W8" s="453" t="s">
        <v>1950</v>
      </c>
      <c r="X8" s="538"/>
      <c r="Y8" s="538"/>
      <c r="Z8" s="454"/>
      <c r="AA8" s="578" t="s">
        <v>1951</v>
      </c>
      <c r="AB8" s="591"/>
      <c r="AC8" s="591"/>
      <c r="AD8" s="569"/>
      <c r="AE8" s="453" t="s">
        <v>1952</v>
      </c>
      <c r="AF8" s="538"/>
      <c r="AG8" s="538"/>
      <c r="AH8" s="454"/>
      <c r="AJ8" s="621" t="s">
        <v>1953</v>
      </c>
      <c r="AK8" s="621"/>
      <c r="AL8" s="621"/>
      <c r="AM8" s="621"/>
      <c r="AN8" s="621" t="s">
        <v>1954</v>
      </c>
      <c r="AO8" s="621"/>
      <c r="AP8" s="621"/>
      <c r="AQ8" s="621"/>
      <c r="AR8" s="621"/>
      <c r="AS8" s="621" t="s">
        <v>1955</v>
      </c>
      <c r="AT8" s="621"/>
      <c r="AU8" s="621"/>
      <c r="AV8" s="621"/>
      <c r="AW8" s="621" t="s">
        <v>1956</v>
      </c>
      <c r="AX8" s="621"/>
      <c r="AY8" s="621"/>
      <c r="AZ8" s="621"/>
      <c r="BA8" s="621"/>
    </row>
    <row r="9" spans="1:53" ht="19" customHeight="1">
      <c r="A9" s="628" t="s">
        <v>1597</v>
      </c>
      <c r="B9" s="628"/>
      <c r="C9" s="621" t="s">
        <v>1598</v>
      </c>
      <c r="D9" s="621"/>
      <c r="E9" s="621"/>
      <c r="F9" s="621"/>
      <c r="G9" s="621"/>
      <c r="H9" s="621"/>
      <c r="I9" s="621"/>
      <c r="J9" s="621"/>
      <c r="K9" s="621"/>
      <c r="L9" s="621"/>
      <c r="M9" s="621"/>
      <c r="N9" s="877">
        <v>0</v>
      </c>
      <c r="O9" s="878"/>
      <c r="P9" s="878"/>
      <c r="Q9" s="879"/>
      <c r="R9" s="877">
        <v>0</v>
      </c>
      <c r="S9" s="878"/>
      <c r="T9" s="878"/>
      <c r="U9" s="878"/>
      <c r="V9" s="879"/>
      <c r="W9" s="801">
        <v>0</v>
      </c>
      <c r="X9" s="802"/>
      <c r="Y9" s="802"/>
      <c r="Z9" s="803"/>
      <c r="AA9" s="877">
        <v>0</v>
      </c>
      <c r="AB9" s="878"/>
      <c r="AC9" s="878"/>
      <c r="AD9" s="879"/>
      <c r="AE9" s="801">
        <v>0</v>
      </c>
      <c r="AF9" s="802"/>
      <c r="AG9" s="802"/>
      <c r="AH9" s="803"/>
      <c r="AJ9" s="873">
        <v>0</v>
      </c>
      <c r="AK9" s="873"/>
      <c r="AL9" s="873"/>
      <c r="AM9" s="873"/>
      <c r="AN9" s="873">
        <v>0</v>
      </c>
      <c r="AO9" s="873"/>
      <c r="AP9" s="873"/>
      <c r="AQ9" s="873"/>
      <c r="AR9" s="873"/>
      <c r="AS9" s="873">
        <v>0</v>
      </c>
      <c r="AT9" s="873"/>
      <c r="AU9" s="873"/>
      <c r="AV9" s="873"/>
      <c r="AW9" s="873">
        <v>0</v>
      </c>
      <c r="AX9" s="873"/>
      <c r="AY9" s="873"/>
      <c r="AZ9" s="873"/>
      <c r="BA9" s="873"/>
    </row>
    <row r="10" spans="1:53" ht="19" customHeight="1">
      <c r="A10" s="628"/>
      <c r="B10" s="628"/>
      <c r="C10" s="621" t="s">
        <v>1599</v>
      </c>
      <c r="D10" s="621"/>
      <c r="E10" s="621"/>
      <c r="F10" s="621"/>
      <c r="G10" s="621"/>
      <c r="H10" s="621"/>
      <c r="I10" s="621"/>
      <c r="J10" s="621"/>
      <c r="K10" s="621"/>
      <c r="L10" s="621"/>
      <c r="M10" s="621"/>
      <c r="N10" s="877">
        <v>2</v>
      </c>
      <c r="O10" s="878"/>
      <c r="P10" s="878"/>
      <c r="Q10" s="879"/>
      <c r="R10" s="877">
        <v>65034</v>
      </c>
      <c r="S10" s="878"/>
      <c r="T10" s="878"/>
      <c r="U10" s="878"/>
      <c r="V10" s="879"/>
      <c r="W10" s="801">
        <v>65034</v>
      </c>
      <c r="X10" s="802"/>
      <c r="Y10" s="802"/>
      <c r="Z10" s="803"/>
      <c r="AA10" s="877">
        <v>1</v>
      </c>
      <c r="AB10" s="878"/>
      <c r="AC10" s="878"/>
      <c r="AD10" s="879"/>
      <c r="AE10" s="801">
        <v>6827</v>
      </c>
      <c r="AF10" s="802"/>
      <c r="AG10" s="802"/>
      <c r="AH10" s="803"/>
      <c r="AJ10" s="873">
        <v>2</v>
      </c>
      <c r="AK10" s="873"/>
      <c r="AL10" s="873"/>
      <c r="AM10" s="873"/>
      <c r="AN10" s="873">
        <v>7360</v>
      </c>
      <c r="AO10" s="873"/>
      <c r="AP10" s="873"/>
      <c r="AQ10" s="873"/>
      <c r="AR10" s="873"/>
      <c r="AS10" s="873">
        <v>2</v>
      </c>
      <c r="AT10" s="873"/>
      <c r="AU10" s="873"/>
      <c r="AV10" s="873"/>
      <c r="AW10" s="873">
        <v>9760</v>
      </c>
      <c r="AX10" s="873"/>
      <c r="AY10" s="873"/>
      <c r="AZ10" s="873"/>
      <c r="BA10" s="873"/>
    </row>
    <row r="11" spans="1:53" ht="19" customHeight="1">
      <c r="A11" s="628"/>
      <c r="B11" s="628"/>
      <c r="C11" s="621" t="s">
        <v>1600</v>
      </c>
      <c r="D11" s="621"/>
      <c r="E11" s="621"/>
      <c r="F11" s="621"/>
      <c r="G11" s="621"/>
      <c r="H11" s="621"/>
      <c r="I11" s="621"/>
      <c r="J11" s="621"/>
      <c r="K11" s="621"/>
      <c r="L11" s="621"/>
      <c r="M11" s="621"/>
      <c r="N11" s="877">
        <v>1</v>
      </c>
      <c r="O11" s="878"/>
      <c r="P11" s="878"/>
      <c r="Q11" s="879"/>
      <c r="R11" s="877">
        <v>57366</v>
      </c>
      <c r="S11" s="878"/>
      <c r="T11" s="878"/>
      <c r="U11" s="878"/>
      <c r="V11" s="879"/>
      <c r="W11" s="801">
        <v>11473</v>
      </c>
      <c r="X11" s="802"/>
      <c r="Y11" s="802"/>
      <c r="Z11" s="803"/>
      <c r="AA11" s="877">
        <v>0</v>
      </c>
      <c r="AB11" s="878"/>
      <c r="AC11" s="878"/>
      <c r="AD11" s="879"/>
      <c r="AE11" s="801">
        <v>0</v>
      </c>
      <c r="AF11" s="802"/>
      <c r="AG11" s="802"/>
      <c r="AH11" s="803"/>
      <c r="AJ11" s="873">
        <v>0</v>
      </c>
      <c r="AK11" s="873"/>
      <c r="AL11" s="873"/>
      <c r="AM11" s="873"/>
      <c r="AN11" s="873">
        <v>0</v>
      </c>
      <c r="AO11" s="873"/>
      <c r="AP11" s="873"/>
      <c r="AQ11" s="873"/>
      <c r="AR11" s="873"/>
      <c r="AS11" s="873">
        <v>0</v>
      </c>
      <c r="AT11" s="873"/>
      <c r="AU11" s="873"/>
      <c r="AV11" s="873"/>
      <c r="AW11" s="873">
        <v>0</v>
      </c>
      <c r="AX11" s="873"/>
      <c r="AY11" s="873"/>
      <c r="AZ11" s="873"/>
      <c r="BA11" s="873"/>
    </row>
    <row r="12" spans="1:53" ht="19" customHeight="1">
      <c r="A12" s="628"/>
      <c r="B12" s="628"/>
      <c r="C12" s="621" t="s">
        <v>1601</v>
      </c>
      <c r="D12" s="621"/>
      <c r="E12" s="621"/>
      <c r="F12" s="621"/>
      <c r="G12" s="621"/>
      <c r="H12" s="621"/>
      <c r="I12" s="621"/>
      <c r="J12" s="621"/>
      <c r="K12" s="621"/>
      <c r="L12" s="621"/>
      <c r="M12" s="621"/>
      <c r="N12" s="877">
        <v>27</v>
      </c>
      <c r="O12" s="878"/>
      <c r="P12" s="878"/>
      <c r="Q12" s="879"/>
      <c r="R12" s="877">
        <v>803738</v>
      </c>
      <c r="S12" s="878"/>
      <c r="T12" s="878"/>
      <c r="U12" s="878"/>
      <c r="V12" s="879"/>
      <c r="W12" s="801">
        <v>744769</v>
      </c>
      <c r="X12" s="802"/>
      <c r="Y12" s="802"/>
      <c r="Z12" s="803"/>
      <c r="AA12" s="877">
        <v>4</v>
      </c>
      <c r="AB12" s="878"/>
      <c r="AC12" s="878"/>
      <c r="AD12" s="879"/>
      <c r="AE12" s="801">
        <v>2460</v>
      </c>
      <c r="AF12" s="802"/>
      <c r="AG12" s="802"/>
      <c r="AH12" s="803"/>
      <c r="AJ12" s="873">
        <v>27</v>
      </c>
      <c r="AK12" s="873"/>
      <c r="AL12" s="873"/>
      <c r="AM12" s="873"/>
      <c r="AN12" s="873">
        <v>11440</v>
      </c>
      <c r="AO12" s="873"/>
      <c r="AP12" s="873"/>
      <c r="AQ12" s="873"/>
      <c r="AR12" s="873"/>
      <c r="AS12" s="873">
        <v>8</v>
      </c>
      <c r="AT12" s="873"/>
      <c r="AU12" s="873"/>
      <c r="AV12" s="873"/>
      <c r="AW12" s="873">
        <v>7640</v>
      </c>
      <c r="AX12" s="873"/>
      <c r="AY12" s="873"/>
      <c r="AZ12" s="873"/>
      <c r="BA12" s="873"/>
    </row>
    <row r="13" spans="1:53" ht="19" customHeight="1">
      <c r="A13" s="628"/>
      <c r="B13" s="628"/>
      <c r="C13" s="621" t="s">
        <v>1602</v>
      </c>
      <c r="D13" s="621"/>
      <c r="E13" s="621"/>
      <c r="F13" s="621"/>
      <c r="G13" s="621"/>
      <c r="H13" s="621"/>
      <c r="I13" s="621"/>
      <c r="J13" s="621"/>
      <c r="K13" s="621"/>
      <c r="L13" s="621"/>
      <c r="M13" s="621"/>
      <c r="N13" s="877">
        <v>3</v>
      </c>
      <c r="O13" s="878"/>
      <c r="P13" s="878"/>
      <c r="Q13" s="879"/>
      <c r="R13" s="877">
        <v>134099</v>
      </c>
      <c r="S13" s="878"/>
      <c r="T13" s="878"/>
      <c r="U13" s="878"/>
      <c r="V13" s="879"/>
      <c r="W13" s="801">
        <v>121241</v>
      </c>
      <c r="X13" s="802"/>
      <c r="Y13" s="802"/>
      <c r="Z13" s="803"/>
      <c r="AA13" s="877">
        <v>0</v>
      </c>
      <c r="AB13" s="878"/>
      <c r="AC13" s="878"/>
      <c r="AD13" s="879"/>
      <c r="AE13" s="801">
        <v>0</v>
      </c>
      <c r="AF13" s="802"/>
      <c r="AG13" s="802"/>
      <c r="AH13" s="803"/>
      <c r="AJ13" s="873">
        <v>3</v>
      </c>
      <c r="AK13" s="873"/>
      <c r="AL13" s="873"/>
      <c r="AM13" s="873"/>
      <c r="AN13" s="873">
        <v>13960</v>
      </c>
      <c r="AO13" s="873"/>
      <c r="AP13" s="873"/>
      <c r="AQ13" s="873"/>
      <c r="AR13" s="873"/>
      <c r="AS13" s="873">
        <v>2</v>
      </c>
      <c r="AT13" s="873"/>
      <c r="AU13" s="873"/>
      <c r="AV13" s="873"/>
      <c r="AW13" s="873">
        <v>45720</v>
      </c>
      <c r="AX13" s="873"/>
      <c r="AY13" s="873"/>
      <c r="AZ13" s="873"/>
      <c r="BA13" s="873"/>
    </row>
    <row r="14" spans="1:53" ht="19" customHeight="1">
      <c r="A14" s="628"/>
      <c r="B14" s="628"/>
      <c r="C14" s="621" t="s">
        <v>1603</v>
      </c>
      <c r="D14" s="621"/>
      <c r="E14" s="621"/>
      <c r="F14" s="621"/>
      <c r="G14" s="621"/>
      <c r="H14" s="621"/>
      <c r="I14" s="621"/>
      <c r="J14" s="621"/>
      <c r="K14" s="621"/>
      <c r="L14" s="621"/>
      <c r="M14" s="621"/>
      <c r="N14" s="877">
        <v>131</v>
      </c>
      <c r="O14" s="878"/>
      <c r="P14" s="878"/>
      <c r="Q14" s="879"/>
      <c r="R14" s="877">
        <v>329234</v>
      </c>
      <c r="S14" s="878"/>
      <c r="T14" s="878"/>
      <c r="U14" s="878"/>
      <c r="V14" s="879"/>
      <c r="W14" s="801">
        <v>321082</v>
      </c>
      <c r="X14" s="802"/>
      <c r="Y14" s="802"/>
      <c r="Z14" s="803"/>
      <c r="AA14" s="877">
        <v>45</v>
      </c>
      <c r="AB14" s="878"/>
      <c r="AC14" s="878"/>
      <c r="AD14" s="879"/>
      <c r="AE14" s="801">
        <v>7172</v>
      </c>
      <c r="AF14" s="802"/>
      <c r="AG14" s="802"/>
      <c r="AH14" s="803"/>
      <c r="AJ14" s="873">
        <v>117</v>
      </c>
      <c r="AK14" s="873"/>
      <c r="AL14" s="873"/>
      <c r="AM14" s="873"/>
      <c r="AN14" s="873">
        <v>20260</v>
      </c>
      <c r="AO14" s="873"/>
      <c r="AP14" s="873"/>
      <c r="AQ14" s="873"/>
      <c r="AR14" s="873"/>
      <c r="AS14" s="873">
        <v>68</v>
      </c>
      <c r="AT14" s="873"/>
      <c r="AU14" s="873"/>
      <c r="AV14" s="873"/>
      <c r="AW14" s="873">
        <v>59720</v>
      </c>
      <c r="AX14" s="873"/>
      <c r="AY14" s="873"/>
      <c r="AZ14" s="873"/>
      <c r="BA14" s="873"/>
    </row>
    <row r="15" spans="1:53" ht="19" customHeight="1">
      <c r="A15" s="628"/>
      <c r="B15" s="628"/>
      <c r="C15" s="621" t="s">
        <v>1957</v>
      </c>
      <c r="D15" s="621"/>
      <c r="E15" s="621"/>
      <c r="F15" s="621"/>
      <c r="G15" s="621"/>
      <c r="H15" s="621"/>
      <c r="I15" s="621"/>
      <c r="J15" s="621"/>
      <c r="K15" s="621"/>
      <c r="L15" s="621"/>
      <c r="M15" s="621"/>
      <c r="N15" s="877">
        <v>5</v>
      </c>
      <c r="O15" s="878"/>
      <c r="P15" s="878"/>
      <c r="Q15" s="879"/>
      <c r="R15" s="877">
        <v>41160</v>
      </c>
      <c r="S15" s="878"/>
      <c r="T15" s="878"/>
      <c r="U15" s="878"/>
      <c r="V15" s="879"/>
      <c r="W15" s="801">
        <v>41161</v>
      </c>
      <c r="X15" s="802"/>
      <c r="Y15" s="802"/>
      <c r="Z15" s="803"/>
      <c r="AA15" s="877">
        <v>4</v>
      </c>
      <c r="AB15" s="878"/>
      <c r="AC15" s="878"/>
      <c r="AD15" s="879"/>
      <c r="AE15" s="801">
        <v>1807</v>
      </c>
      <c r="AF15" s="802"/>
      <c r="AG15" s="802"/>
      <c r="AH15" s="803"/>
      <c r="AJ15" s="873">
        <v>5</v>
      </c>
      <c r="AK15" s="873"/>
      <c r="AL15" s="873"/>
      <c r="AM15" s="873"/>
      <c r="AN15" s="873">
        <v>5190</v>
      </c>
      <c r="AO15" s="873"/>
      <c r="AP15" s="873"/>
      <c r="AQ15" s="873"/>
      <c r="AR15" s="873"/>
      <c r="AS15" s="873">
        <v>4</v>
      </c>
      <c r="AT15" s="873"/>
      <c r="AU15" s="873"/>
      <c r="AV15" s="873"/>
      <c r="AW15" s="873">
        <v>15360</v>
      </c>
      <c r="AX15" s="873"/>
      <c r="AY15" s="873"/>
      <c r="AZ15" s="873"/>
      <c r="BA15" s="873"/>
    </row>
    <row r="16" spans="1:53" ht="19" customHeight="1">
      <c r="A16" s="621" t="s">
        <v>1604</v>
      </c>
      <c r="B16" s="621"/>
      <c r="C16" s="621"/>
      <c r="D16" s="621"/>
      <c r="E16" s="621"/>
      <c r="F16" s="621"/>
      <c r="G16" s="621"/>
      <c r="H16" s="621"/>
      <c r="I16" s="621"/>
      <c r="J16" s="621"/>
      <c r="K16" s="621"/>
      <c r="L16" s="621"/>
      <c r="M16" s="621"/>
      <c r="N16" s="877">
        <v>1</v>
      </c>
      <c r="O16" s="878"/>
      <c r="P16" s="878"/>
      <c r="Q16" s="879"/>
      <c r="R16" s="877">
        <v>2700</v>
      </c>
      <c r="S16" s="878"/>
      <c r="T16" s="878"/>
      <c r="U16" s="878"/>
      <c r="V16" s="879"/>
      <c r="W16" s="801">
        <v>1080</v>
      </c>
      <c r="X16" s="802"/>
      <c r="Y16" s="802"/>
      <c r="Z16" s="803"/>
      <c r="AA16" s="877">
        <v>0</v>
      </c>
      <c r="AB16" s="878"/>
      <c r="AC16" s="878"/>
      <c r="AD16" s="879"/>
      <c r="AE16" s="801">
        <v>0</v>
      </c>
      <c r="AF16" s="802"/>
      <c r="AG16" s="802"/>
      <c r="AH16" s="803"/>
      <c r="AJ16" s="873" t="s">
        <v>1605</v>
      </c>
      <c r="AK16" s="873"/>
      <c r="AL16" s="873"/>
      <c r="AM16" s="873"/>
      <c r="AN16" s="873" t="s">
        <v>1605</v>
      </c>
      <c r="AO16" s="873"/>
      <c r="AP16" s="873"/>
      <c r="AQ16" s="873"/>
      <c r="AR16" s="873"/>
      <c r="AS16" s="873" t="s">
        <v>1605</v>
      </c>
      <c r="AT16" s="873"/>
      <c r="AU16" s="873"/>
      <c r="AV16" s="873"/>
      <c r="AW16" s="873" t="s">
        <v>1605</v>
      </c>
      <c r="AX16" s="873"/>
      <c r="AY16" s="873"/>
      <c r="AZ16" s="873"/>
      <c r="BA16" s="873"/>
    </row>
    <row r="17" spans="1:53" ht="19" customHeight="1">
      <c r="A17" s="621" t="s">
        <v>1606</v>
      </c>
      <c r="B17" s="621"/>
      <c r="C17" s="621"/>
      <c r="D17" s="621"/>
      <c r="E17" s="621"/>
      <c r="F17" s="621"/>
      <c r="G17" s="621"/>
      <c r="H17" s="621"/>
      <c r="I17" s="621"/>
      <c r="J17" s="621"/>
      <c r="K17" s="621"/>
      <c r="L17" s="621"/>
      <c r="M17" s="621"/>
      <c r="N17" s="877">
        <v>47</v>
      </c>
      <c r="O17" s="878"/>
      <c r="P17" s="878"/>
      <c r="Q17" s="879"/>
      <c r="R17" s="877">
        <v>99034</v>
      </c>
      <c r="S17" s="878"/>
      <c r="T17" s="878"/>
      <c r="U17" s="878"/>
      <c r="V17" s="879"/>
      <c r="W17" s="801">
        <v>99034</v>
      </c>
      <c r="X17" s="802"/>
      <c r="Y17" s="802"/>
      <c r="Z17" s="803"/>
      <c r="AA17" s="877">
        <v>6</v>
      </c>
      <c r="AB17" s="878"/>
      <c r="AC17" s="878"/>
      <c r="AD17" s="879"/>
      <c r="AE17" s="801">
        <v>4343</v>
      </c>
      <c r="AF17" s="802"/>
      <c r="AG17" s="802"/>
      <c r="AH17" s="803"/>
      <c r="AJ17" s="873" t="s">
        <v>1605</v>
      </c>
      <c r="AK17" s="873"/>
      <c r="AL17" s="873"/>
      <c r="AM17" s="873"/>
      <c r="AN17" s="873" t="s">
        <v>1605</v>
      </c>
      <c r="AO17" s="873"/>
      <c r="AP17" s="873"/>
      <c r="AQ17" s="873"/>
      <c r="AR17" s="873"/>
      <c r="AS17" s="873" t="s">
        <v>1605</v>
      </c>
      <c r="AT17" s="873"/>
      <c r="AU17" s="873"/>
      <c r="AV17" s="873"/>
      <c r="AW17" s="873" t="s">
        <v>1605</v>
      </c>
      <c r="AX17" s="873"/>
      <c r="AY17" s="873"/>
      <c r="AZ17" s="873"/>
      <c r="BA17" s="873"/>
    </row>
    <row r="18" spans="1:53" ht="19" customHeight="1">
      <c r="A18" s="621" t="s">
        <v>153</v>
      </c>
      <c r="B18" s="621"/>
      <c r="C18" s="621"/>
      <c r="D18" s="621"/>
      <c r="E18" s="621"/>
      <c r="F18" s="621"/>
      <c r="G18" s="621"/>
      <c r="H18" s="621"/>
      <c r="I18" s="621"/>
      <c r="J18" s="621"/>
      <c r="K18" s="621"/>
      <c r="L18" s="621"/>
      <c r="M18" s="621"/>
      <c r="N18" s="801">
        <f>SUM(N9:N17)</f>
        <v>217</v>
      </c>
      <c r="O18" s="802"/>
      <c r="P18" s="802"/>
      <c r="Q18" s="803"/>
      <c r="R18" s="801">
        <f>SUM(P9:T17)</f>
        <v>1532365</v>
      </c>
      <c r="S18" s="802"/>
      <c r="T18" s="802"/>
      <c r="U18" s="802"/>
      <c r="V18" s="803"/>
      <c r="W18" s="801">
        <f>SUM(W9:Z17)</f>
        <v>1404874</v>
      </c>
      <c r="X18" s="802"/>
      <c r="Y18" s="802"/>
      <c r="Z18" s="803"/>
      <c r="AA18" s="801">
        <f>SUM(AA9:AC17)</f>
        <v>60</v>
      </c>
      <c r="AB18" s="802"/>
      <c r="AC18" s="802"/>
      <c r="AD18" s="803"/>
      <c r="AE18" s="801">
        <f>SUM(AE9:AH17)</f>
        <v>22609</v>
      </c>
      <c r="AF18" s="802"/>
      <c r="AG18" s="802"/>
      <c r="AH18" s="803"/>
      <c r="AJ18" s="873">
        <f>SUM(AJ9:AM17)</f>
        <v>154</v>
      </c>
      <c r="AK18" s="873"/>
      <c r="AL18" s="873"/>
      <c r="AM18" s="873"/>
      <c r="AN18" s="873">
        <f>SUM(AN9:AR17)</f>
        <v>58210</v>
      </c>
      <c r="AO18" s="873"/>
      <c r="AP18" s="873"/>
      <c r="AQ18" s="873"/>
      <c r="AR18" s="873"/>
      <c r="AS18" s="873">
        <f>SUM(AS9:AV17)</f>
        <v>84</v>
      </c>
      <c r="AT18" s="873"/>
      <c r="AU18" s="873"/>
      <c r="AV18" s="873"/>
      <c r="AW18" s="873">
        <f>SUM(AW9:BA17)</f>
        <v>138200</v>
      </c>
      <c r="AX18" s="873"/>
      <c r="AY18" s="873"/>
      <c r="AZ18" s="873"/>
      <c r="BA18" s="873"/>
    </row>
    <row r="19" spans="1:53" ht="15.75" customHeight="1">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4"/>
      <c r="AO19" s="273"/>
      <c r="AP19" s="273"/>
      <c r="AQ19" s="273"/>
      <c r="AR19" s="273"/>
      <c r="AS19" s="273"/>
      <c r="AT19" s="273"/>
      <c r="AU19" s="273"/>
      <c r="AV19" s="273"/>
      <c r="AW19" s="273"/>
      <c r="AX19" s="273"/>
      <c r="AY19" s="273"/>
      <c r="AZ19" s="273"/>
      <c r="BA19" s="273"/>
    </row>
    <row r="20" spans="1:53" s="47" customFormat="1" ht="21.45" customHeight="1">
      <c r="A20" s="874" t="s">
        <v>1958</v>
      </c>
      <c r="B20" s="874"/>
      <c r="C20" s="874"/>
      <c r="D20" s="874"/>
      <c r="E20" s="874"/>
      <c r="F20" s="874"/>
      <c r="G20" s="874"/>
      <c r="H20" s="874"/>
      <c r="I20" s="874"/>
      <c r="J20" s="874"/>
      <c r="K20" s="874"/>
      <c r="L20" s="874"/>
      <c r="M20" s="874"/>
      <c r="N20" s="874"/>
      <c r="O20" s="875"/>
      <c r="P20" s="875"/>
      <c r="Q20" s="875"/>
      <c r="AM20" s="876" t="s">
        <v>1596</v>
      </c>
      <c r="AN20" s="876"/>
      <c r="AO20" s="876"/>
      <c r="AP20" s="876"/>
      <c r="AQ20" s="876"/>
      <c r="AR20" s="876"/>
      <c r="AS20" s="876"/>
      <c r="AT20" s="876"/>
      <c r="AU20" s="876"/>
      <c r="AV20" s="876"/>
      <c r="AW20" s="876"/>
      <c r="AX20" s="876"/>
      <c r="AY20" s="876"/>
      <c r="AZ20" s="876"/>
      <c r="BA20" s="876"/>
    </row>
    <row r="21" spans="1:53" ht="20" customHeight="1">
      <c r="A21" s="816" t="s">
        <v>1959</v>
      </c>
      <c r="B21" s="817"/>
      <c r="C21" s="817"/>
      <c r="D21" s="817"/>
      <c r="E21" s="817"/>
      <c r="F21" s="817"/>
      <c r="G21" s="817"/>
      <c r="H21" s="817"/>
      <c r="I21" s="817"/>
      <c r="J21" s="817"/>
      <c r="K21" s="817"/>
      <c r="L21" s="817"/>
      <c r="M21" s="817"/>
      <c r="N21" s="818"/>
      <c r="O21" s="869" t="s">
        <v>1521</v>
      </c>
      <c r="P21" s="870"/>
      <c r="Q21" s="870"/>
      <c r="R21" s="870"/>
      <c r="S21" s="870"/>
      <c r="T21" s="870"/>
      <c r="U21" s="870"/>
      <c r="V21" s="870"/>
      <c r="W21" s="870"/>
      <c r="X21" s="870"/>
      <c r="Y21" s="578" t="s">
        <v>1960</v>
      </c>
      <c r="Z21" s="591"/>
      <c r="AA21" s="591"/>
      <c r="AB21" s="591"/>
      <c r="AC21" s="569"/>
      <c r="AD21" s="621" t="s">
        <v>1961</v>
      </c>
      <c r="AE21" s="621"/>
      <c r="AF21" s="621"/>
      <c r="AG21" s="621"/>
      <c r="AH21" s="621"/>
      <c r="AI21" s="621"/>
      <c r="AJ21" s="628" t="s">
        <v>1962</v>
      </c>
      <c r="AK21" s="628"/>
      <c r="AL21" s="628"/>
      <c r="AM21" s="628"/>
      <c r="AN21" s="578" t="s">
        <v>1963</v>
      </c>
      <c r="AO21" s="591"/>
      <c r="AP21" s="591"/>
      <c r="AQ21" s="591"/>
      <c r="AR21" s="591"/>
      <c r="AS21" s="591"/>
      <c r="AT21" s="591"/>
      <c r="AU21" s="591"/>
      <c r="AV21" s="591"/>
      <c r="AW21" s="591"/>
      <c r="AX21" s="591"/>
      <c r="AY21" s="591"/>
      <c r="AZ21" s="591"/>
      <c r="BA21" s="569"/>
    </row>
    <row r="22" spans="1:53" ht="20" customHeight="1">
      <c r="A22" s="810" t="s">
        <v>1964</v>
      </c>
      <c r="B22" s="811"/>
      <c r="C22" s="811"/>
      <c r="D22" s="811"/>
      <c r="E22" s="811"/>
      <c r="F22" s="811"/>
      <c r="G22" s="811"/>
      <c r="H22" s="811"/>
      <c r="I22" s="811"/>
      <c r="J22" s="811"/>
      <c r="K22" s="811"/>
      <c r="L22" s="811"/>
      <c r="M22" s="811"/>
      <c r="N22" s="812"/>
      <c r="O22" s="871" t="s">
        <v>1525</v>
      </c>
      <c r="P22" s="872"/>
      <c r="Q22" s="872"/>
      <c r="R22" s="872"/>
      <c r="S22" s="872"/>
      <c r="T22" s="872"/>
      <c r="U22" s="872"/>
      <c r="V22" s="872"/>
      <c r="W22" s="872"/>
      <c r="X22" s="872"/>
      <c r="Y22" s="579"/>
      <c r="Z22" s="446"/>
      <c r="AA22" s="446"/>
      <c r="AB22" s="446"/>
      <c r="AC22" s="570"/>
      <c r="AD22" s="621" t="s">
        <v>1965</v>
      </c>
      <c r="AE22" s="621"/>
      <c r="AF22" s="621" t="s">
        <v>1966</v>
      </c>
      <c r="AG22" s="621"/>
      <c r="AH22" s="621" t="s">
        <v>1967</v>
      </c>
      <c r="AI22" s="621"/>
      <c r="AJ22" s="628"/>
      <c r="AK22" s="628"/>
      <c r="AL22" s="628"/>
      <c r="AM22" s="628"/>
      <c r="AN22" s="579"/>
      <c r="AO22" s="446"/>
      <c r="AP22" s="446"/>
      <c r="AQ22" s="446"/>
      <c r="AR22" s="446"/>
      <c r="AS22" s="446"/>
      <c r="AT22" s="446"/>
      <c r="AU22" s="446"/>
      <c r="AV22" s="446"/>
      <c r="AW22" s="446"/>
      <c r="AX22" s="446"/>
      <c r="AY22" s="446"/>
      <c r="AZ22" s="446"/>
      <c r="BA22" s="570"/>
    </row>
    <row r="23" spans="1:53" ht="8.5500000000000007" customHeight="1">
      <c r="A23" s="730" t="s">
        <v>1968</v>
      </c>
      <c r="B23" s="731"/>
      <c r="C23" s="731"/>
      <c r="D23" s="731"/>
      <c r="E23" s="731"/>
      <c r="F23" s="731"/>
      <c r="G23" s="731"/>
      <c r="H23" s="731"/>
      <c r="I23" s="731"/>
      <c r="J23" s="731"/>
      <c r="K23" s="731"/>
      <c r="L23" s="731"/>
      <c r="M23" s="731"/>
      <c r="N23" s="586"/>
      <c r="O23" s="564" t="s">
        <v>1607</v>
      </c>
      <c r="P23" s="571"/>
      <c r="Q23" s="571"/>
      <c r="R23" s="571"/>
      <c r="S23" s="571"/>
      <c r="T23" s="571"/>
      <c r="U23" s="571"/>
      <c r="V23" s="571"/>
      <c r="W23" s="571"/>
      <c r="X23" s="565"/>
      <c r="Y23" s="828" t="s">
        <v>1608</v>
      </c>
      <c r="Z23" s="829"/>
      <c r="AA23" s="829"/>
      <c r="AB23" s="829"/>
      <c r="AC23" s="861">
        <v>17</v>
      </c>
      <c r="AD23" s="863">
        <v>7</v>
      </c>
      <c r="AE23" s="864"/>
      <c r="AF23" s="851">
        <v>2</v>
      </c>
      <c r="AG23" s="851"/>
      <c r="AH23" s="851" t="s">
        <v>624</v>
      </c>
      <c r="AI23" s="851"/>
      <c r="AJ23" s="851" t="s">
        <v>624</v>
      </c>
      <c r="AK23" s="851"/>
      <c r="AL23" s="851"/>
      <c r="AM23" s="851"/>
      <c r="AN23" s="564" t="s">
        <v>1969</v>
      </c>
      <c r="AO23" s="823" t="s">
        <v>1970</v>
      </c>
      <c r="AP23" s="823"/>
      <c r="AQ23" s="823"/>
      <c r="AR23" s="823"/>
      <c r="AS23" s="823"/>
      <c r="AT23" s="823"/>
      <c r="AU23" s="823"/>
      <c r="AV23" s="823"/>
      <c r="AW23" s="823"/>
      <c r="AX23" s="823"/>
      <c r="AY23" s="823"/>
      <c r="AZ23" s="823"/>
      <c r="BA23" s="824"/>
    </row>
    <row r="24" spans="1:53" ht="8.5500000000000007" customHeight="1">
      <c r="A24" s="732"/>
      <c r="B24" s="733"/>
      <c r="C24" s="733"/>
      <c r="D24" s="733"/>
      <c r="E24" s="733"/>
      <c r="F24" s="733"/>
      <c r="G24" s="733"/>
      <c r="H24" s="733"/>
      <c r="I24" s="733"/>
      <c r="J24" s="733"/>
      <c r="K24" s="733"/>
      <c r="L24" s="733"/>
      <c r="M24" s="733"/>
      <c r="N24" s="734"/>
      <c r="O24" s="852"/>
      <c r="P24" s="853"/>
      <c r="Q24" s="853"/>
      <c r="R24" s="853"/>
      <c r="S24" s="853"/>
      <c r="T24" s="853"/>
      <c r="U24" s="853"/>
      <c r="V24" s="853"/>
      <c r="W24" s="853"/>
      <c r="X24" s="854"/>
      <c r="Y24" s="831"/>
      <c r="Z24" s="832"/>
      <c r="AA24" s="832"/>
      <c r="AB24" s="832"/>
      <c r="AC24" s="862"/>
      <c r="AD24" s="865"/>
      <c r="AE24" s="866"/>
      <c r="AF24" s="851"/>
      <c r="AG24" s="851"/>
      <c r="AH24" s="851"/>
      <c r="AI24" s="851"/>
      <c r="AJ24" s="851"/>
      <c r="AK24" s="851"/>
      <c r="AL24" s="851"/>
      <c r="AM24" s="851"/>
      <c r="AN24" s="852"/>
      <c r="AO24" s="445"/>
      <c r="AP24" s="445"/>
      <c r="AQ24" s="445"/>
      <c r="AR24" s="445"/>
      <c r="AS24" s="445"/>
      <c r="AT24" s="445"/>
      <c r="AU24" s="445"/>
      <c r="AV24" s="445"/>
      <c r="AW24" s="445"/>
      <c r="AX24" s="445"/>
      <c r="AY24" s="445"/>
      <c r="AZ24" s="445"/>
      <c r="BA24" s="855"/>
    </row>
    <row r="25" spans="1:53" ht="8.5500000000000007" customHeight="1">
      <c r="A25" s="732"/>
      <c r="B25" s="733"/>
      <c r="C25" s="733"/>
      <c r="D25" s="733"/>
      <c r="E25" s="733"/>
      <c r="F25" s="733"/>
      <c r="G25" s="733"/>
      <c r="H25" s="733"/>
      <c r="I25" s="733"/>
      <c r="J25" s="733"/>
      <c r="K25" s="733"/>
      <c r="L25" s="733"/>
      <c r="M25" s="733"/>
      <c r="N25" s="734"/>
      <c r="O25" s="852"/>
      <c r="P25" s="853"/>
      <c r="Q25" s="853"/>
      <c r="R25" s="853"/>
      <c r="S25" s="853"/>
      <c r="T25" s="853"/>
      <c r="U25" s="853"/>
      <c r="V25" s="853"/>
      <c r="W25" s="853"/>
      <c r="X25" s="854"/>
      <c r="Y25" s="831"/>
      <c r="Z25" s="832"/>
      <c r="AA25" s="832"/>
      <c r="AB25" s="832"/>
      <c r="AC25" s="862"/>
      <c r="AD25" s="865"/>
      <c r="AE25" s="866"/>
      <c r="AF25" s="851"/>
      <c r="AG25" s="851"/>
      <c r="AH25" s="851"/>
      <c r="AI25" s="851"/>
      <c r="AJ25" s="851"/>
      <c r="AK25" s="851"/>
      <c r="AL25" s="851"/>
      <c r="AM25" s="851"/>
      <c r="AN25" s="852" t="s">
        <v>1971</v>
      </c>
      <c r="AO25" s="444" t="s">
        <v>1972</v>
      </c>
      <c r="AP25" s="444"/>
      <c r="AQ25" s="444"/>
      <c r="AR25" s="444"/>
      <c r="AS25" s="444"/>
      <c r="AT25" s="444"/>
      <c r="AU25" s="444"/>
      <c r="AV25" s="444"/>
      <c r="AW25" s="444"/>
      <c r="AX25" s="444"/>
      <c r="AY25" s="444"/>
      <c r="AZ25" s="444"/>
      <c r="BA25" s="856"/>
    </row>
    <row r="26" spans="1:53" ht="8.5500000000000007" customHeight="1">
      <c r="A26" s="732"/>
      <c r="B26" s="733"/>
      <c r="C26" s="733"/>
      <c r="D26" s="733"/>
      <c r="E26" s="733"/>
      <c r="F26" s="733"/>
      <c r="G26" s="733"/>
      <c r="H26" s="733"/>
      <c r="I26" s="733"/>
      <c r="J26" s="733"/>
      <c r="K26" s="733"/>
      <c r="L26" s="733"/>
      <c r="M26" s="733"/>
      <c r="N26" s="734"/>
      <c r="O26" s="852"/>
      <c r="P26" s="853"/>
      <c r="Q26" s="853"/>
      <c r="R26" s="853"/>
      <c r="S26" s="853"/>
      <c r="T26" s="853"/>
      <c r="U26" s="853"/>
      <c r="V26" s="853"/>
      <c r="W26" s="853"/>
      <c r="X26" s="854"/>
      <c r="Y26" s="837" t="s">
        <v>1973</v>
      </c>
      <c r="Z26" s="835"/>
      <c r="AA26" s="835"/>
      <c r="AB26" s="835"/>
      <c r="AC26" s="857">
        <v>5</v>
      </c>
      <c r="AD26" s="865"/>
      <c r="AE26" s="866"/>
      <c r="AF26" s="851"/>
      <c r="AG26" s="851"/>
      <c r="AH26" s="851"/>
      <c r="AI26" s="851"/>
      <c r="AJ26" s="851"/>
      <c r="AK26" s="851"/>
      <c r="AL26" s="851"/>
      <c r="AM26" s="851"/>
      <c r="AN26" s="852"/>
      <c r="AO26" s="444"/>
      <c r="AP26" s="444"/>
      <c r="AQ26" s="444"/>
      <c r="AR26" s="444"/>
      <c r="AS26" s="444"/>
      <c r="AT26" s="444"/>
      <c r="AU26" s="444"/>
      <c r="AV26" s="444"/>
      <c r="AW26" s="444"/>
      <c r="AX26" s="444"/>
      <c r="AY26" s="444"/>
      <c r="AZ26" s="444"/>
      <c r="BA26" s="856"/>
    </row>
    <row r="27" spans="1:53" ht="8.5500000000000007" customHeight="1">
      <c r="A27" s="732"/>
      <c r="B27" s="733"/>
      <c r="C27" s="733"/>
      <c r="D27" s="733"/>
      <c r="E27" s="733"/>
      <c r="F27" s="733"/>
      <c r="G27" s="733"/>
      <c r="H27" s="733"/>
      <c r="I27" s="733"/>
      <c r="J27" s="733"/>
      <c r="K27" s="733"/>
      <c r="L27" s="733"/>
      <c r="M27" s="733"/>
      <c r="N27" s="734"/>
      <c r="O27" s="852"/>
      <c r="P27" s="853"/>
      <c r="Q27" s="853"/>
      <c r="R27" s="853"/>
      <c r="S27" s="853"/>
      <c r="T27" s="853"/>
      <c r="U27" s="853"/>
      <c r="V27" s="853"/>
      <c r="W27" s="853"/>
      <c r="X27" s="854"/>
      <c r="Y27" s="837"/>
      <c r="Z27" s="835"/>
      <c r="AA27" s="835"/>
      <c r="AB27" s="835"/>
      <c r="AC27" s="857"/>
      <c r="AD27" s="865"/>
      <c r="AE27" s="866"/>
      <c r="AF27" s="851"/>
      <c r="AG27" s="851"/>
      <c r="AH27" s="851"/>
      <c r="AI27" s="851"/>
      <c r="AJ27" s="851"/>
      <c r="AK27" s="851"/>
      <c r="AL27" s="851"/>
      <c r="AM27" s="851"/>
      <c r="AN27" s="592" t="s">
        <v>1971</v>
      </c>
      <c r="AO27" s="444" t="s">
        <v>1974</v>
      </c>
      <c r="AP27" s="444"/>
      <c r="AQ27" s="444"/>
      <c r="AR27" s="444"/>
      <c r="AS27" s="444"/>
      <c r="AT27" s="444"/>
      <c r="AU27" s="444"/>
      <c r="AV27" s="444"/>
      <c r="AW27" s="444"/>
      <c r="AX27" s="444"/>
      <c r="AY27" s="444"/>
      <c r="AZ27" s="444"/>
      <c r="BA27" s="856"/>
    </row>
    <row r="28" spans="1:53" ht="8.5500000000000007" customHeight="1">
      <c r="A28" s="735"/>
      <c r="B28" s="736"/>
      <c r="C28" s="736"/>
      <c r="D28" s="736"/>
      <c r="E28" s="736"/>
      <c r="F28" s="736"/>
      <c r="G28" s="736"/>
      <c r="H28" s="736"/>
      <c r="I28" s="736"/>
      <c r="J28" s="736"/>
      <c r="K28" s="736"/>
      <c r="L28" s="736"/>
      <c r="M28" s="736"/>
      <c r="N28" s="737"/>
      <c r="O28" s="566"/>
      <c r="P28" s="568"/>
      <c r="Q28" s="568"/>
      <c r="R28" s="568"/>
      <c r="S28" s="568"/>
      <c r="T28" s="568"/>
      <c r="U28" s="568"/>
      <c r="V28" s="568"/>
      <c r="W28" s="568"/>
      <c r="X28" s="567"/>
      <c r="Y28" s="838"/>
      <c r="Z28" s="839"/>
      <c r="AA28" s="839"/>
      <c r="AB28" s="839"/>
      <c r="AC28" s="858"/>
      <c r="AD28" s="867"/>
      <c r="AE28" s="868"/>
      <c r="AF28" s="851"/>
      <c r="AG28" s="851"/>
      <c r="AH28" s="851"/>
      <c r="AI28" s="851"/>
      <c r="AJ28" s="851"/>
      <c r="AK28" s="851"/>
      <c r="AL28" s="851"/>
      <c r="AM28" s="851"/>
      <c r="AN28" s="579"/>
      <c r="AO28" s="859"/>
      <c r="AP28" s="859"/>
      <c r="AQ28" s="859"/>
      <c r="AR28" s="859"/>
      <c r="AS28" s="859"/>
      <c r="AT28" s="859"/>
      <c r="AU28" s="859"/>
      <c r="AV28" s="859"/>
      <c r="AW28" s="859"/>
      <c r="AX28" s="859"/>
      <c r="AY28" s="859"/>
      <c r="AZ28" s="859"/>
      <c r="BA28" s="860"/>
    </row>
    <row r="29" spans="1:53" ht="15.75" customHeight="1">
      <c r="A29" s="628" t="s">
        <v>1975</v>
      </c>
      <c r="B29" s="628"/>
      <c r="C29" s="628"/>
      <c r="D29" s="628"/>
      <c r="E29" s="628"/>
      <c r="F29" s="628"/>
      <c r="G29" s="628"/>
      <c r="H29" s="628"/>
      <c r="I29" s="628"/>
      <c r="J29" s="628"/>
      <c r="K29" s="628"/>
      <c r="L29" s="628"/>
      <c r="M29" s="628"/>
      <c r="N29" s="628"/>
      <c r="O29" s="741" t="s">
        <v>1609</v>
      </c>
      <c r="P29" s="741"/>
      <c r="Q29" s="741"/>
      <c r="R29" s="741"/>
      <c r="S29" s="741"/>
      <c r="T29" s="741"/>
      <c r="U29" s="741"/>
      <c r="V29" s="741"/>
      <c r="W29" s="741"/>
      <c r="X29" s="741"/>
      <c r="Y29" s="841" t="s">
        <v>624</v>
      </c>
      <c r="Z29" s="842"/>
      <c r="AA29" s="842"/>
      <c r="AB29" s="842"/>
      <c r="AC29" s="843"/>
      <c r="AD29" s="793">
        <v>7</v>
      </c>
      <c r="AE29" s="793"/>
      <c r="AF29" s="793">
        <v>2</v>
      </c>
      <c r="AG29" s="793"/>
      <c r="AH29" s="850">
        <v>8</v>
      </c>
      <c r="AI29" s="850"/>
      <c r="AJ29" s="828" t="s">
        <v>1976</v>
      </c>
      <c r="AK29" s="829"/>
      <c r="AL29" s="829"/>
      <c r="AM29" s="830"/>
      <c r="AN29" s="235" t="s">
        <v>1971</v>
      </c>
      <c r="AO29" s="141" t="s">
        <v>1977</v>
      </c>
      <c r="AP29" s="238"/>
      <c r="AQ29" s="238"/>
      <c r="AR29" s="238"/>
      <c r="AS29" s="238"/>
      <c r="AT29" s="238"/>
      <c r="AU29" s="238"/>
      <c r="AV29" s="238"/>
      <c r="AW29" s="238"/>
      <c r="AX29" s="238"/>
      <c r="AY29" s="238"/>
      <c r="AZ29" s="238"/>
      <c r="BA29" s="236"/>
    </row>
    <row r="30" spans="1:53" ht="15.75" customHeight="1">
      <c r="A30" s="628"/>
      <c r="B30" s="628"/>
      <c r="C30" s="628"/>
      <c r="D30" s="628"/>
      <c r="E30" s="628"/>
      <c r="F30" s="628"/>
      <c r="G30" s="628"/>
      <c r="H30" s="628"/>
      <c r="I30" s="628"/>
      <c r="J30" s="628"/>
      <c r="K30" s="628"/>
      <c r="L30" s="628"/>
      <c r="M30" s="628"/>
      <c r="N30" s="628"/>
      <c r="O30" s="741"/>
      <c r="P30" s="741"/>
      <c r="Q30" s="741"/>
      <c r="R30" s="741"/>
      <c r="S30" s="741"/>
      <c r="T30" s="741"/>
      <c r="U30" s="741"/>
      <c r="V30" s="741"/>
      <c r="W30" s="741"/>
      <c r="X30" s="741"/>
      <c r="Y30" s="844"/>
      <c r="Z30" s="845"/>
      <c r="AA30" s="845"/>
      <c r="AB30" s="845"/>
      <c r="AC30" s="846"/>
      <c r="AD30" s="793"/>
      <c r="AE30" s="793"/>
      <c r="AF30" s="793"/>
      <c r="AG30" s="793"/>
      <c r="AH30" s="793"/>
      <c r="AI30" s="793"/>
      <c r="AJ30" s="831"/>
      <c r="AK30" s="832"/>
      <c r="AL30" s="832"/>
      <c r="AM30" s="833"/>
      <c r="AO30" s="51" t="s">
        <v>1978</v>
      </c>
      <c r="AP30" s="188"/>
      <c r="AQ30" s="188"/>
      <c r="AR30" s="188"/>
      <c r="AS30" s="188"/>
      <c r="AT30" s="188"/>
      <c r="AU30" s="188"/>
      <c r="AV30" s="188"/>
      <c r="AW30" s="188"/>
      <c r="AX30" s="188"/>
      <c r="AY30" s="188"/>
      <c r="AZ30" s="188"/>
      <c r="BA30" s="276"/>
    </row>
    <row r="31" spans="1:53" ht="15.75" customHeight="1">
      <c r="A31" s="628"/>
      <c r="B31" s="628"/>
      <c r="C31" s="628"/>
      <c r="D31" s="628"/>
      <c r="E31" s="628"/>
      <c r="F31" s="628"/>
      <c r="G31" s="628"/>
      <c r="H31" s="628"/>
      <c r="I31" s="628"/>
      <c r="J31" s="628"/>
      <c r="K31" s="628"/>
      <c r="L31" s="628"/>
      <c r="M31" s="628"/>
      <c r="N31" s="628"/>
      <c r="O31" s="741"/>
      <c r="P31" s="741"/>
      <c r="Q31" s="741"/>
      <c r="R31" s="741"/>
      <c r="S31" s="741"/>
      <c r="T31" s="741"/>
      <c r="U31" s="741"/>
      <c r="V31" s="741"/>
      <c r="W31" s="741"/>
      <c r="X31" s="741"/>
      <c r="Y31" s="844"/>
      <c r="Z31" s="845"/>
      <c r="AA31" s="845"/>
      <c r="AB31" s="845"/>
      <c r="AC31" s="846"/>
      <c r="AD31" s="793"/>
      <c r="AE31" s="793"/>
      <c r="AF31" s="793"/>
      <c r="AG31" s="793"/>
      <c r="AH31" s="793"/>
      <c r="AI31" s="793"/>
      <c r="AJ31" s="831"/>
      <c r="AK31" s="832"/>
      <c r="AL31" s="832"/>
      <c r="AM31" s="833"/>
      <c r="AN31" s="275" t="s">
        <v>1971</v>
      </c>
      <c r="AO31" s="51" t="s">
        <v>1979</v>
      </c>
      <c r="AP31" s="188"/>
      <c r="AQ31" s="188"/>
      <c r="AR31" s="188"/>
      <c r="AS31" s="188"/>
      <c r="AT31" s="188"/>
      <c r="AU31" s="188"/>
      <c r="AV31" s="188"/>
      <c r="AW31" s="188"/>
      <c r="AX31" s="188"/>
      <c r="AY31" s="188"/>
      <c r="AZ31" s="188"/>
      <c r="BA31" s="276"/>
    </row>
    <row r="32" spans="1:53" ht="15.75" customHeight="1">
      <c r="A32" s="628"/>
      <c r="B32" s="628"/>
      <c r="C32" s="628"/>
      <c r="D32" s="628"/>
      <c r="E32" s="628"/>
      <c r="F32" s="628"/>
      <c r="G32" s="628"/>
      <c r="H32" s="628"/>
      <c r="I32" s="628"/>
      <c r="J32" s="628"/>
      <c r="K32" s="628"/>
      <c r="L32" s="628"/>
      <c r="M32" s="628"/>
      <c r="N32" s="628"/>
      <c r="O32" s="741"/>
      <c r="P32" s="741"/>
      <c r="Q32" s="741"/>
      <c r="R32" s="741"/>
      <c r="S32" s="741"/>
      <c r="T32" s="741"/>
      <c r="U32" s="741"/>
      <c r="V32" s="741"/>
      <c r="W32" s="741"/>
      <c r="X32" s="741"/>
      <c r="Y32" s="844"/>
      <c r="Z32" s="845"/>
      <c r="AA32" s="845"/>
      <c r="AB32" s="845"/>
      <c r="AC32" s="846"/>
      <c r="AD32" s="793"/>
      <c r="AE32" s="793"/>
      <c r="AF32" s="793"/>
      <c r="AG32" s="793"/>
      <c r="AH32" s="793"/>
      <c r="AI32" s="793"/>
      <c r="AJ32" s="834">
        <v>139000</v>
      </c>
      <c r="AK32" s="835"/>
      <c r="AL32" s="835"/>
      <c r="AM32" s="836"/>
      <c r="AN32" s="275"/>
      <c r="AO32" s="51" t="s">
        <v>1980</v>
      </c>
      <c r="AP32" s="188"/>
      <c r="AQ32" s="188"/>
      <c r="AR32" s="188"/>
      <c r="AS32" s="188"/>
      <c r="AT32" s="188"/>
      <c r="AU32" s="188"/>
      <c r="AV32" s="188"/>
      <c r="AW32" s="188"/>
      <c r="AX32" s="188"/>
      <c r="AY32" s="188"/>
      <c r="AZ32" s="188"/>
      <c r="BA32" s="276"/>
    </row>
    <row r="33" spans="1:53" ht="15.75" customHeight="1">
      <c r="A33" s="628"/>
      <c r="B33" s="628"/>
      <c r="C33" s="628"/>
      <c r="D33" s="628"/>
      <c r="E33" s="628"/>
      <c r="F33" s="628"/>
      <c r="G33" s="628"/>
      <c r="H33" s="628"/>
      <c r="I33" s="628"/>
      <c r="J33" s="628"/>
      <c r="K33" s="628"/>
      <c r="L33" s="628"/>
      <c r="M33" s="628"/>
      <c r="N33" s="628"/>
      <c r="O33" s="741"/>
      <c r="P33" s="741"/>
      <c r="Q33" s="741"/>
      <c r="R33" s="741"/>
      <c r="S33" s="741"/>
      <c r="T33" s="741"/>
      <c r="U33" s="741"/>
      <c r="V33" s="741"/>
      <c r="W33" s="741"/>
      <c r="X33" s="741"/>
      <c r="Y33" s="844"/>
      <c r="Z33" s="845"/>
      <c r="AA33" s="845"/>
      <c r="AB33" s="845"/>
      <c r="AC33" s="846"/>
      <c r="AD33" s="793"/>
      <c r="AE33" s="793"/>
      <c r="AF33" s="793"/>
      <c r="AG33" s="793"/>
      <c r="AH33" s="793"/>
      <c r="AI33" s="793"/>
      <c r="AJ33" s="837"/>
      <c r="AK33" s="835"/>
      <c r="AL33" s="835"/>
      <c r="AM33" s="836"/>
      <c r="AN33" s="275" t="s">
        <v>1971</v>
      </c>
      <c r="AO33" s="51" t="s">
        <v>1981</v>
      </c>
      <c r="AP33" s="188"/>
      <c r="AQ33" s="188"/>
      <c r="AR33" s="188"/>
      <c r="AS33" s="188"/>
      <c r="AT33" s="188"/>
      <c r="AU33" s="188"/>
      <c r="AV33" s="188"/>
      <c r="AW33" s="188"/>
      <c r="AX33" s="188"/>
      <c r="AY33" s="188"/>
      <c r="AZ33" s="188"/>
      <c r="BA33" s="276"/>
    </row>
    <row r="34" spans="1:53" ht="15.75" customHeight="1">
      <c r="A34" s="628"/>
      <c r="B34" s="628"/>
      <c r="C34" s="628"/>
      <c r="D34" s="628"/>
      <c r="E34" s="628"/>
      <c r="F34" s="628"/>
      <c r="G34" s="628"/>
      <c r="H34" s="628"/>
      <c r="I34" s="628"/>
      <c r="J34" s="628"/>
      <c r="K34" s="628"/>
      <c r="L34" s="628"/>
      <c r="M34" s="628"/>
      <c r="N34" s="628"/>
      <c r="O34" s="741"/>
      <c r="P34" s="741"/>
      <c r="Q34" s="741"/>
      <c r="R34" s="741"/>
      <c r="S34" s="741"/>
      <c r="T34" s="741"/>
      <c r="U34" s="741"/>
      <c r="V34" s="741"/>
      <c r="W34" s="741"/>
      <c r="X34" s="741"/>
      <c r="Y34" s="844"/>
      <c r="Z34" s="845"/>
      <c r="AA34" s="845"/>
      <c r="AB34" s="845"/>
      <c r="AC34" s="846"/>
      <c r="AD34" s="793"/>
      <c r="AE34" s="793"/>
      <c r="AF34" s="793"/>
      <c r="AG34" s="793"/>
      <c r="AH34" s="793"/>
      <c r="AI34" s="793"/>
      <c r="AJ34" s="837"/>
      <c r="AK34" s="835"/>
      <c r="AL34" s="835"/>
      <c r="AM34" s="836"/>
      <c r="AN34" s="275"/>
      <c r="AO34" s="51" t="s">
        <v>1982</v>
      </c>
      <c r="AP34" s="188"/>
      <c r="AQ34" s="188"/>
      <c r="AR34" s="188"/>
      <c r="AS34" s="188"/>
      <c r="AT34" s="188"/>
      <c r="AU34" s="188"/>
      <c r="AV34" s="188"/>
      <c r="AW34" s="188"/>
      <c r="AX34" s="188"/>
      <c r="AY34" s="188"/>
      <c r="AZ34" s="188"/>
      <c r="BA34" s="276"/>
    </row>
    <row r="35" spans="1:53" ht="15.75" customHeight="1">
      <c r="A35" s="628"/>
      <c r="B35" s="628"/>
      <c r="C35" s="628"/>
      <c r="D35" s="628"/>
      <c r="E35" s="628"/>
      <c r="F35" s="628"/>
      <c r="G35" s="628"/>
      <c r="H35" s="628"/>
      <c r="I35" s="628"/>
      <c r="J35" s="628"/>
      <c r="K35" s="628"/>
      <c r="L35" s="628"/>
      <c r="M35" s="628"/>
      <c r="N35" s="628"/>
      <c r="O35" s="741"/>
      <c r="P35" s="741"/>
      <c r="Q35" s="741"/>
      <c r="R35" s="741"/>
      <c r="S35" s="741"/>
      <c r="T35" s="741"/>
      <c r="U35" s="741"/>
      <c r="V35" s="741"/>
      <c r="W35" s="741"/>
      <c r="X35" s="741"/>
      <c r="Y35" s="847"/>
      <c r="Z35" s="848"/>
      <c r="AA35" s="848"/>
      <c r="AB35" s="848"/>
      <c r="AC35" s="849"/>
      <c r="AD35" s="793"/>
      <c r="AE35" s="793"/>
      <c r="AF35" s="793"/>
      <c r="AG35" s="793"/>
      <c r="AH35" s="793"/>
      <c r="AI35" s="793"/>
      <c r="AJ35" s="838"/>
      <c r="AK35" s="839"/>
      <c r="AL35" s="839"/>
      <c r="AM35" s="840"/>
      <c r="AN35" s="237" t="s">
        <v>1971</v>
      </c>
      <c r="AO35" s="92" t="s">
        <v>1983</v>
      </c>
      <c r="AP35" s="182"/>
      <c r="AQ35" s="182"/>
      <c r="AR35" s="182"/>
      <c r="AS35" s="182"/>
      <c r="AT35" s="182"/>
      <c r="AU35" s="182"/>
      <c r="AV35" s="182"/>
      <c r="AW35" s="182"/>
      <c r="AX35" s="182"/>
      <c r="AY35" s="182"/>
      <c r="AZ35" s="182"/>
      <c r="BA35" s="186"/>
    </row>
  </sheetData>
  <sheetProtection selectLockedCells="1" selectUnlockedCells="1"/>
  <mergeCells count="153">
    <mergeCell ref="AN6:BA6"/>
    <mergeCell ref="A7:M8"/>
    <mergeCell ref="O7:Y7"/>
    <mergeCell ref="AA7:AH7"/>
    <mergeCell ref="AJ7:AR7"/>
    <mergeCell ref="AS7:BA7"/>
    <mergeCell ref="N8:Q8"/>
    <mergeCell ref="R8:V8"/>
    <mergeCell ref="W8:Z8"/>
    <mergeCell ref="AA8:AD8"/>
    <mergeCell ref="AA9:AD9"/>
    <mergeCell ref="AE9:AH9"/>
    <mergeCell ref="AJ9:AM9"/>
    <mergeCell ref="AN9:AR9"/>
    <mergeCell ref="AS9:AV9"/>
    <mergeCell ref="AW9:BA9"/>
    <mergeCell ref="AE8:AH8"/>
    <mergeCell ref="AJ8:AM8"/>
    <mergeCell ref="AN8:AR8"/>
    <mergeCell ref="AS8:AV8"/>
    <mergeCell ref="AW8:BA8"/>
    <mergeCell ref="AJ10:AM10"/>
    <mergeCell ref="AN10:AR10"/>
    <mergeCell ref="AS10:AV10"/>
    <mergeCell ref="AW10:BA10"/>
    <mergeCell ref="C11:M11"/>
    <mergeCell ref="N11:Q11"/>
    <mergeCell ref="R11:V11"/>
    <mergeCell ref="W11:Z11"/>
    <mergeCell ref="AA11:AD11"/>
    <mergeCell ref="AE11:AH11"/>
    <mergeCell ref="C10:M10"/>
    <mergeCell ref="N10:Q10"/>
    <mergeCell ref="R10:V10"/>
    <mergeCell ref="W10:Z10"/>
    <mergeCell ref="AA10:AD10"/>
    <mergeCell ref="AE10:AH10"/>
    <mergeCell ref="AJ11:AM11"/>
    <mergeCell ref="AN11:AR11"/>
    <mergeCell ref="AS11:AV11"/>
    <mergeCell ref="AW11:BA11"/>
    <mergeCell ref="AS14:AV14"/>
    <mergeCell ref="AW12:BA12"/>
    <mergeCell ref="C13:M13"/>
    <mergeCell ref="N13:Q13"/>
    <mergeCell ref="R13:V13"/>
    <mergeCell ref="W13:Z13"/>
    <mergeCell ref="AA13:AD13"/>
    <mergeCell ref="AE13:AH13"/>
    <mergeCell ref="AJ13:AM13"/>
    <mergeCell ref="AN13:AR13"/>
    <mergeCell ref="AS13:AV13"/>
    <mergeCell ref="AW13:BA13"/>
    <mergeCell ref="C12:M12"/>
    <mergeCell ref="N12:Q12"/>
    <mergeCell ref="R12:V12"/>
    <mergeCell ref="W12:Z12"/>
    <mergeCell ref="AA12:AD12"/>
    <mergeCell ref="AE12:AH12"/>
    <mergeCell ref="AJ12:AM12"/>
    <mergeCell ref="AN12:AR12"/>
    <mergeCell ref="AS12:AV12"/>
    <mergeCell ref="A9:B15"/>
    <mergeCell ref="C9:M9"/>
    <mergeCell ref="N9:Q9"/>
    <mergeCell ref="R9:V9"/>
    <mergeCell ref="W9:Z9"/>
    <mergeCell ref="AW14:BA14"/>
    <mergeCell ref="C15:M15"/>
    <mergeCell ref="N15:Q15"/>
    <mergeCell ref="R15:V15"/>
    <mergeCell ref="W15:Z15"/>
    <mergeCell ref="AA15:AD15"/>
    <mergeCell ref="AE15:AH15"/>
    <mergeCell ref="AJ15:AM15"/>
    <mergeCell ref="AN15:AR15"/>
    <mergeCell ref="AS15:AV15"/>
    <mergeCell ref="AW15:BA15"/>
    <mergeCell ref="C14:M14"/>
    <mergeCell ref="N14:Q14"/>
    <mergeCell ref="R14:V14"/>
    <mergeCell ref="W14:Z14"/>
    <mergeCell ref="AA14:AD14"/>
    <mergeCell ref="AE14:AH14"/>
    <mergeCell ref="AJ14:AM14"/>
    <mergeCell ref="AN14:AR14"/>
    <mergeCell ref="AJ16:AM16"/>
    <mergeCell ref="AN16:AR16"/>
    <mergeCell ref="AS16:AV16"/>
    <mergeCell ref="AW16:BA16"/>
    <mergeCell ref="A17:M17"/>
    <mergeCell ref="N17:Q17"/>
    <mergeCell ref="R17:V17"/>
    <mergeCell ref="W17:Z17"/>
    <mergeCell ref="AA17:AD17"/>
    <mergeCell ref="AE17:AH17"/>
    <mergeCell ref="A16:M16"/>
    <mergeCell ref="N16:Q16"/>
    <mergeCell ref="R16:V16"/>
    <mergeCell ref="W16:Z16"/>
    <mergeCell ref="AA16:AD16"/>
    <mergeCell ref="AE16:AH16"/>
    <mergeCell ref="AJ18:AM18"/>
    <mergeCell ref="AN18:AR18"/>
    <mergeCell ref="AS18:AV18"/>
    <mergeCell ref="AW18:BA18"/>
    <mergeCell ref="A20:Q20"/>
    <mergeCell ref="AM20:BA20"/>
    <mergeCell ref="AJ17:AM17"/>
    <mergeCell ref="AN17:AR17"/>
    <mergeCell ref="AS17:AV17"/>
    <mergeCell ref="AW17:BA17"/>
    <mergeCell ref="A18:M18"/>
    <mergeCell ref="N18:Q18"/>
    <mergeCell ref="R18:V18"/>
    <mergeCell ref="W18:Z18"/>
    <mergeCell ref="AA18:AD18"/>
    <mergeCell ref="AE18:AH18"/>
    <mergeCell ref="A21:N21"/>
    <mergeCell ref="O21:X21"/>
    <mergeCell ref="Y21:AC22"/>
    <mergeCell ref="AD21:AI21"/>
    <mergeCell ref="AJ21:AM22"/>
    <mergeCell ref="AN21:BA22"/>
    <mergeCell ref="A22:N22"/>
    <mergeCell ref="O22:X22"/>
    <mergeCell ref="AD22:AE22"/>
    <mergeCell ref="AF22:AG22"/>
    <mergeCell ref="AN23:AN24"/>
    <mergeCell ref="AO23:BA24"/>
    <mergeCell ref="AN25:AN26"/>
    <mergeCell ref="AO25:BA26"/>
    <mergeCell ref="Y26:AB28"/>
    <mergeCell ref="AC26:AC28"/>
    <mergeCell ref="AN27:AN28"/>
    <mergeCell ref="AO27:BA28"/>
    <mergeCell ref="AH22:AI22"/>
    <mergeCell ref="Y23:AB25"/>
    <mergeCell ref="AC23:AC25"/>
    <mergeCell ref="AD23:AE28"/>
    <mergeCell ref="AF23:AG28"/>
    <mergeCell ref="AH23:AI28"/>
    <mergeCell ref="AJ29:AM31"/>
    <mergeCell ref="AJ32:AM35"/>
    <mergeCell ref="A29:N35"/>
    <mergeCell ref="O29:X35"/>
    <mergeCell ref="Y29:AC35"/>
    <mergeCell ref="AD29:AE35"/>
    <mergeCell ref="AF29:AG35"/>
    <mergeCell ref="AH29:AI35"/>
    <mergeCell ref="AJ23:AM28"/>
    <mergeCell ref="A23:N28"/>
    <mergeCell ref="O23:X28"/>
  </mergeCells>
  <phoneticPr fontId="2"/>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明朝,標準"－３５－</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2116B-19E6-4103-8052-10A14F2F9974}">
  <sheetPr codeName="Sheet38">
    <pageSetUpPr fitToPage="1"/>
  </sheetPr>
  <dimension ref="B1:J19"/>
  <sheetViews>
    <sheetView showRuler="0" view="pageLayout" zoomScaleNormal="100" workbookViewId="0">
      <selection activeCell="E5" sqref="E5:I5"/>
    </sheetView>
  </sheetViews>
  <sheetFormatPr defaultColWidth="9" defaultRowHeight="14.4"/>
  <cols>
    <col min="1" max="1" width="3.21875" style="51" customWidth="1"/>
    <col min="2" max="2" width="9.6640625" style="51" customWidth="1"/>
    <col min="3" max="3" width="12.21875" style="51" customWidth="1"/>
    <col min="4" max="4" width="12.109375" style="51" customWidth="1"/>
    <col min="5" max="9" width="16.6640625" style="51" customWidth="1"/>
    <col min="10" max="10" width="10.6640625" style="51" customWidth="1"/>
    <col min="11" max="11" width="8.6640625" style="51" customWidth="1"/>
    <col min="12" max="16384" width="9" style="51"/>
  </cols>
  <sheetData>
    <row r="1" spans="2:10" ht="47.3" customHeight="1"/>
    <row r="2" spans="2:10" s="47" customFormat="1" ht="29.3" customHeight="1">
      <c r="B2" s="892" t="s">
        <v>1610</v>
      </c>
      <c r="C2" s="892"/>
      <c r="D2" s="892"/>
      <c r="E2" s="892"/>
      <c r="F2" s="139"/>
    </row>
    <row r="3" spans="2:10" s="47" customFormat="1" ht="29.3" customHeight="1" thickBot="1">
      <c r="B3" s="893" t="s">
        <v>1901</v>
      </c>
      <c r="C3" s="893"/>
      <c r="D3" s="893"/>
      <c r="E3" s="893"/>
      <c r="F3" s="893"/>
      <c r="H3" s="894" t="s">
        <v>1611</v>
      </c>
      <c r="I3" s="894"/>
      <c r="J3" s="894"/>
    </row>
    <row r="4" spans="2:10" ht="38.950000000000003" customHeight="1">
      <c r="B4" s="895" t="s">
        <v>1612</v>
      </c>
      <c r="C4" s="897" t="s">
        <v>1613</v>
      </c>
      <c r="D4" s="898"/>
      <c r="E4" s="277" t="s">
        <v>1614</v>
      </c>
      <c r="F4" s="277" t="s">
        <v>1615</v>
      </c>
      <c r="G4" s="277" t="s">
        <v>1616</v>
      </c>
      <c r="H4" s="278" t="s">
        <v>1617</v>
      </c>
      <c r="I4" s="279" t="s">
        <v>1618</v>
      </c>
      <c r="J4" s="899" t="s">
        <v>1619</v>
      </c>
    </row>
    <row r="5" spans="2:10" ht="23.25" customHeight="1">
      <c r="B5" s="896"/>
      <c r="C5" s="280" t="s">
        <v>1620</v>
      </c>
      <c r="D5" s="281" t="s">
        <v>1621</v>
      </c>
      <c r="E5" s="621" t="s">
        <v>1622</v>
      </c>
      <c r="F5" s="621"/>
      <c r="G5" s="621"/>
      <c r="H5" s="621"/>
      <c r="I5" s="453"/>
      <c r="J5" s="900"/>
    </row>
    <row r="6" spans="2:10" ht="28.5" customHeight="1">
      <c r="B6" s="885" t="s">
        <v>1623</v>
      </c>
      <c r="C6" s="625" t="s">
        <v>1624</v>
      </c>
      <c r="D6" s="627"/>
      <c r="E6" s="244" t="s">
        <v>1625</v>
      </c>
      <c r="F6" s="282" t="s">
        <v>1626</v>
      </c>
      <c r="G6" s="244" t="s">
        <v>1625</v>
      </c>
      <c r="H6" s="244" t="s">
        <v>1625</v>
      </c>
      <c r="I6" s="245" t="s">
        <v>1625</v>
      </c>
      <c r="J6" s="283">
        <f t="shared" ref="J6:J15" si="0">SUM(E6:I6)</f>
        <v>0</v>
      </c>
    </row>
    <row r="7" spans="2:10" ht="28.5" customHeight="1">
      <c r="B7" s="885"/>
      <c r="C7" s="625" t="s">
        <v>1627</v>
      </c>
      <c r="D7" s="627"/>
      <c r="E7" s="244">
        <v>18</v>
      </c>
      <c r="F7" s="244" t="s">
        <v>1625</v>
      </c>
      <c r="G7" s="244" t="s">
        <v>1625</v>
      </c>
      <c r="H7" s="244" t="s">
        <v>1625</v>
      </c>
      <c r="I7" s="245" t="s">
        <v>1625</v>
      </c>
      <c r="J7" s="283">
        <f t="shared" si="0"/>
        <v>18</v>
      </c>
    </row>
    <row r="8" spans="2:10" ht="28.5" customHeight="1">
      <c r="B8" s="885"/>
      <c r="C8" s="625" t="s">
        <v>1628</v>
      </c>
      <c r="D8" s="627"/>
      <c r="E8" s="244" t="s">
        <v>1625</v>
      </c>
      <c r="F8" s="244" t="s">
        <v>1625</v>
      </c>
      <c r="G8" s="244" t="s">
        <v>1625</v>
      </c>
      <c r="H8" s="244" t="s">
        <v>1625</v>
      </c>
      <c r="I8" s="245" t="s">
        <v>1625</v>
      </c>
      <c r="J8" s="283">
        <f t="shared" si="0"/>
        <v>0</v>
      </c>
    </row>
    <row r="9" spans="2:10" ht="28.5" customHeight="1">
      <c r="B9" s="885"/>
      <c r="C9" s="625" t="s">
        <v>1629</v>
      </c>
      <c r="D9" s="627"/>
      <c r="E9" s="244" t="s">
        <v>1625</v>
      </c>
      <c r="F9" s="244" t="s">
        <v>1625</v>
      </c>
      <c r="G9" s="244" t="s">
        <v>1625</v>
      </c>
      <c r="H9" s="244" t="s">
        <v>1625</v>
      </c>
      <c r="I9" s="245" t="s">
        <v>1625</v>
      </c>
      <c r="J9" s="283">
        <f t="shared" si="0"/>
        <v>0</v>
      </c>
    </row>
    <row r="10" spans="2:10" ht="28.5" customHeight="1" thickBot="1">
      <c r="B10" s="889"/>
      <c r="C10" s="890" t="s">
        <v>153</v>
      </c>
      <c r="D10" s="891"/>
      <c r="E10" s="284">
        <f>SUM(E6:E9)</f>
        <v>18</v>
      </c>
      <c r="F10" s="284">
        <f>SUM(F6:F9)</f>
        <v>0</v>
      </c>
      <c r="G10" s="284">
        <f>SUM(G6:G9)</f>
        <v>0</v>
      </c>
      <c r="H10" s="284">
        <f>SUM(H6:H9)</f>
        <v>0</v>
      </c>
      <c r="I10" s="285">
        <f>SUM(I6:I9)</f>
        <v>0</v>
      </c>
      <c r="J10" s="286">
        <f t="shared" si="0"/>
        <v>18</v>
      </c>
    </row>
    <row r="11" spans="2:10" ht="28.5" customHeight="1">
      <c r="B11" s="884" t="s">
        <v>1630</v>
      </c>
      <c r="C11" s="887" t="s">
        <v>1624</v>
      </c>
      <c r="D11" s="888"/>
      <c r="E11" s="287">
        <v>0</v>
      </c>
      <c r="F11" s="287" t="s">
        <v>1625</v>
      </c>
      <c r="G11" s="287" t="s">
        <v>1625</v>
      </c>
      <c r="H11" s="287" t="s">
        <v>1625</v>
      </c>
      <c r="I11" s="288">
        <v>0</v>
      </c>
      <c r="J11" s="289">
        <f t="shared" si="0"/>
        <v>0</v>
      </c>
    </row>
    <row r="12" spans="2:10" ht="28.5" customHeight="1">
      <c r="B12" s="885"/>
      <c r="C12" s="625" t="s">
        <v>1627</v>
      </c>
      <c r="D12" s="627"/>
      <c r="E12" s="244">
        <v>203</v>
      </c>
      <c r="F12" s="244" t="s">
        <v>1625</v>
      </c>
      <c r="G12" s="244" t="s">
        <v>1625</v>
      </c>
      <c r="H12" s="244" t="s">
        <v>1625</v>
      </c>
      <c r="I12" s="245">
        <v>162</v>
      </c>
      <c r="J12" s="283">
        <f t="shared" si="0"/>
        <v>365</v>
      </c>
    </row>
    <row r="13" spans="2:10" ht="28.5" customHeight="1">
      <c r="B13" s="885"/>
      <c r="C13" s="625" t="s">
        <v>1628</v>
      </c>
      <c r="D13" s="627"/>
      <c r="E13" s="244" t="s">
        <v>1625</v>
      </c>
      <c r="F13" s="244" t="s">
        <v>1625</v>
      </c>
      <c r="G13" s="244" t="s">
        <v>1625</v>
      </c>
      <c r="H13" s="244" t="s">
        <v>1625</v>
      </c>
      <c r="I13" s="245" t="s">
        <v>1625</v>
      </c>
      <c r="J13" s="283">
        <f t="shared" si="0"/>
        <v>0</v>
      </c>
    </row>
    <row r="14" spans="2:10" ht="28.5" customHeight="1">
      <c r="B14" s="885"/>
      <c r="C14" s="625" t="s">
        <v>1629</v>
      </c>
      <c r="D14" s="627"/>
      <c r="E14" s="244">
        <v>83</v>
      </c>
      <c r="F14" s="244" t="s">
        <v>1625</v>
      </c>
      <c r="G14" s="244" t="s">
        <v>1625</v>
      </c>
      <c r="H14" s="244" t="s">
        <v>1625</v>
      </c>
      <c r="I14" s="245">
        <v>83</v>
      </c>
      <c r="J14" s="283">
        <f t="shared" si="0"/>
        <v>166</v>
      </c>
    </row>
    <row r="15" spans="2:10" ht="28.5" customHeight="1" thickBot="1">
      <c r="B15" s="886"/>
      <c r="C15" s="578" t="s">
        <v>153</v>
      </c>
      <c r="D15" s="569"/>
      <c r="E15" s="290">
        <f>SUM(E11:E14)</f>
        <v>286</v>
      </c>
      <c r="F15" s="290">
        <f>SUM(F11:F14)</f>
        <v>0</v>
      </c>
      <c r="G15" s="290">
        <f>SUM(G11:G14)</f>
        <v>0</v>
      </c>
      <c r="H15" s="290">
        <f>SUM(H11:H14)</f>
        <v>0</v>
      </c>
      <c r="I15" s="269">
        <f>SUM(I11:I14)</f>
        <v>245</v>
      </c>
      <c r="J15" s="291">
        <f t="shared" si="0"/>
        <v>531</v>
      </c>
    </row>
    <row r="16" spans="2:10" ht="28.5" customHeight="1" thickBot="1">
      <c r="B16" s="881" t="s">
        <v>383</v>
      </c>
      <c r="C16" s="882"/>
      <c r="D16" s="883"/>
      <c r="E16" s="292">
        <f t="shared" ref="E16:I16" si="1">E10+E15</f>
        <v>304</v>
      </c>
      <c r="F16" s="292">
        <f>F10+F15</f>
        <v>0</v>
      </c>
      <c r="G16" s="292">
        <f t="shared" si="1"/>
        <v>0</v>
      </c>
      <c r="H16" s="292">
        <f t="shared" si="1"/>
        <v>0</v>
      </c>
      <c r="I16" s="293">
        <f t="shared" si="1"/>
        <v>245</v>
      </c>
      <c r="J16" s="294">
        <f>J10+J15</f>
        <v>549</v>
      </c>
    </row>
    <row r="17" spans="8:9" ht="23.25" customHeight="1">
      <c r="H17" s="69"/>
      <c r="I17" s="69"/>
    </row>
    <row r="18" spans="8:9" ht="18" customHeight="1"/>
    <row r="19" spans="8:9" ht="18" customHeight="1"/>
  </sheetData>
  <sheetProtection selectLockedCells="1" selectUnlockedCells="1"/>
  <mergeCells count="20">
    <mergeCell ref="B2:E2"/>
    <mergeCell ref="B3:F3"/>
    <mergeCell ref="H3:J3"/>
    <mergeCell ref="B4:B5"/>
    <mergeCell ref="C4:D4"/>
    <mergeCell ref="J4:J5"/>
    <mergeCell ref="E5:I5"/>
    <mergeCell ref="B6:B10"/>
    <mergeCell ref="C6:D6"/>
    <mergeCell ref="C7:D7"/>
    <mergeCell ref="C8:D8"/>
    <mergeCell ref="C9:D9"/>
    <mergeCell ref="C10:D10"/>
    <mergeCell ref="B16:D16"/>
    <mergeCell ref="B11:B15"/>
    <mergeCell ref="C11:D11"/>
    <mergeCell ref="C12:D12"/>
    <mergeCell ref="C13:D13"/>
    <mergeCell ref="C14:D14"/>
    <mergeCell ref="C15:D15"/>
  </mergeCells>
  <phoneticPr fontId="2"/>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37D4-4AE7-46CC-B6FC-52DBFF9E41F2}">
  <sheetPr codeName="Sheet39">
    <pageSetUpPr fitToPage="1"/>
  </sheetPr>
  <dimension ref="A4:Q21"/>
  <sheetViews>
    <sheetView view="pageLayout" zoomScaleNormal="100" workbookViewId="0">
      <selection activeCell="K14" sqref="K14"/>
    </sheetView>
  </sheetViews>
  <sheetFormatPr defaultColWidth="9" defaultRowHeight="14.4"/>
  <cols>
    <col min="1" max="1" width="10" style="51" customWidth="1"/>
    <col min="2" max="17" width="8.33203125" style="51" customWidth="1"/>
    <col min="18" max="16384" width="9" style="51"/>
  </cols>
  <sheetData>
    <row r="4" spans="1:17" s="47" customFormat="1" ht="20.95" customHeight="1">
      <c r="A4" s="893" t="s">
        <v>1902</v>
      </c>
      <c r="B4" s="893"/>
      <c r="C4" s="893"/>
      <c r="D4" s="893"/>
      <c r="E4" s="893"/>
      <c r="F4" s="893"/>
      <c r="G4" s="893"/>
      <c r="H4" s="893"/>
    </row>
    <row r="5" spans="1:17" s="47" customFormat="1" ht="20.95" customHeight="1">
      <c r="A5" s="51"/>
      <c r="B5" s="48"/>
      <c r="C5" s="48"/>
      <c r="D5" s="48"/>
      <c r="E5" s="48"/>
      <c r="F5" s="48"/>
    </row>
    <row r="6" spans="1:17" ht="29.3" customHeight="1">
      <c r="A6" s="632" t="s">
        <v>1631</v>
      </c>
      <c r="B6" s="632"/>
      <c r="C6" s="632"/>
      <c r="P6" s="449" t="s">
        <v>1632</v>
      </c>
      <c r="Q6" s="449"/>
    </row>
    <row r="7" spans="1:17" ht="29.3" customHeight="1">
      <c r="A7" s="295" t="s">
        <v>1633</v>
      </c>
      <c r="B7" s="621" t="s">
        <v>1634</v>
      </c>
      <c r="C7" s="621"/>
      <c r="D7" s="621"/>
      <c r="E7" s="621"/>
      <c r="F7" s="621"/>
      <c r="G7" s="621"/>
      <c r="H7" s="621"/>
      <c r="I7" s="621"/>
      <c r="J7" s="621"/>
      <c r="K7" s="621"/>
      <c r="L7" s="621"/>
      <c r="M7" s="621"/>
      <c r="N7" s="621" t="s">
        <v>1635</v>
      </c>
      <c r="O7" s="621"/>
      <c r="P7" s="621" t="s">
        <v>364</v>
      </c>
      <c r="Q7" s="621"/>
    </row>
    <row r="8" spans="1:17" ht="29.3" customHeight="1">
      <c r="A8" s="296"/>
      <c r="B8" s="621" t="s">
        <v>1636</v>
      </c>
      <c r="C8" s="621"/>
      <c r="D8" s="621"/>
      <c r="E8" s="621"/>
      <c r="F8" s="622" t="s">
        <v>1637</v>
      </c>
      <c r="G8" s="622"/>
      <c r="H8" s="621" t="s">
        <v>1638</v>
      </c>
      <c r="I8" s="621"/>
      <c r="J8" s="622" t="s">
        <v>1639</v>
      </c>
      <c r="K8" s="622"/>
      <c r="L8" s="621" t="s">
        <v>1640</v>
      </c>
      <c r="M8" s="621"/>
      <c r="N8" s="621"/>
      <c r="O8" s="621"/>
      <c r="P8" s="621"/>
      <c r="Q8" s="621"/>
    </row>
    <row r="9" spans="1:17" ht="29.3" customHeight="1">
      <c r="A9" s="296"/>
      <c r="B9" s="621" t="s">
        <v>1641</v>
      </c>
      <c r="C9" s="621"/>
      <c r="D9" s="621" t="s">
        <v>1642</v>
      </c>
      <c r="E9" s="621"/>
      <c r="F9" s="622"/>
      <c r="G9" s="622"/>
      <c r="H9" s="621"/>
      <c r="I9" s="621"/>
      <c r="J9" s="622"/>
      <c r="K9" s="622"/>
      <c r="L9" s="621"/>
      <c r="M9" s="621"/>
      <c r="N9" s="621"/>
      <c r="O9" s="621"/>
      <c r="P9" s="621"/>
      <c r="Q9" s="621"/>
    </row>
    <row r="10" spans="1:17" ht="29.3" customHeight="1">
      <c r="A10" s="296" t="s">
        <v>1052</v>
      </c>
      <c r="B10" s="50" t="s">
        <v>1643</v>
      </c>
      <c r="C10" s="50" t="s">
        <v>1644</v>
      </c>
      <c r="D10" s="50" t="s">
        <v>1643</v>
      </c>
      <c r="E10" s="50" t="s">
        <v>1644</v>
      </c>
      <c r="F10" s="50" t="s">
        <v>1643</v>
      </c>
      <c r="G10" s="50" t="s">
        <v>1644</v>
      </c>
      <c r="H10" s="50" t="s">
        <v>1643</v>
      </c>
      <c r="I10" s="50" t="s">
        <v>1644</v>
      </c>
      <c r="J10" s="50" t="s">
        <v>1643</v>
      </c>
      <c r="K10" s="50" t="s">
        <v>1644</v>
      </c>
      <c r="L10" s="50" t="s">
        <v>1643</v>
      </c>
      <c r="M10" s="50" t="s">
        <v>1644</v>
      </c>
      <c r="N10" s="50" t="s">
        <v>1643</v>
      </c>
      <c r="O10" s="50" t="s">
        <v>1644</v>
      </c>
      <c r="P10" s="50" t="s">
        <v>1643</v>
      </c>
      <c r="Q10" s="50" t="s">
        <v>1644</v>
      </c>
    </row>
    <row r="11" spans="1:17" ht="29.3" customHeight="1">
      <c r="A11" s="50">
        <v>5</v>
      </c>
      <c r="B11" s="244">
        <v>11</v>
      </c>
      <c r="C11" s="247">
        <v>68460</v>
      </c>
      <c r="D11" s="297" t="s">
        <v>624</v>
      </c>
      <c r="E11" s="244" t="s">
        <v>624</v>
      </c>
      <c r="F11" s="297">
        <v>1</v>
      </c>
      <c r="G11" s="247">
        <v>1700</v>
      </c>
      <c r="H11" s="244">
        <v>5</v>
      </c>
      <c r="I11" s="247">
        <v>19990</v>
      </c>
      <c r="J11" s="244" t="s">
        <v>624</v>
      </c>
      <c r="K11" s="244" t="s">
        <v>624</v>
      </c>
      <c r="L11" s="244" t="s">
        <v>624</v>
      </c>
      <c r="M11" s="244" t="s">
        <v>624</v>
      </c>
      <c r="N11" s="244" t="s">
        <v>624</v>
      </c>
      <c r="O11" s="244" t="s">
        <v>624</v>
      </c>
      <c r="P11" s="298">
        <f>B11+F11+H11</f>
        <v>17</v>
      </c>
      <c r="Q11" s="299">
        <f>C11+G11+I11</f>
        <v>90150</v>
      </c>
    </row>
    <row r="12" spans="1:17" ht="29.3" customHeight="1">
      <c r="Q12" s="69"/>
    </row>
    <row r="13" spans="1:17" ht="29.3" customHeight="1">
      <c r="A13" s="874" t="s">
        <v>1645</v>
      </c>
      <c r="B13" s="874"/>
      <c r="C13" s="874"/>
      <c r="H13" s="449" t="s">
        <v>1632</v>
      </c>
      <c r="I13" s="449"/>
    </row>
    <row r="14" spans="1:17" ht="29.3" customHeight="1">
      <c r="A14" s="295" t="s">
        <v>1633</v>
      </c>
      <c r="B14" s="622" t="s">
        <v>1646</v>
      </c>
      <c r="C14" s="622"/>
      <c r="D14" s="628" t="s">
        <v>1647</v>
      </c>
      <c r="E14" s="628"/>
      <c r="F14" s="628" t="s">
        <v>1648</v>
      </c>
      <c r="G14" s="628"/>
      <c r="H14" s="621" t="s">
        <v>364</v>
      </c>
      <c r="I14" s="621"/>
    </row>
    <row r="15" spans="1:17" ht="29.3" customHeight="1">
      <c r="A15" s="300" t="s">
        <v>1052</v>
      </c>
      <c r="B15" s="50" t="s">
        <v>1643</v>
      </c>
      <c r="C15" s="50" t="s">
        <v>1644</v>
      </c>
      <c r="D15" s="50" t="s">
        <v>1643</v>
      </c>
      <c r="E15" s="50" t="s">
        <v>1644</v>
      </c>
      <c r="F15" s="50" t="s">
        <v>1643</v>
      </c>
      <c r="G15" s="50" t="s">
        <v>1644</v>
      </c>
      <c r="H15" s="50" t="s">
        <v>1643</v>
      </c>
      <c r="I15" s="50" t="s">
        <v>1644</v>
      </c>
    </row>
    <row r="16" spans="1:17" ht="29.3" customHeight="1">
      <c r="A16" s="50">
        <v>5</v>
      </c>
      <c r="B16" s="244" t="s">
        <v>624</v>
      </c>
      <c r="C16" s="244" t="s">
        <v>624</v>
      </c>
      <c r="D16" s="244" t="s">
        <v>624</v>
      </c>
      <c r="E16" s="244" t="s">
        <v>624</v>
      </c>
      <c r="F16" s="244" t="s">
        <v>624</v>
      </c>
      <c r="G16" s="244" t="s">
        <v>624</v>
      </c>
      <c r="H16" s="244" t="s">
        <v>624</v>
      </c>
      <c r="I16" s="244" t="s">
        <v>624</v>
      </c>
    </row>
    <row r="17" spans="1:9" ht="29.3" customHeight="1"/>
    <row r="18" spans="1:9" ht="29.3" customHeight="1">
      <c r="A18" s="47" t="s">
        <v>1903</v>
      </c>
      <c r="H18" s="449" t="s">
        <v>1632</v>
      </c>
      <c r="I18" s="449"/>
    </row>
    <row r="19" spans="1:9" ht="29.3" customHeight="1">
      <c r="A19" s="295" t="s">
        <v>1633</v>
      </c>
      <c r="B19" s="621" t="s">
        <v>1649</v>
      </c>
      <c r="C19" s="621"/>
      <c r="D19" s="628" t="s">
        <v>1650</v>
      </c>
      <c r="E19" s="628"/>
      <c r="F19" s="628" t="s">
        <v>1651</v>
      </c>
      <c r="G19" s="628"/>
      <c r="H19" s="621" t="s">
        <v>364</v>
      </c>
      <c r="I19" s="621"/>
    </row>
    <row r="20" spans="1:9" ht="29.3" customHeight="1">
      <c r="A20" s="300" t="s">
        <v>1052</v>
      </c>
      <c r="B20" s="50" t="s">
        <v>1643</v>
      </c>
      <c r="C20" s="50" t="s">
        <v>1644</v>
      </c>
      <c r="D20" s="50" t="s">
        <v>1643</v>
      </c>
      <c r="E20" s="50" t="s">
        <v>1644</v>
      </c>
      <c r="F20" s="50" t="s">
        <v>1643</v>
      </c>
      <c r="G20" s="50" t="s">
        <v>1644</v>
      </c>
      <c r="H20" s="50" t="s">
        <v>1643</v>
      </c>
      <c r="I20" s="50" t="s">
        <v>1644</v>
      </c>
    </row>
    <row r="21" spans="1:9" ht="29.3" customHeight="1">
      <c r="A21" s="50">
        <v>5</v>
      </c>
      <c r="B21" s="244" t="s">
        <v>1478</v>
      </c>
      <c r="C21" s="301" t="s">
        <v>1478</v>
      </c>
      <c r="D21" s="244" t="s">
        <v>624</v>
      </c>
      <c r="E21" s="244" t="s">
        <v>624</v>
      </c>
      <c r="F21" s="244" t="s">
        <v>1478</v>
      </c>
      <c r="G21" s="302" t="s">
        <v>1478</v>
      </c>
      <c r="H21" s="244" t="s">
        <v>1478</v>
      </c>
      <c r="I21" s="247" t="s">
        <v>1478</v>
      </c>
    </row>
  </sheetData>
  <sheetProtection selectLockedCells="1" selectUnlockedCells="1"/>
  <mergeCells count="24">
    <mergeCell ref="P6:Q6"/>
    <mergeCell ref="B7:M7"/>
    <mergeCell ref="N7:O9"/>
    <mergeCell ref="P7:Q9"/>
    <mergeCell ref="B8:E8"/>
    <mergeCell ref="F8:G9"/>
    <mergeCell ref="H8:I9"/>
    <mergeCell ref="J8:K9"/>
    <mergeCell ref="L8:M9"/>
    <mergeCell ref="B14:C14"/>
    <mergeCell ref="D14:E14"/>
    <mergeCell ref="F14:G14"/>
    <mergeCell ref="H14:I14"/>
    <mergeCell ref="A4:H4"/>
    <mergeCell ref="A6:C6"/>
    <mergeCell ref="B9:C9"/>
    <mergeCell ref="D9:E9"/>
    <mergeCell ref="A13:C13"/>
    <mergeCell ref="H13:I13"/>
    <mergeCell ref="H18:I18"/>
    <mergeCell ref="B19:C19"/>
    <mergeCell ref="D19:E19"/>
    <mergeCell ref="F19:G19"/>
    <mergeCell ref="H19:I19"/>
  </mergeCells>
  <phoneticPr fontId="2"/>
  <pageMargins left="0.78740157480314965" right="0.39370078740157483" top="0.39370078740157483" bottom="0.39370078740157483" header="0" footer="0"/>
  <pageSetup paperSize="9" scale="84" firstPageNumber="0" orientation="landscape" horizontalDpi="300" verticalDpi="300" r:id="rId1"/>
  <headerFooter scaleWithDoc="0" alignWithMargins="0">
    <oddFooter>&amp;C&amp;"ＭＳ 明朝,標準"－３７－</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CD78-0636-4505-A9EC-E9B3D72D995E}">
  <sheetPr>
    <pageSetUpPr fitToPage="1"/>
  </sheetPr>
  <dimension ref="A1:P26"/>
  <sheetViews>
    <sheetView view="pageLayout" zoomScaleNormal="100" workbookViewId="0">
      <selection activeCell="L21" sqref="L21"/>
    </sheetView>
  </sheetViews>
  <sheetFormatPr defaultColWidth="9" defaultRowHeight="14.4"/>
  <cols>
    <col min="1" max="1" width="3.6640625" style="305" customWidth="1"/>
    <col min="2" max="2" width="8.6640625" style="305" customWidth="1"/>
    <col min="3" max="3" width="12.88671875" style="305" customWidth="1"/>
    <col min="4" max="4" width="5.77734375" style="305" customWidth="1"/>
    <col min="5" max="5" width="8.109375" style="305" customWidth="1"/>
    <col min="6" max="16" width="9.6640625" style="305" customWidth="1"/>
    <col min="17" max="16384" width="9" style="305"/>
  </cols>
  <sheetData>
    <row r="1" spans="1:16" s="303" customFormat="1" ht="19" customHeight="1">
      <c r="A1" s="905" t="s">
        <v>1652</v>
      </c>
      <c r="B1" s="905"/>
      <c r="C1" s="905"/>
      <c r="D1" s="905"/>
      <c r="E1" s="905"/>
    </row>
    <row r="2" spans="1:16" s="303" customFormat="1" ht="19" customHeight="1">
      <c r="A2" s="906" t="s">
        <v>1929</v>
      </c>
      <c r="B2" s="906"/>
      <c r="C2" s="906"/>
      <c r="D2" s="906"/>
      <c r="E2" s="906"/>
      <c r="F2" s="906"/>
      <c r="N2" s="907" t="s">
        <v>1653</v>
      </c>
      <c r="O2" s="907"/>
      <c r="P2" s="907"/>
    </row>
    <row r="3" spans="1:16" ht="19" customHeight="1">
      <c r="A3" s="902" t="s">
        <v>1654</v>
      </c>
      <c r="B3" s="903" t="s">
        <v>1655</v>
      </c>
      <c r="C3" s="903" t="s">
        <v>1656</v>
      </c>
      <c r="D3" s="903" t="s">
        <v>1657</v>
      </c>
      <c r="E3" s="903" t="s">
        <v>1658</v>
      </c>
      <c r="F3" s="902" t="s">
        <v>1659</v>
      </c>
      <c r="G3" s="903" t="s">
        <v>1660</v>
      </c>
      <c r="H3" s="903"/>
      <c r="I3" s="903"/>
      <c r="J3" s="903"/>
      <c r="K3" s="903"/>
      <c r="L3" s="903"/>
      <c r="M3" s="903"/>
      <c r="N3" s="903"/>
      <c r="O3" s="903"/>
      <c r="P3" s="903"/>
    </row>
    <row r="4" spans="1:16" ht="19" customHeight="1">
      <c r="A4" s="902"/>
      <c r="B4" s="903"/>
      <c r="C4" s="903"/>
      <c r="D4" s="903"/>
      <c r="E4" s="903"/>
      <c r="F4" s="903"/>
      <c r="G4" s="304" t="s">
        <v>1661</v>
      </c>
      <c r="H4" s="304" t="s">
        <v>1662</v>
      </c>
      <c r="I4" s="304" t="s">
        <v>1663</v>
      </c>
      <c r="J4" s="304" t="s">
        <v>1664</v>
      </c>
      <c r="K4" s="304" t="s">
        <v>1665</v>
      </c>
      <c r="L4" s="304" t="s">
        <v>1666</v>
      </c>
      <c r="M4" s="304" t="s">
        <v>1667</v>
      </c>
      <c r="N4" s="304" t="s">
        <v>1668</v>
      </c>
      <c r="O4" s="304" t="s">
        <v>1669</v>
      </c>
      <c r="P4" s="304" t="s">
        <v>1670</v>
      </c>
    </row>
    <row r="5" spans="1:16" ht="11.3" customHeight="1">
      <c r="A5" s="902" t="s">
        <v>1671</v>
      </c>
      <c r="B5" s="903" t="s">
        <v>1672</v>
      </c>
      <c r="C5" s="306"/>
      <c r="D5" s="903">
        <v>4</v>
      </c>
      <c r="E5" s="903" t="s">
        <v>1578</v>
      </c>
      <c r="F5" s="904">
        <v>18819</v>
      </c>
      <c r="G5" s="307" t="s">
        <v>1673</v>
      </c>
      <c r="H5" s="307" t="s">
        <v>1673</v>
      </c>
      <c r="I5" s="307" t="s">
        <v>1673</v>
      </c>
      <c r="J5" s="307" t="s">
        <v>1673</v>
      </c>
      <c r="K5" s="307" t="s">
        <v>1673</v>
      </c>
      <c r="L5" s="307" t="s">
        <v>1673</v>
      </c>
      <c r="M5" s="307" t="s">
        <v>1673</v>
      </c>
      <c r="N5" s="307" t="s">
        <v>1673</v>
      </c>
      <c r="O5" s="308" t="s">
        <v>1674</v>
      </c>
      <c r="P5" s="307" t="s">
        <v>1673</v>
      </c>
    </row>
    <row r="6" spans="1:16" ht="26.2" customHeight="1">
      <c r="A6" s="902"/>
      <c r="B6" s="903"/>
      <c r="C6" s="309" t="s">
        <v>1675</v>
      </c>
      <c r="D6" s="903"/>
      <c r="E6" s="903"/>
      <c r="F6" s="904"/>
      <c r="G6" s="310">
        <v>1593.9</v>
      </c>
      <c r="H6" s="310" t="s">
        <v>624</v>
      </c>
      <c r="I6" s="310" t="s">
        <v>624</v>
      </c>
      <c r="J6" s="311" t="s">
        <v>1904</v>
      </c>
      <c r="K6" s="311" t="s">
        <v>1905</v>
      </c>
      <c r="L6" s="310">
        <v>566</v>
      </c>
      <c r="M6" s="310">
        <v>193.2</v>
      </c>
      <c r="N6" s="310">
        <v>459.8</v>
      </c>
      <c r="O6" s="312">
        <v>43890</v>
      </c>
      <c r="P6" s="313">
        <v>29.2</v>
      </c>
    </row>
    <row r="7" spans="1:16" ht="26.2" customHeight="1">
      <c r="A7" s="902"/>
      <c r="B7" s="903"/>
      <c r="C7" s="314" t="s">
        <v>1676</v>
      </c>
      <c r="D7" s="903"/>
      <c r="E7" s="903"/>
      <c r="F7" s="904"/>
      <c r="G7" s="315">
        <v>684.8</v>
      </c>
      <c r="H7" s="315" t="s">
        <v>624</v>
      </c>
      <c r="I7" s="315" t="s">
        <v>624</v>
      </c>
      <c r="J7" s="316" t="s">
        <v>1677</v>
      </c>
      <c r="K7" s="315" t="s">
        <v>624</v>
      </c>
      <c r="L7" s="315" t="s">
        <v>624</v>
      </c>
      <c r="M7" s="315">
        <v>159</v>
      </c>
      <c r="N7" s="316" t="s">
        <v>1678</v>
      </c>
      <c r="O7" s="317">
        <v>11550</v>
      </c>
      <c r="P7" s="318" t="s">
        <v>624</v>
      </c>
    </row>
    <row r="8" spans="1:16" ht="26.2" customHeight="1">
      <c r="A8" s="902"/>
      <c r="B8" s="903"/>
      <c r="C8" s="314" t="s">
        <v>1679</v>
      </c>
      <c r="D8" s="903"/>
      <c r="E8" s="903"/>
      <c r="F8" s="904"/>
      <c r="G8" s="315">
        <v>835</v>
      </c>
      <c r="H8" s="315">
        <v>45.5</v>
      </c>
      <c r="I8" s="315" t="s">
        <v>624</v>
      </c>
      <c r="J8" s="316" t="s">
        <v>1680</v>
      </c>
      <c r="K8" s="315">
        <v>114.8</v>
      </c>
      <c r="L8" s="315">
        <v>175</v>
      </c>
      <c r="M8" s="315">
        <v>81</v>
      </c>
      <c r="N8" s="316" t="s">
        <v>1681</v>
      </c>
      <c r="O8" s="317">
        <v>18500</v>
      </c>
      <c r="P8" s="318" t="s">
        <v>624</v>
      </c>
    </row>
    <row r="9" spans="1:16" ht="26.2" customHeight="1">
      <c r="A9" s="902"/>
      <c r="B9" s="304" t="s">
        <v>1054</v>
      </c>
      <c r="C9" s="319" t="s">
        <v>1682</v>
      </c>
      <c r="D9" s="304">
        <v>2</v>
      </c>
      <c r="E9" s="304" t="s">
        <v>124</v>
      </c>
      <c r="F9" s="320">
        <v>18819</v>
      </c>
      <c r="G9" s="315">
        <v>1196</v>
      </c>
      <c r="H9" s="315">
        <v>110.9</v>
      </c>
      <c r="I9" s="315" t="s">
        <v>624</v>
      </c>
      <c r="J9" s="316" t="s">
        <v>1906</v>
      </c>
      <c r="K9" s="316" t="s">
        <v>1683</v>
      </c>
      <c r="L9" s="315">
        <v>559</v>
      </c>
      <c r="M9" s="315">
        <v>47.6</v>
      </c>
      <c r="N9" s="315">
        <v>301.39999999999998</v>
      </c>
      <c r="O9" s="317">
        <v>43468</v>
      </c>
      <c r="P9" s="318" t="s">
        <v>624</v>
      </c>
    </row>
    <row r="10" spans="1:16" ht="26.2" customHeight="1">
      <c r="A10" s="902"/>
      <c r="B10" s="304" t="s">
        <v>1684</v>
      </c>
      <c r="C10" s="319" t="s">
        <v>1685</v>
      </c>
      <c r="D10" s="304">
        <v>2</v>
      </c>
      <c r="E10" s="304" t="s">
        <v>124</v>
      </c>
      <c r="F10" s="320">
        <v>18946</v>
      </c>
      <c r="G10" s="315">
        <v>885.7</v>
      </c>
      <c r="H10" s="315" t="s">
        <v>624</v>
      </c>
      <c r="I10" s="315" t="s">
        <v>624</v>
      </c>
      <c r="J10" s="316" t="s">
        <v>1907</v>
      </c>
      <c r="K10" s="315">
        <v>42.9</v>
      </c>
      <c r="L10" s="315">
        <v>307.39999999999998</v>
      </c>
      <c r="M10" s="315">
        <v>117.7</v>
      </c>
      <c r="N10" s="315">
        <v>74.2</v>
      </c>
      <c r="O10" s="317">
        <v>31816</v>
      </c>
      <c r="P10" s="318">
        <v>12</v>
      </c>
    </row>
    <row r="11" spans="1:16" ht="26.2" customHeight="1">
      <c r="A11" s="902"/>
      <c r="B11" s="304" t="s">
        <v>1686</v>
      </c>
      <c r="C11" s="314" t="s">
        <v>1687</v>
      </c>
      <c r="D11" s="304">
        <v>1</v>
      </c>
      <c r="E11" s="304" t="s">
        <v>1061</v>
      </c>
      <c r="F11" s="320">
        <v>20027</v>
      </c>
      <c r="G11" s="315">
        <v>89.4</v>
      </c>
      <c r="H11" s="315" t="s">
        <v>624</v>
      </c>
      <c r="I11" s="315" t="s">
        <v>624</v>
      </c>
      <c r="J11" s="316" t="s">
        <v>1908</v>
      </c>
      <c r="K11" s="315" t="s">
        <v>624</v>
      </c>
      <c r="L11" s="315" t="s">
        <v>624</v>
      </c>
      <c r="M11" s="315" t="s">
        <v>624</v>
      </c>
      <c r="N11" s="315">
        <v>44.5</v>
      </c>
      <c r="O11" s="317">
        <v>5243</v>
      </c>
      <c r="P11" s="318" t="s">
        <v>624</v>
      </c>
    </row>
    <row r="12" spans="1:16" ht="26.2" customHeight="1">
      <c r="A12" s="902"/>
      <c r="B12" s="304" t="s">
        <v>1688</v>
      </c>
      <c r="C12" s="319" t="s">
        <v>1689</v>
      </c>
      <c r="D12" s="304">
        <v>1</v>
      </c>
      <c r="E12" s="304" t="s">
        <v>1578</v>
      </c>
      <c r="F12" s="320">
        <v>18819</v>
      </c>
      <c r="G12" s="315">
        <v>2112.9499999999998</v>
      </c>
      <c r="H12" s="315">
        <v>22</v>
      </c>
      <c r="I12" s="315">
        <v>131</v>
      </c>
      <c r="J12" s="316" t="s">
        <v>1690</v>
      </c>
      <c r="K12" s="315">
        <v>170</v>
      </c>
      <c r="L12" s="315">
        <v>303.5</v>
      </c>
      <c r="M12" s="315">
        <v>196.5</v>
      </c>
      <c r="N12" s="315">
        <v>125</v>
      </c>
      <c r="O12" s="317">
        <v>55400</v>
      </c>
      <c r="P12" s="318">
        <v>158</v>
      </c>
    </row>
    <row r="13" spans="1:16" ht="26.2" customHeight="1">
      <c r="A13" s="902"/>
      <c r="B13" s="304" t="s">
        <v>1691</v>
      </c>
      <c r="C13" s="319" t="s">
        <v>1692</v>
      </c>
      <c r="D13" s="304">
        <v>1</v>
      </c>
      <c r="E13" s="304" t="s">
        <v>1063</v>
      </c>
      <c r="F13" s="320">
        <v>18946</v>
      </c>
      <c r="G13" s="315">
        <v>149.9</v>
      </c>
      <c r="H13" s="315" t="s">
        <v>624</v>
      </c>
      <c r="I13" s="315">
        <v>80.599999999999994</v>
      </c>
      <c r="J13" s="316" t="s">
        <v>1693</v>
      </c>
      <c r="K13" s="315" t="s">
        <v>624</v>
      </c>
      <c r="L13" s="315" t="s">
        <v>624</v>
      </c>
      <c r="M13" s="315">
        <v>60</v>
      </c>
      <c r="N13" s="315">
        <v>60.3</v>
      </c>
      <c r="O13" s="317">
        <v>4433</v>
      </c>
      <c r="P13" s="318" t="s">
        <v>624</v>
      </c>
    </row>
    <row r="14" spans="1:16" ht="26.2" customHeight="1">
      <c r="A14" s="902"/>
      <c r="B14" s="304" t="s">
        <v>1694</v>
      </c>
      <c r="C14" s="319" t="s">
        <v>1695</v>
      </c>
      <c r="D14" s="304">
        <v>1</v>
      </c>
      <c r="E14" s="304" t="s">
        <v>124</v>
      </c>
      <c r="F14" s="320">
        <v>19357</v>
      </c>
      <c r="G14" s="315">
        <v>167.95</v>
      </c>
      <c r="H14" s="315" t="s">
        <v>624</v>
      </c>
      <c r="I14" s="315" t="s">
        <v>624</v>
      </c>
      <c r="J14" s="315">
        <v>39.799999999999997</v>
      </c>
      <c r="K14" s="315" t="s">
        <v>624</v>
      </c>
      <c r="L14" s="315" t="s">
        <v>624</v>
      </c>
      <c r="M14" s="315" t="s">
        <v>624</v>
      </c>
      <c r="N14" s="315">
        <v>54.7</v>
      </c>
      <c r="O14" s="317">
        <v>1448</v>
      </c>
      <c r="P14" s="318" t="s">
        <v>624</v>
      </c>
    </row>
    <row r="15" spans="1:16" ht="26.2" customHeight="1">
      <c r="A15" s="902"/>
      <c r="B15" s="304" t="s">
        <v>1696</v>
      </c>
      <c r="C15" s="319" t="s">
        <v>1697</v>
      </c>
      <c r="D15" s="304">
        <v>1</v>
      </c>
      <c r="E15" s="304" t="s">
        <v>1578</v>
      </c>
      <c r="F15" s="320">
        <v>19357</v>
      </c>
      <c r="G15" s="315">
        <v>359.2</v>
      </c>
      <c r="H15" s="315">
        <v>24</v>
      </c>
      <c r="I15" s="315" t="s">
        <v>624</v>
      </c>
      <c r="J15" s="315">
        <v>253.7</v>
      </c>
      <c r="K15" s="315" t="s">
        <v>624</v>
      </c>
      <c r="L15" s="315" t="s">
        <v>624</v>
      </c>
      <c r="M15" s="315">
        <v>227.5</v>
      </c>
      <c r="N15" s="315">
        <v>106.3</v>
      </c>
      <c r="O15" s="317">
        <v>11735</v>
      </c>
      <c r="P15" s="318" t="s">
        <v>624</v>
      </c>
    </row>
    <row r="16" spans="1:16" ht="26.2" customHeight="1">
      <c r="A16" s="902"/>
      <c r="B16" s="304" t="s">
        <v>1698</v>
      </c>
      <c r="C16" s="319" t="s">
        <v>1699</v>
      </c>
      <c r="D16" s="304">
        <v>1</v>
      </c>
      <c r="E16" s="304" t="s">
        <v>1063</v>
      </c>
      <c r="F16" s="320">
        <v>19357</v>
      </c>
      <c r="G16" s="316" t="s">
        <v>1909</v>
      </c>
      <c r="H16" s="315" t="s">
        <v>624</v>
      </c>
      <c r="I16" s="315" t="s">
        <v>624</v>
      </c>
      <c r="J16" s="315">
        <v>58.4</v>
      </c>
      <c r="K16" s="316" t="s">
        <v>1910</v>
      </c>
      <c r="L16" s="315" t="s">
        <v>624</v>
      </c>
      <c r="M16" s="315">
        <v>18</v>
      </c>
      <c r="N16" s="315">
        <v>27.5</v>
      </c>
      <c r="O16" s="317">
        <v>1400</v>
      </c>
      <c r="P16" s="318" t="s">
        <v>624</v>
      </c>
    </row>
    <row r="17" spans="1:16" ht="26.2" customHeight="1">
      <c r="A17" s="902"/>
      <c r="B17" s="304" t="s">
        <v>1700</v>
      </c>
      <c r="C17" s="314" t="s">
        <v>1701</v>
      </c>
      <c r="D17" s="304">
        <v>1</v>
      </c>
      <c r="E17" s="304" t="s">
        <v>124</v>
      </c>
      <c r="F17" s="320">
        <v>18946</v>
      </c>
      <c r="G17" s="315">
        <v>52.3</v>
      </c>
      <c r="H17" s="315" t="s">
        <v>624</v>
      </c>
      <c r="I17" s="315" t="s">
        <v>624</v>
      </c>
      <c r="J17" s="315" t="s">
        <v>624</v>
      </c>
      <c r="K17" s="315" t="s">
        <v>624</v>
      </c>
      <c r="L17" s="315" t="s">
        <v>624</v>
      </c>
      <c r="M17" s="315">
        <v>110.3</v>
      </c>
      <c r="N17" s="315">
        <v>14</v>
      </c>
      <c r="O17" s="317">
        <v>1609</v>
      </c>
      <c r="P17" s="318" t="s">
        <v>624</v>
      </c>
    </row>
    <row r="18" spans="1:16" ht="26.2" customHeight="1">
      <c r="A18" s="902"/>
      <c r="B18" s="304" t="s">
        <v>1702</v>
      </c>
      <c r="C18" s="314" t="s">
        <v>1703</v>
      </c>
      <c r="D18" s="304">
        <v>1</v>
      </c>
      <c r="E18" s="304" t="s">
        <v>1578</v>
      </c>
      <c r="F18" s="320">
        <v>18946</v>
      </c>
      <c r="G18" s="315">
        <v>749</v>
      </c>
      <c r="H18" s="315">
        <v>34</v>
      </c>
      <c r="I18" s="315" t="s">
        <v>624</v>
      </c>
      <c r="J18" s="316" t="s">
        <v>1911</v>
      </c>
      <c r="K18" s="315">
        <v>53.7</v>
      </c>
      <c r="L18" s="315" t="s">
        <v>624</v>
      </c>
      <c r="M18" s="315">
        <v>334</v>
      </c>
      <c r="N18" s="315">
        <v>76</v>
      </c>
      <c r="O18" s="317">
        <v>21607</v>
      </c>
      <c r="P18" s="318" t="s">
        <v>624</v>
      </c>
    </row>
    <row r="19" spans="1:16" ht="26.2" customHeight="1">
      <c r="A19" s="902"/>
      <c r="B19" s="304" t="s">
        <v>1704</v>
      </c>
      <c r="C19" s="319" t="s">
        <v>1705</v>
      </c>
      <c r="D19" s="304">
        <v>1</v>
      </c>
      <c r="E19" s="304" t="s">
        <v>1063</v>
      </c>
      <c r="F19" s="320">
        <v>18946</v>
      </c>
      <c r="G19" s="315">
        <v>225.7</v>
      </c>
      <c r="H19" s="315" t="s">
        <v>624</v>
      </c>
      <c r="I19" s="315" t="s">
        <v>624</v>
      </c>
      <c r="J19" s="315" t="s">
        <v>624</v>
      </c>
      <c r="K19" s="315" t="s">
        <v>624</v>
      </c>
      <c r="L19" s="315" t="s">
        <v>624</v>
      </c>
      <c r="M19" s="315">
        <v>112.6</v>
      </c>
      <c r="N19" s="315">
        <v>81.599999999999994</v>
      </c>
      <c r="O19" s="317">
        <v>5600</v>
      </c>
      <c r="P19" s="318" t="s">
        <v>624</v>
      </c>
    </row>
    <row r="20" spans="1:16" ht="26.2" customHeight="1">
      <c r="A20" s="902"/>
      <c r="B20" s="304" t="s">
        <v>1706</v>
      </c>
      <c r="C20" s="319" t="s">
        <v>1707</v>
      </c>
      <c r="D20" s="304">
        <v>1</v>
      </c>
      <c r="E20" s="304" t="s">
        <v>124</v>
      </c>
      <c r="F20" s="320">
        <v>19357</v>
      </c>
      <c r="G20" s="315">
        <v>184.5</v>
      </c>
      <c r="H20" s="315">
        <v>105</v>
      </c>
      <c r="I20" s="315" t="s">
        <v>624</v>
      </c>
      <c r="J20" s="315" t="s">
        <v>624</v>
      </c>
      <c r="K20" s="316" t="s">
        <v>1708</v>
      </c>
      <c r="L20" s="315" t="s">
        <v>624</v>
      </c>
      <c r="M20" s="315">
        <v>53</v>
      </c>
      <c r="N20" s="315">
        <v>96</v>
      </c>
      <c r="O20" s="317">
        <v>10800</v>
      </c>
      <c r="P20" s="318" t="s">
        <v>624</v>
      </c>
    </row>
    <row r="21" spans="1:16" ht="26.2" customHeight="1">
      <c r="A21" s="902"/>
      <c r="B21" s="304" t="s">
        <v>1709</v>
      </c>
      <c r="C21" s="319" t="s">
        <v>1710</v>
      </c>
      <c r="D21" s="304">
        <v>1</v>
      </c>
      <c r="E21" s="304" t="s">
        <v>124</v>
      </c>
      <c r="F21" s="320">
        <v>18819</v>
      </c>
      <c r="G21" s="315">
        <v>309.10000000000002</v>
      </c>
      <c r="H21" s="315">
        <v>20.5</v>
      </c>
      <c r="I21" s="315" t="s">
        <v>624</v>
      </c>
      <c r="J21" s="315">
        <v>195.4</v>
      </c>
      <c r="K21" s="315">
        <v>98.1</v>
      </c>
      <c r="L21" s="315" t="s">
        <v>624</v>
      </c>
      <c r="M21" s="315">
        <v>146</v>
      </c>
      <c r="N21" s="315">
        <v>115.6</v>
      </c>
      <c r="O21" s="317">
        <v>13088</v>
      </c>
      <c r="P21" s="318" t="s">
        <v>624</v>
      </c>
    </row>
    <row r="22" spans="1:16" ht="26.2" customHeight="1">
      <c r="A22" s="902"/>
      <c r="B22" s="304" t="s">
        <v>1711</v>
      </c>
      <c r="C22" s="319" t="s">
        <v>1712</v>
      </c>
      <c r="D22" s="304">
        <v>1</v>
      </c>
      <c r="E22" s="304" t="s">
        <v>124</v>
      </c>
      <c r="F22" s="320">
        <v>19168</v>
      </c>
      <c r="G22" s="315">
        <v>60.3</v>
      </c>
      <c r="H22" s="315">
        <v>147.9</v>
      </c>
      <c r="I22" s="315" t="s">
        <v>624</v>
      </c>
      <c r="J22" s="315" t="s">
        <v>624</v>
      </c>
      <c r="K22" s="315" t="s">
        <v>624</v>
      </c>
      <c r="L22" s="315" t="s">
        <v>624</v>
      </c>
      <c r="M22" s="315">
        <v>105</v>
      </c>
      <c r="N22" s="315">
        <v>67.5</v>
      </c>
      <c r="O22" s="317">
        <v>2600</v>
      </c>
      <c r="P22" s="318" t="s">
        <v>624</v>
      </c>
    </row>
    <row r="23" spans="1:16" ht="26.2" customHeight="1">
      <c r="A23" s="902" t="s">
        <v>1713</v>
      </c>
      <c r="B23" s="304" t="s">
        <v>1714</v>
      </c>
      <c r="C23" s="319" t="s">
        <v>1062</v>
      </c>
      <c r="D23" s="321" t="s">
        <v>1715</v>
      </c>
      <c r="E23" s="304" t="s">
        <v>1578</v>
      </c>
      <c r="F23" s="320">
        <v>19438</v>
      </c>
      <c r="G23" s="315">
        <v>20</v>
      </c>
      <c r="H23" s="315" t="s">
        <v>624</v>
      </c>
      <c r="I23" s="315" t="s">
        <v>624</v>
      </c>
      <c r="J23" s="315">
        <v>227.6</v>
      </c>
      <c r="K23" s="315" t="s">
        <v>624</v>
      </c>
      <c r="L23" s="315">
        <v>516</v>
      </c>
      <c r="M23" s="315">
        <v>1656.4</v>
      </c>
      <c r="N23" s="315">
        <v>72</v>
      </c>
      <c r="O23" s="317">
        <v>128776</v>
      </c>
      <c r="P23" s="318" t="s">
        <v>624</v>
      </c>
    </row>
    <row r="24" spans="1:16" ht="26.2" customHeight="1">
      <c r="A24" s="902"/>
      <c r="B24" s="304" t="s">
        <v>1053</v>
      </c>
      <c r="C24" s="319" t="s">
        <v>1716</v>
      </c>
      <c r="D24" s="321" t="s">
        <v>1717</v>
      </c>
      <c r="E24" s="304" t="s">
        <v>124</v>
      </c>
      <c r="F24" s="320">
        <v>19176</v>
      </c>
      <c r="G24" s="315">
        <v>1819</v>
      </c>
      <c r="H24" s="315">
        <v>50</v>
      </c>
      <c r="I24" s="315" t="s">
        <v>624</v>
      </c>
      <c r="J24" s="316" t="s">
        <v>1912</v>
      </c>
      <c r="K24" s="315" t="s">
        <v>624</v>
      </c>
      <c r="L24" s="315">
        <v>345</v>
      </c>
      <c r="M24" s="315">
        <v>379</v>
      </c>
      <c r="N24" s="315">
        <v>448</v>
      </c>
      <c r="O24" s="317">
        <v>51160</v>
      </c>
      <c r="P24" s="318" t="s">
        <v>624</v>
      </c>
    </row>
    <row r="25" spans="1:16" ht="26.2" customHeight="1">
      <c r="A25" s="902"/>
      <c r="B25" s="304" t="s">
        <v>1718</v>
      </c>
      <c r="C25" s="319" t="s">
        <v>1719</v>
      </c>
      <c r="D25" s="304" t="s">
        <v>124</v>
      </c>
      <c r="E25" s="304" t="s">
        <v>124</v>
      </c>
      <c r="F25" s="320">
        <v>19176</v>
      </c>
      <c r="G25" s="315">
        <v>1511.8</v>
      </c>
      <c r="H25" s="315">
        <v>62</v>
      </c>
      <c r="I25" s="315" t="s">
        <v>624</v>
      </c>
      <c r="J25" s="316" t="s">
        <v>1913</v>
      </c>
      <c r="K25" s="316" t="s">
        <v>1914</v>
      </c>
      <c r="L25" s="315">
        <v>145</v>
      </c>
      <c r="M25" s="315">
        <v>988</v>
      </c>
      <c r="N25" s="315">
        <v>337</v>
      </c>
      <c r="O25" s="317">
        <v>161610</v>
      </c>
      <c r="P25" s="318">
        <v>354</v>
      </c>
    </row>
    <row r="26" spans="1:16" ht="19.5" customHeight="1">
      <c r="A26" s="305" t="s">
        <v>1930</v>
      </c>
      <c r="L26" s="901" t="s">
        <v>1931</v>
      </c>
      <c r="M26" s="901"/>
      <c r="N26" s="901"/>
      <c r="O26" s="901"/>
      <c r="P26" s="901"/>
    </row>
  </sheetData>
  <sheetProtection selectLockedCells="1" selectUnlockedCells="1"/>
  <mergeCells count="17">
    <mergeCell ref="A1:E1"/>
    <mergeCell ref="A2:F2"/>
    <mergeCell ref="N2:P2"/>
    <mergeCell ref="A3:A4"/>
    <mergeCell ref="B3:B4"/>
    <mergeCell ref="C3:C4"/>
    <mergeCell ref="D3:D4"/>
    <mergeCell ref="E3:E4"/>
    <mergeCell ref="F3:F4"/>
    <mergeCell ref="G3:P3"/>
    <mergeCell ref="L26:P26"/>
    <mergeCell ref="A5:A22"/>
    <mergeCell ref="B5:B8"/>
    <mergeCell ref="D5:D8"/>
    <mergeCell ref="E5:E8"/>
    <mergeCell ref="F5:F8"/>
    <mergeCell ref="A23:A25"/>
  </mergeCells>
  <phoneticPr fontId="2"/>
  <pageMargins left="0.78740157480314965" right="0.39370078740157483" top="0.39370078740157483" bottom="0.39370078740157483" header="0" footer="0"/>
  <pageSetup paperSize="9" scale="82" firstPageNumber="0" orientation="landscape"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B95F-7BB1-4CAE-AC9C-235A91AB13F5}">
  <sheetPr>
    <pageSetUpPr fitToPage="1"/>
  </sheetPr>
  <dimension ref="A1:L21"/>
  <sheetViews>
    <sheetView view="pageLayout" zoomScaleNormal="100" workbookViewId="0">
      <selection activeCell="L21" sqref="L21"/>
    </sheetView>
  </sheetViews>
  <sheetFormatPr defaultColWidth="9" defaultRowHeight="14.4"/>
  <cols>
    <col min="1" max="1" width="13.88671875" style="136" customWidth="1"/>
    <col min="2" max="13" width="8.21875" style="136" customWidth="1"/>
    <col min="14" max="15" width="9" style="136" customWidth="1"/>
    <col min="16" max="16384" width="9" style="136"/>
  </cols>
  <sheetData>
    <row r="1" spans="1:12" ht="20.95" customHeight="1"/>
    <row r="2" spans="1:12" ht="22.45" customHeight="1">
      <c r="A2" s="136" t="s">
        <v>1720</v>
      </c>
    </row>
    <row r="3" spans="1:12" ht="22.45" customHeight="1">
      <c r="A3" s="136" t="s">
        <v>1721</v>
      </c>
    </row>
    <row r="4" spans="1:12" ht="22.45" customHeight="1">
      <c r="A4" s="136" t="s">
        <v>1722</v>
      </c>
    </row>
    <row r="5" spans="1:12" ht="22.45" customHeight="1">
      <c r="A5" s="136" t="s">
        <v>1723</v>
      </c>
    </row>
    <row r="6" spans="1:12" ht="22.45" customHeight="1">
      <c r="A6" s="136" t="s">
        <v>1724</v>
      </c>
    </row>
    <row r="7" spans="1:12" ht="22.45" customHeight="1"/>
    <row r="8" spans="1:12" ht="22.45" customHeight="1">
      <c r="A8" s="136" t="s">
        <v>1725</v>
      </c>
    </row>
    <row r="9" spans="1:12" ht="22.45" customHeight="1">
      <c r="A9" s="136" t="s">
        <v>1726</v>
      </c>
    </row>
    <row r="10" spans="1:12" ht="22.45" customHeight="1">
      <c r="A10" s="136" t="s">
        <v>1727</v>
      </c>
    </row>
    <row r="11" spans="1:12" ht="22.45" customHeight="1">
      <c r="A11" s="501" t="s">
        <v>1728</v>
      </c>
      <c r="B11" s="501"/>
      <c r="C11" s="501" t="s">
        <v>1729</v>
      </c>
      <c r="D11" s="501"/>
      <c r="E11" s="501"/>
      <c r="F11" s="501"/>
      <c r="G11" s="501" t="s">
        <v>1730</v>
      </c>
      <c r="H11" s="501"/>
      <c r="I11" s="501"/>
      <c r="J11" s="501" t="s">
        <v>1731</v>
      </c>
      <c r="K11" s="501"/>
      <c r="L11" s="501"/>
    </row>
    <row r="12" spans="1:12" ht="22.45" customHeight="1">
      <c r="A12" s="501" t="s">
        <v>1732</v>
      </c>
      <c r="B12" s="501"/>
      <c r="C12" s="501" t="s">
        <v>1733</v>
      </c>
      <c r="D12" s="501"/>
      <c r="E12" s="501"/>
      <c r="F12" s="501"/>
      <c r="G12" s="501" t="s">
        <v>1734</v>
      </c>
      <c r="H12" s="501"/>
      <c r="I12" s="501"/>
      <c r="J12" s="501" t="s">
        <v>1735</v>
      </c>
      <c r="K12" s="501"/>
      <c r="L12" s="501"/>
    </row>
    <row r="13" spans="1:12" ht="22.45" customHeight="1">
      <c r="A13" s="501" t="s">
        <v>1736</v>
      </c>
      <c r="B13" s="501"/>
      <c r="C13" s="501" t="s">
        <v>1737</v>
      </c>
      <c r="D13" s="501"/>
      <c r="E13" s="501"/>
      <c r="F13" s="501"/>
      <c r="G13" s="501" t="s">
        <v>1682</v>
      </c>
      <c r="H13" s="501"/>
      <c r="I13" s="501"/>
      <c r="J13" s="501" t="s">
        <v>1735</v>
      </c>
      <c r="K13" s="501"/>
      <c r="L13" s="501"/>
    </row>
    <row r="14" spans="1:12" ht="22.45" customHeight="1">
      <c r="A14" s="501" t="s">
        <v>1736</v>
      </c>
      <c r="B14" s="501"/>
      <c r="C14" s="501" t="s">
        <v>1738</v>
      </c>
      <c r="D14" s="501"/>
      <c r="E14" s="501"/>
      <c r="F14" s="501"/>
      <c r="G14" s="501" t="s">
        <v>1739</v>
      </c>
      <c r="H14" s="501"/>
      <c r="I14" s="501"/>
      <c r="J14" s="501" t="s">
        <v>1740</v>
      </c>
      <c r="K14" s="501"/>
      <c r="L14" s="501"/>
    </row>
    <row r="15" spans="1:12" ht="22.45" customHeight="1">
      <c r="A15" s="501" t="s">
        <v>1741</v>
      </c>
      <c r="B15" s="501"/>
      <c r="C15" s="501" t="s">
        <v>1742</v>
      </c>
      <c r="D15" s="501"/>
      <c r="E15" s="501"/>
      <c r="F15" s="501"/>
      <c r="G15" s="501" t="s">
        <v>1743</v>
      </c>
      <c r="H15" s="501"/>
      <c r="I15" s="501"/>
      <c r="J15" s="501" t="s">
        <v>1735</v>
      </c>
      <c r="K15" s="501"/>
      <c r="L15" s="501"/>
    </row>
    <row r="16" spans="1:12" ht="22.45" customHeight="1">
      <c r="A16" s="501" t="s">
        <v>1741</v>
      </c>
      <c r="B16" s="501"/>
      <c r="C16" s="501" t="s">
        <v>1744</v>
      </c>
      <c r="D16" s="501"/>
      <c r="E16" s="501"/>
      <c r="F16" s="501"/>
      <c r="G16" s="501" t="s">
        <v>1745</v>
      </c>
      <c r="H16" s="501"/>
      <c r="I16" s="501"/>
      <c r="J16" s="501" t="s">
        <v>1746</v>
      </c>
      <c r="K16" s="501"/>
      <c r="L16" s="501"/>
    </row>
    <row r="17" spans="1:12" ht="22.45" customHeight="1">
      <c r="A17" s="501" t="s">
        <v>1741</v>
      </c>
      <c r="B17" s="501"/>
      <c r="C17" s="501" t="s">
        <v>1747</v>
      </c>
      <c r="D17" s="501"/>
      <c r="E17" s="501"/>
      <c r="F17" s="501"/>
      <c r="G17" s="501" t="s">
        <v>1748</v>
      </c>
      <c r="H17" s="501"/>
      <c r="I17" s="501"/>
      <c r="J17" s="501" t="s">
        <v>1740</v>
      </c>
      <c r="K17" s="501"/>
      <c r="L17" s="501"/>
    </row>
    <row r="18" spans="1:12" ht="22.45" customHeight="1"/>
    <row r="19" spans="1:12" ht="22.45" customHeight="1">
      <c r="A19" s="136" t="s">
        <v>1749</v>
      </c>
    </row>
    <row r="20" spans="1:12" ht="22.45" customHeight="1">
      <c r="A20" s="136" t="s">
        <v>1750</v>
      </c>
    </row>
    <row r="21" spans="1:12" ht="22.45" customHeight="1"/>
  </sheetData>
  <mergeCells count="28">
    <mergeCell ref="A11:B11"/>
    <mergeCell ref="C11:F11"/>
    <mergeCell ref="G11:I11"/>
    <mergeCell ref="J11:L11"/>
    <mergeCell ref="A12:B12"/>
    <mergeCell ref="C12:F12"/>
    <mergeCell ref="G12:I12"/>
    <mergeCell ref="J12:L12"/>
    <mergeCell ref="A13:B13"/>
    <mergeCell ref="C13:F13"/>
    <mergeCell ref="G13:I13"/>
    <mergeCell ref="J13:L13"/>
    <mergeCell ref="A14:B14"/>
    <mergeCell ref="C14:F14"/>
    <mergeCell ref="G14:I14"/>
    <mergeCell ref="J14:L14"/>
    <mergeCell ref="A17:B17"/>
    <mergeCell ref="C17:F17"/>
    <mergeCell ref="G17:I17"/>
    <mergeCell ref="J17:L17"/>
    <mergeCell ref="A15:B15"/>
    <mergeCell ref="C15:F15"/>
    <mergeCell ref="G15:I15"/>
    <mergeCell ref="J15:L15"/>
    <mergeCell ref="A16:B16"/>
    <mergeCell ref="C16:F16"/>
    <mergeCell ref="G16:I16"/>
    <mergeCell ref="J16:L16"/>
  </mergeCells>
  <phoneticPr fontId="2"/>
  <pageMargins left="0.78740157480314965" right="0.39370078740157483" top="0.39370078740157483" bottom="0.39370078740157483" header="0" footer="0"/>
  <pageSetup paperSize="9" orientation="landscape" r:id="rId1"/>
  <headerFooter scaleWithDoc="0" alignWithMargins="0">
    <oddFooter>&amp;C&amp;"ＭＳ 明朝,標準"－３９－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D3F84-DAE5-424D-B9BA-D49B75699F01}">
  <sheetPr>
    <pageSetUpPr fitToPage="1"/>
  </sheetPr>
  <dimension ref="A2:N28"/>
  <sheetViews>
    <sheetView view="pageLayout" zoomScaleNormal="100" workbookViewId="0">
      <selection activeCell="L21" sqref="L21"/>
    </sheetView>
  </sheetViews>
  <sheetFormatPr defaultColWidth="9" defaultRowHeight="14.4"/>
  <cols>
    <col min="1" max="1" width="9" style="136" customWidth="1"/>
    <col min="2" max="2" width="11.109375" style="136" customWidth="1"/>
    <col min="3" max="14" width="8.44140625" style="136" customWidth="1"/>
    <col min="15" max="15" width="1.77734375" style="136" customWidth="1"/>
    <col min="16" max="16" width="7.109375" style="136" customWidth="1"/>
    <col min="17" max="16384" width="9" style="136"/>
  </cols>
  <sheetData>
    <row r="2" spans="1:14" ht="19" customHeight="1">
      <c r="A2" s="136" t="s">
        <v>1751</v>
      </c>
    </row>
    <row r="3" spans="1:14" ht="19" customHeight="1">
      <c r="A3" s="136" t="s">
        <v>1752</v>
      </c>
    </row>
    <row r="4" spans="1:14" ht="19" customHeight="1">
      <c r="A4" s="136" t="s">
        <v>1932</v>
      </c>
    </row>
    <row r="5" spans="1:14" ht="19" customHeight="1">
      <c r="A5" s="501"/>
      <c r="B5" s="501"/>
      <c r="C5" s="514" t="s">
        <v>1753</v>
      </c>
      <c r="D5" s="908"/>
      <c r="E5" s="514" t="s">
        <v>1754</v>
      </c>
      <c r="F5" s="908"/>
      <c r="G5" s="501" t="s">
        <v>1755</v>
      </c>
      <c r="H5" s="501"/>
      <c r="I5" s="501" t="s">
        <v>1756</v>
      </c>
      <c r="J5" s="501"/>
    </row>
    <row r="6" spans="1:14" ht="19" customHeight="1">
      <c r="A6" s="501" t="s">
        <v>1757</v>
      </c>
      <c r="B6" s="501"/>
      <c r="C6" s="519">
        <v>43</v>
      </c>
      <c r="D6" s="521"/>
      <c r="E6" s="519">
        <v>53</v>
      </c>
      <c r="F6" s="521"/>
      <c r="G6" s="518">
        <v>51</v>
      </c>
      <c r="H6" s="518"/>
      <c r="I6" s="518">
        <v>24</v>
      </c>
      <c r="J6" s="518"/>
    </row>
    <row r="7" spans="1:14" ht="19" customHeight="1"/>
    <row r="8" spans="1:14" ht="19" customHeight="1">
      <c r="A8" s="136" t="s">
        <v>1933</v>
      </c>
    </row>
    <row r="9" spans="1:14" ht="19" customHeight="1">
      <c r="A9" s="136" t="s">
        <v>1758</v>
      </c>
    </row>
    <row r="10" spans="1:14" ht="19" customHeight="1">
      <c r="A10" s="136" t="s">
        <v>1934</v>
      </c>
    </row>
    <row r="11" spans="1:14" ht="19" customHeight="1">
      <c r="A11" s="909" t="s">
        <v>1759</v>
      </c>
      <c r="B11" s="910"/>
      <c r="C11" s="501" t="s">
        <v>1760</v>
      </c>
      <c r="D11" s="501"/>
      <c r="E11" s="501"/>
      <c r="F11" s="501"/>
      <c r="G11" s="501" t="s">
        <v>1761</v>
      </c>
      <c r="H11" s="501"/>
      <c r="I11" s="501"/>
      <c r="J11" s="501"/>
      <c r="K11" s="501" t="s">
        <v>1762</v>
      </c>
      <c r="L11" s="501"/>
      <c r="M11" s="501"/>
      <c r="N11" s="501"/>
    </row>
    <row r="12" spans="1:14" ht="19" customHeight="1">
      <c r="A12" s="511" t="s">
        <v>1763</v>
      </c>
      <c r="B12" s="513"/>
      <c r="C12" s="234" t="s">
        <v>1764</v>
      </c>
      <c r="D12" s="234" t="s">
        <v>1765</v>
      </c>
      <c r="E12" s="234" t="s">
        <v>1766</v>
      </c>
      <c r="F12" s="234" t="s">
        <v>1767</v>
      </c>
      <c r="G12" s="234" t="s">
        <v>1764</v>
      </c>
      <c r="H12" s="234" t="s">
        <v>1765</v>
      </c>
      <c r="I12" s="234" t="s">
        <v>1766</v>
      </c>
      <c r="J12" s="234" t="s">
        <v>1767</v>
      </c>
      <c r="K12" s="234" t="s">
        <v>1764</v>
      </c>
      <c r="L12" s="234" t="s">
        <v>1765</v>
      </c>
      <c r="M12" s="234" t="s">
        <v>1766</v>
      </c>
      <c r="N12" s="234" t="s">
        <v>1767</v>
      </c>
    </row>
    <row r="13" spans="1:14" ht="19" customHeight="1">
      <c r="A13" s="501" t="s">
        <v>1768</v>
      </c>
      <c r="B13" s="501"/>
      <c r="C13" s="322">
        <v>9</v>
      </c>
      <c r="D13" s="322">
        <v>17</v>
      </c>
      <c r="E13" s="322">
        <v>21</v>
      </c>
      <c r="F13" s="322">
        <v>2</v>
      </c>
      <c r="G13" s="322">
        <v>1</v>
      </c>
      <c r="H13" s="322">
        <v>3</v>
      </c>
      <c r="I13" s="322">
        <v>6</v>
      </c>
      <c r="J13" s="322">
        <v>6</v>
      </c>
      <c r="K13" s="322">
        <v>1</v>
      </c>
      <c r="L13" s="322">
        <v>5</v>
      </c>
      <c r="M13" s="322">
        <v>3</v>
      </c>
      <c r="N13" s="322">
        <v>1</v>
      </c>
    </row>
    <row r="14" spans="1:14" ht="19" customHeight="1">
      <c r="A14" s="501" t="s">
        <v>1769</v>
      </c>
      <c r="B14" s="501"/>
      <c r="C14" s="322">
        <v>11</v>
      </c>
      <c r="D14" s="322">
        <v>27</v>
      </c>
      <c r="E14" s="322">
        <v>21</v>
      </c>
      <c r="F14" s="322">
        <v>1</v>
      </c>
      <c r="G14" s="322">
        <v>5</v>
      </c>
      <c r="H14" s="322">
        <v>5</v>
      </c>
      <c r="I14" s="322">
        <v>7</v>
      </c>
      <c r="J14" s="322">
        <v>12</v>
      </c>
      <c r="K14" s="322">
        <v>3</v>
      </c>
      <c r="L14" s="322">
        <v>10</v>
      </c>
      <c r="M14" s="322">
        <v>7</v>
      </c>
      <c r="N14" s="322">
        <v>0</v>
      </c>
    </row>
    <row r="15" spans="1:14" ht="19" customHeight="1">
      <c r="A15" s="501" t="s">
        <v>1770</v>
      </c>
      <c r="B15" s="501"/>
      <c r="C15" s="322">
        <v>5</v>
      </c>
      <c r="D15" s="322">
        <v>8</v>
      </c>
      <c r="E15" s="322">
        <v>8</v>
      </c>
      <c r="F15" s="322">
        <v>0</v>
      </c>
      <c r="G15" s="322">
        <v>0</v>
      </c>
      <c r="H15" s="322">
        <v>3</v>
      </c>
      <c r="I15" s="322">
        <v>1</v>
      </c>
      <c r="J15" s="322">
        <v>4</v>
      </c>
      <c r="K15" s="322">
        <v>1</v>
      </c>
      <c r="L15" s="322">
        <v>4</v>
      </c>
      <c r="M15" s="322">
        <v>0</v>
      </c>
      <c r="N15" s="322">
        <v>1</v>
      </c>
    </row>
    <row r="16" spans="1:14" ht="19" customHeight="1">
      <c r="A16" s="501" t="s">
        <v>1771</v>
      </c>
      <c r="B16" s="501"/>
      <c r="C16" s="322">
        <v>4</v>
      </c>
      <c r="D16" s="322">
        <v>10</v>
      </c>
      <c r="E16" s="322">
        <v>13</v>
      </c>
      <c r="F16" s="322">
        <v>7</v>
      </c>
      <c r="G16" s="322">
        <v>5</v>
      </c>
      <c r="H16" s="322">
        <v>7</v>
      </c>
      <c r="I16" s="322">
        <v>9</v>
      </c>
      <c r="J16" s="322">
        <v>12</v>
      </c>
      <c r="K16" s="322">
        <v>5</v>
      </c>
      <c r="L16" s="322">
        <v>9</v>
      </c>
      <c r="M16" s="322">
        <v>11</v>
      </c>
      <c r="N16" s="322">
        <v>6</v>
      </c>
    </row>
    <row r="17" spans="1:14" ht="19" customHeight="1">
      <c r="A17" s="501" t="s">
        <v>1772</v>
      </c>
      <c r="B17" s="501"/>
      <c r="C17" s="322">
        <v>1</v>
      </c>
      <c r="D17" s="322">
        <v>2</v>
      </c>
      <c r="E17" s="322">
        <v>1</v>
      </c>
      <c r="F17" s="322">
        <v>1</v>
      </c>
      <c r="G17" s="322">
        <v>1</v>
      </c>
      <c r="H17" s="322">
        <v>0</v>
      </c>
      <c r="I17" s="322">
        <v>0</v>
      </c>
      <c r="J17" s="322">
        <v>5</v>
      </c>
      <c r="K17" s="322">
        <v>0</v>
      </c>
      <c r="L17" s="322">
        <v>0</v>
      </c>
      <c r="M17" s="322">
        <v>0</v>
      </c>
      <c r="N17" s="322">
        <v>0</v>
      </c>
    </row>
    <row r="18" spans="1:14" ht="19" customHeight="1">
      <c r="A18" s="501" t="s">
        <v>1773</v>
      </c>
      <c r="B18" s="501"/>
      <c r="C18" s="322">
        <v>2</v>
      </c>
      <c r="D18" s="322">
        <v>7</v>
      </c>
      <c r="E18" s="322">
        <v>3</v>
      </c>
      <c r="F18" s="322">
        <v>0</v>
      </c>
      <c r="G18" s="322">
        <v>0</v>
      </c>
      <c r="H18" s="322">
        <v>0</v>
      </c>
      <c r="I18" s="322">
        <v>0</v>
      </c>
      <c r="J18" s="322">
        <v>0</v>
      </c>
      <c r="K18" s="322">
        <v>1</v>
      </c>
      <c r="L18" s="322">
        <v>0</v>
      </c>
      <c r="M18" s="322">
        <v>0</v>
      </c>
      <c r="N18" s="322">
        <v>1</v>
      </c>
    </row>
    <row r="19" spans="1:14" ht="19" customHeight="1">
      <c r="A19" s="501" t="s">
        <v>153</v>
      </c>
      <c r="B19" s="501"/>
      <c r="C19" s="322">
        <v>32</v>
      </c>
      <c r="D19" s="322">
        <v>71</v>
      </c>
      <c r="E19" s="322">
        <v>67</v>
      </c>
      <c r="F19" s="322">
        <f>SUM(F13:F18)</f>
        <v>11</v>
      </c>
      <c r="G19" s="322">
        <v>12</v>
      </c>
      <c r="H19" s="322">
        <v>18</v>
      </c>
      <c r="I19" s="322">
        <v>23</v>
      </c>
      <c r="J19" s="322">
        <f>SUM(J13:J18)</f>
        <v>39</v>
      </c>
      <c r="K19" s="322">
        <v>11</v>
      </c>
      <c r="L19" s="322">
        <v>28</v>
      </c>
      <c r="M19" s="322">
        <v>21</v>
      </c>
      <c r="N19" s="322">
        <f>SUM(N13:N18)</f>
        <v>9</v>
      </c>
    </row>
    <row r="20" spans="1:14" ht="19" customHeight="1"/>
    <row r="21" spans="1:14" ht="19" customHeight="1">
      <c r="A21" s="136" t="s">
        <v>1774</v>
      </c>
    </row>
    <row r="22" spans="1:14" ht="19" customHeight="1">
      <c r="A22" s="136" t="s">
        <v>1775</v>
      </c>
    </row>
    <row r="23" spans="1:14" ht="19" customHeight="1">
      <c r="A23" s="136" t="s">
        <v>1776</v>
      </c>
    </row>
    <row r="24" spans="1:14" ht="19" customHeight="1">
      <c r="A24" s="136" t="s">
        <v>1777</v>
      </c>
    </row>
    <row r="25" spans="1:14" ht="19" customHeight="1">
      <c r="A25" s="501" t="s">
        <v>1778</v>
      </c>
      <c r="B25" s="501"/>
      <c r="C25" s="234" t="s">
        <v>1779</v>
      </c>
      <c r="D25" s="234" t="s">
        <v>1765</v>
      </c>
      <c r="E25" s="234" t="s">
        <v>1766</v>
      </c>
      <c r="F25" s="234" t="s">
        <v>1767</v>
      </c>
    </row>
    <row r="26" spans="1:14" ht="19" customHeight="1">
      <c r="A26" s="501" t="s">
        <v>1935</v>
      </c>
      <c r="B26" s="501"/>
      <c r="C26" s="322">
        <v>4</v>
      </c>
      <c r="D26" s="322">
        <v>4</v>
      </c>
      <c r="E26" s="322">
        <v>4</v>
      </c>
      <c r="F26" s="322">
        <v>4</v>
      </c>
    </row>
    <row r="27" spans="1:14" ht="19" customHeight="1">
      <c r="A27" s="501" t="s">
        <v>1780</v>
      </c>
      <c r="B27" s="501"/>
      <c r="C27" s="322">
        <v>48</v>
      </c>
      <c r="D27" s="322">
        <v>48</v>
      </c>
      <c r="E27" s="322">
        <v>51</v>
      </c>
      <c r="F27" s="322">
        <v>47</v>
      </c>
    </row>
    <row r="28" spans="1:14" ht="19" customHeight="1">
      <c r="A28" s="501" t="s">
        <v>1781</v>
      </c>
      <c r="B28" s="501"/>
      <c r="C28" s="322">
        <v>5</v>
      </c>
      <c r="D28" s="322">
        <v>5</v>
      </c>
      <c r="E28" s="322">
        <v>5</v>
      </c>
      <c r="F28" s="322">
        <v>5</v>
      </c>
    </row>
  </sheetData>
  <mergeCells count="26">
    <mergeCell ref="A5:B5"/>
    <mergeCell ref="C5:D5"/>
    <mergeCell ref="E5:F5"/>
    <mergeCell ref="G5:H5"/>
    <mergeCell ref="A11:B11"/>
    <mergeCell ref="C11:F11"/>
    <mergeCell ref="G11:J11"/>
    <mergeCell ref="I5:J5"/>
    <mergeCell ref="A6:B6"/>
    <mergeCell ref="C6:D6"/>
    <mergeCell ref="E6:F6"/>
    <mergeCell ref="G6:H6"/>
    <mergeCell ref="I6:J6"/>
    <mergeCell ref="K11:N11"/>
    <mergeCell ref="A12:B12"/>
    <mergeCell ref="A25:B25"/>
    <mergeCell ref="A26:B26"/>
    <mergeCell ref="A27:B27"/>
    <mergeCell ref="A13:B13"/>
    <mergeCell ref="A28:B28"/>
    <mergeCell ref="A14:B14"/>
    <mergeCell ref="A15:B15"/>
    <mergeCell ref="A16:B16"/>
    <mergeCell ref="A17:B17"/>
    <mergeCell ref="A18:B18"/>
    <mergeCell ref="A19:B19"/>
  </mergeCells>
  <phoneticPr fontId="2"/>
  <pageMargins left="0.78740157480314965" right="0.39370078740157483" top="0.39370078740157483" bottom="0.39370078740157483" header="0" footer="0"/>
  <pageSetup paperSize="9" scale="97" orientation="landscape" r:id="rId1"/>
  <headerFooter scaleWithDoc="0" alignWithMargins="0">
    <oddFooter>&amp;C&amp;"ＭＳ 明朝,標準"－４０－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42</vt:i4>
      </vt:variant>
    </vt:vector>
  </HeadingPairs>
  <TitlesOfParts>
    <vt:vector size="42" baseType="lpstr">
      <vt:lpstr>表紙</vt:lpstr>
      <vt:lpstr>本文目次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2025-08-07T04:21:37Z</dcterms:modified>
</cp:coreProperties>
</file>