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<sst xmlns="http://schemas.openxmlformats.org/spreadsheetml/2006/main" count="221" uniqueCount="111">
  <si>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</si>
  <si>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</si>
  <si>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</si>
  <si>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</si>
  <si>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</si>
  <si>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</si>
  <si>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</si>
  <si>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</si>
  <si>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</si>
  <si>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</si>
  <si>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</si>
  <si>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</si>
  <si>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</si>
  <si>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</si>
  <si>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</si>
  <si>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</si>
  <si>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</si>
  <si>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</si>
  <si>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</si>
  <si>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</si>
  <si>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</si>
  <si>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</si>
  <si>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</si>
  <si>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</si>
  <si>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</si>
  <si>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</si>
  <si>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</si>
  <si>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</si>
  <si>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</si>
  <si>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</si>
  <si>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</si>
  <si>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</si>
  <si>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</si>
  <si>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</si>
  <si>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</si>
  <si>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</si>
  <si>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</si>
  <si>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</si>
  <si>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</si>
  <si>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</si>
  <si>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</si>
  <si>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</si>
  <si>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</si>
  <si>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</si>
  <si>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</si>
  <si>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</si>
  <si>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</si>
  <si>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</si>
  <si>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</si>
  <si>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</si>
  <si>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</si>
  <si>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</si>
  <si>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</si>
  <si>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</si>
  <si>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</si>
  <si>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</si>
  <si>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</si>
  <si>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</si>
  <si>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</si>
  <si>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</si>
  <si>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</si>
  <si>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</si>
  <si>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</si>
  <si>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</si>
  <si>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</si>
  <si>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</si>
  <si>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</si>
  <si>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</si>
  <si>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</si>
  <si>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</si>
  <si>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</si>
  <si>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</si>
  <si>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</si>
  <si>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</si>
  <si>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</si>
  <si>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</si>
  <si>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</si>
  <si>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</si>
  <si>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</si>
  <si>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</si>
  <si>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</si>
  <si>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</si>
  <si>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</si>
  <si>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</si>
  <si>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</si>
  <si>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</si>
  <si>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</si>
  <si>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</si>
  <si>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</si>
  <si>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</si>
  <si>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</si>
  <si>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</si>
  <si>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</si>
  <si>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</si>
  <si>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</si>
  <si>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</si>
  <si>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</si>
  <si>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</si>
  <si>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</si>
  <si>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公共下水道</t>
  </si>
  <si>
    <t>Bd1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</si>
  <si>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</si>
  <si>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</si>
  <si>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</si>
  <si>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</si>
  <si>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</si>
  <si>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</si>
  <si>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</si>
  <si>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年々上昇傾向にあるが、収益には使用料のほかに一般会計繰入金なども含まれている。上昇の要因としては普及率と「水洗化率」の向上に伴う使用料の増加もあるが、公債費が償還のピークを迎える平成２７年度まで年々増加しており、それに連動して一般会計繰入金も増加となっているのが大きな要因である。現在の経営状況としては、使用料により汚水処理に係る維持管理費の全額を賄えているものの、公債費については全体の４割程度にとどまっており、残りは一般会計繰入金に依存している。
　施設の老朽化等により汚水処理費は増加しているが、「水洗化率」の向上により有収水量も増加しているため「汚水処理原価」はほぼ同額で推移しており、有収水量の増加に伴い使用料も増加しているため「経費回収率」は上昇傾向にある。
　「施設利用率」は平成２５年度以降が58％台で、類似団体と比較してやや下回っており、施設能力に余裕がある状況となっている。要因としては、下水道普及率は100％近くに達しているが「水洗化率」は年々上昇傾向であるとはいえ平成２６年度で84.87％と類似団体と比較しても低いことと、人口減少や節水等の影響で計画よりも汚水量が増加しないことが考えられる。</t>
    <phoneticPr fontId="4"/>
  </si>
  <si>
    <t>　昭和４５年より事業に着手しており、事業開始当初に布設した管渠については布設後４６年経過し老朽化が進んでいるため、平成２６年度より長寿命化事業に着手している。</t>
    <phoneticPr fontId="4"/>
  </si>
  <si>
    <t>　今後も費用の削減と水洗化の促進による使用料の確保に努めなければならないが、それでも公債費のほとんどは一般会計繰入金に依存しなければならない状況が続くと見込まれる。
　また、平成２９年度からの地方公営企業法の適用を機に経営状況をより把握したうえで、事業単位ではなく下水道事業全体でのさらなる経営改善に努める。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</si>
</sst>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346688"/>
        <c:axId val="10134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0.04</c:v>
                </c:pt>
                <c:pt idx="1">
                  <c:v>0.04</c:v>
                </c:pt>
                <c:pt idx="2">
                  <c:v>0.08</c:v>
                </c:pt>
                <c:pt idx="3">
                  <c:v>7.0000000000000007E-2</c:v>
                </c:pt>
                <c:pt idx="4">
                  <c:v>0.1</c:v>
                </c:pt>
              </c:numCache>
            </c:numRef>
          </c:val>
          <c:smooth val="0"/>
        </c:ser>
        <c:dLbls>
          <c:showLegendKey val="0"/>
          <c:showVal val="0"/>
          <c:showCatName val="0"/>
          <c:showSerName val="0"/>
          <c:showPercent val="0"/>
          <c:showBubbleSize val="0"/>
        </c:dLbls>
        <c:marker val="1"/>
        <c:smooth val="0"/>
        <c:axId val="101346688"/>
        <c:axId val="101348864"/>
      </c:lineChart>
      <c:dateAx>
        <c:axId val="101346688"/>
        <c:scaling>
          <c:orientation val="minMax"/>
        </c:scaling>
        <c:delete val="1"/>
        <c:axPos val="b"/>
        <c:numFmt formatCode="ge" sourceLinked="1"/>
        <c:majorTickMark val="none"/>
        <c:minorTickMark val="none"/>
        <c:tickLblPos val="none"/>
        <c:crossAx val="101348864"/>
        <c:crosses val="autoZero"/>
        <c:auto val="1"/>
        <c:lblOffset val="100"/>
        <c:baseTimeUnit val="years"/>
      </c:dateAx>
      <c:valAx>
        <c:axId val="10134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4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80.39</c:v>
                </c:pt>
                <c:pt idx="1">
                  <c:v>95.98</c:v>
                </c:pt>
                <c:pt idx="2">
                  <c:v>79.31</c:v>
                </c:pt>
                <c:pt idx="3">
                  <c:v>58.01</c:v>
                </c:pt>
                <c:pt idx="4">
                  <c:v>58.54</c:v>
                </c:pt>
              </c:numCache>
            </c:numRef>
          </c:val>
        </c:ser>
        <c:dLbls>
          <c:showLegendKey val="0"/>
          <c:showVal val="0"/>
          <c:showCatName val="0"/>
          <c:showSerName val="0"/>
          <c:showPercent val="0"/>
          <c:showBubbleSize val="0"/>
        </c:dLbls>
        <c:gapWidth val="150"/>
        <c:axId val="101896192"/>
        <c:axId val="10189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62.39</c:v>
                </c:pt>
                <c:pt idx="1">
                  <c:v>62.55</c:v>
                </c:pt>
                <c:pt idx="2">
                  <c:v>62.27</c:v>
                </c:pt>
                <c:pt idx="3">
                  <c:v>64.12</c:v>
                </c:pt>
                <c:pt idx="4">
                  <c:v>64.87</c:v>
                </c:pt>
              </c:numCache>
            </c:numRef>
          </c:val>
          <c:smooth val="0"/>
        </c:ser>
        <c:dLbls>
          <c:showLegendKey val="0"/>
          <c:showVal val="0"/>
          <c:showCatName val="0"/>
          <c:showSerName val="0"/>
          <c:showPercent val="0"/>
          <c:showBubbleSize val="0"/>
        </c:dLbls>
        <c:marker val="1"/>
        <c:smooth val="0"/>
        <c:axId val="101896192"/>
        <c:axId val="101898112"/>
      </c:lineChart>
      <c:dateAx>
        <c:axId val="101896192"/>
        <c:scaling>
          <c:orientation val="minMax"/>
        </c:scaling>
        <c:delete val="1"/>
        <c:axPos val="b"/>
        <c:numFmt formatCode="ge" sourceLinked="1"/>
        <c:majorTickMark val="none"/>
        <c:minorTickMark val="none"/>
        <c:tickLblPos val="none"/>
        <c:crossAx val="101898112"/>
        <c:crosses val="autoZero"/>
        <c:auto val="1"/>
        <c:lblOffset val="100"/>
        <c:baseTimeUnit val="years"/>
      </c:dateAx>
      <c:valAx>
        <c:axId val="10189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9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80.930000000000007</c:v>
                </c:pt>
                <c:pt idx="1">
                  <c:v>82.28</c:v>
                </c:pt>
                <c:pt idx="2">
                  <c:v>81.96</c:v>
                </c:pt>
                <c:pt idx="3">
                  <c:v>83.37</c:v>
                </c:pt>
                <c:pt idx="4">
                  <c:v>84.87</c:v>
                </c:pt>
              </c:numCache>
            </c:numRef>
          </c:val>
        </c:ser>
        <c:dLbls>
          <c:showLegendKey val="0"/>
          <c:showVal val="0"/>
          <c:showCatName val="0"/>
          <c:showSerName val="0"/>
          <c:showPercent val="0"/>
          <c:showBubbleSize val="0"/>
        </c:dLbls>
        <c:gapWidth val="150"/>
        <c:axId val="101920128"/>
        <c:axId val="10195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89.79</c:v>
                </c:pt>
                <c:pt idx="1">
                  <c:v>90.26</c:v>
                </c:pt>
                <c:pt idx="2">
                  <c:v>90.69</c:v>
                </c:pt>
                <c:pt idx="3">
                  <c:v>90.91</c:v>
                </c:pt>
                <c:pt idx="4">
                  <c:v>91.11</c:v>
                </c:pt>
              </c:numCache>
            </c:numRef>
          </c:val>
          <c:smooth val="0"/>
        </c:ser>
        <c:dLbls>
          <c:showLegendKey val="0"/>
          <c:showVal val="0"/>
          <c:showCatName val="0"/>
          <c:showSerName val="0"/>
          <c:showPercent val="0"/>
          <c:showBubbleSize val="0"/>
        </c:dLbls>
        <c:marker val="1"/>
        <c:smooth val="0"/>
        <c:axId val="101920128"/>
        <c:axId val="101955072"/>
      </c:lineChart>
      <c:dateAx>
        <c:axId val="101920128"/>
        <c:scaling>
          <c:orientation val="minMax"/>
        </c:scaling>
        <c:delete val="1"/>
        <c:axPos val="b"/>
        <c:numFmt formatCode="ge" sourceLinked="1"/>
        <c:majorTickMark val="none"/>
        <c:minorTickMark val="none"/>
        <c:tickLblPos val="none"/>
        <c:crossAx val="101955072"/>
        <c:crosses val="autoZero"/>
        <c:auto val="1"/>
        <c:lblOffset val="100"/>
        <c:baseTimeUnit val="years"/>
      </c:dateAx>
      <c:valAx>
        <c:axId val="10195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2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89.87</c:v>
                </c:pt>
                <c:pt idx="1">
                  <c:v>91.06</c:v>
                </c:pt>
                <c:pt idx="2">
                  <c:v>91.85</c:v>
                </c:pt>
                <c:pt idx="3">
                  <c:v>93.12</c:v>
                </c:pt>
                <c:pt idx="4">
                  <c:v>94.37</c:v>
                </c:pt>
              </c:numCache>
            </c:numRef>
          </c:val>
        </c:ser>
        <c:dLbls>
          <c:showLegendKey val="0"/>
          <c:showVal val="0"/>
          <c:showCatName val="0"/>
          <c:showSerName val="0"/>
          <c:showPercent val="0"/>
          <c:showBubbleSize val="0"/>
        </c:dLbls>
        <c:gapWidth val="150"/>
        <c:axId val="101383168"/>
        <c:axId val="10152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383168"/>
        <c:axId val="101524608"/>
      </c:lineChart>
      <c:dateAx>
        <c:axId val="101383168"/>
        <c:scaling>
          <c:orientation val="minMax"/>
        </c:scaling>
        <c:delete val="1"/>
        <c:axPos val="b"/>
        <c:numFmt formatCode="ge" sourceLinked="1"/>
        <c:majorTickMark val="none"/>
        <c:minorTickMark val="none"/>
        <c:tickLblPos val="none"/>
        <c:crossAx val="101524608"/>
        <c:crosses val="autoZero"/>
        <c:auto val="1"/>
        <c:lblOffset val="100"/>
        <c:baseTimeUnit val="years"/>
      </c:dateAx>
      <c:valAx>
        <c:axId val="10152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8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546624"/>
        <c:axId val="101561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546624"/>
        <c:axId val="101561088"/>
      </c:lineChart>
      <c:dateAx>
        <c:axId val="101546624"/>
        <c:scaling>
          <c:orientation val="minMax"/>
        </c:scaling>
        <c:delete val="1"/>
        <c:axPos val="b"/>
        <c:numFmt formatCode="ge" sourceLinked="1"/>
        <c:majorTickMark val="none"/>
        <c:minorTickMark val="none"/>
        <c:tickLblPos val="none"/>
        <c:crossAx val="101561088"/>
        <c:crosses val="autoZero"/>
        <c:auto val="1"/>
        <c:lblOffset val="100"/>
        <c:baseTimeUnit val="years"/>
      </c:dateAx>
      <c:valAx>
        <c:axId val="10156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4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665024"/>
        <c:axId val="10166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665024"/>
        <c:axId val="101667200"/>
      </c:lineChart>
      <c:dateAx>
        <c:axId val="101665024"/>
        <c:scaling>
          <c:orientation val="minMax"/>
        </c:scaling>
        <c:delete val="1"/>
        <c:axPos val="b"/>
        <c:numFmt formatCode="ge" sourceLinked="1"/>
        <c:majorTickMark val="none"/>
        <c:minorTickMark val="none"/>
        <c:tickLblPos val="none"/>
        <c:crossAx val="101667200"/>
        <c:crosses val="autoZero"/>
        <c:auto val="1"/>
        <c:lblOffset val="100"/>
        <c:baseTimeUnit val="years"/>
      </c:dateAx>
      <c:valAx>
        <c:axId val="10166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6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075648"/>
        <c:axId val="104077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075648"/>
        <c:axId val="104077568"/>
      </c:lineChart>
      <c:dateAx>
        <c:axId val="104075648"/>
        <c:scaling>
          <c:orientation val="minMax"/>
        </c:scaling>
        <c:delete val="1"/>
        <c:axPos val="b"/>
        <c:numFmt formatCode="ge" sourceLinked="1"/>
        <c:majorTickMark val="none"/>
        <c:minorTickMark val="none"/>
        <c:tickLblPos val="none"/>
        <c:crossAx val="104077568"/>
        <c:crosses val="autoZero"/>
        <c:auto val="1"/>
        <c:lblOffset val="100"/>
        <c:baseTimeUnit val="years"/>
      </c:dateAx>
      <c:valAx>
        <c:axId val="10407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7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108032"/>
        <c:axId val="10410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108032"/>
        <c:axId val="104109952"/>
      </c:lineChart>
      <c:dateAx>
        <c:axId val="104108032"/>
        <c:scaling>
          <c:orientation val="minMax"/>
        </c:scaling>
        <c:delete val="1"/>
        <c:axPos val="b"/>
        <c:numFmt formatCode="ge" sourceLinked="1"/>
        <c:majorTickMark val="none"/>
        <c:minorTickMark val="none"/>
        <c:tickLblPos val="none"/>
        <c:crossAx val="104109952"/>
        <c:crosses val="autoZero"/>
        <c:auto val="1"/>
        <c:lblOffset val="100"/>
        <c:baseTimeUnit val="years"/>
      </c:dateAx>
      <c:valAx>
        <c:axId val="10410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0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1079.79</c:v>
                </c:pt>
                <c:pt idx="1">
                  <c:v>954.72</c:v>
                </c:pt>
                <c:pt idx="2">
                  <c:v>972.37</c:v>
                </c:pt>
                <c:pt idx="3">
                  <c:v>871.1</c:v>
                </c:pt>
                <c:pt idx="4">
                  <c:v>746.3</c:v>
                </c:pt>
              </c:numCache>
            </c:numRef>
          </c:val>
        </c:ser>
        <c:dLbls>
          <c:showLegendKey val="0"/>
          <c:showVal val="0"/>
          <c:showCatName val="0"/>
          <c:showSerName val="0"/>
          <c:showPercent val="0"/>
          <c:showBubbleSize val="0"/>
        </c:dLbls>
        <c:gapWidth val="150"/>
        <c:axId val="101732736"/>
        <c:axId val="10173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980.73</c:v>
                </c:pt>
                <c:pt idx="1">
                  <c:v>936.66</c:v>
                </c:pt>
                <c:pt idx="2">
                  <c:v>918.88</c:v>
                </c:pt>
                <c:pt idx="3">
                  <c:v>885.97</c:v>
                </c:pt>
                <c:pt idx="4">
                  <c:v>854.16</c:v>
                </c:pt>
              </c:numCache>
            </c:numRef>
          </c:val>
          <c:smooth val="0"/>
        </c:ser>
        <c:dLbls>
          <c:showLegendKey val="0"/>
          <c:showVal val="0"/>
          <c:showCatName val="0"/>
          <c:showSerName val="0"/>
          <c:showPercent val="0"/>
          <c:showBubbleSize val="0"/>
        </c:dLbls>
        <c:marker val="1"/>
        <c:smooth val="0"/>
        <c:axId val="101732736"/>
        <c:axId val="101734272"/>
      </c:lineChart>
      <c:dateAx>
        <c:axId val="101732736"/>
        <c:scaling>
          <c:orientation val="minMax"/>
        </c:scaling>
        <c:delete val="1"/>
        <c:axPos val="b"/>
        <c:numFmt formatCode="ge" sourceLinked="1"/>
        <c:majorTickMark val="none"/>
        <c:minorTickMark val="none"/>
        <c:tickLblPos val="none"/>
        <c:crossAx val="101734272"/>
        <c:crosses val="autoZero"/>
        <c:auto val="1"/>
        <c:lblOffset val="100"/>
        <c:baseTimeUnit val="years"/>
      </c:dateAx>
      <c:valAx>
        <c:axId val="10173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3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85.63</c:v>
                </c:pt>
                <c:pt idx="1">
                  <c:v>87.97</c:v>
                </c:pt>
                <c:pt idx="2">
                  <c:v>89.23</c:v>
                </c:pt>
                <c:pt idx="3">
                  <c:v>91.12</c:v>
                </c:pt>
                <c:pt idx="4">
                  <c:v>92.69</c:v>
                </c:pt>
              </c:numCache>
            </c:numRef>
          </c:val>
        </c:ser>
        <c:dLbls>
          <c:showLegendKey val="0"/>
          <c:showVal val="0"/>
          <c:showCatName val="0"/>
          <c:showSerName val="0"/>
          <c:showPercent val="0"/>
          <c:showBubbleSize val="0"/>
        </c:dLbls>
        <c:gapWidth val="150"/>
        <c:axId val="101741696"/>
        <c:axId val="101743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88.45</c:v>
                </c:pt>
                <c:pt idx="1">
                  <c:v>88.44</c:v>
                </c:pt>
                <c:pt idx="2">
                  <c:v>88.2</c:v>
                </c:pt>
                <c:pt idx="3">
                  <c:v>89.94</c:v>
                </c:pt>
                <c:pt idx="4">
                  <c:v>93.13</c:v>
                </c:pt>
              </c:numCache>
            </c:numRef>
          </c:val>
          <c:smooth val="0"/>
        </c:ser>
        <c:dLbls>
          <c:showLegendKey val="0"/>
          <c:showVal val="0"/>
          <c:showCatName val="0"/>
          <c:showSerName val="0"/>
          <c:showPercent val="0"/>
          <c:showBubbleSize val="0"/>
        </c:dLbls>
        <c:marker val="1"/>
        <c:smooth val="0"/>
        <c:axId val="101741696"/>
        <c:axId val="101743616"/>
      </c:lineChart>
      <c:dateAx>
        <c:axId val="101741696"/>
        <c:scaling>
          <c:orientation val="minMax"/>
        </c:scaling>
        <c:delete val="1"/>
        <c:axPos val="b"/>
        <c:numFmt formatCode="ge" sourceLinked="1"/>
        <c:majorTickMark val="none"/>
        <c:minorTickMark val="none"/>
        <c:tickLblPos val="none"/>
        <c:crossAx val="101743616"/>
        <c:crosses val="autoZero"/>
        <c:auto val="1"/>
        <c:lblOffset val="100"/>
        <c:baseTimeUnit val="years"/>
      </c:dateAx>
      <c:valAx>
        <c:axId val="10174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4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248.25</c:v>
                </c:pt>
                <c:pt idx="1">
                  <c:v>242.17</c:v>
                </c:pt>
                <c:pt idx="2">
                  <c:v>238.85</c:v>
                </c:pt>
                <c:pt idx="3">
                  <c:v>234.68</c:v>
                </c:pt>
                <c:pt idx="4">
                  <c:v>237.03</c:v>
                </c:pt>
              </c:numCache>
            </c:numRef>
          </c:val>
        </c:ser>
        <c:dLbls>
          <c:showLegendKey val="0"/>
          <c:showVal val="0"/>
          <c:showCatName val="0"/>
          <c:showSerName val="0"/>
          <c:showPercent val="0"/>
          <c:showBubbleSize val="0"/>
        </c:dLbls>
        <c:gapWidth val="150"/>
        <c:axId val="101863808"/>
        <c:axId val="101865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167.63</c:v>
                </c:pt>
                <c:pt idx="1">
                  <c:v>169.89</c:v>
                </c:pt>
                <c:pt idx="2">
                  <c:v>171.78</c:v>
                </c:pt>
                <c:pt idx="3">
                  <c:v>168.57</c:v>
                </c:pt>
                <c:pt idx="4">
                  <c:v>167.97</c:v>
                </c:pt>
              </c:numCache>
            </c:numRef>
          </c:val>
          <c:smooth val="0"/>
        </c:ser>
        <c:dLbls>
          <c:showLegendKey val="0"/>
          <c:showVal val="0"/>
          <c:showCatName val="0"/>
          <c:showSerName val="0"/>
          <c:showPercent val="0"/>
          <c:showBubbleSize val="0"/>
        </c:dLbls>
        <c:marker val="1"/>
        <c:smooth val="0"/>
        <c:axId val="101863808"/>
        <c:axId val="101865728"/>
      </c:lineChart>
      <c:dateAx>
        <c:axId val="101863808"/>
        <c:scaling>
          <c:orientation val="minMax"/>
        </c:scaling>
        <c:delete val="1"/>
        <c:axPos val="b"/>
        <c:numFmt formatCode="ge" sourceLinked="1"/>
        <c:majorTickMark val="none"/>
        <c:minorTickMark val="none"/>
        <c:tickLblPos val="none"/>
        <c:crossAx val="101865728"/>
        <c:crosses val="autoZero"/>
        <c:auto val="1"/>
        <c:lblOffset val="100"/>
        <c:baseTimeUnit val="years"/>
      </c:dateAx>
      <c:valAx>
        <c:axId val="10186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6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43"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酒田市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Bd1</v>
      </c>
      <c r="X8" s="46"/>
      <c r="Y8" s="46"/>
      <c r="Z8" s="46"/>
      <c r="AA8" s="46"/>
      <c r="AB8" s="46"/>
      <c r="AC8" s="46"/>
      <c r="AD8" s="3"/>
      <c r="AE8" s="3"/>
      <c r="AF8" s="3"/>
      <c r="AG8" s="3"/>
      <c r="AH8" s="3"/>
      <c r="AI8" s="3"/>
      <c r="AJ8" s="3"/>
      <c r="AK8" s="3"/>
      <c r="AL8" s="47">
        <f>データ!R6</f>
        <v>108098</v>
      </c>
      <c r="AM8" s="47"/>
      <c r="AN8" s="47"/>
      <c r="AO8" s="47"/>
      <c r="AP8" s="47"/>
      <c r="AQ8" s="47"/>
      <c r="AR8" s="47"/>
      <c r="AS8" s="47"/>
      <c r="AT8" s="43">
        <f>データ!S6</f>
        <v>602.97</v>
      </c>
      <c r="AU8" s="43"/>
      <c r="AV8" s="43"/>
      <c r="AW8" s="43"/>
      <c r="AX8" s="43"/>
      <c r="AY8" s="43"/>
      <c r="AZ8" s="43"/>
      <c r="BA8" s="43"/>
      <c r="BB8" s="43">
        <f>データ!T6</f>
        <v>179.28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73</v>
      </c>
      <c r="Q10" s="43"/>
      <c r="R10" s="43"/>
      <c r="S10" s="43"/>
      <c r="T10" s="43"/>
      <c r="U10" s="43"/>
      <c r="V10" s="43"/>
      <c r="W10" s="43">
        <f>データ!P6</f>
        <v>85.77</v>
      </c>
      <c r="X10" s="43"/>
      <c r="Y10" s="43"/>
      <c r="Z10" s="43"/>
      <c r="AA10" s="43"/>
      <c r="AB10" s="43"/>
      <c r="AC10" s="43"/>
      <c r="AD10" s="47">
        <f>データ!Q6</f>
        <v>4050</v>
      </c>
      <c r="AE10" s="47"/>
      <c r="AF10" s="47"/>
      <c r="AG10" s="47"/>
      <c r="AH10" s="47"/>
      <c r="AI10" s="47"/>
      <c r="AJ10" s="47"/>
      <c r="AK10" s="2"/>
      <c r="AL10" s="47">
        <f>データ!U6</f>
        <v>78380</v>
      </c>
      <c r="AM10" s="47"/>
      <c r="AN10" s="47"/>
      <c r="AO10" s="47"/>
      <c r="AP10" s="47"/>
      <c r="AQ10" s="47"/>
      <c r="AR10" s="47"/>
      <c r="AS10" s="47"/>
      <c r="AT10" s="43">
        <f>データ!V6</f>
        <v>22.47</v>
      </c>
      <c r="AU10" s="43"/>
      <c r="AV10" s="43"/>
      <c r="AW10" s="43"/>
      <c r="AX10" s="43"/>
      <c r="AY10" s="43"/>
      <c r="AZ10" s="43"/>
      <c r="BA10" s="43"/>
      <c r="BB10" s="43">
        <f>データ!W6</f>
        <v>3488.21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62049</v>
      </c>
      <c r="D6" s="31">
        <f t="shared" si="3"/>
        <v>47</v>
      </c>
      <c r="E6" s="31">
        <f t="shared" si="3"/>
        <v>17</v>
      </c>
      <c r="F6" s="31">
        <f t="shared" si="3"/>
        <v>1</v>
      </c>
      <c r="G6" s="31">
        <f t="shared" si="3"/>
        <v>0</v>
      </c>
      <c r="H6" s="31" t="str">
        <f t="shared" si="3"/>
        <v>山形県　酒田市</v>
      </c>
      <c r="I6" s="31" t="str">
        <f t="shared" si="3"/>
        <v>法非適用</v>
      </c>
      <c r="J6" s="31" t="str">
        <f t="shared" si="3"/>
        <v>下水道事業</v>
      </c>
      <c r="K6" s="31" t="str">
        <f t="shared" si="3"/>
        <v>公共下水道</v>
      </c>
      <c r="L6" s="31" t="str">
        <f t="shared" si="3"/>
        <v>Bd1</v>
      </c>
      <c r="M6" s="32" t="str">
        <f t="shared" si="3"/>
        <v>-</v>
      </c>
      <c r="N6" s="32" t="str">
        <f t="shared" si="3"/>
        <v>該当数値なし</v>
      </c>
      <c r="O6" s="32">
        <f t="shared" si="3"/>
        <v>73</v>
      </c>
      <c r="P6" s="32">
        <f t="shared" si="3"/>
        <v>85.77</v>
      </c>
      <c r="Q6" s="32">
        <f t="shared" si="3"/>
        <v>4050</v>
      </c>
      <c r="R6" s="32">
        <f t="shared" si="3"/>
        <v>108098</v>
      </c>
      <c r="S6" s="32">
        <f t="shared" si="3"/>
        <v>602.97</v>
      </c>
      <c r="T6" s="32">
        <f t="shared" si="3"/>
        <v>179.28</v>
      </c>
      <c r="U6" s="32">
        <f t="shared" si="3"/>
        <v>78380</v>
      </c>
      <c r="V6" s="32">
        <f t="shared" si="3"/>
        <v>22.47</v>
      </c>
      <c r="W6" s="32">
        <f t="shared" si="3"/>
        <v>3488.21</v>
      </c>
      <c r="X6" s="33">
        <f>IF(X7="",NA(),X7)</f>
        <v>89.87</v>
      </c>
      <c r="Y6" s="33">
        <f t="shared" ref="Y6:AG6" si="4">IF(Y7="",NA(),Y7)</f>
        <v>91.06</v>
      </c>
      <c r="Z6" s="33">
        <f t="shared" si="4"/>
        <v>91.85</v>
      </c>
      <c r="AA6" s="33">
        <f t="shared" si="4"/>
        <v>93.12</v>
      </c>
      <c r="AB6" s="33">
        <f t="shared" si="4"/>
        <v>94.37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1079.79</v>
      </c>
      <c r="BF6" s="33">
        <f t="shared" ref="BF6:BN6" si="7">IF(BF7="",NA(),BF7)</f>
        <v>954.72</v>
      </c>
      <c r="BG6" s="33">
        <f t="shared" si="7"/>
        <v>972.37</v>
      </c>
      <c r="BH6" s="33">
        <f t="shared" si="7"/>
        <v>871.1</v>
      </c>
      <c r="BI6" s="33">
        <f t="shared" si="7"/>
        <v>746.3</v>
      </c>
      <c r="BJ6" s="33">
        <f t="shared" si="7"/>
        <v>980.73</v>
      </c>
      <c r="BK6" s="33">
        <f t="shared" si="7"/>
        <v>936.66</v>
      </c>
      <c r="BL6" s="33">
        <f t="shared" si="7"/>
        <v>918.88</v>
      </c>
      <c r="BM6" s="33">
        <f t="shared" si="7"/>
        <v>885.97</v>
      </c>
      <c r="BN6" s="33">
        <f t="shared" si="7"/>
        <v>854.16</v>
      </c>
      <c r="BO6" s="32" t="str">
        <f>IF(BO7="","",IF(BO7="-","【-】","【"&amp;SUBSTITUTE(TEXT(BO7,"#,##0.00"),"-","△")&amp;"】"))</f>
        <v>【776.35】</v>
      </c>
      <c r="BP6" s="33">
        <f>IF(BP7="",NA(),BP7)</f>
        <v>85.63</v>
      </c>
      <c r="BQ6" s="33">
        <f t="shared" ref="BQ6:BY6" si="8">IF(BQ7="",NA(),BQ7)</f>
        <v>87.97</v>
      </c>
      <c r="BR6" s="33">
        <f t="shared" si="8"/>
        <v>89.23</v>
      </c>
      <c r="BS6" s="33">
        <f t="shared" si="8"/>
        <v>91.12</v>
      </c>
      <c r="BT6" s="33">
        <f t="shared" si="8"/>
        <v>92.69</v>
      </c>
      <c r="BU6" s="33">
        <f t="shared" si="8"/>
        <v>88.45</v>
      </c>
      <c r="BV6" s="33">
        <f t="shared" si="8"/>
        <v>88.44</v>
      </c>
      <c r="BW6" s="33">
        <f t="shared" si="8"/>
        <v>88.2</v>
      </c>
      <c r="BX6" s="33">
        <f t="shared" si="8"/>
        <v>89.94</v>
      </c>
      <c r="BY6" s="33">
        <f t="shared" si="8"/>
        <v>93.13</v>
      </c>
      <c r="BZ6" s="32" t="str">
        <f>IF(BZ7="","",IF(BZ7="-","【-】","【"&amp;SUBSTITUTE(TEXT(BZ7,"#,##0.00"),"-","△")&amp;"】"))</f>
        <v>【96.57】</v>
      </c>
      <c r="CA6" s="33">
        <f>IF(CA7="",NA(),CA7)</f>
        <v>248.25</v>
      </c>
      <c r="CB6" s="33">
        <f t="shared" ref="CB6:CJ6" si="9">IF(CB7="",NA(),CB7)</f>
        <v>242.17</v>
      </c>
      <c r="CC6" s="33">
        <f t="shared" si="9"/>
        <v>238.85</v>
      </c>
      <c r="CD6" s="33">
        <f t="shared" si="9"/>
        <v>234.68</v>
      </c>
      <c r="CE6" s="33">
        <f t="shared" si="9"/>
        <v>237.03</v>
      </c>
      <c r="CF6" s="33">
        <f t="shared" si="9"/>
        <v>167.63</v>
      </c>
      <c r="CG6" s="33">
        <f t="shared" si="9"/>
        <v>169.89</v>
      </c>
      <c r="CH6" s="33">
        <f t="shared" si="9"/>
        <v>171.78</v>
      </c>
      <c r="CI6" s="33">
        <f t="shared" si="9"/>
        <v>168.57</v>
      </c>
      <c r="CJ6" s="33">
        <f t="shared" si="9"/>
        <v>167.97</v>
      </c>
      <c r="CK6" s="32" t="str">
        <f>IF(CK7="","",IF(CK7="-","【-】","【"&amp;SUBSTITUTE(TEXT(CK7,"#,##0.00"),"-","△")&amp;"】"))</f>
        <v>【142.28】</v>
      </c>
      <c r="CL6" s="33">
        <f>IF(CL7="",NA(),CL7)</f>
        <v>80.39</v>
      </c>
      <c r="CM6" s="33">
        <f t="shared" ref="CM6:CU6" si="10">IF(CM7="",NA(),CM7)</f>
        <v>95.98</v>
      </c>
      <c r="CN6" s="33">
        <f t="shared" si="10"/>
        <v>79.31</v>
      </c>
      <c r="CO6" s="33">
        <f t="shared" si="10"/>
        <v>58.01</v>
      </c>
      <c r="CP6" s="33">
        <f t="shared" si="10"/>
        <v>58.54</v>
      </c>
      <c r="CQ6" s="33">
        <f t="shared" si="10"/>
        <v>62.39</v>
      </c>
      <c r="CR6" s="33">
        <f t="shared" si="10"/>
        <v>62.55</v>
      </c>
      <c r="CS6" s="33">
        <f t="shared" si="10"/>
        <v>62.27</v>
      </c>
      <c r="CT6" s="33">
        <f t="shared" si="10"/>
        <v>64.12</v>
      </c>
      <c r="CU6" s="33">
        <f t="shared" si="10"/>
        <v>64.87</v>
      </c>
      <c r="CV6" s="32" t="str">
        <f>IF(CV7="","",IF(CV7="-","【-】","【"&amp;SUBSTITUTE(TEXT(CV7,"#,##0.00"),"-","△")&amp;"】"))</f>
        <v>【60.35】</v>
      </c>
      <c r="CW6" s="33">
        <f>IF(CW7="",NA(),CW7)</f>
        <v>80.930000000000007</v>
      </c>
      <c r="CX6" s="33">
        <f t="shared" ref="CX6:DF6" si="11">IF(CX7="",NA(),CX7)</f>
        <v>82.28</v>
      </c>
      <c r="CY6" s="33">
        <f t="shared" si="11"/>
        <v>81.96</v>
      </c>
      <c r="CZ6" s="33">
        <f t="shared" si="11"/>
        <v>83.37</v>
      </c>
      <c r="DA6" s="33">
        <f t="shared" si="11"/>
        <v>84.87</v>
      </c>
      <c r="DB6" s="33">
        <f t="shared" si="11"/>
        <v>89.79</v>
      </c>
      <c r="DC6" s="33">
        <f t="shared" si="11"/>
        <v>90.26</v>
      </c>
      <c r="DD6" s="33">
        <f t="shared" si="11"/>
        <v>90.69</v>
      </c>
      <c r="DE6" s="33">
        <f t="shared" si="11"/>
        <v>90.91</v>
      </c>
      <c r="DF6" s="33">
        <f t="shared" si="11"/>
        <v>91.11</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0.04</v>
      </c>
      <c r="EJ6" s="33">
        <f t="shared" si="14"/>
        <v>0.04</v>
      </c>
      <c r="EK6" s="33">
        <f t="shared" si="14"/>
        <v>0.08</v>
      </c>
      <c r="EL6" s="33">
        <f t="shared" si="14"/>
        <v>7.0000000000000007E-2</v>
      </c>
      <c r="EM6" s="33">
        <f t="shared" si="14"/>
        <v>0.1</v>
      </c>
      <c r="EN6" s="32" t="str">
        <f>IF(EN7="","",IF(EN7="-","【-】","【"&amp;SUBSTITUTE(TEXT(EN7,"#,##0.00"),"-","△")&amp;"】"))</f>
        <v>【0.17】</v>
      </c>
    </row>
    <row r="7" spans="1:144" s="34" customFormat="1">
      <c r="A7" s="26"/>
      <c r="B7" s="35">
        <v>2014</v>
      </c>
      <c r="C7" s="35">
        <v>62049</v>
      </c>
      <c r="D7" s="35">
        <v>47</v>
      </c>
      <c r="E7" s="35">
        <v>17</v>
      </c>
      <c r="F7" s="35">
        <v>1</v>
      </c>
      <c r="G7" s="35">
        <v>0</v>
      </c>
      <c r="H7" s="35" t="s">
        <v>96</v>
      </c>
      <c r="I7" s="35" t="s">
        <v>97</v>
      </c>
      <c r="J7" s="35" t="s">
        <v>98</v>
      </c>
      <c r="K7" s="35" t="s">
        <v>99</v>
      </c>
      <c r="L7" s="35" t="s">
        <v>100</v>
      </c>
      <c r="M7" s="36" t="s">
        <v>101</v>
      </c>
      <c r="N7" s="36" t="s">
        <v>102</v>
      </c>
      <c r="O7" s="36">
        <v>73</v>
      </c>
      <c r="P7" s="36">
        <v>85.77</v>
      </c>
      <c r="Q7" s="36">
        <v>4050</v>
      </c>
      <c r="R7" s="36">
        <v>108098</v>
      </c>
      <c r="S7" s="36">
        <v>602.97</v>
      </c>
      <c r="T7" s="36">
        <v>179.28</v>
      </c>
      <c r="U7" s="36">
        <v>78380</v>
      </c>
      <c r="V7" s="36">
        <v>22.47</v>
      </c>
      <c r="W7" s="36">
        <v>3488.21</v>
      </c>
      <c r="X7" s="36">
        <v>89.87</v>
      </c>
      <c r="Y7" s="36">
        <v>91.06</v>
      </c>
      <c r="Z7" s="36">
        <v>91.85</v>
      </c>
      <c r="AA7" s="36">
        <v>93.12</v>
      </c>
      <c r="AB7" s="36">
        <v>94.37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1079.79</v>
      </c>
      <c r="BF7" s="36">
        <v>954.72</v>
      </c>
      <c r="BG7" s="36">
        <v>972.37</v>
      </c>
      <c r="BH7" s="36">
        <v>871.1</v>
      </c>
      <c r="BI7" s="36">
        <v>746.3</v>
      </c>
      <c r="BJ7" s="36">
        <v>980.73</v>
      </c>
      <c r="BK7" s="36">
        <v>936.66</v>
      </c>
      <c r="BL7" s="36">
        <v>918.88</v>
      </c>
      <c r="BM7" s="36">
        <v>885.97</v>
      </c>
      <c r="BN7" s="36">
        <v>854.16</v>
      </c>
      <c r="BO7" s="36">
        <v>776.35</v>
      </c>
      <c r="BP7" s="36">
        <v>85.63</v>
      </c>
      <c r="BQ7" s="36">
        <v>87.97</v>
      </c>
      <c r="BR7" s="36">
        <v>89.23</v>
      </c>
      <c r="BS7" s="36">
        <v>91.12</v>
      </c>
      <c r="BT7" s="36">
        <v>92.69</v>
      </c>
      <c r="BU7" s="36">
        <v>88.45</v>
      </c>
      <c r="BV7" s="36">
        <v>88.44</v>
      </c>
      <c r="BW7" s="36">
        <v>88.2</v>
      </c>
      <c r="BX7" s="36">
        <v>89.94</v>
      </c>
      <c r="BY7" s="36">
        <v>93.13</v>
      </c>
      <c r="BZ7" s="36">
        <v>96.57</v>
      </c>
      <c r="CA7" s="36">
        <v>248.25</v>
      </c>
      <c r="CB7" s="36">
        <v>242.17</v>
      </c>
      <c r="CC7" s="36">
        <v>238.85</v>
      </c>
      <c r="CD7" s="36">
        <v>234.68</v>
      </c>
      <c r="CE7" s="36">
        <v>237.03</v>
      </c>
      <c r="CF7" s="36">
        <v>167.63</v>
      </c>
      <c r="CG7" s="36">
        <v>169.89</v>
      </c>
      <c r="CH7" s="36">
        <v>171.78</v>
      </c>
      <c r="CI7" s="36">
        <v>168.57</v>
      </c>
      <c r="CJ7" s="36">
        <v>167.97</v>
      </c>
      <c r="CK7" s="36">
        <v>142.28</v>
      </c>
      <c r="CL7" s="36">
        <v>80.39</v>
      </c>
      <c r="CM7" s="36">
        <v>95.98</v>
      </c>
      <c r="CN7" s="36">
        <v>79.31</v>
      </c>
      <c r="CO7" s="36">
        <v>58.01</v>
      </c>
      <c r="CP7" s="36">
        <v>58.54</v>
      </c>
      <c r="CQ7" s="36">
        <v>62.39</v>
      </c>
      <c r="CR7" s="36">
        <v>62.55</v>
      </c>
      <c r="CS7" s="36">
        <v>62.27</v>
      </c>
      <c r="CT7" s="36">
        <v>64.12</v>
      </c>
      <c r="CU7" s="36">
        <v>64.87</v>
      </c>
      <c r="CV7" s="36">
        <v>60.35</v>
      </c>
      <c r="CW7" s="36">
        <v>80.930000000000007</v>
      </c>
      <c r="CX7" s="36">
        <v>82.28</v>
      </c>
      <c r="CY7" s="36">
        <v>81.96</v>
      </c>
      <c r="CZ7" s="36">
        <v>83.37</v>
      </c>
      <c r="DA7" s="36">
        <v>84.87</v>
      </c>
      <c r="DB7" s="36">
        <v>89.79</v>
      </c>
      <c r="DC7" s="36">
        <v>90.26</v>
      </c>
      <c r="DD7" s="36">
        <v>90.69</v>
      </c>
      <c r="DE7" s="36">
        <v>90.91</v>
      </c>
      <c r="DF7" s="36">
        <v>91.11</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0.04</v>
      </c>
      <c r="EJ7" s="36">
        <v>0.04</v>
      </c>
      <c r="EK7" s="36">
        <v>0.08</v>
      </c>
      <c r="EL7" s="36">
        <v>7.0000000000000007E-2</v>
      </c>
      <c r="EM7" s="36">
        <v>0.1</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cp:lastPrinted>2016-02-22T04:48:18Z</cp:lastPrinted>
  <dcterms:created xsi:type="dcterms:W3CDTF">2016-02-03T08:47:34Z</dcterms:created>
  <dcterms:modified xsi:type="dcterms:W3CDTF">2016-02-22T04:48:18Z</dcterms:modified>
  <cp:category/>
</cp:coreProperties>
</file>