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<sst xmlns="http://schemas.openxmlformats.org/spreadsheetml/2006/main" count="221" uniqueCount="110">
  <si>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</si>
  <si>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</si>
  <si>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</si>
  <si>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</si>
  <si>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</si>
  <si>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</si>
  <si>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</si>
  <si>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</si>
  <si>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</si>
  <si>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</si>
  <si>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</si>
  <si>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</si>
  <si>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</si>
  <si>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</si>
  <si>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</si>
  <si>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</si>
  <si>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</si>
  <si>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</si>
  <si>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</si>
  <si>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</si>
  <si>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</si>
  <si>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</si>
  <si>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</si>
  <si>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</si>
  <si>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</si>
  <si>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</si>
  <si>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</si>
  <si>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</si>
  <si>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</si>
  <si>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</si>
  <si>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</si>
  <si>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</si>
  <si>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</si>
  <si>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</si>
  <si>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</si>
  <si>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</si>
  <si>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</si>
  <si>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</si>
  <si>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</si>
  <si>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</si>
  <si>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</si>
  <si>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</si>
  <si>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</si>
  <si>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</si>
  <si>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</si>
  <si>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</si>
  <si>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</si>
  <si>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</si>
  <si>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</si>
  <si>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</si>
  <si>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</si>
  <si>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</si>
  <si>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</si>
  <si>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</si>
  <si>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</si>
  <si>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</si>
  <si>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</si>
  <si>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</si>
  <si>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</si>
  <si>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</si>
  <si>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</si>
  <si>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</si>
  <si>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</si>
  <si>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</si>
  <si>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</si>
  <si>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</si>
  <si>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</si>
  <si>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</si>
  <si>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</si>
  <si>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</si>
  <si>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</si>
  <si>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</si>
  <si>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</si>
  <si>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</si>
  <si>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</si>
  <si>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</si>
  <si>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</si>
  <si>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</si>
  <si>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</si>
  <si>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</si>
  <si>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</si>
  <si>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</si>
  <si>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</si>
  <si>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</si>
  <si>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</si>
  <si>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</si>
  <si>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</si>
  <si>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</si>
  <si>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</si>
  <si>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</si>
  <si>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</si>
  <si>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</si>
  <si>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</si>
  <si>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</si>
  <si>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</si>
  <si>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金山町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</si>
  <si>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</si>
  <si>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</si>
  <si>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</si>
  <si>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</si>
  <si>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</si>
  <si>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</si>
  <si>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</si>
  <si>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</si>
  <si>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</si>
  <si>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</si>
  <si>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</si>
  <si>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農業集落排水施設は、明安処理区が昭和63年度、有屋処理区が平成6年度供用開始であるため、老朽化が進み診断調査を行い更新計画を策定する必要があります。</t>
    <rPh sb="1" eb="3">
      <t>ノウギョウ</t>
    </rPh>
    <rPh sb="3" eb="5">
      <t>シュウラク</t>
    </rPh>
    <rPh sb="5" eb="7">
      <t>ハイスイ</t>
    </rPh>
    <rPh sb="7" eb="9">
      <t>シセツ</t>
    </rPh>
    <rPh sb="11" eb="13">
      <t>メイアン</t>
    </rPh>
    <rPh sb="13" eb="15">
      <t>ショリ</t>
    </rPh>
    <rPh sb="15" eb="16">
      <t>ク</t>
    </rPh>
    <rPh sb="17" eb="19">
      <t>ショウワ</t>
    </rPh>
    <rPh sb="21" eb="22">
      <t>ネン</t>
    </rPh>
    <rPh sb="22" eb="23">
      <t>ド</t>
    </rPh>
    <rPh sb="24" eb="26">
      <t>アリヤ</t>
    </rPh>
    <rPh sb="26" eb="28">
      <t>ショリ</t>
    </rPh>
    <rPh sb="28" eb="29">
      <t>ク</t>
    </rPh>
    <rPh sb="30" eb="32">
      <t>ヘイセイ</t>
    </rPh>
    <rPh sb="33" eb="35">
      <t>ネンド</t>
    </rPh>
    <rPh sb="35" eb="37">
      <t>キョウヨウ</t>
    </rPh>
    <rPh sb="37" eb="39">
      <t>カイシ</t>
    </rPh>
    <rPh sb="45" eb="48">
      <t>ロウキュウカ</t>
    </rPh>
    <rPh sb="49" eb="50">
      <t>スス</t>
    </rPh>
    <rPh sb="51" eb="53">
      <t>シンダン</t>
    </rPh>
    <rPh sb="53" eb="55">
      <t>チョウサ</t>
    </rPh>
    <rPh sb="56" eb="57">
      <t>オコナ</t>
    </rPh>
    <rPh sb="58" eb="60">
      <t>コウシン</t>
    </rPh>
    <rPh sb="60" eb="62">
      <t>ケイカク</t>
    </rPh>
    <rPh sb="63" eb="65">
      <t>サクテイ</t>
    </rPh>
    <rPh sb="67" eb="69">
      <t>ヒツヨウ</t>
    </rPh>
    <phoneticPr fontId="4"/>
  </si>
  <si>
    <t>　農業集落排水会計は、現行料金では財源不足であり一般会計からの繰入金を経費に充てている状態である。収益的収支比率及び経費回収率共に低く、収益増加のために、料金改定を検討していく必要がある。
　また、処理施設（明安、有屋）及び管渠は、老朽化が進み維持経費が今後増加することが見込まれることから、平成27年度に診断調査の要望を行っています。それに伴い、処理施設の修繕・更新工事も増加するため、今後起債も増加する傾向にあると考えられます。</t>
    <rPh sb="1" eb="3">
      <t>ノウギョウ</t>
    </rPh>
    <rPh sb="3" eb="5">
      <t>シュウラク</t>
    </rPh>
    <rPh sb="5" eb="7">
      <t>ハイスイ</t>
    </rPh>
    <rPh sb="7" eb="9">
      <t>カイケイ</t>
    </rPh>
    <rPh sb="11" eb="13">
      <t>ゲンコウ</t>
    </rPh>
    <rPh sb="13" eb="15">
      <t>リョウキン</t>
    </rPh>
    <rPh sb="17" eb="19">
      <t>ザイゲン</t>
    </rPh>
    <rPh sb="19" eb="21">
      <t>フソク</t>
    </rPh>
    <rPh sb="24" eb="26">
      <t>イッパン</t>
    </rPh>
    <rPh sb="26" eb="28">
      <t>カイケイ</t>
    </rPh>
    <rPh sb="31" eb="33">
      <t>クリイレ</t>
    </rPh>
    <rPh sb="33" eb="34">
      <t>キン</t>
    </rPh>
    <rPh sb="35" eb="37">
      <t>ケイヒ</t>
    </rPh>
    <rPh sb="38" eb="39">
      <t>ア</t>
    </rPh>
    <rPh sb="43" eb="45">
      <t>ジョウタイ</t>
    </rPh>
    <rPh sb="49" eb="52">
      <t>シュウエキテキ</t>
    </rPh>
    <rPh sb="52" eb="54">
      <t>シュウシ</t>
    </rPh>
    <rPh sb="54" eb="56">
      <t>ヒリツ</t>
    </rPh>
    <rPh sb="56" eb="57">
      <t>オヨ</t>
    </rPh>
    <rPh sb="58" eb="60">
      <t>ケイヒ</t>
    </rPh>
    <rPh sb="60" eb="62">
      <t>カイシュウ</t>
    </rPh>
    <rPh sb="62" eb="63">
      <t>リツ</t>
    </rPh>
    <rPh sb="63" eb="64">
      <t>トモ</t>
    </rPh>
    <rPh sb="65" eb="66">
      <t>ヒク</t>
    </rPh>
    <rPh sb="68" eb="70">
      <t>シュウエキ</t>
    </rPh>
    <rPh sb="70" eb="72">
      <t>ゾウカ</t>
    </rPh>
    <rPh sb="77" eb="79">
      <t>リョウキン</t>
    </rPh>
    <rPh sb="79" eb="81">
      <t>カイテイ</t>
    </rPh>
    <rPh sb="82" eb="84">
      <t>ケントウ</t>
    </rPh>
    <rPh sb="88" eb="90">
      <t>ヒツヨウ</t>
    </rPh>
    <rPh sb="99" eb="101">
      <t>ショリ</t>
    </rPh>
    <rPh sb="101" eb="103">
      <t>シセツ</t>
    </rPh>
    <rPh sb="104" eb="106">
      <t>メイアン</t>
    </rPh>
    <rPh sb="107" eb="109">
      <t>アリヤ</t>
    </rPh>
    <rPh sb="110" eb="111">
      <t>オヨ</t>
    </rPh>
    <rPh sb="112" eb="114">
      <t>カンキョ</t>
    </rPh>
    <rPh sb="116" eb="118">
      <t>ロウキュウ</t>
    </rPh>
    <rPh sb="118" eb="119">
      <t>カ</t>
    </rPh>
    <rPh sb="120" eb="121">
      <t>スス</t>
    </rPh>
    <rPh sb="122" eb="124">
      <t>イジ</t>
    </rPh>
    <rPh sb="124" eb="126">
      <t>ケイヒ</t>
    </rPh>
    <rPh sb="127" eb="129">
      <t>コンゴ</t>
    </rPh>
    <rPh sb="129" eb="131">
      <t>ゾウカ</t>
    </rPh>
    <rPh sb="136" eb="138">
      <t>ミコ</t>
    </rPh>
    <rPh sb="146" eb="148">
      <t>ヘイセイ</t>
    </rPh>
    <rPh sb="150" eb="152">
      <t>ネンド</t>
    </rPh>
    <rPh sb="153" eb="155">
      <t>シンダン</t>
    </rPh>
    <rPh sb="155" eb="157">
      <t>チョウサ</t>
    </rPh>
    <rPh sb="158" eb="160">
      <t>ヨウボウ</t>
    </rPh>
    <rPh sb="161" eb="162">
      <t>オコナ</t>
    </rPh>
    <rPh sb="171" eb="172">
      <t>トモナ</t>
    </rPh>
    <rPh sb="174" eb="176">
      <t>ショリ</t>
    </rPh>
    <rPh sb="176" eb="178">
      <t>シセツ</t>
    </rPh>
    <rPh sb="179" eb="181">
      <t>シュウゼン</t>
    </rPh>
    <rPh sb="182" eb="184">
      <t>コウシン</t>
    </rPh>
    <rPh sb="184" eb="186">
      <t>コウジ</t>
    </rPh>
    <rPh sb="187" eb="189">
      <t>ゾウカ</t>
    </rPh>
    <rPh sb="194" eb="196">
      <t>コンゴ</t>
    </rPh>
    <rPh sb="196" eb="198">
      <t>キサイ</t>
    </rPh>
    <rPh sb="199" eb="201">
      <t>ゾウカ</t>
    </rPh>
    <rPh sb="203" eb="205">
      <t>ケイコウ</t>
    </rPh>
    <rPh sb="209" eb="210">
      <t>カンガ</t>
    </rPh>
    <phoneticPr fontId="4"/>
  </si>
  <si>
    <t>　農業集落排水事業は、昭和63年度の供用開始から平成27年度で27年が経過し施設の老朽化が進み、経年劣化による故障が増え維持経費が増加する傾向にあります。今後、町内処理区(有屋、明安）の調査診断を行い、施設の機能強化を図り適切な維持管理による維持経費削減を行っていくことを検討しております。
　さらに、料金改定の検討を行い収益増加を見込んでいく必要があります。</t>
    <rPh sb="77" eb="79">
      <t>コンゴ</t>
    </rPh>
    <rPh sb="80" eb="82">
      <t>チョウナイ</t>
    </rPh>
    <rPh sb="82" eb="84">
      <t>ショリ</t>
    </rPh>
    <rPh sb="84" eb="85">
      <t>ク</t>
    </rPh>
    <rPh sb="86" eb="88">
      <t>アリヤ</t>
    </rPh>
    <rPh sb="89" eb="91">
      <t>メイアン</t>
    </rPh>
    <rPh sb="93" eb="95">
      <t>チョウサ</t>
    </rPh>
    <rPh sb="95" eb="97">
      <t>シンダン</t>
    </rPh>
    <rPh sb="98" eb="99">
      <t>オコナ</t>
    </rPh>
    <rPh sb="101" eb="103">
      <t>シセツ</t>
    </rPh>
    <rPh sb="104" eb="106">
      <t>キノウ</t>
    </rPh>
    <rPh sb="106" eb="108">
      <t>キョウカ</t>
    </rPh>
    <rPh sb="109" eb="110">
      <t>ハカ</t>
    </rPh>
    <rPh sb="111" eb="113">
      <t>テキセツ</t>
    </rPh>
    <rPh sb="114" eb="116">
      <t>イジ</t>
    </rPh>
    <rPh sb="116" eb="118">
      <t>カンリ</t>
    </rPh>
    <rPh sb="121" eb="123">
      <t>イジ</t>
    </rPh>
    <rPh sb="123" eb="125">
      <t>ケイヒ</t>
    </rPh>
    <rPh sb="125" eb="127">
      <t>サクゲン</t>
    </rPh>
    <rPh sb="128" eb="129">
      <t>オコナ</t>
    </rPh>
    <rPh sb="136" eb="138">
      <t>ケントウ</t>
    </rPh>
    <rPh sb="151" eb="153">
      <t>リョウキン</t>
    </rPh>
    <rPh sb="153" eb="155">
      <t>カイテイ</t>
    </rPh>
    <rPh sb="156" eb="158">
      <t>ケントウ</t>
    </rPh>
    <rPh sb="159" eb="160">
      <t>オコナ</t>
    </rPh>
    <rPh sb="161" eb="163">
      <t>シュウエキ</t>
    </rPh>
    <rPh sb="163" eb="165">
      <t>ゾウカ</t>
    </rPh>
    <rPh sb="166" eb="168">
      <t>ミコ</t>
    </rPh>
    <rPh sb="172" eb="17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</si>
</sst>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8721664"/>
        <c:axId val="108723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108721664"/>
        <c:axId val="108723584"/>
      </c:lineChart>
      <c:dateAx>
        <c:axId val="108721664"/>
        <c:scaling>
          <c:orientation val="minMax"/>
        </c:scaling>
        <c:delete val="1"/>
        <c:axPos val="b"/>
        <c:numFmt formatCode="ge" sourceLinked="1"/>
        <c:majorTickMark val="none"/>
        <c:minorTickMark val="none"/>
        <c:tickLblPos val="none"/>
        <c:crossAx val="108723584"/>
        <c:crosses val="autoZero"/>
        <c:auto val="1"/>
        <c:lblOffset val="100"/>
        <c:baseTimeUnit val="years"/>
      </c:dateAx>
      <c:valAx>
        <c:axId val="10872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2166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67</c:v>
                </c:pt>
                <c:pt idx="1">
                  <c:v>66.569999999999993</c:v>
                </c:pt>
                <c:pt idx="2">
                  <c:v>65.27</c:v>
                </c:pt>
                <c:pt idx="3">
                  <c:v>63.39</c:v>
                </c:pt>
                <c:pt idx="4">
                  <c:v>63.1</c:v>
                </c:pt>
              </c:numCache>
            </c:numRef>
          </c:val>
        </c:ser>
        <c:dLbls>
          <c:showLegendKey val="0"/>
          <c:showVal val="0"/>
          <c:showCatName val="0"/>
          <c:showSerName val="0"/>
          <c:showPercent val="0"/>
          <c:showBubbleSize val="0"/>
        </c:dLbls>
        <c:gapWidth val="150"/>
        <c:axId val="31297536"/>
        <c:axId val="31299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31297536"/>
        <c:axId val="31299456"/>
      </c:lineChart>
      <c:dateAx>
        <c:axId val="31297536"/>
        <c:scaling>
          <c:orientation val="minMax"/>
        </c:scaling>
        <c:delete val="1"/>
        <c:axPos val="b"/>
        <c:numFmt formatCode="ge" sourceLinked="1"/>
        <c:majorTickMark val="none"/>
        <c:minorTickMark val="none"/>
        <c:tickLblPos val="none"/>
        <c:crossAx val="31299456"/>
        <c:crosses val="autoZero"/>
        <c:auto val="1"/>
        <c:lblOffset val="100"/>
        <c:baseTimeUnit val="years"/>
      </c:dateAx>
      <c:valAx>
        <c:axId val="3129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9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87.84</c:v>
                </c:pt>
                <c:pt idx="1">
                  <c:v>88.68</c:v>
                </c:pt>
                <c:pt idx="2">
                  <c:v>89.22</c:v>
                </c:pt>
                <c:pt idx="3">
                  <c:v>89.86</c:v>
                </c:pt>
                <c:pt idx="4">
                  <c:v>89.94</c:v>
                </c:pt>
              </c:numCache>
            </c:numRef>
          </c:val>
        </c:ser>
        <c:dLbls>
          <c:showLegendKey val="0"/>
          <c:showVal val="0"/>
          <c:showCatName val="0"/>
          <c:showSerName val="0"/>
          <c:showPercent val="0"/>
          <c:showBubbleSize val="0"/>
        </c:dLbls>
        <c:gapWidth val="150"/>
        <c:axId val="31325568"/>
        <c:axId val="3133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31325568"/>
        <c:axId val="31331840"/>
      </c:lineChart>
      <c:dateAx>
        <c:axId val="31325568"/>
        <c:scaling>
          <c:orientation val="minMax"/>
        </c:scaling>
        <c:delete val="1"/>
        <c:axPos val="b"/>
        <c:numFmt formatCode="ge" sourceLinked="1"/>
        <c:majorTickMark val="none"/>
        <c:minorTickMark val="none"/>
        <c:tickLblPos val="none"/>
        <c:crossAx val="31331840"/>
        <c:crosses val="autoZero"/>
        <c:auto val="1"/>
        <c:lblOffset val="100"/>
        <c:baseTimeUnit val="years"/>
      </c:dateAx>
      <c:valAx>
        <c:axId val="3133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25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63.95</c:v>
                </c:pt>
                <c:pt idx="1">
                  <c:v>50.87</c:v>
                </c:pt>
                <c:pt idx="2">
                  <c:v>51.57</c:v>
                </c:pt>
                <c:pt idx="3">
                  <c:v>48.93</c:v>
                </c:pt>
                <c:pt idx="4">
                  <c:v>93.12</c:v>
                </c:pt>
              </c:numCache>
            </c:numRef>
          </c:val>
        </c:ser>
        <c:dLbls>
          <c:showLegendKey val="0"/>
          <c:showVal val="0"/>
          <c:showCatName val="0"/>
          <c:showSerName val="0"/>
          <c:showPercent val="0"/>
          <c:showBubbleSize val="0"/>
        </c:dLbls>
        <c:gapWidth val="150"/>
        <c:axId val="187632640"/>
        <c:axId val="187655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632640"/>
        <c:axId val="187655296"/>
      </c:lineChart>
      <c:dateAx>
        <c:axId val="187632640"/>
        <c:scaling>
          <c:orientation val="minMax"/>
        </c:scaling>
        <c:delete val="1"/>
        <c:axPos val="b"/>
        <c:numFmt formatCode="ge" sourceLinked="1"/>
        <c:majorTickMark val="none"/>
        <c:minorTickMark val="none"/>
        <c:tickLblPos val="none"/>
        <c:crossAx val="187655296"/>
        <c:crosses val="autoZero"/>
        <c:auto val="1"/>
        <c:lblOffset val="100"/>
        <c:baseTimeUnit val="years"/>
      </c:dateAx>
      <c:valAx>
        <c:axId val="187655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63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5408256"/>
        <c:axId val="135414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5408256"/>
        <c:axId val="135414528"/>
      </c:lineChart>
      <c:dateAx>
        <c:axId val="135408256"/>
        <c:scaling>
          <c:orientation val="minMax"/>
        </c:scaling>
        <c:delete val="1"/>
        <c:axPos val="b"/>
        <c:numFmt formatCode="ge" sourceLinked="1"/>
        <c:majorTickMark val="none"/>
        <c:minorTickMark val="none"/>
        <c:tickLblPos val="none"/>
        <c:crossAx val="135414528"/>
        <c:crosses val="autoZero"/>
        <c:auto val="1"/>
        <c:lblOffset val="100"/>
        <c:baseTimeUnit val="years"/>
      </c:dateAx>
      <c:valAx>
        <c:axId val="135414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40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5448832"/>
        <c:axId val="13545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5448832"/>
        <c:axId val="135451008"/>
      </c:lineChart>
      <c:dateAx>
        <c:axId val="135448832"/>
        <c:scaling>
          <c:orientation val="minMax"/>
        </c:scaling>
        <c:delete val="1"/>
        <c:axPos val="b"/>
        <c:numFmt formatCode="ge" sourceLinked="1"/>
        <c:majorTickMark val="none"/>
        <c:minorTickMark val="none"/>
        <c:tickLblPos val="none"/>
        <c:crossAx val="135451008"/>
        <c:crosses val="autoZero"/>
        <c:auto val="1"/>
        <c:lblOffset val="100"/>
        <c:baseTimeUnit val="years"/>
      </c:dateAx>
      <c:valAx>
        <c:axId val="13545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44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176256"/>
        <c:axId val="18818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176256"/>
        <c:axId val="188182528"/>
      </c:lineChart>
      <c:dateAx>
        <c:axId val="188176256"/>
        <c:scaling>
          <c:orientation val="minMax"/>
        </c:scaling>
        <c:delete val="1"/>
        <c:axPos val="b"/>
        <c:numFmt formatCode="ge" sourceLinked="1"/>
        <c:majorTickMark val="none"/>
        <c:minorTickMark val="none"/>
        <c:tickLblPos val="none"/>
        <c:crossAx val="188182528"/>
        <c:crosses val="autoZero"/>
        <c:auto val="1"/>
        <c:lblOffset val="100"/>
        <c:baseTimeUnit val="years"/>
      </c:dateAx>
      <c:valAx>
        <c:axId val="18818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17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212736"/>
        <c:axId val="18821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212736"/>
        <c:axId val="188214656"/>
      </c:lineChart>
      <c:dateAx>
        <c:axId val="188212736"/>
        <c:scaling>
          <c:orientation val="minMax"/>
        </c:scaling>
        <c:delete val="1"/>
        <c:axPos val="b"/>
        <c:numFmt formatCode="ge" sourceLinked="1"/>
        <c:majorTickMark val="none"/>
        <c:minorTickMark val="none"/>
        <c:tickLblPos val="none"/>
        <c:crossAx val="188214656"/>
        <c:crosses val="autoZero"/>
        <c:auto val="1"/>
        <c:lblOffset val="100"/>
        <c:baseTimeUnit val="years"/>
      </c:dateAx>
      <c:valAx>
        <c:axId val="18821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21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128.57</c:v>
                </c:pt>
                <c:pt idx="1">
                  <c:v>119.85</c:v>
                </c:pt>
                <c:pt idx="2">
                  <c:v>106.07</c:v>
                </c:pt>
                <c:pt idx="3">
                  <c:v>97.99</c:v>
                </c:pt>
                <c:pt idx="4">
                  <c:v>87.39</c:v>
                </c:pt>
              </c:numCache>
            </c:numRef>
          </c:val>
        </c:ser>
        <c:dLbls>
          <c:showLegendKey val="0"/>
          <c:showVal val="0"/>
          <c:showCatName val="0"/>
          <c:showSerName val="0"/>
          <c:showPercent val="0"/>
          <c:showBubbleSize val="0"/>
        </c:dLbls>
        <c:gapWidth val="150"/>
        <c:axId val="31159424"/>
        <c:axId val="31161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31159424"/>
        <c:axId val="31161344"/>
      </c:lineChart>
      <c:dateAx>
        <c:axId val="31159424"/>
        <c:scaling>
          <c:orientation val="minMax"/>
        </c:scaling>
        <c:delete val="1"/>
        <c:axPos val="b"/>
        <c:numFmt formatCode="ge" sourceLinked="1"/>
        <c:majorTickMark val="none"/>
        <c:minorTickMark val="none"/>
        <c:tickLblPos val="none"/>
        <c:crossAx val="31161344"/>
        <c:crosses val="autoZero"/>
        <c:auto val="1"/>
        <c:lblOffset val="100"/>
        <c:baseTimeUnit val="years"/>
      </c:dateAx>
      <c:valAx>
        <c:axId val="3116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5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44.69</c:v>
                </c:pt>
                <c:pt idx="1">
                  <c:v>37.049999999999997</c:v>
                </c:pt>
                <c:pt idx="2">
                  <c:v>36.450000000000003</c:v>
                </c:pt>
                <c:pt idx="3">
                  <c:v>35.090000000000003</c:v>
                </c:pt>
                <c:pt idx="4">
                  <c:v>85.33</c:v>
                </c:pt>
              </c:numCache>
            </c:numRef>
          </c:val>
        </c:ser>
        <c:dLbls>
          <c:showLegendKey val="0"/>
          <c:showVal val="0"/>
          <c:showCatName val="0"/>
          <c:showSerName val="0"/>
          <c:showPercent val="0"/>
          <c:showBubbleSize val="0"/>
        </c:dLbls>
        <c:gapWidth val="150"/>
        <c:axId val="122192640"/>
        <c:axId val="122194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122192640"/>
        <c:axId val="122194560"/>
      </c:lineChart>
      <c:dateAx>
        <c:axId val="122192640"/>
        <c:scaling>
          <c:orientation val="minMax"/>
        </c:scaling>
        <c:delete val="1"/>
        <c:axPos val="b"/>
        <c:numFmt formatCode="ge" sourceLinked="1"/>
        <c:majorTickMark val="none"/>
        <c:minorTickMark val="none"/>
        <c:tickLblPos val="none"/>
        <c:crossAx val="122194560"/>
        <c:crosses val="autoZero"/>
        <c:auto val="1"/>
        <c:lblOffset val="100"/>
        <c:baseTimeUnit val="years"/>
      </c:dateAx>
      <c:valAx>
        <c:axId val="12219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19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175.22</c:v>
                </c:pt>
                <c:pt idx="1">
                  <c:v>207.95</c:v>
                </c:pt>
                <c:pt idx="2">
                  <c:v>230.58</c:v>
                </c:pt>
                <c:pt idx="3">
                  <c:v>225.21</c:v>
                </c:pt>
                <c:pt idx="4">
                  <c:v>98.03</c:v>
                </c:pt>
              </c:numCache>
            </c:numRef>
          </c:val>
        </c:ser>
        <c:dLbls>
          <c:showLegendKey val="0"/>
          <c:showVal val="0"/>
          <c:showCatName val="0"/>
          <c:showSerName val="0"/>
          <c:showPercent val="0"/>
          <c:showBubbleSize val="0"/>
        </c:dLbls>
        <c:gapWidth val="150"/>
        <c:axId val="31269248"/>
        <c:axId val="31271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31269248"/>
        <c:axId val="31271168"/>
      </c:lineChart>
      <c:dateAx>
        <c:axId val="31269248"/>
        <c:scaling>
          <c:orientation val="minMax"/>
        </c:scaling>
        <c:delete val="1"/>
        <c:axPos val="b"/>
        <c:numFmt formatCode="ge" sourceLinked="1"/>
        <c:majorTickMark val="none"/>
        <c:minorTickMark val="none"/>
        <c:tickLblPos val="none"/>
        <c:crossAx val="31271168"/>
        <c:crosses val="autoZero"/>
        <c:auto val="1"/>
        <c:lblOffset val="100"/>
        <c:baseTimeUnit val="years"/>
      </c:dateAx>
      <c:valAx>
        <c:axId val="31271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69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15" zoomScale="70" zoomScaleNormal="70" workbookViewId="0">
      <selection activeCell="AG34" sqref="AG34:AT35"/>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金山町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6135</v>
      </c>
      <c r="AM8" s="47"/>
      <c r="AN8" s="47"/>
      <c r="AO8" s="47"/>
      <c r="AP8" s="47"/>
      <c r="AQ8" s="47"/>
      <c r="AR8" s="47"/>
      <c r="AS8" s="47"/>
      <c r="AT8" s="43">
        <f>データ!S6</f>
        <v>161.66999999999999</v>
      </c>
      <c r="AU8" s="43"/>
      <c r="AV8" s="43"/>
      <c r="AW8" s="43"/>
      <c r="AX8" s="43"/>
      <c r="AY8" s="43"/>
      <c r="AZ8" s="43"/>
      <c r="BA8" s="43"/>
      <c r="BB8" s="43">
        <f>データ!T6</f>
        <v>37.950000000000003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21.45</v>
      </c>
      <c r="Q10" s="43"/>
      <c r="R10" s="43"/>
      <c r="S10" s="43"/>
      <c r="T10" s="43"/>
      <c r="U10" s="43"/>
      <c r="V10" s="43"/>
      <c r="W10" s="43">
        <f>データ!P6</f>
        <v>96.35</v>
      </c>
      <c r="X10" s="43"/>
      <c r="Y10" s="43"/>
      <c r="Z10" s="43"/>
      <c r="AA10" s="43"/>
      <c r="AB10" s="43"/>
      <c r="AC10" s="43"/>
      <c r="AD10" s="47">
        <f>データ!Q6</f>
        <v>3022</v>
      </c>
      <c r="AE10" s="47"/>
      <c r="AF10" s="47"/>
      <c r="AG10" s="47"/>
      <c r="AH10" s="47"/>
      <c r="AI10" s="47"/>
      <c r="AJ10" s="47"/>
      <c r="AK10" s="2"/>
      <c r="AL10" s="47">
        <f>データ!U6</f>
        <v>1302</v>
      </c>
      <c r="AM10" s="47"/>
      <c r="AN10" s="47"/>
      <c r="AO10" s="47"/>
      <c r="AP10" s="47"/>
      <c r="AQ10" s="47"/>
      <c r="AR10" s="47"/>
      <c r="AS10" s="47"/>
      <c r="AT10" s="43">
        <f>データ!V6</f>
        <v>1.21</v>
      </c>
      <c r="AU10" s="43"/>
      <c r="AV10" s="43"/>
      <c r="AW10" s="43"/>
      <c r="AX10" s="43"/>
      <c r="AY10" s="43"/>
      <c r="AZ10" s="43"/>
      <c r="BA10" s="43"/>
      <c r="BB10" s="43">
        <f>データ!W6</f>
        <v>1076.03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107</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4">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c r="A6" s="26" t="s">
        <v>94</v>
      </c>
      <c r="B6" s="31">
        <f>B7</f>
        <v>2014</v>
      </c>
      <c r="C6" s="31">
        <f t="shared" ref="C6:W6" si="3">C7</f>
        <v>63614</v>
      </c>
      <c r="D6" s="31">
        <f t="shared" si="3"/>
        <v>47</v>
      </c>
      <c r="E6" s="31">
        <f t="shared" si="3"/>
        <v>17</v>
      </c>
      <c r="F6" s="31">
        <f t="shared" si="3"/>
        <v>5</v>
      </c>
      <c r="G6" s="31">
        <f t="shared" si="3"/>
        <v>0</v>
      </c>
      <c r="H6" s="31" t="str">
        <f t="shared" si="3"/>
        <v>山形県　金山町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21.45</v>
      </c>
      <c r="P6" s="32">
        <f t="shared" si="3"/>
        <v>96.35</v>
      </c>
      <c r="Q6" s="32">
        <f t="shared" si="3"/>
        <v>3022</v>
      </c>
      <c r="R6" s="32">
        <f t="shared" si="3"/>
        <v>6135</v>
      </c>
      <c r="S6" s="32">
        <f t="shared" si="3"/>
        <v>161.66999999999999</v>
      </c>
      <c r="T6" s="32">
        <f t="shared" si="3"/>
        <v>37.950000000000003</v>
      </c>
      <c r="U6" s="32">
        <f t="shared" si="3"/>
        <v>1302</v>
      </c>
      <c r="V6" s="32">
        <f t="shared" si="3"/>
        <v>1.21</v>
      </c>
      <c r="W6" s="32">
        <f t="shared" si="3"/>
        <v>1076.03</v>
      </c>
      <c r="X6" s="33">
        <f>IF(X7="",NA(),X7)</f>
        <v>63.95</v>
      </c>
      <c r="Y6" s="33">
        <f t="shared" ref="Y6:AG6" si="4">IF(Y7="",NA(),Y7)</f>
        <v>50.87</v>
      </c>
      <c r="Z6" s="33">
        <f t="shared" si="4"/>
        <v>51.57</v>
      </c>
      <c r="AA6" s="33">
        <f t="shared" si="4"/>
        <v>48.93</v>
      </c>
      <c r="AB6" s="33">
        <f t="shared" si="4"/>
        <v>93.12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128.57</v>
      </c>
      <c r="BF6" s="33">
        <f t="shared" ref="BF6:BN6" si="7">IF(BF7="",NA(),BF7)</f>
        <v>119.85</v>
      </c>
      <c r="BG6" s="33">
        <f t="shared" si="7"/>
        <v>106.07</v>
      </c>
      <c r="BH6" s="33">
        <f t="shared" si="7"/>
        <v>97.99</v>
      </c>
      <c r="BI6" s="33">
        <f t="shared" si="7"/>
        <v>87.39</v>
      </c>
      <c r="BJ6" s="33">
        <f t="shared" si="7"/>
        <v>1267.26</v>
      </c>
      <c r="BK6" s="33">
        <f t="shared" si="7"/>
        <v>1239.2</v>
      </c>
      <c r="BL6" s="33">
        <f t="shared" si="7"/>
        <v>1197.82</v>
      </c>
      <c r="BM6" s="33">
        <f t="shared" si="7"/>
        <v>1126.77</v>
      </c>
      <c r="BN6" s="33">
        <f t="shared" si="7"/>
        <v>1044.8</v>
      </c>
      <c r="BO6" s="32" t="str">
        <f>IF(BO7="","",IF(BO7="-","【-】","【"&amp;SUBSTITUTE(TEXT(BO7,"#,##0.00"),"-","△")&amp;"】"))</f>
        <v>【992.47】</v>
      </c>
      <c r="BP6" s="33">
        <f>IF(BP7="",NA(),BP7)</f>
        <v>44.69</v>
      </c>
      <c r="BQ6" s="33">
        <f t="shared" ref="BQ6:BY6" si="8">IF(BQ7="",NA(),BQ7)</f>
        <v>37.049999999999997</v>
      </c>
      <c r="BR6" s="33">
        <f t="shared" si="8"/>
        <v>36.450000000000003</v>
      </c>
      <c r="BS6" s="33">
        <f t="shared" si="8"/>
        <v>35.090000000000003</v>
      </c>
      <c r="BT6" s="33">
        <f t="shared" si="8"/>
        <v>85.33</v>
      </c>
      <c r="BU6" s="33">
        <f t="shared" si="8"/>
        <v>53.42</v>
      </c>
      <c r="BV6" s="33">
        <f t="shared" si="8"/>
        <v>51.56</v>
      </c>
      <c r="BW6" s="33">
        <f t="shared" si="8"/>
        <v>51.03</v>
      </c>
      <c r="BX6" s="33">
        <f t="shared" si="8"/>
        <v>50.9</v>
      </c>
      <c r="BY6" s="33">
        <f t="shared" si="8"/>
        <v>50.82</v>
      </c>
      <c r="BZ6" s="32" t="str">
        <f>IF(BZ7="","",IF(BZ7="-","【-】","【"&amp;SUBSTITUTE(TEXT(BZ7,"#,##0.00"),"-","△")&amp;"】"))</f>
        <v>【51.49】</v>
      </c>
      <c r="CA6" s="33">
        <f>IF(CA7="",NA(),CA7)</f>
        <v>175.22</v>
      </c>
      <c r="CB6" s="33">
        <f t="shared" ref="CB6:CJ6" si="9">IF(CB7="",NA(),CB7)</f>
        <v>207.95</v>
      </c>
      <c r="CC6" s="33">
        <f t="shared" si="9"/>
        <v>230.58</v>
      </c>
      <c r="CD6" s="33">
        <f t="shared" si="9"/>
        <v>225.21</v>
      </c>
      <c r="CE6" s="33">
        <f t="shared" si="9"/>
        <v>98.03</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67</v>
      </c>
      <c r="CM6" s="33">
        <f t="shared" ref="CM6:CU6" si="10">IF(CM7="",NA(),CM7)</f>
        <v>66.569999999999993</v>
      </c>
      <c r="CN6" s="33">
        <f t="shared" si="10"/>
        <v>65.27</v>
      </c>
      <c r="CO6" s="33">
        <f t="shared" si="10"/>
        <v>63.39</v>
      </c>
      <c r="CP6" s="33">
        <f t="shared" si="10"/>
        <v>63.1</v>
      </c>
      <c r="CQ6" s="33">
        <f t="shared" si="10"/>
        <v>54.23</v>
      </c>
      <c r="CR6" s="33">
        <f t="shared" si="10"/>
        <v>55.2</v>
      </c>
      <c r="CS6" s="33">
        <f t="shared" si="10"/>
        <v>54.74</v>
      </c>
      <c r="CT6" s="33">
        <f t="shared" si="10"/>
        <v>53.78</v>
      </c>
      <c r="CU6" s="33">
        <f t="shared" si="10"/>
        <v>53.24</v>
      </c>
      <c r="CV6" s="32" t="str">
        <f>IF(CV7="","",IF(CV7="-","【-】","【"&amp;SUBSTITUTE(TEXT(CV7,"#,##0.00"),"-","△")&amp;"】"))</f>
        <v>【53.32】</v>
      </c>
      <c r="CW6" s="33">
        <f>IF(CW7="",NA(),CW7)</f>
        <v>87.84</v>
      </c>
      <c r="CX6" s="33">
        <f t="shared" ref="CX6:DF6" si="11">IF(CX7="",NA(),CX7)</f>
        <v>88.68</v>
      </c>
      <c r="CY6" s="33">
        <f t="shared" si="11"/>
        <v>89.22</v>
      </c>
      <c r="CZ6" s="33">
        <f t="shared" si="11"/>
        <v>89.86</v>
      </c>
      <c r="DA6" s="33">
        <f t="shared" si="11"/>
        <v>89.94</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63614</v>
      </c>
      <c r="D7" s="35">
        <v>47</v>
      </c>
      <c r="E7" s="35">
        <v>17</v>
      </c>
      <c r="F7" s="35">
        <v>5</v>
      </c>
      <c r="G7" s="35">
        <v>0</v>
      </c>
      <c r="H7" s="35" t="s">
        <v>95</v>
      </c>
      <c r="I7" s="35" t="s">
        <v>96</v>
      </c>
      <c r="J7" s="35" t="s">
        <v>97</v>
      </c>
      <c r="K7" s="35" t="s">
        <v>98</v>
      </c>
      <c r="L7" s="35" t="s">
        <v>99</v>
      </c>
      <c r="M7" s="36" t="s">
        <v>100</v>
      </c>
      <c r="N7" s="36" t="s">
        <v>101</v>
      </c>
      <c r="O7" s="36">
        <v>21.45</v>
      </c>
      <c r="P7" s="36">
        <v>96.35</v>
      </c>
      <c r="Q7" s="36">
        <v>3022</v>
      </c>
      <c r="R7" s="36">
        <v>6135</v>
      </c>
      <c r="S7" s="36">
        <v>161.66999999999999</v>
      </c>
      <c r="T7" s="36">
        <v>37.950000000000003</v>
      </c>
      <c r="U7" s="36">
        <v>1302</v>
      </c>
      <c r="V7" s="36">
        <v>1.21</v>
      </c>
      <c r="W7" s="36">
        <v>1076.03</v>
      </c>
      <c r="X7" s="36">
        <v>63.95</v>
      </c>
      <c r="Y7" s="36">
        <v>50.87</v>
      </c>
      <c r="Z7" s="36">
        <v>51.57</v>
      </c>
      <c r="AA7" s="36">
        <v>48.93</v>
      </c>
      <c r="AB7" s="36">
        <v>93.12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128.57</v>
      </c>
      <c r="BF7" s="36">
        <v>119.85</v>
      </c>
      <c r="BG7" s="36">
        <v>106.07</v>
      </c>
      <c r="BH7" s="36">
        <v>97.99</v>
      </c>
      <c r="BI7" s="36">
        <v>87.39</v>
      </c>
      <c r="BJ7" s="36">
        <v>1267.26</v>
      </c>
      <c r="BK7" s="36">
        <v>1239.2</v>
      </c>
      <c r="BL7" s="36">
        <v>1197.82</v>
      </c>
      <c r="BM7" s="36">
        <v>1126.77</v>
      </c>
      <c r="BN7" s="36">
        <v>1044.8</v>
      </c>
      <c r="BO7" s="36">
        <v>992.47</v>
      </c>
      <c r="BP7" s="36">
        <v>44.69</v>
      </c>
      <c r="BQ7" s="36">
        <v>37.049999999999997</v>
      </c>
      <c r="BR7" s="36">
        <v>36.450000000000003</v>
      </c>
      <c r="BS7" s="36">
        <v>35.090000000000003</v>
      </c>
      <c r="BT7" s="36">
        <v>85.33</v>
      </c>
      <c r="BU7" s="36">
        <v>53.42</v>
      </c>
      <c r="BV7" s="36">
        <v>51.56</v>
      </c>
      <c r="BW7" s="36">
        <v>51.03</v>
      </c>
      <c r="BX7" s="36">
        <v>50.9</v>
      </c>
      <c r="BY7" s="36">
        <v>50.82</v>
      </c>
      <c r="BZ7" s="36">
        <v>51.49</v>
      </c>
      <c r="CA7" s="36">
        <v>175.22</v>
      </c>
      <c r="CB7" s="36">
        <v>207.95</v>
      </c>
      <c r="CC7" s="36">
        <v>230.58</v>
      </c>
      <c r="CD7" s="36">
        <v>225.21</v>
      </c>
      <c r="CE7" s="36">
        <v>98.03</v>
      </c>
      <c r="CF7" s="36">
        <v>269.12</v>
      </c>
      <c r="CG7" s="36">
        <v>283.26</v>
      </c>
      <c r="CH7" s="36">
        <v>289.60000000000002</v>
      </c>
      <c r="CI7" s="36">
        <v>293.27</v>
      </c>
      <c r="CJ7" s="36">
        <v>300.52</v>
      </c>
      <c r="CK7" s="36">
        <v>295.10000000000002</v>
      </c>
      <c r="CL7" s="36">
        <v>67</v>
      </c>
      <c r="CM7" s="36">
        <v>66.569999999999993</v>
      </c>
      <c r="CN7" s="36">
        <v>65.27</v>
      </c>
      <c r="CO7" s="36">
        <v>63.39</v>
      </c>
      <c r="CP7" s="36">
        <v>63.1</v>
      </c>
      <c r="CQ7" s="36">
        <v>54.23</v>
      </c>
      <c r="CR7" s="36">
        <v>55.2</v>
      </c>
      <c r="CS7" s="36">
        <v>54.74</v>
      </c>
      <c r="CT7" s="36">
        <v>53.78</v>
      </c>
      <c r="CU7" s="36">
        <v>53.24</v>
      </c>
      <c r="CV7" s="36">
        <v>53.32</v>
      </c>
      <c r="CW7" s="36">
        <v>87.84</v>
      </c>
      <c r="CX7" s="36">
        <v>88.68</v>
      </c>
      <c r="CY7" s="36">
        <v>89.22</v>
      </c>
      <c r="CZ7" s="36">
        <v>89.86</v>
      </c>
      <c r="DA7" s="36">
        <v>89.94</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dcterms:created xsi:type="dcterms:W3CDTF">2016-02-03T09:09:49Z</dcterms:created>
  <dcterms:modified xsi:type="dcterms:W3CDTF">2016-02-18T07:13:47Z</dcterms:modified>
  <cp:category/>
</cp:coreProperties>
</file>