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W10" i="4" s="1"/>
  <c r="O6" i="5"/>
  <c r="P10" i="4" s="1"/>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BB8" i="4"/>
  <c r="AL8" i="4"/>
  <c r="I8" i="4"/>
  <c r="B8"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<sst xmlns="http://schemas.openxmlformats.org/spreadsheetml/2006/main" count="232" uniqueCount="111">
  <si>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</si>
  <si>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</si>
  <si>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</si>
  <si>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</si>
  <si>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</si>
  <si>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</si>
  <si>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</si>
  <si>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</si>
  <si>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</si>
  <si>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</si>
  <si>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</si>
  <si>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</si>
  <si>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</si>
  <si>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</si>
  <si>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</si>
  <si>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</si>
  <si>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</si>
  <si>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</si>
  <si>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</si>
  <si>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</si>
  <si>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</si>
  <si>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</si>
  <si>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</si>
  <si>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</si>
  <si>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</si>
  <si>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</si>
  <si>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</si>
  <si>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</si>
  <si>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</si>
  <si>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</si>
  <si>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</si>
  <si>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</si>
  <si>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</si>
  <si>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</si>
  <si>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</si>
  <si>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</si>
  <si>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</si>
  <si>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</si>
  <si>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</si>
  <si>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</si>
  <si>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</si>
  <si>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</si>
  <si>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</si>
  <si>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</si>
  <si>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</si>
  <si>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</si>
  <si>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</si>
  <si>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</si>
  <si>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</si>
  <si>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</si>
  <si>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</si>
  <si>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</si>
  <si>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</si>
  <si>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</si>
  <si>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</si>
  <si>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</si>
  <si>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</si>
  <si>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</si>
  <si>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</si>
  <si>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</si>
  <si>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</si>
  <si>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</si>
  <si>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</si>
  <si>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</si>
  <si>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</si>
  <si>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</si>
  <si>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</si>
  <si>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</si>
  <si>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</si>
  <si>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</si>
  <si>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</si>
  <si>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</si>
  <si>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</si>
  <si>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</si>
  <si>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</si>
  <si>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</si>
  <si>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</si>
  <si>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</si>
  <si>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</si>
  <si>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</si>
  <si>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</si>
  <si>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</si>
  <si>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</si>
  <si>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</si>
  <si>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</si>
  <si>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</si>
  <si>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</si>
  <si>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</si>
  <si>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</si>
  <si>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</si>
  <si>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</si>
  <si>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</si>
  <si>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</si>
  <si>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</si>
  <si>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</si>
  <si>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</si>
  <si>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鮭川村</t>
  </si>
  <si>
    <t>法非適用</t>
  </si>
  <si>
    <t>下水道事業</t>
  </si>
  <si>
    <t>個別排水処理</t>
  </si>
  <si>
    <t>L2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</si>
  <si>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</si>
  <si>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</si>
  <si>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</si>
  <si>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</si>
  <si>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</si>
  <si>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</si>
  <si>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</si>
  <si>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平成７年度に供用開始しているが、修繕など維持管理に努めながら長寿命化を図っていく。</t>
    <rPh sb="1" eb="3">
      <t>ヘイセイ</t>
    </rPh>
    <rPh sb="4" eb="5">
      <t>ネン</t>
    </rPh>
    <rPh sb="5" eb="6">
      <t>ド</t>
    </rPh>
    <rPh sb="7" eb="9">
      <t>キョウヨウ</t>
    </rPh>
    <rPh sb="9" eb="11">
      <t>カイシ</t>
    </rPh>
    <rPh sb="17" eb="19">
      <t>シュウゼン</t>
    </rPh>
    <rPh sb="21" eb="23">
      <t>イジ</t>
    </rPh>
    <rPh sb="23" eb="25">
      <t>カンリ</t>
    </rPh>
    <rPh sb="26" eb="27">
      <t>ツト</t>
    </rPh>
    <rPh sb="31" eb="32">
      <t>チョウ</t>
    </rPh>
    <rPh sb="32" eb="35">
      <t>ジュミョウカ</t>
    </rPh>
    <rPh sb="36" eb="37">
      <t>ハカ</t>
    </rPh>
    <phoneticPr fontId="4"/>
  </si>
  <si>
    <t>　今後料金改定を行いながら、経費回収率を上げ、経営の安定化につなげていく。</t>
    <rPh sb="14" eb="16">
      <t>ケイヒ</t>
    </rPh>
    <rPh sb="16" eb="18">
      <t>カイシュウ</t>
    </rPh>
    <rPh sb="18" eb="19">
      <t>リツ</t>
    </rPh>
    <rPh sb="20" eb="21">
      <t>ア</t>
    </rPh>
    <phoneticPr fontId="4"/>
  </si>
  <si>
    <t>　収益的収支比率、施設利用率、水洗化率は、100％となっているものの、小規模であるため経費の回収率や汚水処理原価が高くなってしまっている状況にある。</t>
    <rPh sb="1" eb="3">
      <t>シュウエキ</t>
    </rPh>
    <rPh sb="3" eb="4">
      <t>テキ</t>
    </rPh>
    <rPh sb="4" eb="6">
      <t>シュウシ</t>
    </rPh>
    <rPh sb="6" eb="8">
      <t>ヒリツ</t>
    </rPh>
    <rPh sb="9" eb="11">
      <t>シセツ</t>
    </rPh>
    <rPh sb="11" eb="13">
      <t>リヨウ</t>
    </rPh>
    <rPh sb="13" eb="14">
      <t>リツ</t>
    </rPh>
    <rPh sb="15" eb="18">
      <t>スイセンカ</t>
    </rPh>
    <rPh sb="18" eb="19">
      <t>リツ</t>
    </rPh>
    <rPh sb="35" eb="38">
      <t>ショウキボ</t>
    </rPh>
    <rPh sb="43" eb="45">
      <t>ケイヒ</t>
    </rPh>
    <rPh sb="46" eb="48">
      <t>カイシュウ</t>
    </rPh>
    <rPh sb="48" eb="49">
      <t>リツ</t>
    </rPh>
    <rPh sb="50" eb="52">
      <t>オスイ</t>
    </rPh>
    <rPh sb="52" eb="54">
      <t>ショリ</t>
    </rPh>
    <rPh sb="54" eb="56">
      <t>ゲンカ</t>
    </rPh>
    <rPh sb="57" eb="58">
      <t>タカ</t>
    </rPh>
    <rPh sb="68" eb="70">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</si>
</sst>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8366592"/>
        <c:axId val="9836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8366592"/>
        <c:axId val="98368512"/>
      </c:lineChart>
      <c:dateAx>
        <c:axId val="98366592"/>
        <c:scaling>
          <c:orientation val="minMax"/>
        </c:scaling>
        <c:delete val="1"/>
        <c:axPos val="b"/>
        <c:numFmt formatCode="ge" sourceLinked="1"/>
        <c:majorTickMark val="none"/>
        <c:minorTickMark val="none"/>
        <c:tickLblPos val="none"/>
        <c:crossAx val="98368512"/>
        <c:crosses val="autoZero"/>
        <c:auto val="1"/>
        <c:lblOffset val="100"/>
        <c:baseTimeUnit val="years"/>
      </c:dateAx>
      <c:valAx>
        <c:axId val="9836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66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99173888"/>
        <c:axId val="9917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38.31</c:v>
                </c:pt>
                <c:pt idx="1">
                  <c:v>45.57</c:v>
                </c:pt>
                <c:pt idx="2">
                  <c:v>45.33</c:v>
                </c:pt>
                <c:pt idx="3">
                  <c:v>48.69</c:v>
                </c:pt>
                <c:pt idx="4">
                  <c:v>52.52</c:v>
                </c:pt>
              </c:numCache>
            </c:numRef>
          </c:val>
          <c:smooth val="0"/>
        </c:ser>
        <c:dLbls>
          <c:showLegendKey val="0"/>
          <c:showVal val="0"/>
          <c:showCatName val="0"/>
          <c:showSerName val="0"/>
          <c:showPercent val="0"/>
          <c:showBubbleSize val="0"/>
        </c:dLbls>
        <c:marker val="1"/>
        <c:smooth val="0"/>
        <c:axId val="99173888"/>
        <c:axId val="99175808"/>
      </c:lineChart>
      <c:dateAx>
        <c:axId val="99173888"/>
        <c:scaling>
          <c:orientation val="minMax"/>
        </c:scaling>
        <c:delete val="1"/>
        <c:axPos val="b"/>
        <c:numFmt formatCode="ge" sourceLinked="1"/>
        <c:majorTickMark val="none"/>
        <c:minorTickMark val="none"/>
        <c:tickLblPos val="none"/>
        <c:crossAx val="99175808"/>
        <c:crosses val="autoZero"/>
        <c:auto val="1"/>
        <c:lblOffset val="100"/>
        <c:baseTimeUnit val="years"/>
      </c:dateAx>
      <c:valAx>
        <c:axId val="9917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7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99214464"/>
        <c:axId val="9921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84.44</c:v>
                </c:pt>
                <c:pt idx="1">
                  <c:v>85.41</c:v>
                </c:pt>
                <c:pt idx="2">
                  <c:v>87.3</c:v>
                </c:pt>
                <c:pt idx="3">
                  <c:v>87.42</c:v>
                </c:pt>
                <c:pt idx="4">
                  <c:v>84.94</c:v>
                </c:pt>
              </c:numCache>
            </c:numRef>
          </c:val>
          <c:smooth val="0"/>
        </c:ser>
        <c:dLbls>
          <c:showLegendKey val="0"/>
          <c:showVal val="0"/>
          <c:showCatName val="0"/>
          <c:showSerName val="0"/>
          <c:showPercent val="0"/>
          <c:showBubbleSize val="0"/>
        </c:dLbls>
        <c:marker val="1"/>
        <c:smooth val="0"/>
        <c:axId val="99214464"/>
        <c:axId val="99216384"/>
      </c:lineChart>
      <c:dateAx>
        <c:axId val="99214464"/>
        <c:scaling>
          <c:orientation val="minMax"/>
        </c:scaling>
        <c:delete val="1"/>
        <c:axPos val="b"/>
        <c:numFmt formatCode="ge" sourceLinked="1"/>
        <c:majorTickMark val="none"/>
        <c:minorTickMark val="none"/>
        <c:tickLblPos val="none"/>
        <c:crossAx val="99216384"/>
        <c:crosses val="autoZero"/>
        <c:auto val="1"/>
        <c:lblOffset val="100"/>
        <c:baseTimeUnit val="years"/>
      </c:dateAx>
      <c:valAx>
        <c:axId val="9921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21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98415360"/>
        <c:axId val="9841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415360"/>
        <c:axId val="98417280"/>
      </c:lineChart>
      <c:dateAx>
        <c:axId val="98415360"/>
        <c:scaling>
          <c:orientation val="minMax"/>
        </c:scaling>
        <c:delete val="1"/>
        <c:axPos val="b"/>
        <c:numFmt formatCode="ge" sourceLinked="1"/>
        <c:majorTickMark val="none"/>
        <c:minorTickMark val="none"/>
        <c:tickLblPos val="none"/>
        <c:crossAx val="98417280"/>
        <c:crosses val="autoZero"/>
        <c:auto val="1"/>
        <c:lblOffset val="100"/>
        <c:baseTimeUnit val="years"/>
      </c:dateAx>
      <c:valAx>
        <c:axId val="9841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1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103104"/>
        <c:axId val="9910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103104"/>
        <c:axId val="99105024"/>
      </c:lineChart>
      <c:dateAx>
        <c:axId val="99103104"/>
        <c:scaling>
          <c:orientation val="minMax"/>
        </c:scaling>
        <c:delete val="1"/>
        <c:axPos val="b"/>
        <c:numFmt formatCode="ge" sourceLinked="1"/>
        <c:majorTickMark val="none"/>
        <c:minorTickMark val="none"/>
        <c:tickLblPos val="none"/>
        <c:crossAx val="99105024"/>
        <c:crosses val="autoZero"/>
        <c:auto val="1"/>
        <c:lblOffset val="100"/>
        <c:baseTimeUnit val="years"/>
      </c:dateAx>
      <c:valAx>
        <c:axId val="9910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0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139584"/>
        <c:axId val="9914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139584"/>
        <c:axId val="99141504"/>
      </c:lineChart>
      <c:dateAx>
        <c:axId val="99139584"/>
        <c:scaling>
          <c:orientation val="minMax"/>
        </c:scaling>
        <c:delete val="1"/>
        <c:axPos val="b"/>
        <c:numFmt formatCode="ge" sourceLinked="1"/>
        <c:majorTickMark val="none"/>
        <c:minorTickMark val="none"/>
        <c:tickLblPos val="none"/>
        <c:crossAx val="99141504"/>
        <c:crosses val="autoZero"/>
        <c:auto val="1"/>
        <c:lblOffset val="100"/>
        <c:baseTimeUnit val="years"/>
      </c:dateAx>
      <c:valAx>
        <c:axId val="9914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3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919936"/>
        <c:axId val="9892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919936"/>
        <c:axId val="98921856"/>
      </c:lineChart>
      <c:dateAx>
        <c:axId val="98919936"/>
        <c:scaling>
          <c:orientation val="minMax"/>
        </c:scaling>
        <c:delete val="1"/>
        <c:axPos val="b"/>
        <c:numFmt formatCode="ge" sourceLinked="1"/>
        <c:majorTickMark val="none"/>
        <c:minorTickMark val="none"/>
        <c:tickLblPos val="none"/>
        <c:crossAx val="98921856"/>
        <c:crosses val="autoZero"/>
        <c:auto val="1"/>
        <c:lblOffset val="100"/>
        <c:baseTimeUnit val="years"/>
      </c:dateAx>
      <c:valAx>
        <c:axId val="9892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1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969088"/>
        <c:axId val="9897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969088"/>
        <c:axId val="98971008"/>
      </c:lineChart>
      <c:dateAx>
        <c:axId val="98969088"/>
        <c:scaling>
          <c:orientation val="minMax"/>
        </c:scaling>
        <c:delete val="1"/>
        <c:axPos val="b"/>
        <c:numFmt formatCode="ge" sourceLinked="1"/>
        <c:majorTickMark val="none"/>
        <c:minorTickMark val="none"/>
        <c:tickLblPos val="none"/>
        <c:crossAx val="98971008"/>
        <c:crosses val="autoZero"/>
        <c:auto val="1"/>
        <c:lblOffset val="100"/>
        <c:baseTimeUnit val="years"/>
      </c:dateAx>
      <c:valAx>
        <c:axId val="9897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6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005568"/>
        <c:axId val="99007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856.27</c:v>
                </c:pt>
                <c:pt idx="1">
                  <c:v>942.55</c:v>
                </c:pt>
                <c:pt idx="2">
                  <c:v>825.66</c:v>
                </c:pt>
                <c:pt idx="3">
                  <c:v>799.41</c:v>
                </c:pt>
                <c:pt idx="4">
                  <c:v>701.33</c:v>
                </c:pt>
              </c:numCache>
            </c:numRef>
          </c:val>
          <c:smooth val="0"/>
        </c:ser>
        <c:dLbls>
          <c:showLegendKey val="0"/>
          <c:showVal val="0"/>
          <c:showCatName val="0"/>
          <c:showSerName val="0"/>
          <c:showPercent val="0"/>
          <c:showBubbleSize val="0"/>
        </c:dLbls>
        <c:marker val="1"/>
        <c:smooth val="0"/>
        <c:axId val="99005568"/>
        <c:axId val="99007488"/>
      </c:lineChart>
      <c:dateAx>
        <c:axId val="99005568"/>
        <c:scaling>
          <c:orientation val="minMax"/>
        </c:scaling>
        <c:delete val="1"/>
        <c:axPos val="b"/>
        <c:numFmt formatCode="ge" sourceLinked="1"/>
        <c:majorTickMark val="none"/>
        <c:minorTickMark val="none"/>
        <c:tickLblPos val="none"/>
        <c:crossAx val="99007488"/>
        <c:crosses val="autoZero"/>
        <c:auto val="1"/>
        <c:lblOffset val="100"/>
        <c:baseTimeUnit val="years"/>
      </c:dateAx>
      <c:valAx>
        <c:axId val="9900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0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40.06</c:v>
                </c:pt>
                <c:pt idx="1">
                  <c:v>40.69</c:v>
                </c:pt>
                <c:pt idx="2">
                  <c:v>40.97</c:v>
                </c:pt>
                <c:pt idx="3">
                  <c:v>39.799999999999997</c:v>
                </c:pt>
                <c:pt idx="4">
                  <c:v>38.590000000000003</c:v>
                </c:pt>
              </c:numCache>
            </c:numRef>
          </c:val>
        </c:ser>
        <c:dLbls>
          <c:showLegendKey val="0"/>
          <c:showVal val="0"/>
          <c:showCatName val="0"/>
          <c:showSerName val="0"/>
          <c:showPercent val="0"/>
          <c:showBubbleSize val="0"/>
        </c:dLbls>
        <c:gapWidth val="150"/>
        <c:axId val="99023872"/>
        <c:axId val="9944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63.64</c:v>
                </c:pt>
                <c:pt idx="1">
                  <c:v>55.26</c:v>
                </c:pt>
                <c:pt idx="2">
                  <c:v>53.57</c:v>
                </c:pt>
                <c:pt idx="3">
                  <c:v>51.57</c:v>
                </c:pt>
                <c:pt idx="4">
                  <c:v>53.48</c:v>
                </c:pt>
              </c:numCache>
            </c:numRef>
          </c:val>
          <c:smooth val="0"/>
        </c:ser>
        <c:dLbls>
          <c:showLegendKey val="0"/>
          <c:showVal val="0"/>
          <c:showCatName val="0"/>
          <c:showSerName val="0"/>
          <c:showPercent val="0"/>
          <c:showBubbleSize val="0"/>
        </c:dLbls>
        <c:marker val="1"/>
        <c:smooth val="0"/>
        <c:axId val="99023872"/>
        <c:axId val="99447936"/>
      </c:lineChart>
      <c:dateAx>
        <c:axId val="99023872"/>
        <c:scaling>
          <c:orientation val="minMax"/>
        </c:scaling>
        <c:delete val="1"/>
        <c:axPos val="b"/>
        <c:numFmt formatCode="ge" sourceLinked="1"/>
        <c:majorTickMark val="none"/>
        <c:minorTickMark val="none"/>
        <c:tickLblPos val="none"/>
        <c:crossAx val="99447936"/>
        <c:crosses val="autoZero"/>
        <c:auto val="1"/>
        <c:lblOffset val="100"/>
        <c:baseTimeUnit val="years"/>
      </c:dateAx>
      <c:valAx>
        <c:axId val="9944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2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637.1</c:v>
                </c:pt>
                <c:pt idx="1">
                  <c:v>631.66999999999996</c:v>
                </c:pt>
                <c:pt idx="2">
                  <c:v>631.66999999999996</c:v>
                </c:pt>
                <c:pt idx="3">
                  <c:v>643.44000000000005</c:v>
                </c:pt>
                <c:pt idx="4">
                  <c:v>666.06</c:v>
                </c:pt>
              </c:numCache>
            </c:numRef>
          </c:val>
        </c:ser>
        <c:dLbls>
          <c:showLegendKey val="0"/>
          <c:showVal val="0"/>
          <c:showCatName val="0"/>
          <c:showSerName val="0"/>
          <c:showPercent val="0"/>
          <c:showBubbleSize val="0"/>
        </c:dLbls>
        <c:gapWidth val="150"/>
        <c:axId val="99477376"/>
        <c:axId val="9915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235.38</c:v>
                </c:pt>
                <c:pt idx="1">
                  <c:v>253.28</c:v>
                </c:pt>
                <c:pt idx="2">
                  <c:v>275.01</c:v>
                </c:pt>
                <c:pt idx="3">
                  <c:v>282.5</c:v>
                </c:pt>
                <c:pt idx="4">
                  <c:v>277.29000000000002</c:v>
                </c:pt>
              </c:numCache>
            </c:numRef>
          </c:val>
          <c:smooth val="0"/>
        </c:ser>
        <c:dLbls>
          <c:showLegendKey val="0"/>
          <c:showVal val="0"/>
          <c:showCatName val="0"/>
          <c:showSerName val="0"/>
          <c:showPercent val="0"/>
          <c:showBubbleSize val="0"/>
        </c:dLbls>
        <c:marker val="1"/>
        <c:smooth val="0"/>
        <c:axId val="99477376"/>
        <c:axId val="99155968"/>
      </c:lineChart>
      <c:dateAx>
        <c:axId val="99477376"/>
        <c:scaling>
          <c:orientation val="minMax"/>
        </c:scaling>
        <c:delete val="1"/>
        <c:axPos val="b"/>
        <c:numFmt formatCode="ge" sourceLinked="1"/>
        <c:majorTickMark val="none"/>
        <c:minorTickMark val="none"/>
        <c:tickLblPos val="none"/>
        <c:crossAx val="99155968"/>
        <c:crosses val="autoZero"/>
        <c:auto val="1"/>
        <c:lblOffset val="100"/>
        <c:baseTimeUnit val="years"/>
      </c:dateAx>
      <c:valAx>
        <c:axId val="9915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7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【721.24】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【293.69】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5"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鮭川村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個別排水処理</v>
      </c>
      <c r="Q8" s="46"/>
      <c r="R8" s="46"/>
      <c r="S8" s="46"/>
      <c r="T8" s="46"/>
      <c r="U8" s="46"/>
      <c r="V8" s="46"/>
      <c r="W8" s="46" t="str">
        <f>データ!L6</f>
        <v>L2</v>
      </c>
      <c r="X8" s="46"/>
      <c r="Y8" s="46"/>
      <c r="Z8" s="46"/>
      <c r="AA8" s="46"/>
      <c r="AB8" s="46"/>
      <c r="AC8" s="46"/>
      <c r="AD8" s="3"/>
      <c r="AE8" s="3"/>
      <c r="AF8" s="3"/>
      <c r="AG8" s="3"/>
      <c r="AH8" s="3"/>
      <c r="AI8" s="3"/>
      <c r="AJ8" s="3"/>
      <c r="AK8" s="3"/>
      <c r="AL8" s="47">
        <f>データ!R6</f>
        <v>4630</v>
      </c>
      <c r="AM8" s="47"/>
      <c r="AN8" s="47"/>
      <c r="AO8" s="47"/>
      <c r="AP8" s="47"/>
      <c r="AQ8" s="47"/>
      <c r="AR8" s="47"/>
      <c r="AS8" s="47"/>
      <c r="AT8" s="43">
        <f>データ!S6</f>
        <v>122.14</v>
      </c>
      <c r="AU8" s="43"/>
      <c r="AV8" s="43"/>
      <c r="AW8" s="43"/>
      <c r="AX8" s="43"/>
      <c r="AY8" s="43"/>
      <c r="AZ8" s="43"/>
      <c r="BA8" s="43"/>
      <c r="BB8" s="43">
        <f>データ!T6</f>
        <v>37.909999999999997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0.65</v>
      </c>
      <c r="Q10" s="43"/>
      <c r="R10" s="43"/>
      <c r="S10" s="43"/>
      <c r="T10" s="43"/>
      <c r="U10" s="43"/>
      <c r="V10" s="43"/>
      <c r="W10" s="43">
        <f>データ!P6</f>
        <v>100</v>
      </c>
      <c r="X10" s="43"/>
      <c r="Y10" s="43"/>
      <c r="Z10" s="43"/>
      <c r="AA10" s="43"/>
      <c r="AB10" s="43"/>
      <c r="AC10" s="43"/>
      <c r="AD10" s="47">
        <f>データ!Q6</f>
        <v>2700</v>
      </c>
      <c r="AE10" s="47"/>
      <c r="AF10" s="47"/>
      <c r="AG10" s="47"/>
      <c r="AH10" s="47"/>
      <c r="AI10" s="47"/>
      <c r="AJ10" s="47"/>
      <c r="AK10" s="2"/>
      <c r="AL10" s="47">
        <f>データ!U6</f>
        <v>30</v>
      </c>
      <c r="AM10" s="47"/>
      <c r="AN10" s="47"/>
      <c r="AO10" s="47"/>
      <c r="AP10" s="47"/>
      <c r="AQ10" s="47"/>
      <c r="AR10" s="47"/>
      <c r="AS10" s="47"/>
      <c r="AT10" s="43">
        <f>データ!V6</f>
        <v>0.01</v>
      </c>
      <c r="AU10" s="43"/>
      <c r="AV10" s="43"/>
      <c r="AW10" s="43"/>
      <c r="AX10" s="43"/>
      <c r="AY10" s="43"/>
      <c r="AZ10" s="43"/>
      <c r="BA10" s="43"/>
      <c r="BB10" s="43">
        <f>データ!W6</f>
        <v>3000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63665</v>
      </c>
      <c r="D6" s="31">
        <f t="shared" si="3"/>
        <v>47</v>
      </c>
      <c r="E6" s="31">
        <f t="shared" si="3"/>
        <v>18</v>
      </c>
      <c r="F6" s="31">
        <f t="shared" si="3"/>
        <v>1</v>
      </c>
      <c r="G6" s="31">
        <f t="shared" si="3"/>
        <v>0</v>
      </c>
      <c r="H6" s="31" t="str">
        <f t="shared" si="3"/>
        <v>山形県　鮭川村</v>
      </c>
      <c r="I6" s="31" t="str">
        <f t="shared" si="3"/>
        <v>法非適用</v>
      </c>
      <c r="J6" s="31" t="str">
        <f t="shared" si="3"/>
        <v>下水道事業</v>
      </c>
      <c r="K6" s="31" t="str">
        <f t="shared" si="3"/>
        <v>個別排水処理</v>
      </c>
      <c r="L6" s="31" t="str">
        <f t="shared" si="3"/>
        <v>L2</v>
      </c>
      <c r="M6" s="32" t="str">
        <f t="shared" si="3"/>
        <v>-</v>
      </c>
      <c r="N6" s="32" t="str">
        <f t="shared" si="3"/>
        <v>該当数値なし</v>
      </c>
      <c r="O6" s="32">
        <f t="shared" si="3"/>
        <v>0.65</v>
      </c>
      <c r="P6" s="32">
        <f t="shared" si="3"/>
        <v>100</v>
      </c>
      <c r="Q6" s="32">
        <f t="shared" si="3"/>
        <v>2700</v>
      </c>
      <c r="R6" s="32">
        <f t="shared" si="3"/>
        <v>4630</v>
      </c>
      <c r="S6" s="32">
        <f t="shared" si="3"/>
        <v>122.14</v>
      </c>
      <c r="T6" s="32">
        <f t="shared" si="3"/>
        <v>37.909999999999997</v>
      </c>
      <c r="U6" s="32">
        <f t="shared" si="3"/>
        <v>30</v>
      </c>
      <c r="V6" s="32">
        <f t="shared" si="3"/>
        <v>0.01</v>
      </c>
      <c r="W6" s="32">
        <f t="shared" si="3"/>
        <v>3000</v>
      </c>
      <c r="X6" s="33">
        <f>IF(X7="",NA(),X7)</f>
        <v>100</v>
      </c>
      <c r="Y6" s="33">
        <f t="shared" ref="Y6:AG6" si="4">IF(Y7="",NA(),Y7)</f>
        <v>100</v>
      </c>
      <c r="Z6" s="33">
        <f t="shared" si="4"/>
        <v>100</v>
      </c>
      <c r="AA6" s="33">
        <f t="shared" si="4"/>
        <v>100</v>
      </c>
      <c r="AB6" s="33">
        <f t="shared" si="4"/>
        <v>100</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856.27</v>
      </c>
      <c r="BK6" s="33">
        <f t="shared" si="7"/>
        <v>942.55</v>
      </c>
      <c r="BL6" s="33">
        <f t="shared" si="7"/>
        <v>825.66</v>
      </c>
      <c r="BM6" s="33">
        <f t="shared" si="7"/>
        <v>799.41</v>
      </c>
      <c r="BN6" s="33">
        <f t="shared" si="7"/>
        <v>701.33</v>
      </c>
      <c r="BO6" s="32" t="str">
        <f>IF(BO7="","",IF(BO7="-","【-】","【"&amp;SUBSTITUTE(TEXT(BO7,"#,##0.00"),"-","△")&amp;"】"))</f>
        <v>【721.24】</v>
      </c>
      <c r="BP6" s="33">
        <f>IF(BP7="",NA(),BP7)</f>
        <v>40.06</v>
      </c>
      <c r="BQ6" s="33">
        <f t="shared" ref="BQ6:BY6" si="8">IF(BQ7="",NA(),BQ7)</f>
        <v>40.69</v>
      </c>
      <c r="BR6" s="33">
        <f t="shared" si="8"/>
        <v>40.97</v>
      </c>
      <c r="BS6" s="33">
        <f t="shared" si="8"/>
        <v>39.799999999999997</v>
      </c>
      <c r="BT6" s="33">
        <f t="shared" si="8"/>
        <v>38.590000000000003</v>
      </c>
      <c r="BU6" s="33">
        <f t="shared" si="8"/>
        <v>63.64</v>
      </c>
      <c r="BV6" s="33">
        <f t="shared" si="8"/>
        <v>55.26</v>
      </c>
      <c r="BW6" s="33">
        <f t="shared" si="8"/>
        <v>53.57</v>
      </c>
      <c r="BX6" s="33">
        <f t="shared" si="8"/>
        <v>51.57</v>
      </c>
      <c r="BY6" s="33">
        <f t="shared" si="8"/>
        <v>53.48</v>
      </c>
      <c r="BZ6" s="32" t="str">
        <f>IF(BZ7="","",IF(BZ7="-","【-】","【"&amp;SUBSTITUTE(TEXT(BZ7,"#,##0.00"),"-","△")&amp;"】"))</f>
        <v>【52.31】</v>
      </c>
      <c r="CA6" s="33">
        <f>IF(CA7="",NA(),CA7)</f>
        <v>637.1</v>
      </c>
      <c r="CB6" s="33">
        <f t="shared" ref="CB6:CJ6" si="9">IF(CB7="",NA(),CB7)</f>
        <v>631.66999999999996</v>
      </c>
      <c r="CC6" s="33">
        <f t="shared" si="9"/>
        <v>631.66999999999996</v>
      </c>
      <c r="CD6" s="33">
        <f t="shared" si="9"/>
        <v>643.44000000000005</v>
      </c>
      <c r="CE6" s="33">
        <f t="shared" si="9"/>
        <v>666.06</v>
      </c>
      <c r="CF6" s="33">
        <f t="shared" si="9"/>
        <v>235.38</v>
      </c>
      <c r="CG6" s="33">
        <f t="shared" si="9"/>
        <v>253.28</v>
      </c>
      <c r="CH6" s="33">
        <f t="shared" si="9"/>
        <v>275.01</v>
      </c>
      <c r="CI6" s="33">
        <f t="shared" si="9"/>
        <v>282.5</v>
      </c>
      <c r="CJ6" s="33">
        <f t="shared" si="9"/>
        <v>277.29000000000002</v>
      </c>
      <c r="CK6" s="32" t="str">
        <f>IF(CK7="","",IF(CK7="-","【-】","【"&amp;SUBSTITUTE(TEXT(CK7,"#,##0.00"),"-","△")&amp;"】"))</f>
        <v>【293.69】</v>
      </c>
      <c r="CL6" s="33">
        <f>IF(CL7="",NA(),CL7)</f>
        <v>100</v>
      </c>
      <c r="CM6" s="33">
        <f t="shared" ref="CM6:CU6" si="10">IF(CM7="",NA(),CM7)</f>
        <v>100</v>
      </c>
      <c r="CN6" s="33">
        <f t="shared" si="10"/>
        <v>100</v>
      </c>
      <c r="CO6" s="33">
        <f t="shared" si="10"/>
        <v>100</v>
      </c>
      <c r="CP6" s="33">
        <f t="shared" si="10"/>
        <v>100</v>
      </c>
      <c r="CQ6" s="33">
        <f t="shared" si="10"/>
        <v>38.31</v>
      </c>
      <c r="CR6" s="33">
        <f t="shared" si="10"/>
        <v>45.57</v>
      </c>
      <c r="CS6" s="33">
        <f t="shared" si="10"/>
        <v>45.33</v>
      </c>
      <c r="CT6" s="33">
        <f t="shared" si="10"/>
        <v>48.69</v>
      </c>
      <c r="CU6" s="33">
        <f t="shared" si="10"/>
        <v>52.52</v>
      </c>
      <c r="CV6" s="32" t="str">
        <f>IF(CV7="","",IF(CV7="-","【-】","【"&amp;SUBSTITUTE(TEXT(CV7,"#,##0.00"),"-","△")&amp;"】"))</f>
        <v>【52.19】</v>
      </c>
      <c r="CW6" s="33">
        <f>IF(CW7="",NA(),CW7)</f>
        <v>100</v>
      </c>
      <c r="CX6" s="33">
        <f t="shared" ref="CX6:DF6" si="11">IF(CX7="",NA(),CX7)</f>
        <v>100</v>
      </c>
      <c r="CY6" s="33">
        <f t="shared" si="11"/>
        <v>100</v>
      </c>
      <c r="CZ6" s="33">
        <f t="shared" si="11"/>
        <v>100</v>
      </c>
      <c r="DA6" s="33">
        <f t="shared" si="11"/>
        <v>100</v>
      </c>
      <c r="DB6" s="33">
        <f t="shared" si="11"/>
        <v>84.44</v>
      </c>
      <c r="DC6" s="33">
        <f t="shared" si="11"/>
        <v>85.41</v>
      </c>
      <c r="DD6" s="33">
        <f t="shared" si="11"/>
        <v>87.3</v>
      </c>
      <c r="DE6" s="33">
        <f t="shared" si="11"/>
        <v>87.42</v>
      </c>
      <c r="DF6" s="33">
        <f t="shared" si="11"/>
        <v>84.94</v>
      </c>
      <c r="DG6" s="32" t="str">
        <f>IF(DG7="","",IF(DG7="-","【-】","【"&amp;SUBSTITUTE(TEXT(DG7,"#,##0.00"),"-","△")&amp;"】"))</f>
        <v>【80.29】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63665</v>
      </c>
      <c r="D7" s="35">
        <v>47</v>
      </c>
      <c r="E7" s="35">
        <v>18</v>
      </c>
      <c r="F7" s="35">
        <v>1</v>
      </c>
      <c r="G7" s="35">
        <v>0</v>
      </c>
      <c r="H7" s="35" t="s">
        <v>96</v>
      </c>
      <c r="I7" s="35" t="s">
        <v>97</v>
      </c>
      <c r="J7" s="35" t="s">
        <v>98</v>
      </c>
      <c r="K7" s="35" t="s">
        <v>99</v>
      </c>
      <c r="L7" s="35" t="s">
        <v>100</v>
      </c>
      <c r="M7" s="36" t="s">
        <v>101</v>
      </c>
      <c r="N7" s="36" t="s">
        <v>102</v>
      </c>
      <c r="O7" s="36">
        <v>0.65</v>
      </c>
      <c r="P7" s="36">
        <v>100</v>
      </c>
      <c r="Q7" s="36">
        <v>2700</v>
      </c>
      <c r="R7" s="36">
        <v>4630</v>
      </c>
      <c r="S7" s="36">
        <v>122.14</v>
      </c>
      <c r="T7" s="36">
        <v>37.909999999999997</v>
      </c>
      <c r="U7" s="36">
        <v>30</v>
      </c>
      <c r="V7" s="36">
        <v>0.01</v>
      </c>
      <c r="W7" s="36">
        <v>3000</v>
      </c>
      <c r="X7" s="36">
        <v>100</v>
      </c>
      <c r="Y7" s="36">
        <v>100</v>
      </c>
      <c r="Z7" s="36">
        <v>100</v>
      </c>
      <c r="AA7" s="36">
        <v>100</v>
      </c>
      <c r="AB7" s="36">
        <v>100</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856.27</v>
      </c>
      <c r="BK7" s="36">
        <v>942.55</v>
      </c>
      <c r="BL7" s="36">
        <v>825.66</v>
      </c>
      <c r="BM7" s="36">
        <v>799.41</v>
      </c>
      <c r="BN7" s="36">
        <v>701.33</v>
      </c>
      <c r="BO7" s="36">
        <v>721.24</v>
      </c>
      <c r="BP7" s="36">
        <v>40.06</v>
      </c>
      <c r="BQ7" s="36">
        <v>40.69</v>
      </c>
      <c r="BR7" s="36">
        <v>40.97</v>
      </c>
      <c r="BS7" s="36">
        <v>39.799999999999997</v>
      </c>
      <c r="BT7" s="36">
        <v>38.590000000000003</v>
      </c>
      <c r="BU7" s="36">
        <v>63.64</v>
      </c>
      <c r="BV7" s="36">
        <v>55.26</v>
      </c>
      <c r="BW7" s="36">
        <v>53.57</v>
      </c>
      <c r="BX7" s="36">
        <v>51.57</v>
      </c>
      <c r="BY7" s="36">
        <v>53.48</v>
      </c>
      <c r="BZ7" s="36">
        <v>52.31</v>
      </c>
      <c r="CA7" s="36">
        <v>637.1</v>
      </c>
      <c r="CB7" s="36">
        <v>631.66999999999996</v>
      </c>
      <c r="CC7" s="36">
        <v>631.66999999999996</v>
      </c>
      <c r="CD7" s="36">
        <v>643.44000000000005</v>
      </c>
      <c r="CE7" s="36">
        <v>666.06</v>
      </c>
      <c r="CF7" s="36">
        <v>235.38</v>
      </c>
      <c r="CG7" s="36">
        <v>253.28</v>
      </c>
      <c r="CH7" s="36">
        <v>275.01</v>
      </c>
      <c r="CI7" s="36">
        <v>282.5</v>
      </c>
      <c r="CJ7" s="36">
        <v>277.29000000000002</v>
      </c>
      <c r="CK7" s="36">
        <v>293.69</v>
      </c>
      <c r="CL7" s="36">
        <v>100</v>
      </c>
      <c r="CM7" s="36">
        <v>100</v>
      </c>
      <c r="CN7" s="36">
        <v>100</v>
      </c>
      <c r="CO7" s="36">
        <v>100</v>
      </c>
      <c r="CP7" s="36">
        <v>100</v>
      </c>
      <c r="CQ7" s="36">
        <v>38.31</v>
      </c>
      <c r="CR7" s="36">
        <v>45.57</v>
      </c>
      <c r="CS7" s="36">
        <v>45.33</v>
      </c>
      <c r="CT7" s="36">
        <v>48.69</v>
      </c>
      <c r="CU7" s="36">
        <v>52.52</v>
      </c>
      <c r="CV7" s="36">
        <v>52.19</v>
      </c>
      <c r="CW7" s="36">
        <v>100</v>
      </c>
      <c r="CX7" s="36">
        <v>100</v>
      </c>
      <c r="CY7" s="36">
        <v>100</v>
      </c>
      <c r="CZ7" s="36">
        <v>100</v>
      </c>
      <c r="DA7" s="36">
        <v>100</v>
      </c>
      <c r="DB7" s="36">
        <v>84.44</v>
      </c>
      <c r="DC7" s="36">
        <v>85.41</v>
      </c>
      <c r="DD7" s="36">
        <v>87.3</v>
      </c>
      <c r="DE7" s="36">
        <v>87.42</v>
      </c>
      <c r="DF7" s="36">
        <v>84.94</v>
      </c>
      <c r="DG7" s="36">
        <v>80.290000000000006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2016-02-15T02:33:59Z</cp:lastPrinted>
  <dcterms:created xsi:type="dcterms:W3CDTF">2016-01-14T11:15:14Z</dcterms:created>
  <dcterms:modified xsi:type="dcterms:W3CDTF">2016-02-15T02:34:05Z</dcterms:modified>
  <cp:category/>
</cp:coreProperties>
</file>