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B10" i="4" s="1"/>
  <c r="L6" i="5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AL8" i="4"/>
  <c r="W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<sst xmlns="http://schemas.openxmlformats.org/spreadsheetml/2006/main" count="226" uniqueCount="111">
  <si>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</si>
  <si>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</si>
  <si>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</si>
  <si>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</si>
  <si>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</si>
  <si>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</si>
  <si>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</si>
  <si>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</si>
  <si>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</si>
  <si>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</si>
  <si>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</si>
  <si>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</si>
  <si>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</si>
  <si>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</si>
  <si>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</si>
  <si>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</si>
  <si>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</si>
  <si>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</si>
  <si>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</si>
  <si>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</si>
  <si>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</si>
  <si>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</si>
  <si>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</si>
  <si>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</si>
  <si>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</si>
  <si>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</si>
  <si>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</si>
  <si>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</si>
  <si>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</si>
  <si>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</si>
  <si>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</si>
  <si>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</si>
  <si>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</si>
  <si>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</si>
  <si>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</si>
  <si>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</si>
  <si>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</si>
  <si>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</si>
  <si>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</si>
  <si>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</si>
  <si>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</si>
  <si>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</si>
  <si>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</si>
  <si>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</si>
  <si>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</si>
  <si>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</si>
  <si>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</si>
  <si>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</si>
  <si>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</si>
  <si>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</si>
  <si>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</si>
  <si>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</si>
  <si>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</si>
  <si>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</si>
  <si>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</si>
  <si>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</si>
  <si>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</si>
  <si>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</si>
  <si>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</si>
  <si>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</si>
  <si>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</si>
  <si>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</si>
  <si>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</si>
  <si>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</si>
  <si>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</si>
  <si>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</si>
  <si>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</si>
  <si>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</si>
  <si>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</si>
  <si>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</si>
  <si>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</si>
  <si>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</si>
  <si>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</si>
  <si>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</si>
  <si>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</si>
  <si>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</si>
  <si>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</si>
  <si>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</si>
  <si>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</si>
  <si>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</si>
  <si>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</si>
  <si>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</si>
  <si>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</si>
  <si>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</si>
  <si>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</si>
  <si>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</si>
  <si>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</si>
  <si>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</si>
  <si>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</si>
  <si>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</si>
  <si>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</si>
  <si>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</si>
  <si>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</si>
  <si>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</si>
  <si>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</si>
  <si>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</si>
  <si>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高畠町</t>
  </si>
  <si>
    <t>法非適用</t>
  </si>
  <si>
    <t>下水道事業</t>
  </si>
  <si>
    <t>特定環境保全公共下水道</t>
  </si>
  <si>
    <t>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</si>
  <si>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</si>
  <si>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</si>
  <si>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</si>
  <si>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</si>
  <si>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</si>
  <si>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</si>
  <si>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</si>
  <si>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企業債償還はピークを過ぎ、残高が減少してきている。また、ここ数年は大規模な建設事業を行っておらず、使用料収入もほぼ横ばいであることから、経営状況に大きな動きはない。
　ただ、類似団体平均値から見ても汚水処理原価が高い傾向にある。水洗化率も同様に低いことから、費用対効果が類似団体よりも薄いことがうかがえる。</t>
    <rPh sb="31" eb="33">
      <t>スウネン</t>
    </rPh>
    <rPh sb="34" eb="37">
      <t>ダイキボ</t>
    </rPh>
    <rPh sb="38" eb="40">
      <t>ケンセツ</t>
    </rPh>
    <rPh sb="40" eb="42">
      <t>ジギョウ</t>
    </rPh>
    <rPh sb="43" eb="44">
      <t>オコナ</t>
    </rPh>
    <rPh sb="50" eb="53">
      <t>シヨウリョウ</t>
    </rPh>
    <rPh sb="53" eb="55">
      <t>シュウニュウ</t>
    </rPh>
    <rPh sb="58" eb="59">
      <t>ヨコ</t>
    </rPh>
    <rPh sb="69" eb="71">
      <t>ケイエイ</t>
    </rPh>
    <rPh sb="71" eb="73">
      <t>ジョウキョウ</t>
    </rPh>
    <rPh sb="74" eb="75">
      <t>オオ</t>
    </rPh>
    <rPh sb="77" eb="78">
      <t>ウゴ</t>
    </rPh>
    <rPh sb="88" eb="90">
      <t>ルイジ</t>
    </rPh>
    <rPh sb="90" eb="92">
      <t>ダンタイ</t>
    </rPh>
    <rPh sb="92" eb="95">
      <t>ヘイキンチ</t>
    </rPh>
    <rPh sb="97" eb="98">
      <t>ミ</t>
    </rPh>
    <rPh sb="100" eb="102">
      <t>オスイ</t>
    </rPh>
    <rPh sb="102" eb="104">
      <t>ショリ</t>
    </rPh>
    <rPh sb="104" eb="106">
      <t>ゲンカ</t>
    </rPh>
    <rPh sb="107" eb="108">
      <t>タカ</t>
    </rPh>
    <rPh sb="109" eb="111">
      <t>ケイコウ</t>
    </rPh>
    <rPh sb="115" eb="118">
      <t>スイセンカ</t>
    </rPh>
    <rPh sb="118" eb="119">
      <t>リツ</t>
    </rPh>
    <rPh sb="120" eb="122">
      <t>ドウヨウ</t>
    </rPh>
    <rPh sb="123" eb="124">
      <t>ヒク</t>
    </rPh>
    <rPh sb="130" eb="135">
      <t>ヒヨウタイコウカ</t>
    </rPh>
    <rPh sb="136" eb="138">
      <t>ルイジ</t>
    </rPh>
    <rPh sb="138" eb="140">
      <t>ダンタイ</t>
    </rPh>
    <rPh sb="143" eb="144">
      <t>ウス</t>
    </rPh>
    <phoneticPr fontId="4"/>
  </si>
  <si>
    <t>　経営状況は安定しているものの、依然類似団体と比べると悪い状態にある。整備区域の再編や水洗化率の向上などを図る必要がある。また、老朽化の問題が今後深刻になってくるため、大規模な施設改善に対する収支計画を立てる必要があるが、公共下水道に対して経営規模が小さいので、注意が必要である。</t>
    <rPh sb="1" eb="3">
      <t>ケイエイ</t>
    </rPh>
    <rPh sb="3" eb="5">
      <t>ジョウキョウ</t>
    </rPh>
    <rPh sb="6" eb="8">
      <t>アンテイ</t>
    </rPh>
    <rPh sb="16" eb="18">
      <t>イゼン</t>
    </rPh>
    <rPh sb="18" eb="20">
      <t>ルイジ</t>
    </rPh>
    <rPh sb="20" eb="22">
      <t>ダンタイ</t>
    </rPh>
    <rPh sb="23" eb="24">
      <t>クラ</t>
    </rPh>
    <rPh sb="27" eb="28">
      <t>ワル</t>
    </rPh>
    <rPh sb="29" eb="31">
      <t>ジョウタイ</t>
    </rPh>
    <rPh sb="35" eb="37">
      <t>セイビ</t>
    </rPh>
    <rPh sb="37" eb="39">
      <t>クイキ</t>
    </rPh>
    <rPh sb="40" eb="42">
      <t>サイヘン</t>
    </rPh>
    <rPh sb="43" eb="46">
      <t>スイセンカ</t>
    </rPh>
    <rPh sb="46" eb="47">
      <t>リツ</t>
    </rPh>
    <rPh sb="48" eb="50">
      <t>コウジョウ</t>
    </rPh>
    <rPh sb="53" eb="54">
      <t>ハカ</t>
    </rPh>
    <rPh sb="55" eb="57">
      <t>ヒツヨウ</t>
    </rPh>
    <rPh sb="84" eb="87">
      <t>ダイキボ</t>
    </rPh>
    <rPh sb="88" eb="90">
      <t>シセツ</t>
    </rPh>
    <rPh sb="90" eb="92">
      <t>カイゼン</t>
    </rPh>
    <rPh sb="93" eb="94">
      <t>タイ</t>
    </rPh>
    <rPh sb="96" eb="98">
      <t>シュウシ</t>
    </rPh>
    <rPh sb="98" eb="100">
      <t>ケイカク</t>
    </rPh>
    <rPh sb="101" eb="102">
      <t>タ</t>
    </rPh>
    <rPh sb="104" eb="106">
      <t>ヒツヨウ</t>
    </rPh>
    <rPh sb="111" eb="113">
      <t>コウキョウ</t>
    </rPh>
    <rPh sb="113" eb="116">
      <t>ゲスイドウ</t>
    </rPh>
    <rPh sb="117" eb="118">
      <t>タイ</t>
    </rPh>
    <rPh sb="120" eb="122">
      <t>ケイエイ</t>
    </rPh>
    <rPh sb="122" eb="124">
      <t>キボ</t>
    </rPh>
    <rPh sb="125" eb="126">
      <t>チイ</t>
    </rPh>
    <rPh sb="131" eb="133">
      <t>チュウイ</t>
    </rPh>
    <rPh sb="134" eb="136">
      <t>ヒツヨウ</t>
    </rPh>
    <phoneticPr fontId="4"/>
  </si>
  <si>
    <t>　特定環境保全公共下水道建設事業は平成4年から開始しており、公共下水道ほどではないが老朽化が進んでいる。現在は小規模な修繕を行っているだけで、大掛かりな管渠改善は行っていない。</t>
    <rPh sb="1" eb="3">
      <t>トクテイ</t>
    </rPh>
    <rPh sb="3" eb="5">
      <t>カンキョウ</t>
    </rPh>
    <rPh sb="5" eb="7">
      <t>ホゼン</t>
    </rPh>
    <rPh sb="7" eb="9">
      <t>コウキョウ</t>
    </rPh>
    <rPh sb="9" eb="12">
      <t>ゲスイドウ</t>
    </rPh>
    <rPh sb="12" eb="14">
      <t>ケンセツ</t>
    </rPh>
    <rPh sb="14" eb="16">
      <t>ジギョウ</t>
    </rPh>
    <rPh sb="17" eb="19">
      <t>ヘイセイ</t>
    </rPh>
    <rPh sb="20" eb="21">
      <t>ネン</t>
    </rPh>
    <rPh sb="23" eb="25">
      <t>カイシ</t>
    </rPh>
    <rPh sb="30" eb="32">
      <t>コウキョウ</t>
    </rPh>
    <rPh sb="32" eb="35">
      <t>ゲスイドウ</t>
    </rPh>
    <rPh sb="42" eb="45">
      <t>ロウキュウカ</t>
    </rPh>
    <rPh sb="46" eb="47">
      <t>スス</t>
    </rPh>
    <rPh sb="52" eb="54">
      <t>ゲンザイ</t>
    </rPh>
    <rPh sb="55" eb="58">
      <t>ショウキボ</t>
    </rPh>
    <rPh sb="59" eb="61">
      <t>シュウゼン</t>
    </rPh>
    <rPh sb="62" eb="63">
      <t>オコナ</t>
    </rPh>
    <rPh sb="71" eb="73">
      <t>オオガ</t>
    </rPh>
    <rPh sb="76" eb="78">
      <t>カンキョ</t>
    </rPh>
    <rPh sb="78" eb="80">
      <t>カイゼン</t>
    </rPh>
    <rPh sb="81" eb="82">
      <t>オコナ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</si>
</sst>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60416"/>
        <c:axId val="30862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0.11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60416"/>
        <c:axId val="30862336"/>
      </c:lineChart>
      <c:dateAx>
        <c:axId val="30860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862336"/>
        <c:crosses val="autoZero"/>
        <c:auto val="1"/>
        <c:lblOffset val="100"/>
        <c:baseTimeUnit val="years"/>
      </c:dateAx>
      <c:valAx>
        <c:axId val="30862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860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5424"/>
        <c:axId val="31657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40.56</c:v>
                </c:pt>
                <c:pt idx="1">
                  <c:v>41.59</c:v>
                </c:pt>
                <c:pt idx="2">
                  <c:v>42.31</c:v>
                </c:pt>
                <c:pt idx="3">
                  <c:v>43.65</c:v>
                </c:pt>
                <c:pt idx="4">
                  <c:v>43.58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55424"/>
        <c:axId val="31657344"/>
      </c:lineChart>
      <c:dateAx>
        <c:axId val="31655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657344"/>
        <c:crosses val="autoZero"/>
        <c:auto val="1"/>
        <c:lblOffset val="100"/>
        <c:baseTimeUnit val="years"/>
      </c:dateAx>
      <c:valAx>
        <c:axId val="31657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655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70.010000000000005</c:v>
                </c:pt>
                <c:pt idx="1">
                  <c:v>71.95</c:v>
                </c:pt>
                <c:pt idx="2">
                  <c:v>72.87</c:v>
                </c:pt>
                <c:pt idx="3">
                  <c:v>74.37</c:v>
                </c:pt>
                <c:pt idx="4">
                  <c:v>75.75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16480"/>
        <c:axId val="31718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79.88</c:v>
                </c:pt>
                <c:pt idx="1">
                  <c:v>80.47</c:v>
                </c:pt>
                <c:pt idx="2">
                  <c:v>81.3</c:v>
                </c:pt>
                <c:pt idx="3">
                  <c:v>82.2</c:v>
                </c:pt>
                <c:pt idx="4">
                  <c:v>82.35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6480"/>
        <c:axId val="31718400"/>
      </c:lineChart>
      <c:dateAx>
        <c:axId val="317164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718400"/>
        <c:crosses val="autoZero"/>
        <c:auto val="1"/>
        <c:lblOffset val="100"/>
        <c:baseTimeUnit val="years"/>
      </c:dateAx>
      <c:valAx>
        <c:axId val="31718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716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64.92</c:v>
                </c:pt>
                <c:pt idx="1">
                  <c:v>65.290000000000006</c:v>
                </c:pt>
                <c:pt idx="2">
                  <c:v>65.55</c:v>
                </c:pt>
                <c:pt idx="3">
                  <c:v>66.22</c:v>
                </c:pt>
                <c:pt idx="4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90112"/>
        <c:axId val="3129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90112"/>
        <c:axId val="31292032"/>
      </c:lineChart>
      <c:dateAx>
        <c:axId val="31290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292032"/>
        <c:crosses val="autoZero"/>
        <c:auto val="1"/>
        <c:lblOffset val="100"/>
        <c:baseTimeUnit val="years"/>
      </c:dateAx>
      <c:valAx>
        <c:axId val="3129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29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024"/>
        <c:axId val="31602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01024"/>
        <c:axId val="31602944"/>
      </c:lineChart>
      <c:dateAx>
        <c:axId val="316010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602944"/>
        <c:crosses val="autoZero"/>
        <c:auto val="1"/>
        <c:lblOffset val="100"/>
        <c:baseTimeUnit val="years"/>
      </c:dateAx>
      <c:valAx>
        <c:axId val="31602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601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37504"/>
        <c:axId val="316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7504"/>
        <c:axId val="31639424"/>
      </c:lineChart>
      <c:dateAx>
        <c:axId val="31637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639424"/>
        <c:crosses val="autoZero"/>
        <c:auto val="1"/>
        <c:lblOffset val="100"/>
        <c:baseTimeUnit val="years"/>
      </c:dateAx>
      <c:valAx>
        <c:axId val="3163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637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26432"/>
        <c:axId val="31432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6432"/>
        <c:axId val="31432704"/>
      </c:lineChart>
      <c:dateAx>
        <c:axId val="31426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432704"/>
        <c:crosses val="autoZero"/>
        <c:auto val="1"/>
        <c:lblOffset val="100"/>
        <c:baseTimeUnit val="years"/>
      </c:dateAx>
      <c:valAx>
        <c:axId val="31432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426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40256"/>
        <c:axId val="31462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40256"/>
        <c:axId val="31462912"/>
      </c:lineChart>
      <c:dateAx>
        <c:axId val="31440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462912"/>
        <c:crosses val="autoZero"/>
        <c:auto val="1"/>
        <c:lblOffset val="100"/>
        <c:baseTimeUnit val="years"/>
      </c:dateAx>
      <c:valAx>
        <c:axId val="31462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440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3498.96</c:v>
                </c:pt>
                <c:pt idx="1">
                  <c:v>3277.41</c:v>
                </c:pt>
                <c:pt idx="2">
                  <c:v>3280.57</c:v>
                </c:pt>
                <c:pt idx="3">
                  <c:v>3065.23</c:v>
                </c:pt>
                <c:pt idx="4">
                  <c:v>2780.33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6736"/>
        <c:axId val="31507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1812.65</c:v>
                </c:pt>
                <c:pt idx="1">
                  <c:v>1764.87</c:v>
                </c:pt>
                <c:pt idx="2">
                  <c:v>1622.51</c:v>
                </c:pt>
                <c:pt idx="3">
                  <c:v>1569.13</c:v>
                </c:pt>
                <c:pt idx="4">
                  <c:v>1436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6736"/>
        <c:axId val="31507584"/>
      </c:lineChart>
      <c:dateAx>
        <c:axId val="31476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507584"/>
        <c:crosses val="autoZero"/>
        <c:auto val="1"/>
        <c:lblOffset val="100"/>
        <c:baseTimeUnit val="years"/>
      </c:dateAx>
      <c:valAx>
        <c:axId val="31507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476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41.67</c:v>
                </c:pt>
                <c:pt idx="1">
                  <c:v>43.05</c:v>
                </c:pt>
                <c:pt idx="2">
                  <c:v>41.55</c:v>
                </c:pt>
                <c:pt idx="3">
                  <c:v>42.43</c:v>
                </c:pt>
                <c:pt idx="4">
                  <c:v>42.48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35104"/>
        <c:axId val="3194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59.35</c:v>
                </c:pt>
                <c:pt idx="1">
                  <c:v>60.75</c:v>
                </c:pt>
                <c:pt idx="2">
                  <c:v>62.83</c:v>
                </c:pt>
                <c:pt idx="3">
                  <c:v>64.63</c:v>
                </c:pt>
                <c:pt idx="4">
                  <c:v>66.56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35104"/>
        <c:axId val="31941376"/>
      </c:lineChart>
      <c:dateAx>
        <c:axId val="31935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941376"/>
        <c:crosses val="autoZero"/>
        <c:auto val="1"/>
        <c:lblOffset val="100"/>
        <c:baseTimeUnit val="years"/>
      </c:dateAx>
      <c:valAx>
        <c:axId val="3194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93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521.42999999999995</c:v>
                </c:pt>
                <c:pt idx="1">
                  <c:v>497.92</c:v>
                </c:pt>
                <c:pt idx="2">
                  <c:v>495.73</c:v>
                </c:pt>
                <c:pt idx="3">
                  <c:v>498.86</c:v>
                </c:pt>
                <c:pt idx="4">
                  <c:v>510.65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3008"/>
        <c:axId val="31965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260.48</c:v>
                </c:pt>
                <c:pt idx="1">
                  <c:v>256</c:v>
                </c:pt>
                <c:pt idx="2">
                  <c:v>250.43</c:v>
                </c:pt>
                <c:pt idx="3">
                  <c:v>245.75</c:v>
                </c:pt>
                <c:pt idx="4">
                  <c:v>244.29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3008"/>
        <c:axId val="31965184"/>
      </c:lineChart>
      <c:dateAx>
        <c:axId val="31963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1965184"/>
        <c:crosses val="autoZero"/>
        <c:auto val="1"/>
        <c:lblOffset val="100"/>
        <c:baseTimeUnit val="years"/>
      </c:dateAx>
      <c:valAx>
        <c:axId val="31965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963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8" sqref="B8:H8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高畠町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特定環境保全公共下水道</v>
      </c>
      <c r="Q8" s="70"/>
      <c r="R8" s="70"/>
      <c r="S8" s="70"/>
      <c r="T8" s="70"/>
      <c r="U8" s="70"/>
      <c r="V8" s="70"/>
      <c r="W8" s="70" t="str">
        <f>データ!L6</f>
        <v>D2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24593</v>
      </c>
      <c r="AM8" s="64"/>
      <c r="AN8" s="64"/>
      <c r="AO8" s="64"/>
      <c r="AP8" s="64"/>
      <c r="AQ8" s="64"/>
      <c r="AR8" s="64"/>
      <c r="AS8" s="64"/>
      <c r="AT8" s="63">
        <f>データ!S6</f>
        <v>180.26</v>
      </c>
      <c r="AU8" s="63"/>
      <c r="AV8" s="63"/>
      <c r="AW8" s="63"/>
      <c r="AX8" s="63"/>
      <c r="AY8" s="63"/>
      <c r="AZ8" s="63"/>
      <c r="BA8" s="63"/>
      <c r="BB8" s="63">
        <f>データ!T6</f>
        <v>136.43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18.05</v>
      </c>
      <c r="Q10" s="63"/>
      <c r="R10" s="63"/>
      <c r="S10" s="63"/>
      <c r="T10" s="63"/>
      <c r="U10" s="63"/>
      <c r="V10" s="63"/>
      <c r="W10" s="63">
        <f>データ!P6</f>
        <v>81.78</v>
      </c>
      <c r="X10" s="63"/>
      <c r="Y10" s="63"/>
      <c r="Z10" s="63"/>
      <c r="AA10" s="63"/>
      <c r="AB10" s="63"/>
      <c r="AC10" s="63"/>
      <c r="AD10" s="64">
        <f>データ!Q6</f>
        <v>4212</v>
      </c>
      <c r="AE10" s="64"/>
      <c r="AF10" s="64"/>
      <c r="AG10" s="64"/>
      <c r="AH10" s="64"/>
      <c r="AI10" s="64"/>
      <c r="AJ10" s="64"/>
      <c r="AK10" s="2"/>
      <c r="AL10" s="64">
        <f>データ!U6</f>
        <v>4416</v>
      </c>
      <c r="AM10" s="64"/>
      <c r="AN10" s="64"/>
      <c r="AO10" s="64"/>
      <c r="AP10" s="64"/>
      <c r="AQ10" s="64"/>
      <c r="AR10" s="64"/>
      <c r="AS10" s="64"/>
      <c r="AT10" s="63">
        <f>データ!V6</f>
        <v>2.0299999999999998</v>
      </c>
      <c r="AU10" s="63"/>
      <c r="AV10" s="63"/>
      <c r="AW10" s="63"/>
      <c r="AX10" s="63"/>
      <c r="AY10" s="63"/>
      <c r="AZ10" s="63"/>
      <c r="BA10" s="63"/>
      <c r="BB10" s="63">
        <f>データ!W6</f>
        <v>2175.37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110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63819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山形県　高畠町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18.05</v>
      </c>
      <c r="P6" s="32">
        <f t="shared" si="3"/>
        <v>81.78</v>
      </c>
      <c r="Q6" s="32">
        <f t="shared" si="3"/>
        <v>4212</v>
      </c>
      <c r="R6" s="32">
        <f t="shared" si="3"/>
        <v>24593</v>
      </c>
      <c r="S6" s="32">
        <f t="shared" si="3"/>
        <v>180.26</v>
      </c>
      <c r="T6" s="32">
        <f t="shared" si="3"/>
        <v>136.43</v>
      </c>
      <c r="U6" s="32">
        <f t="shared" si="3"/>
        <v>4416</v>
      </c>
      <c r="V6" s="32">
        <f t="shared" si="3"/>
        <v>2.0299999999999998</v>
      </c>
      <c r="W6" s="32">
        <f t="shared" si="3"/>
        <v>2175.37</v>
      </c>
      <c r="X6" s="33">
        <f>IF(X7="",NA(),X7)</f>
        <v>64.92</v>
      </c>
      <c r="Y6" s="33">
        <f t="shared" ref="Y6:AG6" si="4">IF(Y7="",NA(),Y7)</f>
        <v>65.290000000000006</v>
      </c>
      <c r="Z6" s="33">
        <f t="shared" si="4"/>
        <v>65.55</v>
      </c>
      <c r="AA6" s="33">
        <f t="shared" si="4"/>
        <v>66.22</v>
      </c>
      <c r="AB6" s="33">
        <f t="shared" si="4"/>
        <v>66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3498.96</v>
      </c>
      <c r="BF6" s="33">
        <f t="shared" ref="BF6:BN6" si="7">IF(BF7="",NA(),BF7)</f>
        <v>3277.41</v>
      </c>
      <c r="BG6" s="33">
        <f t="shared" si="7"/>
        <v>3280.57</v>
      </c>
      <c r="BH6" s="33">
        <f t="shared" si="7"/>
        <v>3065.23</v>
      </c>
      <c r="BI6" s="33">
        <f t="shared" si="7"/>
        <v>2780.33</v>
      </c>
      <c r="BJ6" s="33">
        <f t="shared" si="7"/>
        <v>1812.65</v>
      </c>
      <c r="BK6" s="33">
        <f t="shared" si="7"/>
        <v>1764.87</v>
      </c>
      <c r="BL6" s="33">
        <f t="shared" si="7"/>
        <v>1622.51</v>
      </c>
      <c r="BM6" s="33">
        <f t="shared" si="7"/>
        <v>1569.13</v>
      </c>
      <c r="BN6" s="33">
        <f t="shared" si="7"/>
        <v>1436</v>
      </c>
      <c r="BO6" s="32" t="str">
        <f>IF(BO7="","",IF(BO7="-","【-】","【"&amp;SUBSTITUTE(TEXT(BO7,"#,##0.00"),"-","△")&amp;"】"))</f>
        <v>【1,479.31】</v>
      </c>
      <c r="BP6" s="33">
        <f>IF(BP7="",NA(),BP7)</f>
        <v>41.67</v>
      </c>
      <c r="BQ6" s="33">
        <f t="shared" ref="BQ6:BY6" si="8">IF(BQ7="",NA(),BQ7)</f>
        <v>43.05</v>
      </c>
      <c r="BR6" s="33">
        <f t="shared" si="8"/>
        <v>41.55</v>
      </c>
      <c r="BS6" s="33">
        <f t="shared" si="8"/>
        <v>42.43</v>
      </c>
      <c r="BT6" s="33">
        <f t="shared" si="8"/>
        <v>42.48</v>
      </c>
      <c r="BU6" s="33">
        <f t="shared" si="8"/>
        <v>59.35</v>
      </c>
      <c r="BV6" s="33">
        <f t="shared" si="8"/>
        <v>60.75</v>
      </c>
      <c r="BW6" s="33">
        <f t="shared" si="8"/>
        <v>62.83</v>
      </c>
      <c r="BX6" s="33">
        <f t="shared" si="8"/>
        <v>64.63</v>
      </c>
      <c r="BY6" s="33">
        <f t="shared" si="8"/>
        <v>66.56</v>
      </c>
      <c r="BZ6" s="32" t="str">
        <f>IF(BZ7="","",IF(BZ7="-","【-】","【"&amp;SUBSTITUTE(TEXT(BZ7,"#,##0.00"),"-","△")&amp;"】"))</f>
        <v>【63.50】</v>
      </c>
      <c r="CA6" s="33">
        <f>IF(CA7="",NA(),CA7)</f>
        <v>521.42999999999995</v>
      </c>
      <c r="CB6" s="33">
        <f t="shared" ref="CB6:CJ6" si="9">IF(CB7="",NA(),CB7)</f>
        <v>497.92</v>
      </c>
      <c r="CC6" s="33">
        <f t="shared" si="9"/>
        <v>495.73</v>
      </c>
      <c r="CD6" s="33">
        <f t="shared" si="9"/>
        <v>498.86</v>
      </c>
      <c r="CE6" s="33">
        <f t="shared" si="9"/>
        <v>510.65</v>
      </c>
      <c r="CF6" s="33">
        <f t="shared" si="9"/>
        <v>260.48</v>
      </c>
      <c r="CG6" s="33">
        <f t="shared" si="9"/>
        <v>256</v>
      </c>
      <c r="CH6" s="33">
        <f t="shared" si="9"/>
        <v>250.43</v>
      </c>
      <c r="CI6" s="33">
        <f t="shared" si="9"/>
        <v>245.75</v>
      </c>
      <c r="CJ6" s="33">
        <f t="shared" si="9"/>
        <v>244.29</v>
      </c>
      <c r="CK6" s="32" t="str">
        <f>IF(CK7="","",IF(CK7="-","【-】","【"&amp;SUBSTITUTE(TEXT(CK7,"#,##0.00"),"-","△")&amp;"】"))</f>
        <v>【253.12】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40.56</v>
      </c>
      <c r="CR6" s="33">
        <f t="shared" si="10"/>
        <v>41.59</v>
      </c>
      <c r="CS6" s="33">
        <f t="shared" si="10"/>
        <v>42.31</v>
      </c>
      <c r="CT6" s="33">
        <f t="shared" si="10"/>
        <v>43.65</v>
      </c>
      <c r="CU6" s="33">
        <f t="shared" si="10"/>
        <v>43.58</v>
      </c>
      <c r="CV6" s="32" t="str">
        <f>IF(CV7="","",IF(CV7="-","【-】","【"&amp;SUBSTITUTE(TEXT(CV7,"#,##0.00"),"-","△")&amp;"】"))</f>
        <v>【41.06】</v>
      </c>
      <c r="CW6" s="33">
        <f>IF(CW7="",NA(),CW7)</f>
        <v>70.010000000000005</v>
      </c>
      <c r="CX6" s="33">
        <f t="shared" ref="CX6:DF6" si="11">IF(CX7="",NA(),CX7)</f>
        <v>71.95</v>
      </c>
      <c r="CY6" s="33">
        <f t="shared" si="11"/>
        <v>72.87</v>
      </c>
      <c r="CZ6" s="33">
        <f t="shared" si="11"/>
        <v>74.37</v>
      </c>
      <c r="DA6" s="33">
        <f t="shared" si="11"/>
        <v>75.75</v>
      </c>
      <c r="DB6" s="33">
        <f t="shared" si="11"/>
        <v>79.88</v>
      </c>
      <c r="DC6" s="33">
        <f t="shared" si="11"/>
        <v>80.47</v>
      </c>
      <c r="DD6" s="33">
        <f t="shared" si="11"/>
        <v>81.3</v>
      </c>
      <c r="DE6" s="33">
        <f t="shared" si="11"/>
        <v>82.2</v>
      </c>
      <c r="DF6" s="33">
        <f t="shared" si="11"/>
        <v>82.35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0.1</v>
      </c>
      <c r="EJ6" s="33">
        <f t="shared" si="14"/>
        <v>0.1</v>
      </c>
      <c r="EK6" s="33">
        <f t="shared" si="14"/>
        <v>0.11</v>
      </c>
      <c r="EL6" s="33">
        <f t="shared" si="14"/>
        <v>0.05</v>
      </c>
      <c r="EM6" s="33">
        <f t="shared" si="14"/>
        <v>0.04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63819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18.05</v>
      </c>
      <c r="P7" s="36">
        <v>81.78</v>
      </c>
      <c r="Q7" s="36">
        <v>4212</v>
      </c>
      <c r="R7" s="36">
        <v>24593</v>
      </c>
      <c r="S7" s="36">
        <v>180.26</v>
      </c>
      <c r="T7" s="36">
        <v>136.43</v>
      </c>
      <c r="U7" s="36">
        <v>4416</v>
      </c>
      <c r="V7" s="36">
        <v>2.0299999999999998</v>
      </c>
      <c r="W7" s="36">
        <v>2175.37</v>
      </c>
      <c r="X7" s="36">
        <v>64.92</v>
      </c>
      <c r="Y7" s="36">
        <v>65.290000000000006</v>
      </c>
      <c r="Z7" s="36">
        <v>65.55</v>
      </c>
      <c r="AA7" s="36">
        <v>66.22</v>
      </c>
      <c r="AB7" s="36">
        <v>66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3498.96</v>
      </c>
      <c r="BF7" s="36">
        <v>3277.41</v>
      </c>
      <c r="BG7" s="36">
        <v>3280.57</v>
      </c>
      <c r="BH7" s="36">
        <v>3065.23</v>
      </c>
      <c r="BI7" s="36">
        <v>2780.33</v>
      </c>
      <c r="BJ7" s="36">
        <v>1812.65</v>
      </c>
      <c r="BK7" s="36">
        <v>1764.87</v>
      </c>
      <c r="BL7" s="36">
        <v>1622.51</v>
      </c>
      <c r="BM7" s="36">
        <v>1569.13</v>
      </c>
      <c r="BN7" s="36">
        <v>1436</v>
      </c>
      <c r="BO7" s="36">
        <v>1479.31</v>
      </c>
      <c r="BP7" s="36">
        <v>41.67</v>
      </c>
      <c r="BQ7" s="36">
        <v>43.05</v>
      </c>
      <c r="BR7" s="36">
        <v>41.55</v>
      </c>
      <c r="BS7" s="36">
        <v>42.43</v>
      </c>
      <c r="BT7" s="36">
        <v>42.48</v>
      </c>
      <c r="BU7" s="36">
        <v>59.35</v>
      </c>
      <c r="BV7" s="36">
        <v>60.75</v>
      </c>
      <c r="BW7" s="36">
        <v>62.83</v>
      </c>
      <c r="BX7" s="36">
        <v>64.63</v>
      </c>
      <c r="BY7" s="36">
        <v>66.56</v>
      </c>
      <c r="BZ7" s="36">
        <v>63.5</v>
      </c>
      <c r="CA7" s="36">
        <v>521.42999999999995</v>
      </c>
      <c r="CB7" s="36">
        <v>497.92</v>
      </c>
      <c r="CC7" s="36">
        <v>495.73</v>
      </c>
      <c r="CD7" s="36">
        <v>498.86</v>
      </c>
      <c r="CE7" s="36">
        <v>510.65</v>
      </c>
      <c r="CF7" s="36">
        <v>260.48</v>
      </c>
      <c r="CG7" s="36">
        <v>256</v>
      </c>
      <c r="CH7" s="36">
        <v>250.43</v>
      </c>
      <c r="CI7" s="36">
        <v>245.75</v>
      </c>
      <c r="CJ7" s="36">
        <v>244.29</v>
      </c>
      <c r="CK7" s="36">
        <v>253.12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40.56</v>
      </c>
      <c r="CR7" s="36">
        <v>41.59</v>
      </c>
      <c r="CS7" s="36">
        <v>42.31</v>
      </c>
      <c r="CT7" s="36">
        <v>43.65</v>
      </c>
      <c r="CU7" s="36">
        <v>43.58</v>
      </c>
      <c r="CV7" s="36">
        <v>41.06</v>
      </c>
      <c r="CW7" s="36">
        <v>70.010000000000005</v>
      </c>
      <c r="CX7" s="36">
        <v>71.95</v>
      </c>
      <c r="CY7" s="36">
        <v>72.87</v>
      </c>
      <c r="CZ7" s="36">
        <v>74.37</v>
      </c>
      <c r="DA7" s="36">
        <v>75.75</v>
      </c>
      <c r="DB7" s="36">
        <v>79.88</v>
      </c>
      <c r="DC7" s="36">
        <v>80.47</v>
      </c>
      <c r="DD7" s="36">
        <v>81.3</v>
      </c>
      <c r="DE7" s="36">
        <v>82.2</v>
      </c>
      <c r="DF7" s="36">
        <v>82.35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0.1</v>
      </c>
      <c r="EJ7" s="36">
        <v>0.1</v>
      </c>
      <c r="EK7" s="36">
        <v>0.11</v>
      </c>
      <c r="EL7" s="36">
        <v>0.05</v>
      </c>
      <c r="EM7" s="36">
        <v>0.04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2016-02-12T04:30:28Z</cp:lastPrinted>
  <dcterms:created xsi:type="dcterms:W3CDTF">2016-02-03T09:01:23Z</dcterms:created>
  <dcterms:modified xsi:type="dcterms:W3CDTF">2016-02-12T04:30:33Z</dcterms:modified>
  <cp:category/>
</cp:coreProperties>
</file>