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<sst xmlns="http://schemas.openxmlformats.org/spreadsheetml/2006/main" count="221" uniqueCount="111">
  <si>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</si>
  <si>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</si>
  <si>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</si>
  <si>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</si>
  <si>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</si>
  <si>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</si>
  <si>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</si>
  <si>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</si>
  <si>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</si>
  <si>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</si>
  <si>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</si>
  <si>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</si>
  <si>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</si>
  <si>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</si>
  <si>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</si>
  <si>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</si>
  <si>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</si>
  <si>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</si>
  <si>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</si>
  <si>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</si>
  <si>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</si>
  <si>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</si>
  <si>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</si>
  <si>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</si>
  <si>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</si>
  <si>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</si>
  <si>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</si>
  <si>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</si>
  <si>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</si>
  <si>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</si>
  <si>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</si>
  <si>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</si>
  <si>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</si>
  <si>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</si>
  <si>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</si>
  <si>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</si>
  <si>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</si>
  <si>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</si>
  <si>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</si>
  <si>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</si>
  <si>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</si>
  <si>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</si>
  <si>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</si>
  <si>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</si>
  <si>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</si>
  <si>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</si>
  <si>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</si>
  <si>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</si>
  <si>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</si>
  <si>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</si>
  <si>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</si>
  <si>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</si>
  <si>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</si>
  <si>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</si>
  <si>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</si>
  <si>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</si>
  <si>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</si>
  <si>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</si>
  <si>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</si>
  <si>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</si>
  <si>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</si>
  <si>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</si>
  <si>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</si>
  <si>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</si>
  <si>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</si>
  <si>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</si>
  <si>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</si>
  <si>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</si>
  <si>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</si>
  <si>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</si>
  <si>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</si>
  <si>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</si>
  <si>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</si>
  <si>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</si>
  <si>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</si>
  <si>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</si>
  <si>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</si>
  <si>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</si>
  <si>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</si>
  <si>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</si>
  <si>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</si>
  <si>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</si>
  <si>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</si>
  <si>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</si>
  <si>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</si>
  <si>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</si>
  <si>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</si>
  <si>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</si>
  <si>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</si>
  <si>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</si>
  <si>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</si>
  <si>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</si>
  <si>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</si>
  <si>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</si>
  <si>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</si>
  <si>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</si>
  <si>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</si>
  <si>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</si>
  <si>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</si>
  <si>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</si>
  <si>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</si>
  <si>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</si>
  <si>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</si>
  <si>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</si>
  <si>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</si>
  <si>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</si>
  <si>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</si>
  <si>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</si>
  <si>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管渠については、経年劣化により老朽化が激しい状況にあります。汚水枝線工事については、緊急度の高い箇所から実施しています。</t>
    <rPh sb="0" eb="2">
      <t>カンキョ</t>
    </rPh>
    <rPh sb="8" eb="12">
      <t>ケイネンレッカ</t>
    </rPh>
    <rPh sb="15" eb="18">
      <t>ロウキュウカ</t>
    </rPh>
    <rPh sb="19" eb="20">
      <t>ハゲ</t>
    </rPh>
    <rPh sb="22" eb="24">
      <t>ジョウキョウ</t>
    </rPh>
    <rPh sb="30" eb="32">
      <t>オスイ</t>
    </rPh>
    <rPh sb="32" eb="34">
      <t>エダセン</t>
    </rPh>
    <rPh sb="34" eb="36">
      <t>コウジ</t>
    </rPh>
    <rPh sb="42" eb="45">
      <t>キンキュウド</t>
    </rPh>
    <rPh sb="46" eb="47">
      <t>タカ</t>
    </rPh>
    <rPh sb="48" eb="50">
      <t>カショ</t>
    </rPh>
    <rPh sb="52" eb="54">
      <t>ジッシ</t>
    </rPh>
    <phoneticPr fontId="4"/>
  </si>
  <si>
    <t>この事業については、経年で比較すると経費回収率が高く、使用料収入でだいぶ賄えている状況にあります。しかし、水洗化率で見れば年々右肩上がりではあるが、類似団体と比較するとまだまだ低い数値となっています。今後は、適正な料金収入の確保と維持管理費の削減、また、有収水量を確保するためにも、下水道加入促進を啓蒙していく必要があります。汚水枝線工事についても今後計画的に実施していく必要があります。</t>
    <rPh sb="2" eb="4">
      <t>ジギョウ</t>
    </rPh>
    <rPh sb="10" eb="12">
      <t>ケイネン</t>
    </rPh>
    <rPh sb="13" eb="15">
      <t>ヒカク</t>
    </rPh>
    <rPh sb="18" eb="23">
      <t>ケイヒカイシュウリツ</t>
    </rPh>
    <rPh sb="24" eb="25">
      <t>タカ</t>
    </rPh>
    <rPh sb="27" eb="30">
      <t>シヨウリョウ</t>
    </rPh>
    <rPh sb="30" eb="32">
      <t>シュウニュウ</t>
    </rPh>
    <rPh sb="36" eb="37">
      <t>マカナ</t>
    </rPh>
    <rPh sb="41" eb="43">
      <t>ジョウキョウ</t>
    </rPh>
    <rPh sb="53" eb="56">
      <t>スイセンカ</t>
    </rPh>
    <rPh sb="56" eb="57">
      <t>リツ</t>
    </rPh>
    <rPh sb="58" eb="59">
      <t>ミ</t>
    </rPh>
    <rPh sb="61" eb="63">
      <t>ネンネン</t>
    </rPh>
    <rPh sb="63" eb="65">
      <t>ミギカタ</t>
    </rPh>
    <rPh sb="65" eb="66">
      <t>ア</t>
    </rPh>
    <rPh sb="74" eb="78">
      <t>ルイジダンタイ</t>
    </rPh>
    <rPh sb="79" eb="81">
      <t>ヒカク</t>
    </rPh>
    <rPh sb="88" eb="89">
      <t>ヒク</t>
    </rPh>
    <rPh sb="90" eb="92">
      <t>スウチ</t>
    </rPh>
    <rPh sb="100" eb="102">
      <t>コンゴ</t>
    </rPh>
    <rPh sb="104" eb="106">
      <t>テキセイ</t>
    </rPh>
    <rPh sb="107" eb="111">
      <t>リョウキンシュウニュウ</t>
    </rPh>
    <rPh sb="112" eb="114">
      <t>カクホ</t>
    </rPh>
    <rPh sb="115" eb="120">
      <t>イジカンリヒ</t>
    </rPh>
    <rPh sb="121" eb="123">
      <t>サクゲン</t>
    </rPh>
    <rPh sb="127" eb="131">
      <t>ユウシュウスイリョウ</t>
    </rPh>
    <rPh sb="132" eb="134">
      <t>カクホ</t>
    </rPh>
    <rPh sb="141" eb="144">
      <t>ゲスイドウ</t>
    </rPh>
    <rPh sb="144" eb="146">
      <t>カニュウ</t>
    </rPh>
    <rPh sb="146" eb="148">
      <t>ソクシン</t>
    </rPh>
    <rPh sb="149" eb="151">
      <t>ケイモウ</t>
    </rPh>
    <rPh sb="155" eb="157">
      <t>ヒツヨウ</t>
    </rPh>
    <rPh sb="163" eb="165">
      <t>オスイ</t>
    </rPh>
    <rPh sb="165" eb="167">
      <t>エダセン</t>
    </rPh>
    <rPh sb="167" eb="169">
      <t>コウジ</t>
    </rPh>
    <rPh sb="174" eb="176">
      <t>コンゴ</t>
    </rPh>
    <rPh sb="176" eb="179">
      <t>ケイカクテキ</t>
    </rPh>
    <rPh sb="180" eb="182">
      <t>ジッシ</t>
    </rPh>
    <rPh sb="186" eb="188">
      <t>ヒツヨウ</t>
    </rPh>
    <phoneticPr fontId="4"/>
  </si>
  <si>
    <t>①収益的収支比率については、１００％を下回っているものの、経年で比較した場合上昇傾向にあるため経営は改善しています。④企業債残高対事業規模比率については、経年で比較すると低い数値となっていますが、これは、企業債の規模が収入に見合ったものであると考えます。⑥汚水処理原価については、類似団体と比較すると低い数値となっており、コスト縮減に結びついていると考えられます。⑦施設利用率については、類似団体と比較すると、高い数値となっており適正であると考えます。⑧水洗化率については、類似団体と比較すると低い数値となっているが、経年で見た場合右肩上がりに推移しており、今後も増加するものと推察されます。</t>
    <rPh sb="1" eb="8">
      <t>シュウエキテキシュウシヒリツ</t>
    </rPh>
    <rPh sb="19" eb="21">
      <t>シタマワ</t>
    </rPh>
    <rPh sb="29" eb="31">
      <t>ケイネン</t>
    </rPh>
    <rPh sb="32" eb="34">
      <t>ヒカク</t>
    </rPh>
    <rPh sb="36" eb="38">
      <t>バアイ</t>
    </rPh>
    <rPh sb="38" eb="40">
      <t>ジョウショウ</t>
    </rPh>
    <rPh sb="40" eb="42">
      <t>ケイコウ</t>
    </rPh>
    <rPh sb="47" eb="49">
      <t>ケイエイ</t>
    </rPh>
    <rPh sb="50" eb="52">
      <t>カイゼン</t>
    </rPh>
    <rPh sb="59" eb="71">
      <t>キギョウサイザンダカタイジギョウキボヒリツ</t>
    </rPh>
    <rPh sb="77" eb="79">
      <t>ケイネン</t>
    </rPh>
    <rPh sb="80" eb="82">
      <t>ヒカク</t>
    </rPh>
    <rPh sb="85" eb="86">
      <t>ヒク</t>
    </rPh>
    <rPh sb="87" eb="89">
      <t>スウチ</t>
    </rPh>
    <rPh sb="102" eb="104">
      <t>キギョウ</t>
    </rPh>
    <rPh sb="104" eb="105">
      <t>サイ</t>
    </rPh>
    <rPh sb="106" eb="108">
      <t>キボ</t>
    </rPh>
    <rPh sb="109" eb="111">
      <t>シュウニュウ</t>
    </rPh>
    <rPh sb="112" eb="114">
      <t>ミア</t>
    </rPh>
    <rPh sb="122" eb="123">
      <t>カンガ</t>
    </rPh>
    <rPh sb="128" eb="130">
      <t>オスイ</t>
    </rPh>
    <rPh sb="130" eb="132">
      <t>ショリ</t>
    </rPh>
    <rPh sb="132" eb="134">
      <t>ゲンカ</t>
    </rPh>
    <rPh sb="140" eb="144">
      <t>ルイジダンタイ</t>
    </rPh>
    <rPh sb="145" eb="147">
      <t>ヒカク</t>
    </rPh>
    <rPh sb="150" eb="151">
      <t>ヒク</t>
    </rPh>
    <rPh sb="152" eb="154">
      <t>スウチ</t>
    </rPh>
    <rPh sb="164" eb="166">
      <t>シュクゲン</t>
    </rPh>
    <rPh sb="167" eb="168">
      <t>ムス</t>
    </rPh>
    <rPh sb="175" eb="176">
      <t>カンガ</t>
    </rPh>
    <rPh sb="183" eb="185">
      <t>シセツ</t>
    </rPh>
    <rPh sb="185" eb="188">
      <t>リヨウリツ</t>
    </rPh>
    <rPh sb="194" eb="198">
      <t>ルイジダンタイ</t>
    </rPh>
    <rPh sb="199" eb="201">
      <t>ヒカク</t>
    </rPh>
    <rPh sb="205" eb="206">
      <t>タカ</t>
    </rPh>
    <rPh sb="207" eb="209">
      <t>スウチ</t>
    </rPh>
    <rPh sb="215" eb="217">
      <t>テキセイ</t>
    </rPh>
    <rPh sb="221" eb="222">
      <t>カンガ</t>
    </rPh>
    <rPh sb="227" eb="231">
      <t>スイセンカリツ</t>
    </rPh>
    <rPh sb="237" eb="241">
      <t>ルイジダンタイ</t>
    </rPh>
    <rPh sb="242" eb="244">
      <t>ヒカク</t>
    </rPh>
    <rPh sb="247" eb="248">
      <t>ヒク</t>
    </rPh>
    <rPh sb="249" eb="251">
      <t>スウチ</t>
    </rPh>
    <rPh sb="259" eb="261">
      <t>ケイネン</t>
    </rPh>
    <rPh sb="262" eb="263">
      <t>ミ</t>
    </rPh>
    <rPh sb="264" eb="266">
      <t>バアイ</t>
    </rPh>
    <rPh sb="266" eb="268">
      <t>ミギカタ</t>
    </rPh>
    <rPh sb="268" eb="269">
      <t>ア</t>
    </rPh>
    <rPh sb="272" eb="274">
      <t>スイイ</t>
    </rPh>
    <rPh sb="279" eb="281">
      <t>コンゴ</t>
    </rPh>
    <rPh sb="282" eb="284">
      <t>ゾウカ</t>
    </rPh>
    <rPh sb="289" eb="291">
      <t>スイサツ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</si>
</sst>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62176"/>
        <c:axId val="140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1362176"/>
        <c:axId val="1409408"/>
      </c:lineChart>
      <c:dateAx>
        <c:axId val="1362176"/>
        <c:scaling>
          <c:orientation val="minMax"/>
        </c:scaling>
        <c:delete val="1"/>
        <c:axPos val="b"/>
        <c:numFmt formatCode="ge" sourceLinked="1"/>
        <c:majorTickMark val="none"/>
        <c:minorTickMark val="none"/>
        <c:tickLblPos val="none"/>
        <c:crossAx val="1409408"/>
        <c:crosses val="autoZero"/>
        <c:auto val="1"/>
        <c:lblOffset val="100"/>
        <c:baseTimeUnit val="years"/>
      </c:dateAx>
      <c:valAx>
        <c:axId val="140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49.06</c:v>
                </c:pt>
                <c:pt idx="1">
                  <c:v>49.39</c:v>
                </c:pt>
                <c:pt idx="2">
                  <c:v>50.04</c:v>
                </c:pt>
                <c:pt idx="3">
                  <c:v>51.26</c:v>
                </c:pt>
                <c:pt idx="4">
                  <c:v>50.69</c:v>
                </c:pt>
              </c:numCache>
            </c:numRef>
          </c:val>
        </c:ser>
        <c:dLbls>
          <c:showLegendKey val="0"/>
          <c:showVal val="0"/>
          <c:showCatName val="0"/>
          <c:showSerName val="0"/>
          <c:showPercent val="0"/>
          <c:showBubbleSize val="0"/>
        </c:dLbls>
        <c:gapWidth val="150"/>
        <c:axId val="119097600"/>
        <c:axId val="12006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19097600"/>
        <c:axId val="120067200"/>
      </c:lineChart>
      <c:dateAx>
        <c:axId val="119097600"/>
        <c:scaling>
          <c:orientation val="minMax"/>
        </c:scaling>
        <c:delete val="1"/>
        <c:axPos val="b"/>
        <c:numFmt formatCode="ge" sourceLinked="1"/>
        <c:majorTickMark val="none"/>
        <c:minorTickMark val="none"/>
        <c:tickLblPos val="none"/>
        <c:crossAx val="120067200"/>
        <c:crosses val="autoZero"/>
        <c:auto val="1"/>
        <c:lblOffset val="100"/>
        <c:baseTimeUnit val="years"/>
      </c:dateAx>
      <c:valAx>
        <c:axId val="12006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09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72.86</c:v>
                </c:pt>
                <c:pt idx="1">
                  <c:v>73.599999999999994</c:v>
                </c:pt>
                <c:pt idx="2">
                  <c:v>75.56</c:v>
                </c:pt>
                <c:pt idx="3">
                  <c:v>78.180000000000007</c:v>
                </c:pt>
                <c:pt idx="4">
                  <c:v>79.2</c:v>
                </c:pt>
              </c:numCache>
            </c:numRef>
          </c:val>
        </c:ser>
        <c:dLbls>
          <c:showLegendKey val="0"/>
          <c:showVal val="0"/>
          <c:showCatName val="0"/>
          <c:showSerName val="0"/>
          <c:showPercent val="0"/>
          <c:showBubbleSize val="0"/>
        </c:dLbls>
        <c:gapWidth val="150"/>
        <c:axId val="120441472"/>
        <c:axId val="12228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20441472"/>
        <c:axId val="122283520"/>
      </c:lineChart>
      <c:dateAx>
        <c:axId val="120441472"/>
        <c:scaling>
          <c:orientation val="minMax"/>
        </c:scaling>
        <c:delete val="1"/>
        <c:axPos val="b"/>
        <c:numFmt formatCode="ge" sourceLinked="1"/>
        <c:majorTickMark val="none"/>
        <c:minorTickMark val="none"/>
        <c:tickLblPos val="none"/>
        <c:crossAx val="122283520"/>
        <c:crosses val="autoZero"/>
        <c:auto val="1"/>
        <c:lblOffset val="100"/>
        <c:baseTimeUnit val="years"/>
      </c:dateAx>
      <c:valAx>
        <c:axId val="12228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4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91.68</c:v>
                </c:pt>
                <c:pt idx="1">
                  <c:v>94.1</c:v>
                </c:pt>
                <c:pt idx="2">
                  <c:v>93.88</c:v>
                </c:pt>
                <c:pt idx="3">
                  <c:v>94.87</c:v>
                </c:pt>
                <c:pt idx="4">
                  <c:v>93.9</c:v>
                </c:pt>
              </c:numCache>
            </c:numRef>
          </c:val>
        </c:ser>
        <c:dLbls>
          <c:showLegendKey val="0"/>
          <c:showVal val="0"/>
          <c:showCatName val="0"/>
          <c:showSerName val="0"/>
          <c:showPercent val="0"/>
          <c:showBubbleSize val="0"/>
        </c:dLbls>
        <c:gapWidth val="150"/>
        <c:axId val="31143424"/>
        <c:axId val="3123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143424"/>
        <c:axId val="31236096"/>
      </c:lineChart>
      <c:dateAx>
        <c:axId val="31143424"/>
        <c:scaling>
          <c:orientation val="minMax"/>
        </c:scaling>
        <c:delete val="1"/>
        <c:axPos val="b"/>
        <c:numFmt formatCode="ge" sourceLinked="1"/>
        <c:majorTickMark val="none"/>
        <c:minorTickMark val="none"/>
        <c:tickLblPos val="none"/>
        <c:crossAx val="31236096"/>
        <c:crosses val="autoZero"/>
        <c:auto val="1"/>
        <c:lblOffset val="100"/>
        <c:baseTimeUnit val="years"/>
      </c:dateAx>
      <c:valAx>
        <c:axId val="3123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4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711808"/>
        <c:axId val="4472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711808"/>
        <c:axId val="44724608"/>
      </c:lineChart>
      <c:dateAx>
        <c:axId val="34711808"/>
        <c:scaling>
          <c:orientation val="minMax"/>
        </c:scaling>
        <c:delete val="1"/>
        <c:axPos val="b"/>
        <c:numFmt formatCode="ge" sourceLinked="1"/>
        <c:majorTickMark val="none"/>
        <c:minorTickMark val="none"/>
        <c:tickLblPos val="none"/>
        <c:crossAx val="44724608"/>
        <c:crosses val="autoZero"/>
        <c:auto val="1"/>
        <c:lblOffset val="100"/>
        <c:baseTimeUnit val="years"/>
      </c:dateAx>
      <c:valAx>
        <c:axId val="4472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71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452672"/>
        <c:axId val="4561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452672"/>
        <c:axId val="45610496"/>
      </c:lineChart>
      <c:dateAx>
        <c:axId val="45452672"/>
        <c:scaling>
          <c:orientation val="minMax"/>
        </c:scaling>
        <c:delete val="1"/>
        <c:axPos val="b"/>
        <c:numFmt formatCode="ge" sourceLinked="1"/>
        <c:majorTickMark val="none"/>
        <c:minorTickMark val="none"/>
        <c:tickLblPos val="none"/>
        <c:crossAx val="45610496"/>
        <c:crosses val="autoZero"/>
        <c:auto val="1"/>
        <c:lblOffset val="100"/>
        <c:baseTimeUnit val="years"/>
      </c:dateAx>
      <c:valAx>
        <c:axId val="4561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5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766144"/>
        <c:axId val="4576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766144"/>
        <c:axId val="45768064"/>
      </c:lineChart>
      <c:dateAx>
        <c:axId val="45766144"/>
        <c:scaling>
          <c:orientation val="minMax"/>
        </c:scaling>
        <c:delete val="1"/>
        <c:axPos val="b"/>
        <c:numFmt formatCode="ge" sourceLinked="1"/>
        <c:majorTickMark val="none"/>
        <c:minorTickMark val="none"/>
        <c:tickLblPos val="none"/>
        <c:crossAx val="45768064"/>
        <c:crosses val="autoZero"/>
        <c:auto val="1"/>
        <c:lblOffset val="100"/>
        <c:baseTimeUnit val="years"/>
      </c:dateAx>
      <c:valAx>
        <c:axId val="4576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7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151936"/>
        <c:axId val="4625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151936"/>
        <c:axId val="46252800"/>
      </c:lineChart>
      <c:dateAx>
        <c:axId val="46151936"/>
        <c:scaling>
          <c:orientation val="minMax"/>
        </c:scaling>
        <c:delete val="1"/>
        <c:axPos val="b"/>
        <c:numFmt formatCode="ge" sourceLinked="1"/>
        <c:majorTickMark val="none"/>
        <c:minorTickMark val="none"/>
        <c:tickLblPos val="none"/>
        <c:crossAx val="46252800"/>
        <c:crosses val="autoZero"/>
        <c:auto val="1"/>
        <c:lblOffset val="100"/>
        <c:baseTimeUnit val="years"/>
      </c:dateAx>
      <c:valAx>
        <c:axId val="4625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5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1047</c:v>
                </c:pt>
                <c:pt idx="1">
                  <c:v>776.27</c:v>
                </c:pt>
                <c:pt idx="2">
                  <c:v>864.77</c:v>
                </c:pt>
                <c:pt idx="3">
                  <c:v>716.86</c:v>
                </c:pt>
                <c:pt idx="4">
                  <c:v>750.51</c:v>
                </c:pt>
              </c:numCache>
            </c:numRef>
          </c:val>
        </c:ser>
        <c:dLbls>
          <c:showLegendKey val="0"/>
          <c:showVal val="0"/>
          <c:showCatName val="0"/>
          <c:showSerName val="0"/>
          <c:showPercent val="0"/>
          <c:showBubbleSize val="0"/>
        </c:dLbls>
        <c:gapWidth val="150"/>
        <c:axId val="80509568"/>
        <c:axId val="9017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80509568"/>
        <c:axId val="90174592"/>
      </c:lineChart>
      <c:dateAx>
        <c:axId val="80509568"/>
        <c:scaling>
          <c:orientation val="minMax"/>
        </c:scaling>
        <c:delete val="1"/>
        <c:axPos val="b"/>
        <c:numFmt formatCode="ge" sourceLinked="1"/>
        <c:majorTickMark val="none"/>
        <c:minorTickMark val="none"/>
        <c:tickLblPos val="none"/>
        <c:crossAx val="90174592"/>
        <c:crosses val="autoZero"/>
        <c:auto val="1"/>
        <c:lblOffset val="100"/>
        <c:baseTimeUnit val="years"/>
      </c:dateAx>
      <c:valAx>
        <c:axId val="9017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50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83.22</c:v>
                </c:pt>
                <c:pt idx="1">
                  <c:v>76.53</c:v>
                </c:pt>
                <c:pt idx="2">
                  <c:v>80.430000000000007</c:v>
                </c:pt>
                <c:pt idx="3">
                  <c:v>82.11</c:v>
                </c:pt>
                <c:pt idx="4">
                  <c:v>80.8</c:v>
                </c:pt>
              </c:numCache>
            </c:numRef>
          </c:val>
        </c:ser>
        <c:dLbls>
          <c:showLegendKey val="0"/>
          <c:showVal val="0"/>
          <c:showCatName val="0"/>
          <c:showSerName val="0"/>
          <c:showPercent val="0"/>
          <c:showBubbleSize val="0"/>
        </c:dLbls>
        <c:gapWidth val="150"/>
        <c:axId val="112218112"/>
        <c:axId val="11222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12218112"/>
        <c:axId val="112220800"/>
      </c:lineChart>
      <c:dateAx>
        <c:axId val="112218112"/>
        <c:scaling>
          <c:orientation val="minMax"/>
        </c:scaling>
        <c:delete val="1"/>
        <c:axPos val="b"/>
        <c:numFmt formatCode="ge" sourceLinked="1"/>
        <c:majorTickMark val="none"/>
        <c:minorTickMark val="none"/>
        <c:tickLblPos val="none"/>
        <c:crossAx val="112220800"/>
        <c:crosses val="autoZero"/>
        <c:auto val="1"/>
        <c:lblOffset val="100"/>
        <c:baseTimeUnit val="years"/>
      </c:dateAx>
      <c:valAx>
        <c:axId val="11222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21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208.24</c:v>
                </c:pt>
                <c:pt idx="1">
                  <c:v>225.82</c:v>
                </c:pt>
                <c:pt idx="2">
                  <c:v>215.9</c:v>
                </c:pt>
                <c:pt idx="3">
                  <c:v>213.37</c:v>
                </c:pt>
                <c:pt idx="4">
                  <c:v>220.36</c:v>
                </c:pt>
              </c:numCache>
            </c:numRef>
          </c:val>
        </c:ser>
        <c:dLbls>
          <c:showLegendKey val="0"/>
          <c:showVal val="0"/>
          <c:showCatName val="0"/>
          <c:showSerName val="0"/>
          <c:showPercent val="0"/>
          <c:showBubbleSize val="0"/>
        </c:dLbls>
        <c:gapWidth val="150"/>
        <c:axId val="118835840"/>
        <c:axId val="1188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18835840"/>
        <c:axId val="118892416"/>
      </c:lineChart>
      <c:dateAx>
        <c:axId val="118835840"/>
        <c:scaling>
          <c:orientation val="minMax"/>
        </c:scaling>
        <c:delete val="1"/>
        <c:axPos val="b"/>
        <c:numFmt formatCode="ge" sourceLinked="1"/>
        <c:majorTickMark val="none"/>
        <c:minorTickMark val="none"/>
        <c:tickLblPos val="none"/>
        <c:crossAx val="118892416"/>
        <c:crosses val="autoZero"/>
        <c:auto val="1"/>
        <c:lblOffset val="100"/>
        <c:baseTimeUnit val="years"/>
      </c:dateAx>
      <c:valAx>
        <c:axId val="11889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3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白鷹町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14878</v>
      </c>
      <c r="AM8" s="64"/>
      <c r="AN8" s="64"/>
      <c r="AO8" s="64"/>
      <c r="AP8" s="64"/>
      <c r="AQ8" s="64"/>
      <c r="AR8" s="64"/>
      <c r="AS8" s="64"/>
      <c r="AT8" s="63">
        <f>データ!S6</f>
        <v>157.71</v>
      </c>
      <c r="AU8" s="63"/>
      <c r="AV8" s="63"/>
      <c r="AW8" s="63"/>
      <c r="AX8" s="63"/>
      <c r="AY8" s="63"/>
      <c r="AZ8" s="63"/>
      <c r="BA8" s="63"/>
      <c r="BB8" s="63">
        <f>データ!T6</f>
        <v>94.34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18.66</v>
      </c>
      <c r="Q10" s="63"/>
      <c r="R10" s="63"/>
      <c r="S10" s="63"/>
      <c r="T10" s="63"/>
      <c r="U10" s="63"/>
      <c r="V10" s="63"/>
      <c r="W10" s="63">
        <f>データ!P6</f>
        <v>75.25</v>
      </c>
      <c r="X10" s="63"/>
      <c r="Y10" s="63"/>
      <c r="Z10" s="63"/>
      <c r="AA10" s="63"/>
      <c r="AB10" s="63"/>
      <c r="AC10" s="63"/>
      <c r="AD10" s="64">
        <f>データ!Q6</f>
        <v>3456</v>
      </c>
      <c r="AE10" s="64"/>
      <c r="AF10" s="64"/>
      <c r="AG10" s="64"/>
      <c r="AH10" s="64"/>
      <c r="AI10" s="64"/>
      <c r="AJ10" s="64"/>
      <c r="AK10" s="2"/>
      <c r="AL10" s="64">
        <f>データ!U6</f>
        <v>2764</v>
      </c>
      <c r="AM10" s="64"/>
      <c r="AN10" s="64"/>
      <c r="AO10" s="64"/>
      <c r="AP10" s="64"/>
      <c r="AQ10" s="64"/>
      <c r="AR10" s="64"/>
      <c r="AS10" s="64"/>
      <c r="AT10" s="63">
        <f>データ!V6</f>
        <v>1.29</v>
      </c>
      <c r="AU10" s="63"/>
      <c r="AV10" s="63"/>
      <c r="AW10" s="63"/>
      <c r="AX10" s="63"/>
      <c r="AY10" s="63"/>
      <c r="AZ10" s="63"/>
      <c r="BA10" s="63"/>
      <c r="BB10" s="63">
        <f>データ!W6</f>
        <v>2142.64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64025</v>
      </c>
      <c r="D6" s="31">
        <f t="shared" si="3"/>
        <v>47</v>
      </c>
      <c r="E6" s="31">
        <f t="shared" si="3"/>
        <v>17</v>
      </c>
      <c r="F6" s="31">
        <f t="shared" si="3"/>
        <v>4</v>
      </c>
      <c r="G6" s="31">
        <f t="shared" si="3"/>
        <v>0</v>
      </c>
      <c r="H6" s="31" t="str">
        <f t="shared" si="3"/>
        <v>山形県　白鷹町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18.66</v>
      </c>
      <c r="P6" s="32">
        <f t="shared" si="3"/>
        <v>75.25</v>
      </c>
      <c r="Q6" s="32">
        <f t="shared" si="3"/>
        <v>3456</v>
      </c>
      <c r="R6" s="32">
        <f t="shared" si="3"/>
        <v>14878</v>
      </c>
      <c r="S6" s="32">
        <f t="shared" si="3"/>
        <v>157.71</v>
      </c>
      <c r="T6" s="32">
        <f t="shared" si="3"/>
        <v>94.34</v>
      </c>
      <c r="U6" s="32">
        <f t="shared" si="3"/>
        <v>2764</v>
      </c>
      <c r="V6" s="32">
        <f t="shared" si="3"/>
        <v>1.29</v>
      </c>
      <c r="W6" s="32">
        <f t="shared" si="3"/>
        <v>2142.64</v>
      </c>
      <c r="X6" s="33">
        <f>IF(X7="",NA(),X7)</f>
        <v>91.68</v>
      </c>
      <c r="Y6" s="33">
        <f t="shared" ref="Y6:AG6" si="4">IF(Y7="",NA(),Y7)</f>
        <v>94.1</v>
      </c>
      <c r="Z6" s="33">
        <f t="shared" si="4"/>
        <v>93.88</v>
      </c>
      <c r="AA6" s="33">
        <f t="shared" si="4"/>
        <v>94.87</v>
      </c>
      <c r="AB6" s="33">
        <f t="shared" si="4"/>
        <v>93.9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1047</v>
      </c>
      <c r="BF6" s="33">
        <f t="shared" ref="BF6:BN6" si="7">IF(BF7="",NA(),BF7)</f>
        <v>776.27</v>
      </c>
      <c r="BG6" s="33">
        <f t="shared" si="7"/>
        <v>864.77</v>
      </c>
      <c r="BH6" s="33">
        <f t="shared" si="7"/>
        <v>716.86</v>
      </c>
      <c r="BI6" s="33">
        <f t="shared" si="7"/>
        <v>750.51</v>
      </c>
      <c r="BJ6" s="33">
        <f t="shared" si="7"/>
        <v>1812.65</v>
      </c>
      <c r="BK6" s="33">
        <f t="shared" si="7"/>
        <v>1764.87</v>
      </c>
      <c r="BL6" s="33">
        <f t="shared" si="7"/>
        <v>1622.51</v>
      </c>
      <c r="BM6" s="33">
        <f t="shared" si="7"/>
        <v>1569.13</v>
      </c>
      <c r="BN6" s="33">
        <f t="shared" si="7"/>
        <v>1436</v>
      </c>
      <c r="BO6" s="32" t="str">
        <f>IF(BO7="","",IF(BO7="-","【-】","【"&amp;SUBSTITUTE(TEXT(BO7,"#,##0.00"),"-","△")&amp;"】"))</f>
        <v>【1,479.31】</v>
      </c>
      <c r="BP6" s="33">
        <f>IF(BP7="",NA(),BP7)</f>
        <v>83.22</v>
      </c>
      <c r="BQ6" s="33">
        <f t="shared" ref="BQ6:BY6" si="8">IF(BQ7="",NA(),BQ7)</f>
        <v>76.53</v>
      </c>
      <c r="BR6" s="33">
        <f t="shared" si="8"/>
        <v>80.430000000000007</v>
      </c>
      <c r="BS6" s="33">
        <f t="shared" si="8"/>
        <v>82.11</v>
      </c>
      <c r="BT6" s="33">
        <f t="shared" si="8"/>
        <v>80.8</v>
      </c>
      <c r="BU6" s="33">
        <f t="shared" si="8"/>
        <v>59.35</v>
      </c>
      <c r="BV6" s="33">
        <f t="shared" si="8"/>
        <v>60.75</v>
      </c>
      <c r="BW6" s="33">
        <f t="shared" si="8"/>
        <v>62.83</v>
      </c>
      <c r="BX6" s="33">
        <f t="shared" si="8"/>
        <v>64.63</v>
      </c>
      <c r="BY6" s="33">
        <f t="shared" si="8"/>
        <v>66.56</v>
      </c>
      <c r="BZ6" s="32" t="str">
        <f>IF(BZ7="","",IF(BZ7="-","【-】","【"&amp;SUBSTITUTE(TEXT(BZ7,"#,##0.00"),"-","△")&amp;"】"))</f>
        <v>【63.50】</v>
      </c>
      <c r="CA6" s="33">
        <f>IF(CA7="",NA(),CA7)</f>
        <v>208.24</v>
      </c>
      <c r="CB6" s="33">
        <f t="shared" ref="CB6:CJ6" si="9">IF(CB7="",NA(),CB7)</f>
        <v>225.82</v>
      </c>
      <c r="CC6" s="33">
        <f t="shared" si="9"/>
        <v>215.9</v>
      </c>
      <c r="CD6" s="33">
        <f t="shared" si="9"/>
        <v>213.37</v>
      </c>
      <c r="CE6" s="33">
        <f t="shared" si="9"/>
        <v>220.36</v>
      </c>
      <c r="CF6" s="33">
        <f t="shared" si="9"/>
        <v>260.48</v>
      </c>
      <c r="CG6" s="33">
        <f t="shared" si="9"/>
        <v>256</v>
      </c>
      <c r="CH6" s="33">
        <f t="shared" si="9"/>
        <v>250.43</v>
      </c>
      <c r="CI6" s="33">
        <f t="shared" si="9"/>
        <v>245.75</v>
      </c>
      <c r="CJ6" s="33">
        <f t="shared" si="9"/>
        <v>244.29</v>
      </c>
      <c r="CK6" s="32" t="str">
        <f>IF(CK7="","",IF(CK7="-","【-】","【"&amp;SUBSTITUTE(TEXT(CK7,"#,##0.00"),"-","△")&amp;"】"))</f>
        <v>【253.12】</v>
      </c>
      <c r="CL6" s="33">
        <f>IF(CL7="",NA(),CL7)</f>
        <v>49.06</v>
      </c>
      <c r="CM6" s="33">
        <f t="shared" ref="CM6:CU6" si="10">IF(CM7="",NA(),CM7)</f>
        <v>49.39</v>
      </c>
      <c r="CN6" s="33">
        <f t="shared" si="10"/>
        <v>50.04</v>
      </c>
      <c r="CO6" s="33">
        <f t="shared" si="10"/>
        <v>51.26</v>
      </c>
      <c r="CP6" s="33">
        <f t="shared" si="10"/>
        <v>50.69</v>
      </c>
      <c r="CQ6" s="33">
        <f t="shared" si="10"/>
        <v>40.56</v>
      </c>
      <c r="CR6" s="33">
        <f t="shared" si="10"/>
        <v>41.59</v>
      </c>
      <c r="CS6" s="33">
        <f t="shared" si="10"/>
        <v>42.31</v>
      </c>
      <c r="CT6" s="33">
        <f t="shared" si="10"/>
        <v>43.65</v>
      </c>
      <c r="CU6" s="33">
        <f t="shared" si="10"/>
        <v>43.58</v>
      </c>
      <c r="CV6" s="32" t="str">
        <f>IF(CV7="","",IF(CV7="-","【-】","【"&amp;SUBSTITUTE(TEXT(CV7,"#,##0.00"),"-","△")&amp;"】"))</f>
        <v>【41.06】</v>
      </c>
      <c r="CW6" s="33">
        <f>IF(CW7="",NA(),CW7)</f>
        <v>72.86</v>
      </c>
      <c r="CX6" s="33">
        <f t="shared" ref="CX6:DF6" si="11">IF(CX7="",NA(),CX7)</f>
        <v>73.599999999999994</v>
      </c>
      <c r="CY6" s="33">
        <f t="shared" si="11"/>
        <v>75.56</v>
      </c>
      <c r="CZ6" s="33">
        <f t="shared" si="11"/>
        <v>78.180000000000007</v>
      </c>
      <c r="DA6" s="33">
        <f t="shared" si="11"/>
        <v>79.2</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64025</v>
      </c>
      <c r="D7" s="35">
        <v>47</v>
      </c>
      <c r="E7" s="35">
        <v>17</v>
      </c>
      <c r="F7" s="35">
        <v>4</v>
      </c>
      <c r="G7" s="35">
        <v>0</v>
      </c>
      <c r="H7" s="35" t="s">
        <v>96</v>
      </c>
      <c r="I7" s="35" t="s">
        <v>97</v>
      </c>
      <c r="J7" s="35" t="s">
        <v>98</v>
      </c>
      <c r="K7" s="35" t="s">
        <v>99</v>
      </c>
      <c r="L7" s="35" t="s">
        <v>100</v>
      </c>
      <c r="M7" s="36" t="s">
        <v>101</v>
      </c>
      <c r="N7" s="36" t="s">
        <v>102</v>
      </c>
      <c r="O7" s="36">
        <v>18.66</v>
      </c>
      <c r="P7" s="36">
        <v>75.25</v>
      </c>
      <c r="Q7" s="36">
        <v>3456</v>
      </c>
      <c r="R7" s="36">
        <v>14878</v>
      </c>
      <c r="S7" s="36">
        <v>157.71</v>
      </c>
      <c r="T7" s="36">
        <v>94.34</v>
      </c>
      <c r="U7" s="36">
        <v>2764</v>
      </c>
      <c r="V7" s="36">
        <v>1.29</v>
      </c>
      <c r="W7" s="36">
        <v>2142.64</v>
      </c>
      <c r="X7" s="36">
        <v>91.68</v>
      </c>
      <c r="Y7" s="36">
        <v>94.1</v>
      </c>
      <c r="Z7" s="36">
        <v>93.88</v>
      </c>
      <c r="AA7" s="36">
        <v>94.87</v>
      </c>
      <c r="AB7" s="36">
        <v>93.9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1047</v>
      </c>
      <c r="BF7" s="36">
        <v>776.27</v>
      </c>
      <c r="BG7" s="36">
        <v>864.77</v>
      </c>
      <c r="BH7" s="36">
        <v>716.86</v>
      </c>
      <c r="BI7" s="36">
        <v>750.51</v>
      </c>
      <c r="BJ7" s="36">
        <v>1812.65</v>
      </c>
      <c r="BK7" s="36">
        <v>1764.87</v>
      </c>
      <c r="BL7" s="36">
        <v>1622.51</v>
      </c>
      <c r="BM7" s="36">
        <v>1569.13</v>
      </c>
      <c r="BN7" s="36">
        <v>1436</v>
      </c>
      <c r="BO7" s="36">
        <v>1479.31</v>
      </c>
      <c r="BP7" s="36">
        <v>83.22</v>
      </c>
      <c r="BQ7" s="36">
        <v>76.53</v>
      </c>
      <c r="BR7" s="36">
        <v>80.430000000000007</v>
      </c>
      <c r="BS7" s="36">
        <v>82.11</v>
      </c>
      <c r="BT7" s="36">
        <v>80.8</v>
      </c>
      <c r="BU7" s="36">
        <v>59.35</v>
      </c>
      <c r="BV7" s="36">
        <v>60.75</v>
      </c>
      <c r="BW7" s="36">
        <v>62.83</v>
      </c>
      <c r="BX7" s="36">
        <v>64.63</v>
      </c>
      <c r="BY7" s="36">
        <v>66.56</v>
      </c>
      <c r="BZ7" s="36">
        <v>63.5</v>
      </c>
      <c r="CA7" s="36">
        <v>208.24</v>
      </c>
      <c r="CB7" s="36">
        <v>225.82</v>
      </c>
      <c r="CC7" s="36">
        <v>215.9</v>
      </c>
      <c r="CD7" s="36">
        <v>213.37</v>
      </c>
      <c r="CE7" s="36">
        <v>220.36</v>
      </c>
      <c r="CF7" s="36">
        <v>260.48</v>
      </c>
      <c r="CG7" s="36">
        <v>256</v>
      </c>
      <c r="CH7" s="36">
        <v>250.43</v>
      </c>
      <c r="CI7" s="36">
        <v>245.75</v>
      </c>
      <c r="CJ7" s="36">
        <v>244.29</v>
      </c>
      <c r="CK7" s="36">
        <v>253.12</v>
      </c>
      <c r="CL7" s="36">
        <v>49.06</v>
      </c>
      <c r="CM7" s="36">
        <v>49.39</v>
      </c>
      <c r="CN7" s="36">
        <v>50.04</v>
      </c>
      <c r="CO7" s="36">
        <v>51.26</v>
      </c>
      <c r="CP7" s="36">
        <v>50.69</v>
      </c>
      <c r="CQ7" s="36">
        <v>40.56</v>
      </c>
      <c r="CR7" s="36">
        <v>41.59</v>
      </c>
      <c r="CS7" s="36">
        <v>42.31</v>
      </c>
      <c r="CT7" s="36">
        <v>43.65</v>
      </c>
      <c r="CU7" s="36">
        <v>43.58</v>
      </c>
      <c r="CV7" s="36">
        <v>41.06</v>
      </c>
      <c r="CW7" s="36">
        <v>72.86</v>
      </c>
      <c r="CX7" s="36">
        <v>73.599999999999994</v>
      </c>
      <c r="CY7" s="36">
        <v>75.56</v>
      </c>
      <c r="CZ7" s="36">
        <v>78.180000000000007</v>
      </c>
      <c r="DA7" s="36">
        <v>79.2</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dcterms:created xsi:type="dcterms:W3CDTF">2016-02-03T09:01:25Z</dcterms:created>
  <dcterms:modified xsi:type="dcterms:W3CDTF">2016-02-22T06:56:25Z</dcterms:modified>
  <cp:category/>
</cp:coreProperties>
</file>