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75" windowWidth="14940" windowHeight="786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AD10" i="4" s="1"/>
  <c r="P6" i="5"/>
  <c r="O6" i="5"/>
  <c r="P10" i="4" s="1"/>
  <c r="N6" i="5"/>
  <c r="M6" i="5"/>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I10" i="4"/>
  <c r="B10" i="4"/>
  <c r="BB8" i="4"/>
  <c r="W8" i="4"/>
  <c r="I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<sst xmlns="http://schemas.openxmlformats.org/spreadsheetml/2006/main" count="232" uniqueCount="111">
  <si>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</si>
  <si>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</si>
  <si>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</si>
  <si>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</si>
  <si>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</si>
  <si>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</si>
  <si>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</si>
  <si>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</si>
  <si>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</si>
  <si>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</si>
  <si>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</si>
  <si>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</si>
  <si>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</si>
  <si>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</si>
  <si>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</si>
  <si>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</si>
  <si>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</si>
  <si>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</si>
  <si>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</si>
  <si>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</si>
  <si>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</si>
  <si>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</si>
  <si>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</si>
  <si>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</si>
  <si>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</si>
  <si>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</si>
  <si>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</si>
  <si>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</si>
  <si>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</si>
  <si>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</si>
  <si>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</si>
  <si>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</si>
  <si>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</si>
  <si>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</si>
  <si>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</si>
  <si>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</si>
  <si>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</si>
  <si>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</si>
  <si>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</si>
  <si>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</si>
  <si>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</si>
  <si>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</si>
  <si>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</si>
  <si>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</si>
  <si>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</si>
  <si>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</si>
  <si>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</si>
  <si>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</si>
  <si>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</si>
  <si>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</si>
  <si>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</si>
  <si>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</si>
  <si>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</si>
  <si>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</si>
  <si>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</si>
  <si>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</si>
  <si>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</si>
  <si>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</si>
  <si>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</si>
  <si>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</si>
  <si>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</si>
  <si>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</si>
  <si>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</si>
  <si>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</si>
  <si>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</si>
  <si>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</si>
  <si>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</si>
  <si>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</si>
  <si>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</si>
  <si>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</si>
  <si>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</si>
  <si>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</si>
  <si>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</si>
  <si>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</si>
  <si>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</si>
  <si>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</si>
  <si>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</si>
  <si>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</si>
  <si>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</si>
  <si>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</si>
  <si>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</si>
  <si>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</si>
  <si>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</si>
  <si>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</si>
  <si>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</si>
  <si>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</si>
  <si>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</si>
  <si>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</si>
  <si>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</si>
  <si>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</si>
  <si>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</si>
  <si>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</si>
  <si>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</si>
  <si>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</si>
  <si>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</si>
  <si>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</si>
  <si>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白鷹町</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</si>
  <si>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</si>
  <si>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</si>
  <si>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</si>
  <si>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</si>
  <si>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</si>
  <si>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</si>
  <si>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</si>
  <si>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</si>
  <si>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</si>
  <si>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</si>
  <si>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</si>
  <si>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この事業で設置した浄化槽本体の耐用年数はまだ経過していないため、本体の交換は必要ない状況にあります。しかし、付属機器類の修繕がここ数年出てきているため、今後は増加するものと推察されます。</t>
    <rPh sb="2" eb="4">
      <t>ジギョウ</t>
    </rPh>
    <rPh sb="5" eb="7">
      <t>セッチ</t>
    </rPh>
    <rPh sb="9" eb="12">
      <t>ジョウカソウ</t>
    </rPh>
    <rPh sb="12" eb="14">
      <t>ホンタイ</t>
    </rPh>
    <rPh sb="15" eb="19">
      <t>タイヨウネンスウ</t>
    </rPh>
    <rPh sb="22" eb="24">
      <t>ケイカ</t>
    </rPh>
    <rPh sb="32" eb="34">
      <t>ホンタイ</t>
    </rPh>
    <rPh sb="35" eb="37">
      <t>コウカン</t>
    </rPh>
    <rPh sb="38" eb="40">
      <t>ヒツヨウ</t>
    </rPh>
    <rPh sb="42" eb="44">
      <t>ジョウキョウ</t>
    </rPh>
    <rPh sb="54" eb="56">
      <t>フゾク</t>
    </rPh>
    <rPh sb="56" eb="59">
      <t>キキルイ</t>
    </rPh>
    <rPh sb="60" eb="62">
      <t>シュウゼン</t>
    </rPh>
    <rPh sb="65" eb="67">
      <t>スウネン</t>
    </rPh>
    <rPh sb="67" eb="68">
      <t>デ</t>
    </rPh>
    <rPh sb="76" eb="78">
      <t>コンゴ</t>
    </rPh>
    <rPh sb="79" eb="81">
      <t>ゾウカ</t>
    </rPh>
    <rPh sb="86" eb="88">
      <t>スイサツ</t>
    </rPh>
    <phoneticPr fontId="4"/>
  </si>
  <si>
    <t>この事業は平成２１年度から取り組んでいる事業であり、平成２８年度も継続する事業であります。毎年、合併浄化槽の設置基数が増加していくため、維持管理費は増加するものと推察されます。今後は、有収水量の確保とともに、使用料だけで賄えるように適正な使用料の設定及び維持管理費の縮減と利用率向上に努める必要があります。</t>
    <rPh sb="2" eb="4">
      <t>ジギョウ</t>
    </rPh>
    <rPh sb="5" eb="7">
      <t>ヘイセイ</t>
    </rPh>
    <rPh sb="9" eb="11">
      <t>ネンド</t>
    </rPh>
    <rPh sb="13" eb="14">
      <t>ト</t>
    </rPh>
    <rPh sb="15" eb="16">
      <t>ク</t>
    </rPh>
    <rPh sb="20" eb="22">
      <t>ジギョウ</t>
    </rPh>
    <rPh sb="26" eb="28">
      <t>ヘイセイ</t>
    </rPh>
    <rPh sb="30" eb="32">
      <t>ネンド</t>
    </rPh>
    <rPh sb="33" eb="35">
      <t>ケイゾク</t>
    </rPh>
    <rPh sb="37" eb="39">
      <t>ジギョウ</t>
    </rPh>
    <rPh sb="45" eb="47">
      <t>マイトシ</t>
    </rPh>
    <rPh sb="48" eb="50">
      <t>ガッペイ</t>
    </rPh>
    <rPh sb="50" eb="53">
      <t>ジョウカソウ</t>
    </rPh>
    <rPh sb="54" eb="56">
      <t>セッチ</t>
    </rPh>
    <rPh sb="56" eb="58">
      <t>キスウ</t>
    </rPh>
    <rPh sb="59" eb="61">
      <t>ゾウカ</t>
    </rPh>
    <rPh sb="68" eb="70">
      <t>イジ</t>
    </rPh>
    <rPh sb="70" eb="73">
      <t>カンリヒ</t>
    </rPh>
    <rPh sb="74" eb="76">
      <t>ゾウカ</t>
    </rPh>
    <rPh sb="81" eb="83">
      <t>スイサツ</t>
    </rPh>
    <rPh sb="88" eb="90">
      <t>コンゴ</t>
    </rPh>
    <rPh sb="92" eb="96">
      <t>ユウシュウスイリョウ</t>
    </rPh>
    <rPh sb="97" eb="99">
      <t>カクホ</t>
    </rPh>
    <rPh sb="104" eb="107">
      <t>シヨウリョウ</t>
    </rPh>
    <rPh sb="110" eb="111">
      <t>マカナ</t>
    </rPh>
    <rPh sb="116" eb="118">
      <t>テキセイ</t>
    </rPh>
    <rPh sb="119" eb="122">
      <t>シヨウリョウ</t>
    </rPh>
    <rPh sb="123" eb="125">
      <t>セッテイ</t>
    </rPh>
    <rPh sb="125" eb="126">
      <t>オヨ</t>
    </rPh>
    <rPh sb="127" eb="129">
      <t>イジ</t>
    </rPh>
    <rPh sb="129" eb="132">
      <t>カンリヒ</t>
    </rPh>
    <rPh sb="133" eb="135">
      <t>シュクゲン</t>
    </rPh>
    <rPh sb="136" eb="139">
      <t>リヨウリツ</t>
    </rPh>
    <rPh sb="139" eb="141">
      <t>コウジョウ</t>
    </rPh>
    <rPh sb="142" eb="143">
      <t>ツト</t>
    </rPh>
    <rPh sb="145" eb="147">
      <t>ヒツヨウ</t>
    </rPh>
    <phoneticPr fontId="4"/>
  </si>
  <si>
    <t>①収益的収支比率については、単年度で見れば１００％を下回っているものの、経年で比較した場合上昇傾向にあるため経営は改善しています。⑤経費回収率については、類似団体と比較すると、近年ほとんど同じ状況にあります。しかし、１００％を下回っており、営業収益だけで賄えず営業外収益で対応している状況にあります。⑥汚水処理原価については、類似団体と比較すると、ほぼ同様となっておりコスト削減に結びついていると考えられます。⑦施設利用率については、類似団体と比較するとほぼ同様の数値となっています。合併浄化槽の設置基数については年々増加しており、有収水量も確保できている状況にあるため、今後の利用率向上につながるものと推察されます。⑧水洗化については、全て雑排水及びし尿処理となるため１００％となっています。将来も同じ数値で推移すると推察されます。</t>
    <rPh sb="1" eb="8">
      <t>シュウエキテキシュウシヒリツ</t>
    </rPh>
    <rPh sb="14" eb="17">
      <t>タンネンド</t>
    </rPh>
    <rPh sb="18" eb="19">
      <t>ミ</t>
    </rPh>
    <rPh sb="26" eb="28">
      <t>シタマワ</t>
    </rPh>
    <rPh sb="36" eb="38">
      <t>ケイネン</t>
    </rPh>
    <rPh sb="39" eb="41">
      <t>ヒカク</t>
    </rPh>
    <rPh sb="43" eb="45">
      <t>バアイ</t>
    </rPh>
    <rPh sb="45" eb="47">
      <t>ジョウショウ</t>
    </rPh>
    <rPh sb="47" eb="49">
      <t>ケイコウ</t>
    </rPh>
    <rPh sb="54" eb="56">
      <t>ケイエイ</t>
    </rPh>
    <rPh sb="57" eb="59">
      <t>カイゼン</t>
    </rPh>
    <rPh sb="66" eb="68">
      <t>ケイヒ</t>
    </rPh>
    <rPh sb="68" eb="70">
      <t>カイシュウ</t>
    </rPh>
    <rPh sb="70" eb="71">
      <t>リツ</t>
    </rPh>
    <rPh sb="77" eb="81">
      <t>ルイジダンタイ</t>
    </rPh>
    <rPh sb="82" eb="84">
      <t>ヒカク</t>
    </rPh>
    <rPh sb="88" eb="90">
      <t>キンネン</t>
    </rPh>
    <rPh sb="94" eb="95">
      <t>オナ</t>
    </rPh>
    <rPh sb="96" eb="98">
      <t>ジョウキョウ</t>
    </rPh>
    <rPh sb="113" eb="115">
      <t>シタマワ</t>
    </rPh>
    <rPh sb="120" eb="122">
      <t>エイギョウ</t>
    </rPh>
    <rPh sb="122" eb="124">
      <t>シュウエキ</t>
    </rPh>
    <rPh sb="127" eb="128">
      <t>マカナ</t>
    </rPh>
    <rPh sb="130" eb="133">
      <t>エイギョウガイ</t>
    </rPh>
    <rPh sb="133" eb="135">
      <t>シュウエキ</t>
    </rPh>
    <rPh sb="136" eb="138">
      <t>タイオウ</t>
    </rPh>
    <rPh sb="142" eb="144">
      <t>ジョウキョウ</t>
    </rPh>
    <rPh sb="151" eb="153">
      <t>オスイ</t>
    </rPh>
    <rPh sb="153" eb="155">
      <t>ショリ</t>
    </rPh>
    <rPh sb="155" eb="157">
      <t>ゲンカ</t>
    </rPh>
    <rPh sb="163" eb="167">
      <t>ルイジダンタイ</t>
    </rPh>
    <rPh sb="168" eb="170">
      <t>ヒカク</t>
    </rPh>
    <rPh sb="176" eb="178">
      <t>ドウヨウ</t>
    </rPh>
    <rPh sb="187" eb="189">
      <t>サクゲン</t>
    </rPh>
    <rPh sb="190" eb="191">
      <t>ムス</t>
    </rPh>
    <rPh sb="198" eb="199">
      <t>カンガ</t>
    </rPh>
    <rPh sb="206" eb="208">
      <t>シセツ</t>
    </rPh>
    <rPh sb="208" eb="211">
      <t>リヨウリツ</t>
    </rPh>
    <rPh sb="217" eb="219">
      <t>ルイジ</t>
    </rPh>
    <rPh sb="219" eb="221">
      <t>ダンタイ</t>
    </rPh>
    <rPh sb="222" eb="224">
      <t>ヒカク</t>
    </rPh>
    <rPh sb="229" eb="231">
      <t>ドウヨウ</t>
    </rPh>
    <rPh sb="232" eb="234">
      <t>スウチ</t>
    </rPh>
    <rPh sb="242" eb="244">
      <t>ガッペイ</t>
    </rPh>
    <rPh sb="244" eb="247">
      <t>ジョウカソウ</t>
    </rPh>
    <rPh sb="248" eb="250">
      <t>セッチ</t>
    </rPh>
    <rPh sb="250" eb="252">
      <t>キスウ</t>
    </rPh>
    <rPh sb="257" eb="259">
      <t>ネンネン</t>
    </rPh>
    <rPh sb="259" eb="261">
      <t>ゾウカ</t>
    </rPh>
    <rPh sb="266" eb="268">
      <t>ユウシュウ</t>
    </rPh>
    <rPh sb="268" eb="270">
      <t>スイリョウ</t>
    </rPh>
    <rPh sb="271" eb="273">
      <t>カクホ</t>
    </rPh>
    <rPh sb="278" eb="280">
      <t>ジョウキョウ</t>
    </rPh>
    <rPh sb="286" eb="288">
      <t>コンゴ</t>
    </rPh>
    <rPh sb="289" eb="292">
      <t>リヨウリツ</t>
    </rPh>
    <rPh sb="292" eb="294">
      <t>コウジョウ</t>
    </rPh>
    <rPh sb="302" eb="304">
      <t>スイサツ</t>
    </rPh>
    <rPh sb="310" eb="313">
      <t>スイセンカ</t>
    </rPh>
    <rPh sb="319" eb="320">
      <t>スベ</t>
    </rPh>
    <rPh sb="321" eb="324">
      <t>ザッパイスイ</t>
    </rPh>
    <rPh sb="324" eb="325">
      <t>オヨ</t>
    </rPh>
    <rPh sb="327" eb="328">
      <t>ニョウ</t>
    </rPh>
    <rPh sb="328" eb="330">
      <t>ショリ</t>
    </rPh>
    <rPh sb="347" eb="349">
      <t>ショウライ</t>
    </rPh>
    <rPh sb="350" eb="351">
      <t>オナ</t>
    </rPh>
    <rPh sb="352" eb="354">
      <t>スウチ</t>
    </rPh>
    <rPh sb="355" eb="357">
      <t>スイイ</t>
    </rPh>
    <rPh sb="360" eb="362">
      <t>スイサツ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</si>
</sst>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362176"/>
        <c:axId val="1409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362176"/>
        <c:axId val="1409408"/>
      </c:lineChart>
      <c:dateAx>
        <c:axId val="1362176"/>
        <c:scaling>
          <c:orientation val="minMax"/>
        </c:scaling>
        <c:delete val="1"/>
        <c:axPos val="b"/>
        <c:numFmt formatCode="ge" sourceLinked="1"/>
        <c:majorTickMark val="none"/>
        <c:minorTickMark val="none"/>
        <c:tickLblPos val="none"/>
        <c:crossAx val="1409408"/>
        <c:crosses val="autoZero"/>
        <c:auto val="1"/>
        <c:lblOffset val="100"/>
        <c:baseTimeUnit val="years"/>
      </c:dateAx>
      <c:valAx>
        <c:axId val="1409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2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49.25</c:v>
                </c:pt>
                <c:pt idx="1">
                  <c:v>47.2</c:v>
                </c:pt>
                <c:pt idx="2">
                  <c:v>54</c:v>
                </c:pt>
                <c:pt idx="3">
                  <c:v>55.08</c:v>
                </c:pt>
                <c:pt idx="4">
                  <c:v>58.33</c:v>
                </c:pt>
              </c:numCache>
            </c:numRef>
          </c:val>
        </c:ser>
        <c:dLbls>
          <c:showLegendKey val="0"/>
          <c:showVal val="0"/>
          <c:showCatName val="0"/>
          <c:showSerName val="0"/>
          <c:showPercent val="0"/>
          <c:showBubbleSize val="0"/>
        </c:dLbls>
        <c:gapWidth val="150"/>
        <c:axId val="118918528"/>
        <c:axId val="119096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57.53</c:v>
                </c:pt>
                <c:pt idx="1">
                  <c:v>60.03</c:v>
                </c:pt>
                <c:pt idx="2">
                  <c:v>61.93</c:v>
                </c:pt>
                <c:pt idx="3">
                  <c:v>58.06</c:v>
                </c:pt>
                <c:pt idx="4">
                  <c:v>59.08</c:v>
                </c:pt>
              </c:numCache>
            </c:numRef>
          </c:val>
          <c:smooth val="0"/>
        </c:ser>
        <c:dLbls>
          <c:showLegendKey val="0"/>
          <c:showVal val="0"/>
          <c:showCatName val="0"/>
          <c:showSerName val="0"/>
          <c:showPercent val="0"/>
          <c:showBubbleSize val="0"/>
        </c:dLbls>
        <c:marker val="1"/>
        <c:smooth val="0"/>
        <c:axId val="118918528"/>
        <c:axId val="119096832"/>
      </c:lineChart>
      <c:dateAx>
        <c:axId val="118918528"/>
        <c:scaling>
          <c:orientation val="minMax"/>
        </c:scaling>
        <c:delete val="1"/>
        <c:axPos val="b"/>
        <c:numFmt formatCode="ge" sourceLinked="1"/>
        <c:majorTickMark val="none"/>
        <c:minorTickMark val="none"/>
        <c:tickLblPos val="none"/>
        <c:crossAx val="119096832"/>
        <c:crosses val="autoZero"/>
        <c:auto val="1"/>
        <c:lblOffset val="100"/>
        <c:baseTimeUnit val="years"/>
      </c:dateAx>
      <c:valAx>
        <c:axId val="119096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918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20438784"/>
        <c:axId val="120440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77.25</c:v>
                </c:pt>
                <c:pt idx="3">
                  <c:v>75.790000000000006</c:v>
                </c:pt>
                <c:pt idx="4">
                  <c:v>77.12</c:v>
                </c:pt>
              </c:numCache>
            </c:numRef>
          </c:val>
          <c:smooth val="0"/>
        </c:ser>
        <c:dLbls>
          <c:showLegendKey val="0"/>
          <c:showVal val="0"/>
          <c:showCatName val="0"/>
          <c:showSerName val="0"/>
          <c:showPercent val="0"/>
          <c:showBubbleSize val="0"/>
        </c:dLbls>
        <c:marker val="1"/>
        <c:smooth val="0"/>
        <c:axId val="120438784"/>
        <c:axId val="120440704"/>
      </c:lineChart>
      <c:dateAx>
        <c:axId val="120438784"/>
        <c:scaling>
          <c:orientation val="minMax"/>
        </c:scaling>
        <c:delete val="1"/>
        <c:axPos val="b"/>
        <c:numFmt formatCode="ge" sourceLinked="1"/>
        <c:majorTickMark val="none"/>
        <c:minorTickMark val="none"/>
        <c:tickLblPos val="none"/>
        <c:crossAx val="120440704"/>
        <c:crosses val="autoZero"/>
        <c:auto val="1"/>
        <c:lblOffset val="100"/>
        <c:baseTimeUnit val="years"/>
      </c:dateAx>
      <c:valAx>
        <c:axId val="120440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438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125.86</c:v>
                </c:pt>
                <c:pt idx="1">
                  <c:v>90.97</c:v>
                </c:pt>
                <c:pt idx="2">
                  <c:v>102.52</c:v>
                </c:pt>
                <c:pt idx="3">
                  <c:v>92.49</c:v>
                </c:pt>
                <c:pt idx="4">
                  <c:v>96.55</c:v>
                </c:pt>
              </c:numCache>
            </c:numRef>
          </c:val>
        </c:ser>
        <c:dLbls>
          <c:showLegendKey val="0"/>
          <c:showVal val="0"/>
          <c:showCatName val="0"/>
          <c:showSerName val="0"/>
          <c:showPercent val="0"/>
          <c:showBubbleSize val="0"/>
        </c:dLbls>
        <c:gapWidth val="150"/>
        <c:axId val="31143424"/>
        <c:axId val="31236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143424"/>
        <c:axId val="31236096"/>
      </c:lineChart>
      <c:dateAx>
        <c:axId val="31143424"/>
        <c:scaling>
          <c:orientation val="minMax"/>
        </c:scaling>
        <c:delete val="1"/>
        <c:axPos val="b"/>
        <c:numFmt formatCode="ge" sourceLinked="1"/>
        <c:majorTickMark val="none"/>
        <c:minorTickMark val="none"/>
        <c:tickLblPos val="none"/>
        <c:crossAx val="31236096"/>
        <c:crosses val="autoZero"/>
        <c:auto val="1"/>
        <c:lblOffset val="100"/>
        <c:baseTimeUnit val="years"/>
      </c:dateAx>
      <c:valAx>
        <c:axId val="31236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143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273152"/>
        <c:axId val="34710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273152"/>
        <c:axId val="34710272"/>
      </c:lineChart>
      <c:dateAx>
        <c:axId val="34273152"/>
        <c:scaling>
          <c:orientation val="minMax"/>
        </c:scaling>
        <c:delete val="1"/>
        <c:axPos val="b"/>
        <c:numFmt formatCode="ge" sourceLinked="1"/>
        <c:majorTickMark val="none"/>
        <c:minorTickMark val="none"/>
        <c:tickLblPos val="none"/>
        <c:crossAx val="34710272"/>
        <c:crosses val="autoZero"/>
        <c:auto val="1"/>
        <c:lblOffset val="100"/>
        <c:baseTimeUnit val="years"/>
      </c:dateAx>
      <c:valAx>
        <c:axId val="34710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273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5449216"/>
        <c:axId val="45451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449216"/>
        <c:axId val="45451520"/>
      </c:lineChart>
      <c:dateAx>
        <c:axId val="45449216"/>
        <c:scaling>
          <c:orientation val="minMax"/>
        </c:scaling>
        <c:delete val="1"/>
        <c:axPos val="b"/>
        <c:numFmt formatCode="ge" sourceLinked="1"/>
        <c:majorTickMark val="none"/>
        <c:minorTickMark val="none"/>
        <c:tickLblPos val="none"/>
        <c:crossAx val="45451520"/>
        <c:crosses val="autoZero"/>
        <c:auto val="1"/>
        <c:lblOffset val="100"/>
        <c:baseTimeUnit val="years"/>
      </c:dateAx>
      <c:valAx>
        <c:axId val="45451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44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5663360"/>
        <c:axId val="45665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663360"/>
        <c:axId val="45665664"/>
      </c:lineChart>
      <c:dateAx>
        <c:axId val="45663360"/>
        <c:scaling>
          <c:orientation val="minMax"/>
        </c:scaling>
        <c:delete val="1"/>
        <c:axPos val="b"/>
        <c:numFmt formatCode="ge" sourceLinked="1"/>
        <c:majorTickMark val="none"/>
        <c:minorTickMark val="none"/>
        <c:tickLblPos val="none"/>
        <c:crossAx val="45665664"/>
        <c:crosses val="autoZero"/>
        <c:auto val="1"/>
        <c:lblOffset val="100"/>
        <c:baseTimeUnit val="years"/>
      </c:dateAx>
      <c:valAx>
        <c:axId val="45665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663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5784064"/>
        <c:axId val="46150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784064"/>
        <c:axId val="46150784"/>
      </c:lineChart>
      <c:dateAx>
        <c:axId val="45784064"/>
        <c:scaling>
          <c:orientation val="minMax"/>
        </c:scaling>
        <c:delete val="1"/>
        <c:axPos val="b"/>
        <c:numFmt formatCode="ge" sourceLinked="1"/>
        <c:majorTickMark val="none"/>
        <c:minorTickMark val="none"/>
        <c:tickLblPos val="none"/>
        <c:crossAx val="46150784"/>
        <c:crosses val="autoZero"/>
        <c:auto val="1"/>
        <c:lblOffset val="100"/>
        <c:baseTimeUnit val="years"/>
      </c:dateAx>
      <c:valAx>
        <c:axId val="46150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784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formatCode="#,##0.00;&quot;△&quot;#,##0.00;&quot;-&quot;">
                  <c:v>920.84</c:v>
                </c:pt>
                <c:pt idx="1">
                  <c:v>0</c:v>
                </c:pt>
                <c:pt idx="2">
                  <c:v>0</c:v>
                </c:pt>
                <c:pt idx="3">
                  <c:v>0</c:v>
                </c:pt>
                <c:pt idx="4">
                  <c:v>0</c:v>
                </c:pt>
              </c:numCache>
            </c:numRef>
          </c:val>
        </c:ser>
        <c:dLbls>
          <c:showLegendKey val="0"/>
          <c:showVal val="0"/>
          <c:showCatName val="0"/>
          <c:showSerName val="0"/>
          <c:showPercent val="0"/>
          <c:showBubbleSize val="0"/>
        </c:dLbls>
        <c:gapWidth val="150"/>
        <c:axId val="80412032"/>
        <c:axId val="80508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430.64</c:v>
                </c:pt>
                <c:pt idx="3">
                  <c:v>446.63</c:v>
                </c:pt>
                <c:pt idx="4">
                  <c:v>416.91</c:v>
                </c:pt>
              </c:numCache>
            </c:numRef>
          </c:val>
          <c:smooth val="0"/>
        </c:ser>
        <c:dLbls>
          <c:showLegendKey val="0"/>
          <c:showVal val="0"/>
          <c:showCatName val="0"/>
          <c:showSerName val="0"/>
          <c:showPercent val="0"/>
          <c:showBubbleSize val="0"/>
        </c:dLbls>
        <c:marker val="1"/>
        <c:smooth val="0"/>
        <c:axId val="80412032"/>
        <c:axId val="80508416"/>
      </c:lineChart>
      <c:dateAx>
        <c:axId val="80412032"/>
        <c:scaling>
          <c:orientation val="minMax"/>
        </c:scaling>
        <c:delete val="1"/>
        <c:axPos val="b"/>
        <c:numFmt formatCode="ge" sourceLinked="1"/>
        <c:majorTickMark val="none"/>
        <c:minorTickMark val="none"/>
        <c:tickLblPos val="none"/>
        <c:crossAx val="80508416"/>
        <c:crosses val="autoZero"/>
        <c:auto val="1"/>
        <c:lblOffset val="100"/>
        <c:baseTimeUnit val="years"/>
      </c:dateAx>
      <c:valAx>
        <c:axId val="80508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412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76.11</c:v>
                </c:pt>
                <c:pt idx="1">
                  <c:v>71.010000000000005</c:v>
                </c:pt>
                <c:pt idx="2">
                  <c:v>70.849999999999994</c:v>
                </c:pt>
                <c:pt idx="3">
                  <c:v>50.25</c:v>
                </c:pt>
                <c:pt idx="4">
                  <c:v>60.39</c:v>
                </c:pt>
              </c:numCache>
            </c:numRef>
          </c:val>
        </c:ser>
        <c:dLbls>
          <c:showLegendKey val="0"/>
          <c:showVal val="0"/>
          <c:showCatName val="0"/>
          <c:showSerName val="0"/>
          <c:showPercent val="0"/>
          <c:showBubbleSize val="0"/>
        </c:dLbls>
        <c:gapWidth val="150"/>
        <c:axId val="94688000"/>
        <c:axId val="94689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58.78</c:v>
                </c:pt>
                <c:pt idx="3">
                  <c:v>58.53</c:v>
                </c:pt>
                <c:pt idx="4">
                  <c:v>57.93</c:v>
                </c:pt>
              </c:numCache>
            </c:numRef>
          </c:val>
          <c:smooth val="0"/>
        </c:ser>
        <c:dLbls>
          <c:showLegendKey val="0"/>
          <c:showVal val="0"/>
          <c:showCatName val="0"/>
          <c:showSerName val="0"/>
          <c:showPercent val="0"/>
          <c:showBubbleSize val="0"/>
        </c:dLbls>
        <c:marker val="1"/>
        <c:smooth val="0"/>
        <c:axId val="94688000"/>
        <c:axId val="94689920"/>
      </c:lineChart>
      <c:dateAx>
        <c:axId val="94688000"/>
        <c:scaling>
          <c:orientation val="minMax"/>
        </c:scaling>
        <c:delete val="1"/>
        <c:axPos val="b"/>
        <c:numFmt formatCode="ge" sourceLinked="1"/>
        <c:majorTickMark val="none"/>
        <c:minorTickMark val="none"/>
        <c:tickLblPos val="none"/>
        <c:crossAx val="94689920"/>
        <c:crosses val="autoZero"/>
        <c:auto val="1"/>
        <c:lblOffset val="100"/>
        <c:baseTimeUnit val="years"/>
      </c:dateAx>
      <c:valAx>
        <c:axId val="9468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688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202.81</c:v>
                </c:pt>
                <c:pt idx="1">
                  <c:v>224.07</c:v>
                </c:pt>
                <c:pt idx="2">
                  <c:v>224.03</c:v>
                </c:pt>
                <c:pt idx="3">
                  <c:v>316.37</c:v>
                </c:pt>
                <c:pt idx="4">
                  <c:v>271.91000000000003</c:v>
                </c:pt>
              </c:numCache>
            </c:numRef>
          </c:val>
        </c:ser>
        <c:dLbls>
          <c:showLegendKey val="0"/>
          <c:showVal val="0"/>
          <c:showCatName val="0"/>
          <c:showSerName val="0"/>
          <c:showPercent val="0"/>
          <c:showBubbleSize val="0"/>
        </c:dLbls>
        <c:gapWidth val="150"/>
        <c:axId val="116787840"/>
        <c:axId val="118834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257.02999999999997</c:v>
                </c:pt>
                <c:pt idx="3">
                  <c:v>266.57</c:v>
                </c:pt>
                <c:pt idx="4">
                  <c:v>276.93</c:v>
                </c:pt>
              </c:numCache>
            </c:numRef>
          </c:val>
          <c:smooth val="0"/>
        </c:ser>
        <c:dLbls>
          <c:showLegendKey val="0"/>
          <c:showVal val="0"/>
          <c:showCatName val="0"/>
          <c:showSerName val="0"/>
          <c:showPercent val="0"/>
          <c:showBubbleSize val="0"/>
        </c:dLbls>
        <c:marker val="1"/>
        <c:smooth val="0"/>
        <c:axId val="116787840"/>
        <c:axId val="118834304"/>
      </c:lineChart>
      <c:dateAx>
        <c:axId val="116787840"/>
        <c:scaling>
          <c:orientation val="minMax"/>
        </c:scaling>
        <c:delete val="1"/>
        <c:axPos val="b"/>
        <c:numFmt formatCode="ge" sourceLinked="1"/>
        <c:majorTickMark val="none"/>
        <c:minorTickMark val="none"/>
        <c:tickLblPos val="none"/>
        <c:crossAx val="118834304"/>
        <c:crosses val="autoZero"/>
        <c:auto val="1"/>
        <c:lblOffset val="100"/>
        <c:baseTimeUnit val="years"/>
      </c:dateAx>
      <c:valAx>
        <c:axId val="11883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78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10"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白鷹町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特定地域生活排水処理</v>
      </c>
      <c r="Q8" s="46"/>
      <c r="R8" s="46"/>
      <c r="S8" s="46"/>
      <c r="T8" s="46"/>
      <c r="U8" s="46"/>
      <c r="V8" s="46"/>
      <c r="W8" s="46" t="str">
        <f>データ!L6</f>
        <v>K3</v>
      </c>
      <c r="X8" s="46"/>
      <c r="Y8" s="46"/>
      <c r="Z8" s="46"/>
      <c r="AA8" s="46"/>
      <c r="AB8" s="46"/>
      <c r="AC8" s="46"/>
      <c r="AD8" s="3"/>
      <c r="AE8" s="3"/>
      <c r="AF8" s="3"/>
      <c r="AG8" s="3"/>
      <c r="AH8" s="3"/>
      <c r="AI8" s="3"/>
      <c r="AJ8" s="3"/>
      <c r="AK8" s="3"/>
      <c r="AL8" s="47">
        <f>データ!R6</f>
        <v>14878</v>
      </c>
      <c r="AM8" s="47"/>
      <c r="AN8" s="47"/>
      <c r="AO8" s="47"/>
      <c r="AP8" s="47"/>
      <c r="AQ8" s="47"/>
      <c r="AR8" s="47"/>
      <c r="AS8" s="47"/>
      <c r="AT8" s="43">
        <f>データ!S6</f>
        <v>157.71</v>
      </c>
      <c r="AU8" s="43"/>
      <c r="AV8" s="43"/>
      <c r="AW8" s="43"/>
      <c r="AX8" s="43"/>
      <c r="AY8" s="43"/>
      <c r="AZ8" s="43"/>
      <c r="BA8" s="43"/>
      <c r="BB8" s="43">
        <f>データ!T6</f>
        <v>94.34</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4.8099999999999996</v>
      </c>
      <c r="Q10" s="43"/>
      <c r="R10" s="43"/>
      <c r="S10" s="43"/>
      <c r="T10" s="43"/>
      <c r="U10" s="43"/>
      <c r="V10" s="43"/>
      <c r="W10" s="43">
        <f>データ!P6</f>
        <v>100</v>
      </c>
      <c r="X10" s="43"/>
      <c r="Y10" s="43"/>
      <c r="Z10" s="43"/>
      <c r="AA10" s="43"/>
      <c r="AB10" s="43"/>
      <c r="AC10" s="43"/>
      <c r="AD10" s="47">
        <f>データ!Q6</f>
        <v>3456</v>
      </c>
      <c r="AE10" s="47"/>
      <c r="AF10" s="47"/>
      <c r="AG10" s="47"/>
      <c r="AH10" s="47"/>
      <c r="AI10" s="47"/>
      <c r="AJ10" s="47"/>
      <c r="AK10" s="2"/>
      <c r="AL10" s="47">
        <f>データ!U6</f>
        <v>713</v>
      </c>
      <c r="AM10" s="47"/>
      <c r="AN10" s="47"/>
      <c r="AO10" s="47"/>
      <c r="AP10" s="47"/>
      <c r="AQ10" s="47"/>
      <c r="AR10" s="47"/>
      <c r="AS10" s="47"/>
      <c r="AT10" s="43">
        <f>データ!V6</f>
        <v>152.06</v>
      </c>
      <c r="AU10" s="43"/>
      <c r="AV10" s="43"/>
      <c r="AW10" s="43"/>
      <c r="AX10" s="43"/>
      <c r="AY10" s="43"/>
      <c r="AZ10" s="43"/>
      <c r="BA10" s="43"/>
      <c r="BB10" s="43">
        <f>データ!W6</f>
        <v>4.6900000000000004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N1" workbookViewId="0">
      <selection activeCell="CQ13" sqref="CQ13"/>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64025</v>
      </c>
      <c r="D6" s="31">
        <f t="shared" si="3"/>
        <v>47</v>
      </c>
      <c r="E6" s="31">
        <f t="shared" si="3"/>
        <v>18</v>
      </c>
      <c r="F6" s="31">
        <f t="shared" si="3"/>
        <v>0</v>
      </c>
      <c r="G6" s="31">
        <f t="shared" si="3"/>
        <v>0</v>
      </c>
      <c r="H6" s="31" t="str">
        <f t="shared" si="3"/>
        <v>山形県　白鷹町</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4.8099999999999996</v>
      </c>
      <c r="P6" s="32">
        <f t="shared" si="3"/>
        <v>100</v>
      </c>
      <c r="Q6" s="32">
        <f t="shared" si="3"/>
        <v>3456</v>
      </c>
      <c r="R6" s="32">
        <f t="shared" si="3"/>
        <v>14878</v>
      </c>
      <c r="S6" s="32">
        <f t="shared" si="3"/>
        <v>157.71</v>
      </c>
      <c r="T6" s="32">
        <f t="shared" si="3"/>
        <v>94.34</v>
      </c>
      <c r="U6" s="32">
        <f t="shared" si="3"/>
        <v>713</v>
      </c>
      <c r="V6" s="32">
        <f t="shared" si="3"/>
        <v>152.06</v>
      </c>
      <c r="W6" s="32">
        <f t="shared" si="3"/>
        <v>4.6900000000000004</v>
      </c>
      <c r="X6" s="33">
        <f>IF(X7="",NA(),X7)</f>
        <v>125.86</v>
      </c>
      <c r="Y6" s="33">
        <f t="shared" ref="Y6:AG6" si="4">IF(Y7="",NA(),Y7)</f>
        <v>90.97</v>
      </c>
      <c r="Z6" s="33">
        <f t="shared" si="4"/>
        <v>102.52</v>
      </c>
      <c r="AA6" s="33">
        <f t="shared" si="4"/>
        <v>92.49</v>
      </c>
      <c r="AB6" s="33">
        <f t="shared" si="4"/>
        <v>96.55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920.84</v>
      </c>
      <c r="BF6" s="32">
        <f t="shared" ref="BF6:BN6" si="7">IF(BF7="",NA(),BF7)</f>
        <v>0</v>
      </c>
      <c r="BG6" s="32">
        <f t="shared" si="7"/>
        <v>0</v>
      </c>
      <c r="BH6" s="32">
        <f t="shared" si="7"/>
        <v>0</v>
      </c>
      <c r="BI6" s="32">
        <f t="shared" si="7"/>
        <v>0</v>
      </c>
      <c r="BJ6" s="33">
        <f t="shared" si="7"/>
        <v>442.18</v>
      </c>
      <c r="BK6" s="33">
        <f t="shared" si="7"/>
        <v>421.01</v>
      </c>
      <c r="BL6" s="33">
        <f t="shared" si="7"/>
        <v>430.64</v>
      </c>
      <c r="BM6" s="33">
        <f t="shared" si="7"/>
        <v>446.63</v>
      </c>
      <c r="BN6" s="33">
        <f t="shared" si="7"/>
        <v>416.91</v>
      </c>
      <c r="BO6" s="32" t="str">
        <f>IF(BO7="","",IF(BO7="-","【-】","【"&amp;SUBSTITUTE(TEXT(BO7,"#,##0.00"),"-","△")&amp;"】"))</f>
        <v>【375.36】</v>
      </c>
      <c r="BP6" s="33">
        <f>IF(BP7="",NA(),BP7)</f>
        <v>76.11</v>
      </c>
      <c r="BQ6" s="33">
        <f t="shared" ref="BQ6:BY6" si="8">IF(BQ7="",NA(),BQ7)</f>
        <v>71.010000000000005</v>
      </c>
      <c r="BR6" s="33">
        <f t="shared" si="8"/>
        <v>70.849999999999994</v>
      </c>
      <c r="BS6" s="33">
        <f t="shared" si="8"/>
        <v>50.25</v>
      </c>
      <c r="BT6" s="33">
        <f t="shared" si="8"/>
        <v>60.39</v>
      </c>
      <c r="BU6" s="33">
        <f t="shared" si="8"/>
        <v>61.59</v>
      </c>
      <c r="BV6" s="33">
        <f t="shared" si="8"/>
        <v>58.98</v>
      </c>
      <c r="BW6" s="33">
        <f t="shared" si="8"/>
        <v>58.78</v>
      </c>
      <c r="BX6" s="33">
        <f t="shared" si="8"/>
        <v>58.53</v>
      </c>
      <c r="BY6" s="33">
        <f t="shared" si="8"/>
        <v>57.93</v>
      </c>
      <c r="BZ6" s="32" t="str">
        <f>IF(BZ7="","",IF(BZ7="-","【-】","【"&amp;SUBSTITUTE(TEXT(BZ7,"#,##0.00"),"-","△")&amp;"】"))</f>
        <v>【60.44】</v>
      </c>
      <c r="CA6" s="33">
        <f>IF(CA7="",NA(),CA7)</f>
        <v>202.81</v>
      </c>
      <c r="CB6" s="33">
        <f t="shared" ref="CB6:CJ6" si="9">IF(CB7="",NA(),CB7)</f>
        <v>224.07</v>
      </c>
      <c r="CC6" s="33">
        <f t="shared" si="9"/>
        <v>224.03</v>
      </c>
      <c r="CD6" s="33">
        <f t="shared" si="9"/>
        <v>316.37</v>
      </c>
      <c r="CE6" s="33">
        <f t="shared" si="9"/>
        <v>271.91000000000003</v>
      </c>
      <c r="CF6" s="33">
        <f t="shared" si="9"/>
        <v>242.92</v>
      </c>
      <c r="CG6" s="33">
        <f t="shared" si="9"/>
        <v>253.84</v>
      </c>
      <c r="CH6" s="33">
        <f t="shared" si="9"/>
        <v>257.02999999999997</v>
      </c>
      <c r="CI6" s="33">
        <f t="shared" si="9"/>
        <v>266.57</v>
      </c>
      <c r="CJ6" s="33">
        <f t="shared" si="9"/>
        <v>276.93</v>
      </c>
      <c r="CK6" s="32" t="str">
        <f>IF(CK7="","",IF(CK7="-","【-】","【"&amp;SUBSTITUTE(TEXT(CK7,"#,##0.00"),"-","△")&amp;"】"))</f>
        <v>【267.61】</v>
      </c>
      <c r="CL6" s="33">
        <f>IF(CL7="",NA(),CL7)</f>
        <v>49.25</v>
      </c>
      <c r="CM6" s="33">
        <f t="shared" ref="CM6:CU6" si="10">IF(CM7="",NA(),CM7)</f>
        <v>47.2</v>
      </c>
      <c r="CN6" s="33">
        <f t="shared" si="10"/>
        <v>54</v>
      </c>
      <c r="CO6" s="33">
        <f t="shared" si="10"/>
        <v>55.08</v>
      </c>
      <c r="CP6" s="33">
        <f t="shared" si="10"/>
        <v>58.33</v>
      </c>
      <c r="CQ6" s="33">
        <f t="shared" si="10"/>
        <v>57.53</v>
      </c>
      <c r="CR6" s="33">
        <f t="shared" si="10"/>
        <v>60.03</v>
      </c>
      <c r="CS6" s="33">
        <f t="shared" si="10"/>
        <v>61.93</v>
      </c>
      <c r="CT6" s="33">
        <f t="shared" si="10"/>
        <v>58.06</v>
      </c>
      <c r="CU6" s="33">
        <f t="shared" si="10"/>
        <v>59.08</v>
      </c>
      <c r="CV6" s="32" t="str">
        <f>IF(CV7="","",IF(CV7="-","【-】","【"&amp;SUBSTITUTE(TEXT(CV7,"#,##0.00"),"-","△")&amp;"】"))</f>
        <v>【57.75】</v>
      </c>
      <c r="CW6" s="33">
        <f>IF(CW7="",NA(),CW7)</f>
        <v>100</v>
      </c>
      <c r="CX6" s="33">
        <f t="shared" ref="CX6:DF6" si="11">IF(CX7="",NA(),CX7)</f>
        <v>100</v>
      </c>
      <c r="CY6" s="33">
        <f t="shared" si="11"/>
        <v>100</v>
      </c>
      <c r="CZ6" s="33">
        <f t="shared" si="11"/>
        <v>100</v>
      </c>
      <c r="DA6" s="33">
        <f t="shared" si="11"/>
        <v>100</v>
      </c>
      <c r="DB6" s="33">
        <f t="shared" si="11"/>
        <v>76.78</v>
      </c>
      <c r="DC6" s="33">
        <f t="shared" si="11"/>
        <v>76.8</v>
      </c>
      <c r="DD6" s="33">
        <f t="shared" si="11"/>
        <v>77.25</v>
      </c>
      <c r="DE6" s="33">
        <f t="shared" si="11"/>
        <v>75.790000000000006</v>
      </c>
      <c r="DF6" s="33">
        <f t="shared" si="11"/>
        <v>77.12</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64025</v>
      </c>
      <c r="D7" s="35">
        <v>47</v>
      </c>
      <c r="E7" s="35">
        <v>18</v>
      </c>
      <c r="F7" s="35">
        <v>0</v>
      </c>
      <c r="G7" s="35">
        <v>0</v>
      </c>
      <c r="H7" s="35" t="s">
        <v>96</v>
      </c>
      <c r="I7" s="35" t="s">
        <v>97</v>
      </c>
      <c r="J7" s="35" t="s">
        <v>98</v>
      </c>
      <c r="K7" s="35" t="s">
        <v>99</v>
      </c>
      <c r="L7" s="35" t="s">
        <v>100</v>
      </c>
      <c r="M7" s="36" t="s">
        <v>101</v>
      </c>
      <c r="N7" s="36" t="s">
        <v>102</v>
      </c>
      <c r="O7" s="36">
        <v>4.8099999999999996</v>
      </c>
      <c r="P7" s="36">
        <v>100</v>
      </c>
      <c r="Q7" s="36">
        <v>3456</v>
      </c>
      <c r="R7" s="36">
        <v>14878</v>
      </c>
      <c r="S7" s="36">
        <v>157.71</v>
      </c>
      <c r="T7" s="36">
        <v>94.34</v>
      </c>
      <c r="U7" s="36">
        <v>713</v>
      </c>
      <c r="V7" s="36">
        <v>152.06</v>
      </c>
      <c r="W7" s="36">
        <v>4.6900000000000004</v>
      </c>
      <c r="X7" s="36">
        <v>125.86</v>
      </c>
      <c r="Y7" s="36">
        <v>90.97</v>
      </c>
      <c r="Z7" s="36">
        <v>102.52</v>
      </c>
      <c r="AA7" s="36">
        <v>92.49</v>
      </c>
      <c r="AB7" s="36">
        <v>96.55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920.84</v>
      </c>
      <c r="BF7" s="36">
        <v>0</v>
      </c>
      <c r="BG7" s="36">
        <v>0</v>
      </c>
      <c r="BH7" s="36">
        <v>0</v>
      </c>
      <c r="BI7" s="36">
        <v>0</v>
      </c>
      <c r="BJ7" s="36">
        <v>442.18</v>
      </c>
      <c r="BK7" s="36">
        <v>421.01</v>
      </c>
      <c r="BL7" s="36">
        <v>430.64</v>
      </c>
      <c r="BM7" s="36">
        <v>446.63</v>
      </c>
      <c r="BN7" s="36">
        <v>416.91</v>
      </c>
      <c r="BO7" s="36">
        <v>375.36</v>
      </c>
      <c r="BP7" s="36">
        <v>76.11</v>
      </c>
      <c r="BQ7" s="36">
        <v>71.010000000000005</v>
      </c>
      <c r="BR7" s="36">
        <v>70.849999999999994</v>
      </c>
      <c r="BS7" s="36">
        <v>50.25</v>
      </c>
      <c r="BT7" s="36">
        <v>60.39</v>
      </c>
      <c r="BU7" s="36">
        <v>61.59</v>
      </c>
      <c r="BV7" s="36">
        <v>58.98</v>
      </c>
      <c r="BW7" s="36">
        <v>58.78</v>
      </c>
      <c r="BX7" s="36">
        <v>58.53</v>
      </c>
      <c r="BY7" s="36">
        <v>57.93</v>
      </c>
      <c r="BZ7" s="36">
        <v>60.44</v>
      </c>
      <c r="CA7" s="36">
        <v>202.81</v>
      </c>
      <c r="CB7" s="36">
        <v>224.07</v>
      </c>
      <c r="CC7" s="36">
        <v>224.03</v>
      </c>
      <c r="CD7" s="36">
        <v>316.37</v>
      </c>
      <c r="CE7" s="36">
        <v>271.91000000000003</v>
      </c>
      <c r="CF7" s="36">
        <v>242.92</v>
      </c>
      <c r="CG7" s="36">
        <v>253.84</v>
      </c>
      <c r="CH7" s="36">
        <v>257.02999999999997</v>
      </c>
      <c r="CI7" s="36">
        <v>266.57</v>
      </c>
      <c r="CJ7" s="36">
        <v>276.93</v>
      </c>
      <c r="CK7" s="36">
        <v>267.61</v>
      </c>
      <c r="CL7" s="36">
        <v>49.25</v>
      </c>
      <c r="CM7" s="36">
        <v>47.2</v>
      </c>
      <c r="CN7" s="36">
        <v>54</v>
      </c>
      <c r="CO7" s="36">
        <v>55.08</v>
      </c>
      <c r="CP7" s="36">
        <v>58.33</v>
      </c>
      <c r="CQ7" s="36">
        <v>57.53</v>
      </c>
      <c r="CR7" s="36">
        <v>60.03</v>
      </c>
      <c r="CS7" s="36">
        <v>61.93</v>
      </c>
      <c r="CT7" s="36">
        <v>58.06</v>
      </c>
      <c r="CU7" s="36">
        <v>59.08</v>
      </c>
      <c r="CV7" s="36">
        <v>57.75</v>
      </c>
      <c r="CW7" s="36">
        <v>100</v>
      </c>
      <c r="CX7" s="36">
        <v>100</v>
      </c>
      <c r="CY7" s="36">
        <v>100</v>
      </c>
      <c r="CZ7" s="36">
        <v>100</v>
      </c>
      <c r="DA7" s="36">
        <v>100</v>
      </c>
      <c r="DB7" s="36">
        <v>76.78</v>
      </c>
      <c r="DC7" s="36">
        <v>76.8</v>
      </c>
      <c r="DD7" s="36">
        <v>77.25</v>
      </c>
      <c r="DE7" s="36">
        <v>75.790000000000006</v>
      </c>
      <c r="DF7" s="36">
        <v>77.12</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hbis</cp:lastModifiedBy>
  <dcterms:created xsi:type="dcterms:W3CDTF">2016-02-03T09:24:24Z</dcterms:created>
  <dcterms:modified xsi:type="dcterms:W3CDTF">2016-02-22T06:57:09Z</dcterms:modified>
  <cp:category/>
</cp:coreProperties>
</file>