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<sst xmlns="http://schemas.openxmlformats.org/spreadsheetml/2006/main" count="226" uniqueCount="111">
  <si>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</si>
  <si>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</si>
  <si>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</si>
  <si>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</si>
  <si>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</si>
  <si>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</si>
  <si>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</si>
  <si>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</si>
  <si>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</si>
  <si>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</si>
  <si>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</si>
  <si>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</si>
  <si>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</si>
  <si>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</si>
  <si>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</si>
  <si>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</si>
  <si>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</si>
  <si>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</si>
  <si>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</si>
  <si>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</si>
  <si>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</si>
  <si>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</si>
  <si>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</si>
  <si>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</si>
  <si>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</si>
  <si>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</si>
  <si>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</si>
  <si>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</si>
  <si>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</si>
  <si>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</si>
  <si>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</si>
  <si>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</si>
  <si>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</si>
  <si>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</si>
  <si>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</si>
  <si>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</si>
  <si>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</si>
  <si>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</si>
  <si>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</si>
  <si>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</si>
  <si>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</si>
  <si>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</si>
  <si>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</si>
  <si>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</si>
  <si>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</si>
  <si>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</si>
  <si>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</si>
  <si>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</si>
  <si>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</si>
  <si>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</si>
  <si>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</si>
  <si>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</si>
  <si>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</si>
  <si>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</si>
  <si>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</si>
  <si>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</si>
  <si>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</si>
  <si>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</si>
  <si>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</si>
  <si>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</si>
  <si>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</si>
  <si>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</si>
  <si>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</si>
  <si>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</si>
  <si>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</si>
  <si>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</si>
  <si>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</si>
  <si>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</si>
  <si>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</si>
  <si>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</si>
  <si>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</si>
  <si>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</si>
  <si>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</si>
  <si>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</si>
  <si>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</si>
  <si>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</si>
  <si>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</si>
  <si>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</si>
  <si>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</si>
  <si>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</si>
  <si>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</si>
  <si>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</si>
  <si>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</si>
  <si>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</si>
  <si>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</si>
  <si>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</si>
  <si>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</si>
  <si>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</si>
  <si>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</si>
  <si>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</si>
  <si>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</si>
  <si>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</si>
  <si>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</si>
  <si>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</si>
  <si>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</si>
  <si>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</si>
  <si>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庄内町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</si>
  <si>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</si>
  <si>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</si>
  <si>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</si>
  <si>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</si>
  <si>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</si>
  <si>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</si>
  <si>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</si>
  <si>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</si>
  <si>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</si>
  <si>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</si>
  <si>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</si>
  <si>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収益的収支比率については僅かずつではあるが改善傾向にある。経費回収率及び汚水処理原価については、使用料収入の微増・汚水処理費の抑制により、平均より高い数値となっている。
　水洗化率については、僅かずつ増加しているものの平均を下回っている為、更なる水洗化率の向上が必要である。
</t>
    <phoneticPr fontId="4"/>
  </si>
  <si>
    <t>　人口の減少・町民の節水意識の向上により使用料の大幅な伸びが期待できない状況に加え、地方債元利償還ピークの平成32年度までは償還額が年々増加するため、一般会計からの繰入金に頼らざるを得ない状況にある。
　今後の取り組みとしては、水洗化率の向上による使用料の増加や、計画的な修繕等による費用の抑制により健全化を図る。
　使用料の見直しについては、農業集落排水使用料との画一的な見直しが求められることから、慎重な判断が必要となる。</t>
    <phoneticPr fontId="4"/>
  </si>
  <si>
    <t xml:space="preserve">　施設は管渠のみであり、平成4年から整備が開始されているが、管渠については小口径の塩ビ管を使用しているため、標準耐用年数（50年）を超えるものは無い。              
　将来的には、管渠の機能保持のため計画的な管渠の更新等を行う必要がある。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</si>
</sst>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7272960"/>
        <c:axId val="7727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0.05</c:v>
                </c:pt>
                <c:pt idx="4">
                  <c:v>0.04</c:v>
                </c:pt>
              </c:numCache>
            </c:numRef>
          </c:val>
          <c:smooth val="0"/>
        </c:ser>
        <c:dLbls>
          <c:showLegendKey val="0"/>
          <c:showVal val="0"/>
          <c:showCatName val="0"/>
          <c:showSerName val="0"/>
          <c:showPercent val="0"/>
          <c:showBubbleSize val="0"/>
        </c:dLbls>
        <c:marker val="1"/>
        <c:smooth val="0"/>
        <c:axId val="77272960"/>
        <c:axId val="77279232"/>
      </c:lineChart>
      <c:dateAx>
        <c:axId val="77272960"/>
        <c:scaling>
          <c:orientation val="minMax"/>
        </c:scaling>
        <c:delete val="1"/>
        <c:axPos val="b"/>
        <c:numFmt formatCode="ge" sourceLinked="1"/>
        <c:majorTickMark val="none"/>
        <c:minorTickMark val="none"/>
        <c:tickLblPos val="none"/>
        <c:crossAx val="77279232"/>
        <c:crosses val="autoZero"/>
        <c:auto val="1"/>
        <c:lblOffset val="100"/>
        <c:baseTimeUnit val="years"/>
      </c:dateAx>
      <c:valAx>
        <c:axId val="772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27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539072"/>
        <c:axId val="8556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43.65</c:v>
                </c:pt>
                <c:pt idx="4">
                  <c:v>43.58</c:v>
                </c:pt>
              </c:numCache>
            </c:numRef>
          </c:val>
          <c:smooth val="0"/>
        </c:ser>
        <c:dLbls>
          <c:showLegendKey val="0"/>
          <c:showVal val="0"/>
          <c:showCatName val="0"/>
          <c:showSerName val="0"/>
          <c:showPercent val="0"/>
          <c:showBubbleSize val="0"/>
        </c:dLbls>
        <c:marker val="1"/>
        <c:smooth val="0"/>
        <c:axId val="85539072"/>
        <c:axId val="85569920"/>
      </c:lineChart>
      <c:dateAx>
        <c:axId val="85539072"/>
        <c:scaling>
          <c:orientation val="minMax"/>
        </c:scaling>
        <c:delete val="1"/>
        <c:axPos val="b"/>
        <c:numFmt formatCode="ge" sourceLinked="1"/>
        <c:majorTickMark val="none"/>
        <c:minorTickMark val="none"/>
        <c:tickLblPos val="none"/>
        <c:crossAx val="85569920"/>
        <c:crosses val="autoZero"/>
        <c:auto val="1"/>
        <c:lblOffset val="100"/>
        <c:baseTimeUnit val="years"/>
      </c:dateAx>
      <c:valAx>
        <c:axId val="855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53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68.319999999999993</c:v>
                </c:pt>
                <c:pt idx="1">
                  <c:v>71.69</c:v>
                </c:pt>
                <c:pt idx="2">
                  <c:v>73.53</c:v>
                </c:pt>
                <c:pt idx="3">
                  <c:v>75.14</c:v>
                </c:pt>
                <c:pt idx="4">
                  <c:v>77.19</c:v>
                </c:pt>
              </c:numCache>
            </c:numRef>
          </c:val>
        </c:ser>
        <c:dLbls>
          <c:showLegendKey val="0"/>
          <c:showVal val="0"/>
          <c:showCatName val="0"/>
          <c:showSerName val="0"/>
          <c:showPercent val="0"/>
          <c:showBubbleSize val="0"/>
        </c:dLbls>
        <c:gapWidth val="150"/>
        <c:axId val="85870464"/>
        <c:axId val="8587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82.2</c:v>
                </c:pt>
                <c:pt idx="4">
                  <c:v>82.35</c:v>
                </c:pt>
              </c:numCache>
            </c:numRef>
          </c:val>
          <c:smooth val="0"/>
        </c:ser>
        <c:dLbls>
          <c:showLegendKey val="0"/>
          <c:showVal val="0"/>
          <c:showCatName val="0"/>
          <c:showSerName val="0"/>
          <c:showPercent val="0"/>
          <c:showBubbleSize val="0"/>
        </c:dLbls>
        <c:marker val="1"/>
        <c:smooth val="0"/>
        <c:axId val="85870464"/>
        <c:axId val="85872640"/>
      </c:lineChart>
      <c:dateAx>
        <c:axId val="85870464"/>
        <c:scaling>
          <c:orientation val="minMax"/>
        </c:scaling>
        <c:delete val="1"/>
        <c:axPos val="b"/>
        <c:numFmt formatCode="ge" sourceLinked="1"/>
        <c:majorTickMark val="none"/>
        <c:minorTickMark val="none"/>
        <c:tickLblPos val="none"/>
        <c:crossAx val="85872640"/>
        <c:crosses val="autoZero"/>
        <c:auto val="1"/>
        <c:lblOffset val="100"/>
        <c:baseTimeUnit val="years"/>
      </c:dateAx>
      <c:valAx>
        <c:axId val="8587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7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65.099999999999994</c:v>
                </c:pt>
                <c:pt idx="1">
                  <c:v>82.99</c:v>
                </c:pt>
                <c:pt idx="2">
                  <c:v>86.54</c:v>
                </c:pt>
                <c:pt idx="3">
                  <c:v>86.09</c:v>
                </c:pt>
                <c:pt idx="4">
                  <c:v>93.28</c:v>
                </c:pt>
              </c:numCache>
            </c:numRef>
          </c:val>
        </c:ser>
        <c:dLbls>
          <c:showLegendKey val="0"/>
          <c:showVal val="0"/>
          <c:showCatName val="0"/>
          <c:showSerName val="0"/>
          <c:showPercent val="0"/>
          <c:showBubbleSize val="0"/>
        </c:dLbls>
        <c:gapWidth val="150"/>
        <c:axId val="77313536"/>
        <c:axId val="7731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313536"/>
        <c:axId val="77315456"/>
      </c:lineChart>
      <c:dateAx>
        <c:axId val="77313536"/>
        <c:scaling>
          <c:orientation val="minMax"/>
        </c:scaling>
        <c:delete val="1"/>
        <c:axPos val="b"/>
        <c:numFmt formatCode="ge" sourceLinked="1"/>
        <c:majorTickMark val="none"/>
        <c:minorTickMark val="none"/>
        <c:tickLblPos val="none"/>
        <c:crossAx val="77315456"/>
        <c:crosses val="autoZero"/>
        <c:auto val="1"/>
        <c:lblOffset val="100"/>
        <c:baseTimeUnit val="years"/>
      </c:dateAx>
      <c:valAx>
        <c:axId val="7731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31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795904"/>
        <c:axId val="7879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795904"/>
        <c:axId val="78797824"/>
      </c:lineChart>
      <c:dateAx>
        <c:axId val="78795904"/>
        <c:scaling>
          <c:orientation val="minMax"/>
        </c:scaling>
        <c:delete val="1"/>
        <c:axPos val="b"/>
        <c:numFmt formatCode="ge" sourceLinked="1"/>
        <c:majorTickMark val="none"/>
        <c:minorTickMark val="none"/>
        <c:tickLblPos val="none"/>
        <c:crossAx val="78797824"/>
        <c:crosses val="autoZero"/>
        <c:auto val="1"/>
        <c:lblOffset val="100"/>
        <c:baseTimeUnit val="years"/>
      </c:dateAx>
      <c:valAx>
        <c:axId val="7879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9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832384"/>
        <c:axId val="7883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832384"/>
        <c:axId val="78834304"/>
      </c:lineChart>
      <c:dateAx>
        <c:axId val="78832384"/>
        <c:scaling>
          <c:orientation val="minMax"/>
        </c:scaling>
        <c:delete val="1"/>
        <c:axPos val="b"/>
        <c:numFmt formatCode="ge" sourceLinked="1"/>
        <c:majorTickMark val="none"/>
        <c:minorTickMark val="none"/>
        <c:tickLblPos val="none"/>
        <c:crossAx val="78834304"/>
        <c:crosses val="autoZero"/>
        <c:auto val="1"/>
        <c:lblOffset val="100"/>
        <c:baseTimeUnit val="years"/>
      </c:dateAx>
      <c:valAx>
        <c:axId val="7883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3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9653120"/>
        <c:axId val="79671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653120"/>
        <c:axId val="79671680"/>
      </c:lineChart>
      <c:dateAx>
        <c:axId val="79653120"/>
        <c:scaling>
          <c:orientation val="minMax"/>
        </c:scaling>
        <c:delete val="1"/>
        <c:axPos val="b"/>
        <c:numFmt formatCode="ge" sourceLinked="1"/>
        <c:majorTickMark val="none"/>
        <c:minorTickMark val="none"/>
        <c:tickLblPos val="none"/>
        <c:crossAx val="79671680"/>
        <c:crosses val="autoZero"/>
        <c:auto val="1"/>
        <c:lblOffset val="100"/>
        <c:baseTimeUnit val="years"/>
      </c:dateAx>
      <c:valAx>
        <c:axId val="7967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65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285696"/>
        <c:axId val="8429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285696"/>
        <c:axId val="84296064"/>
      </c:lineChart>
      <c:dateAx>
        <c:axId val="84285696"/>
        <c:scaling>
          <c:orientation val="minMax"/>
        </c:scaling>
        <c:delete val="1"/>
        <c:axPos val="b"/>
        <c:numFmt formatCode="ge" sourceLinked="1"/>
        <c:majorTickMark val="none"/>
        <c:minorTickMark val="none"/>
        <c:tickLblPos val="none"/>
        <c:crossAx val="84296064"/>
        <c:crosses val="autoZero"/>
        <c:auto val="1"/>
        <c:lblOffset val="100"/>
        <c:baseTimeUnit val="years"/>
      </c:dateAx>
      <c:valAx>
        <c:axId val="8429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8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1699.66</c:v>
                </c:pt>
                <c:pt idx="1">
                  <c:v>875.43</c:v>
                </c:pt>
                <c:pt idx="2">
                  <c:v>817.97</c:v>
                </c:pt>
                <c:pt idx="3">
                  <c:v>653.4</c:v>
                </c:pt>
                <c:pt idx="4">
                  <c:v>148.84</c:v>
                </c:pt>
              </c:numCache>
            </c:numRef>
          </c:val>
        </c:ser>
        <c:dLbls>
          <c:showLegendKey val="0"/>
          <c:showVal val="0"/>
          <c:showCatName val="0"/>
          <c:showSerName val="0"/>
          <c:showPercent val="0"/>
          <c:showBubbleSize val="0"/>
        </c:dLbls>
        <c:gapWidth val="150"/>
        <c:axId val="84334464"/>
        <c:axId val="8434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1569.13</c:v>
                </c:pt>
                <c:pt idx="4">
                  <c:v>1436</c:v>
                </c:pt>
              </c:numCache>
            </c:numRef>
          </c:val>
          <c:smooth val="0"/>
        </c:ser>
        <c:dLbls>
          <c:showLegendKey val="0"/>
          <c:showVal val="0"/>
          <c:showCatName val="0"/>
          <c:showSerName val="0"/>
          <c:showPercent val="0"/>
          <c:showBubbleSize val="0"/>
        </c:dLbls>
        <c:marker val="1"/>
        <c:smooth val="0"/>
        <c:axId val="84334464"/>
        <c:axId val="84340736"/>
      </c:lineChart>
      <c:dateAx>
        <c:axId val="84334464"/>
        <c:scaling>
          <c:orientation val="minMax"/>
        </c:scaling>
        <c:delete val="1"/>
        <c:axPos val="b"/>
        <c:numFmt formatCode="ge" sourceLinked="1"/>
        <c:majorTickMark val="none"/>
        <c:minorTickMark val="none"/>
        <c:tickLblPos val="none"/>
        <c:crossAx val="84340736"/>
        <c:crosses val="autoZero"/>
        <c:auto val="1"/>
        <c:lblOffset val="100"/>
        <c:baseTimeUnit val="years"/>
      </c:dateAx>
      <c:valAx>
        <c:axId val="8434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33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50.15</c:v>
                </c:pt>
                <c:pt idx="1">
                  <c:v>71.900000000000006</c:v>
                </c:pt>
                <c:pt idx="2">
                  <c:v>82.16</c:v>
                </c:pt>
                <c:pt idx="3">
                  <c:v>78.39</c:v>
                </c:pt>
                <c:pt idx="4">
                  <c:v>99.92</c:v>
                </c:pt>
              </c:numCache>
            </c:numRef>
          </c:val>
        </c:ser>
        <c:dLbls>
          <c:showLegendKey val="0"/>
          <c:showVal val="0"/>
          <c:showCatName val="0"/>
          <c:showSerName val="0"/>
          <c:showPercent val="0"/>
          <c:showBubbleSize val="0"/>
        </c:dLbls>
        <c:gapWidth val="150"/>
        <c:axId val="84377600"/>
        <c:axId val="8437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64.63</c:v>
                </c:pt>
                <c:pt idx="4">
                  <c:v>66.56</c:v>
                </c:pt>
              </c:numCache>
            </c:numRef>
          </c:val>
          <c:smooth val="0"/>
        </c:ser>
        <c:dLbls>
          <c:showLegendKey val="0"/>
          <c:showVal val="0"/>
          <c:showCatName val="0"/>
          <c:showSerName val="0"/>
          <c:showPercent val="0"/>
          <c:showBubbleSize val="0"/>
        </c:dLbls>
        <c:marker val="1"/>
        <c:smooth val="0"/>
        <c:axId val="84377600"/>
        <c:axId val="84379520"/>
      </c:lineChart>
      <c:dateAx>
        <c:axId val="84377600"/>
        <c:scaling>
          <c:orientation val="minMax"/>
        </c:scaling>
        <c:delete val="1"/>
        <c:axPos val="b"/>
        <c:numFmt formatCode="ge" sourceLinked="1"/>
        <c:majorTickMark val="none"/>
        <c:minorTickMark val="none"/>
        <c:tickLblPos val="none"/>
        <c:crossAx val="84379520"/>
        <c:crosses val="autoZero"/>
        <c:auto val="1"/>
        <c:lblOffset val="100"/>
        <c:baseTimeUnit val="years"/>
      </c:dateAx>
      <c:valAx>
        <c:axId val="8437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37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299.92</c:v>
                </c:pt>
                <c:pt idx="1">
                  <c:v>201.26</c:v>
                </c:pt>
                <c:pt idx="2">
                  <c:v>186.35</c:v>
                </c:pt>
                <c:pt idx="3">
                  <c:v>196.14</c:v>
                </c:pt>
                <c:pt idx="4">
                  <c:v>157.85</c:v>
                </c:pt>
              </c:numCache>
            </c:numRef>
          </c:val>
        </c:ser>
        <c:dLbls>
          <c:showLegendKey val="0"/>
          <c:showVal val="0"/>
          <c:showCatName val="0"/>
          <c:showSerName val="0"/>
          <c:showPercent val="0"/>
          <c:showBubbleSize val="0"/>
        </c:dLbls>
        <c:gapWidth val="150"/>
        <c:axId val="84405248"/>
        <c:axId val="8440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245.75</c:v>
                </c:pt>
                <c:pt idx="4">
                  <c:v>244.29</c:v>
                </c:pt>
              </c:numCache>
            </c:numRef>
          </c:val>
          <c:smooth val="0"/>
        </c:ser>
        <c:dLbls>
          <c:showLegendKey val="0"/>
          <c:showVal val="0"/>
          <c:showCatName val="0"/>
          <c:showSerName val="0"/>
          <c:showPercent val="0"/>
          <c:showBubbleSize val="0"/>
        </c:dLbls>
        <c:marker val="1"/>
        <c:smooth val="0"/>
        <c:axId val="84405248"/>
        <c:axId val="84407424"/>
      </c:lineChart>
      <c:dateAx>
        <c:axId val="84405248"/>
        <c:scaling>
          <c:orientation val="minMax"/>
        </c:scaling>
        <c:delete val="1"/>
        <c:axPos val="b"/>
        <c:numFmt formatCode="ge" sourceLinked="1"/>
        <c:majorTickMark val="none"/>
        <c:minorTickMark val="none"/>
        <c:tickLblPos val="none"/>
        <c:crossAx val="84407424"/>
        <c:crosses val="autoZero"/>
        <c:auto val="1"/>
        <c:lblOffset val="100"/>
        <c:baseTimeUnit val="years"/>
      </c:dateAx>
      <c:valAx>
        <c:axId val="8440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40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23"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庄内町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22495</v>
      </c>
      <c r="AM8" s="64"/>
      <c r="AN8" s="64"/>
      <c r="AO8" s="64"/>
      <c r="AP8" s="64"/>
      <c r="AQ8" s="64"/>
      <c r="AR8" s="64"/>
      <c r="AS8" s="64"/>
      <c r="AT8" s="63">
        <f>データ!S6</f>
        <v>249.17</v>
      </c>
      <c r="AU8" s="63"/>
      <c r="AV8" s="63"/>
      <c r="AW8" s="63"/>
      <c r="AX8" s="63"/>
      <c r="AY8" s="63"/>
      <c r="AZ8" s="63"/>
      <c r="BA8" s="63"/>
      <c r="BB8" s="63">
        <f>データ!T6</f>
        <v>90.28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27.79</v>
      </c>
      <c r="Q10" s="63"/>
      <c r="R10" s="63"/>
      <c r="S10" s="63"/>
      <c r="T10" s="63"/>
      <c r="U10" s="63"/>
      <c r="V10" s="63"/>
      <c r="W10" s="63">
        <f>データ!P6</f>
        <v>105.86</v>
      </c>
      <c r="X10" s="63"/>
      <c r="Y10" s="63"/>
      <c r="Z10" s="63"/>
      <c r="AA10" s="63"/>
      <c r="AB10" s="63"/>
      <c r="AC10" s="63"/>
      <c r="AD10" s="64">
        <f>データ!Q6</f>
        <v>3088</v>
      </c>
      <c r="AE10" s="64"/>
      <c r="AF10" s="64"/>
      <c r="AG10" s="64"/>
      <c r="AH10" s="64"/>
      <c r="AI10" s="64"/>
      <c r="AJ10" s="64"/>
      <c r="AK10" s="2"/>
      <c r="AL10" s="64">
        <f>データ!U6</f>
        <v>6235</v>
      </c>
      <c r="AM10" s="64"/>
      <c r="AN10" s="64"/>
      <c r="AO10" s="64"/>
      <c r="AP10" s="64"/>
      <c r="AQ10" s="64"/>
      <c r="AR10" s="64"/>
      <c r="AS10" s="64"/>
      <c r="AT10" s="63">
        <f>データ!V6</f>
        <v>2.7</v>
      </c>
      <c r="AU10" s="63"/>
      <c r="AV10" s="63"/>
      <c r="AW10" s="63"/>
      <c r="AX10" s="63"/>
      <c r="AY10" s="63"/>
      <c r="AZ10" s="63"/>
      <c r="BA10" s="63"/>
      <c r="BB10" s="63">
        <f>データ!W6</f>
        <v>2309.2600000000002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64289</v>
      </c>
      <c r="D6" s="31">
        <f t="shared" si="3"/>
        <v>47</v>
      </c>
      <c r="E6" s="31">
        <f t="shared" si="3"/>
        <v>17</v>
      </c>
      <c r="F6" s="31">
        <f t="shared" si="3"/>
        <v>4</v>
      </c>
      <c r="G6" s="31">
        <f t="shared" si="3"/>
        <v>0</v>
      </c>
      <c r="H6" s="31" t="str">
        <f t="shared" si="3"/>
        <v>山形県　庄内町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27.79</v>
      </c>
      <c r="P6" s="32">
        <f t="shared" si="3"/>
        <v>105.86</v>
      </c>
      <c r="Q6" s="32">
        <f t="shared" si="3"/>
        <v>3088</v>
      </c>
      <c r="R6" s="32">
        <f t="shared" si="3"/>
        <v>22495</v>
      </c>
      <c r="S6" s="32">
        <f t="shared" si="3"/>
        <v>249.17</v>
      </c>
      <c r="T6" s="32">
        <f t="shared" si="3"/>
        <v>90.28</v>
      </c>
      <c r="U6" s="32">
        <f t="shared" si="3"/>
        <v>6235</v>
      </c>
      <c r="V6" s="32">
        <f t="shared" si="3"/>
        <v>2.7</v>
      </c>
      <c r="W6" s="32">
        <f t="shared" si="3"/>
        <v>2309.2600000000002</v>
      </c>
      <c r="X6" s="33">
        <f>IF(X7="",NA(),X7)</f>
        <v>65.099999999999994</v>
      </c>
      <c r="Y6" s="33">
        <f t="shared" ref="Y6:AG6" si="4">IF(Y7="",NA(),Y7)</f>
        <v>82.99</v>
      </c>
      <c r="Z6" s="33">
        <f t="shared" si="4"/>
        <v>86.54</v>
      </c>
      <c r="AA6" s="33">
        <f t="shared" si="4"/>
        <v>86.09</v>
      </c>
      <c r="AB6" s="33">
        <f t="shared" si="4"/>
        <v>93.28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1699.66</v>
      </c>
      <c r="BF6" s="33">
        <f t="shared" ref="BF6:BN6" si="7">IF(BF7="",NA(),BF7)</f>
        <v>875.43</v>
      </c>
      <c r="BG6" s="33">
        <f t="shared" si="7"/>
        <v>817.97</v>
      </c>
      <c r="BH6" s="33">
        <f t="shared" si="7"/>
        <v>653.4</v>
      </c>
      <c r="BI6" s="33">
        <f t="shared" si="7"/>
        <v>148.84</v>
      </c>
      <c r="BJ6" s="33">
        <f t="shared" si="7"/>
        <v>1868.17</v>
      </c>
      <c r="BK6" s="33">
        <f t="shared" si="7"/>
        <v>1835.56</v>
      </c>
      <c r="BL6" s="33">
        <f t="shared" si="7"/>
        <v>1716.82</v>
      </c>
      <c r="BM6" s="33">
        <f t="shared" si="7"/>
        <v>1569.13</v>
      </c>
      <c r="BN6" s="33">
        <f t="shared" si="7"/>
        <v>1436</v>
      </c>
      <c r="BO6" s="32" t="str">
        <f>IF(BO7="","",IF(BO7="-","【-】","【"&amp;SUBSTITUTE(TEXT(BO7,"#,##0.00"),"-","△")&amp;"】"))</f>
        <v>【1,479.31】</v>
      </c>
      <c r="BP6" s="33">
        <f>IF(BP7="",NA(),BP7)</f>
        <v>50.15</v>
      </c>
      <c r="BQ6" s="33">
        <f t="shared" ref="BQ6:BY6" si="8">IF(BQ7="",NA(),BQ7)</f>
        <v>71.900000000000006</v>
      </c>
      <c r="BR6" s="33">
        <f t="shared" si="8"/>
        <v>82.16</v>
      </c>
      <c r="BS6" s="33">
        <f t="shared" si="8"/>
        <v>78.39</v>
      </c>
      <c r="BT6" s="33">
        <f t="shared" si="8"/>
        <v>99.92</v>
      </c>
      <c r="BU6" s="33">
        <f t="shared" si="8"/>
        <v>55.15</v>
      </c>
      <c r="BV6" s="33">
        <f t="shared" si="8"/>
        <v>52.89</v>
      </c>
      <c r="BW6" s="33">
        <f t="shared" si="8"/>
        <v>51.73</v>
      </c>
      <c r="BX6" s="33">
        <f t="shared" si="8"/>
        <v>64.63</v>
      </c>
      <c r="BY6" s="33">
        <f t="shared" si="8"/>
        <v>66.56</v>
      </c>
      <c r="BZ6" s="32" t="str">
        <f>IF(BZ7="","",IF(BZ7="-","【-】","【"&amp;SUBSTITUTE(TEXT(BZ7,"#,##0.00"),"-","△")&amp;"】"))</f>
        <v>【63.50】</v>
      </c>
      <c r="CA6" s="33">
        <f>IF(CA7="",NA(),CA7)</f>
        <v>299.92</v>
      </c>
      <c r="CB6" s="33">
        <f t="shared" ref="CB6:CJ6" si="9">IF(CB7="",NA(),CB7)</f>
        <v>201.26</v>
      </c>
      <c r="CC6" s="33">
        <f t="shared" si="9"/>
        <v>186.35</v>
      </c>
      <c r="CD6" s="33">
        <f t="shared" si="9"/>
        <v>196.14</v>
      </c>
      <c r="CE6" s="33">
        <f t="shared" si="9"/>
        <v>157.85</v>
      </c>
      <c r="CF6" s="33">
        <f t="shared" si="9"/>
        <v>283.05</v>
      </c>
      <c r="CG6" s="33">
        <f t="shared" si="9"/>
        <v>300.52</v>
      </c>
      <c r="CH6" s="33">
        <f t="shared" si="9"/>
        <v>310.47000000000003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36.18</v>
      </c>
      <c r="CR6" s="33">
        <f t="shared" si="10"/>
        <v>36.799999999999997</v>
      </c>
      <c r="CS6" s="33">
        <f t="shared" si="10"/>
        <v>36.67</v>
      </c>
      <c r="CT6" s="33">
        <f t="shared" si="10"/>
        <v>43.65</v>
      </c>
      <c r="CU6" s="33">
        <f t="shared" si="10"/>
        <v>43.58</v>
      </c>
      <c r="CV6" s="32" t="str">
        <f>IF(CV7="","",IF(CV7="-","【-】","【"&amp;SUBSTITUTE(TEXT(CV7,"#,##0.00"),"-","△")&amp;"】"))</f>
        <v>【41.06】</v>
      </c>
      <c r="CW6" s="33">
        <f>IF(CW7="",NA(),CW7)</f>
        <v>68.319999999999993</v>
      </c>
      <c r="CX6" s="33">
        <f t="shared" ref="CX6:DF6" si="11">IF(CX7="",NA(),CX7)</f>
        <v>71.69</v>
      </c>
      <c r="CY6" s="33">
        <f t="shared" si="11"/>
        <v>73.53</v>
      </c>
      <c r="CZ6" s="33">
        <f t="shared" si="11"/>
        <v>75.14</v>
      </c>
      <c r="DA6" s="33">
        <f t="shared" si="11"/>
        <v>77.19</v>
      </c>
      <c r="DB6" s="33">
        <f t="shared" si="11"/>
        <v>72.14</v>
      </c>
      <c r="DC6" s="33">
        <f t="shared" si="11"/>
        <v>71.62</v>
      </c>
      <c r="DD6" s="33">
        <f t="shared" si="11"/>
        <v>71.239999999999995</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0.05</v>
      </c>
      <c r="EM6" s="33">
        <f t="shared" si="14"/>
        <v>0.04</v>
      </c>
      <c r="EN6" s="32" t="str">
        <f>IF(EN7="","",IF(EN7="-","【-】","【"&amp;SUBSTITUTE(TEXT(EN7,"#,##0.00"),"-","△")&amp;"】"))</f>
        <v>【0.05】</v>
      </c>
    </row>
    <row r="7" spans="1:144" s="34" customFormat="1">
      <c r="A7" s="26"/>
      <c r="B7" s="35">
        <v>2014</v>
      </c>
      <c r="C7" s="35">
        <v>64289</v>
      </c>
      <c r="D7" s="35">
        <v>47</v>
      </c>
      <c r="E7" s="35">
        <v>17</v>
      </c>
      <c r="F7" s="35">
        <v>4</v>
      </c>
      <c r="G7" s="35">
        <v>0</v>
      </c>
      <c r="H7" s="35" t="s">
        <v>96</v>
      </c>
      <c r="I7" s="35" t="s">
        <v>97</v>
      </c>
      <c r="J7" s="35" t="s">
        <v>98</v>
      </c>
      <c r="K7" s="35" t="s">
        <v>99</v>
      </c>
      <c r="L7" s="35" t="s">
        <v>100</v>
      </c>
      <c r="M7" s="36" t="s">
        <v>101</v>
      </c>
      <c r="N7" s="36" t="s">
        <v>102</v>
      </c>
      <c r="O7" s="36">
        <v>27.79</v>
      </c>
      <c r="P7" s="36">
        <v>105.86</v>
      </c>
      <c r="Q7" s="36">
        <v>3088</v>
      </c>
      <c r="R7" s="36">
        <v>22495</v>
      </c>
      <c r="S7" s="36">
        <v>249.17</v>
      </c>
      <c r="T7" s="36">
        <v>90.28</v>
      </c>
      <c r="U7" s="36">
        <v>6235</v>
      </c>
      <c r="V7" s="36">
        <v>2.7</v>
      </c>
      <c r="W7" s="36">
        <v>2309.2600000000002</v>
      </c>
      <c r="X7" s="36">
        <v>65.099999999999994</v>
      </c>
      <c r="Y7" s="36">
        <v>82.99</v>
      </c>
      <c r="Z7" s="36">
        <v>86.54</v>
      </c>
      <c r="AA7" s="36">
        <v>86.09</v>
      </c>
      <c r="AB7" s="36">
        <v>93.28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1699.66</v>
      </c>
      <c r="BF7" s="36">
        <v>875.43</v>
      </c>
      <c r="BG7" s="36">
        <v>817.97</v>
      </c>
      <c r="BH7" s="36">
        <v>653.4</v>
      </c>
      <c r="BI7" s="36">
        <v>148.84</v>
      </c>
      <c r="BJ7" s="36">
        <v>1868.17</v>
      </c>
      <c r="BK7" s="36">
        <v>1835.56</v>
      </c>
      <c r="BL7" s="36">
        <v>1716.82</v>
      </c>
      <c r="BM7" s="36">
        <v>1569.13</v>
      </c>
      <c r="BN7" s="36">
        <v>1436</v>
      </c>
      <c r="BO7" s="36">
        <v>1479.31</v>
      </c>
      <c r="BP7" s="36">
        <v>50.15</v>
      </c>
      <c r="BQ7" s="36">
        <v>71.900000000000006</v>
      </c>
      <c r="BR7" s="36">
        <v>82.16</v>
      </c>
      <c r="BS7" s="36">
        <v>78.39</v>
      </c>
      <c r="BT7" s="36">
        <v>99.92</v>
      </c>
      <c r="BU7" s="36">
        <v>55.15</v>
      </c>
      <c r="BV7" s="36">
        <v>52.89</v>
      </c>
      <c r="BW7" s="36">
        <v>51.73</v>
      </c>
      <c r="BX7" s="36">
        <v>64.63</v>
      </c>
      <c r="BY7" s="36">
        <v>66.56</v>
      </c>
      <c r="BZ7" s="36">
        <v>63.5</v>
      </c>
      <c r="CA7" s="36">
        <v>299.92</v>
      </c>
      <c r="CB7" s="36">
        <v>201.26</v>
      </c>
      <c r="CC7" s="36">
        <v>186.35</v>
      </c>
      <c r="CD7" s="36">
        <v>196.14</v>
      </c>
      <c r="CE7" s="36">
        <v>157.85</v>
      </c>
      <c r="CF7" s="36">
        <v>283.05</v>
      </c>
      <c r="CG7" s="36">
        <v>300.52</v>
      </c>
      <c r="CH7" s="36">
        <v>310.47000000000003</v>
      </c>
      <c r="CI7" s="36">
        <v>245.75</v>
      </c>
      <c r="CJ7" s="36">
        <v>244.29</v>
      </c>
      <c r="CK7" s="36">
        <v>253.12</v>
      </c>
      <c r="CL7" s="36" t="s">
        <v>101</v>
      </c>
      <c r="CM7" s="36" t="s">
        <v>101</v>
      </c>
      <c r="CN7" s="36" t="s">
        <v>101</v>
      </c>
      <c r="CO7" s="36" t="s">
        <v>101</v>
      </c>
      <c r="CP7" s="36" t="s">
        <v>101</v>
      </c>
      <c r="CQ7" s="36">
        <v>36.18</v>
      </c>
      <c r="CR7" s="36">
        <v>36.799999999999997</v>
      </c>
      <c r="CS7" s="36">
        <v>36.67</v>
      </c>
      <c r="CT7" s="36">
        <v>43.65</v>
      </c>
      <c r="CU7" s="36">
        <v>43.58</v>
      </c>
      <c r="CV7" s="36">
        <v>41.06</v>
      </c>
      <c r="CW7" s="36">
        <v>68.319999999999993</v>
      </c>
      <c r="CX7" s="36">
        <v>71.69</v>
      </c>
      <c r="CY7" s="36">
        <v>73.53</v>
      </c>
      <c r="CZ7" s="36">
        <v>75.14</v>
      </c>
      <c r="DA7" s="36">
        <v>77.19</v>
      </c>
      <c r="DB7" s="36">
        <v>72.14</v>
      </c>
      <c r="DC7" s="36">
        <v>71.62</v>
      </c>
      <c r="DD7" s="36">
        <v>71.239999999999995</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2016-02-12T00:58:57Z</cp:lastPrinted>
  <dcterms:created xsi:type="dcterms:W3CDTF">2016-02-03T09:01:27Z</dcterms:created>
  <dcterms:modified xsi:type="dcterms:W3CDTF">2016-02-15T04:10:57Z</dcterms:modified>
  <cp:category/>
</cp:coreProperties>
</file>