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<sst xmlns="http://schemas.openxmlformats.org/spreadsheetml/2006/main" count="221" uniqueCount="110">
  <si>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</si>
  <si>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</si>
  <si>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</si>
  <si>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</si>
  <si>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</si>
  <si>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</si>
  <si>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</si>
  <si>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</si>
  <si>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</si>
  <si>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</si>
  <si>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</si>
  <si>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</si>
  <si>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</si>
  <si>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</si>
  <si>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</si>
  <si>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</si>
  <si>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</si>
  <si>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</si>
  <si>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</si>
  <si>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</si>
  <si>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</si>
  <si>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</si>
  <si>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</si>
  <si>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</si>
  <si>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</si>
  <si>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</si>
  <si>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</si>
  <si>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</si>
  <si>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</si>
  <si>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</si>
  <si>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</si>
  <si>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</si>
  <si>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</si>
  <si>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</si>
  <si>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</si>
  <si>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</si>
  <si>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</si>
  <si>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</si>
  <si>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</si>
  <si>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</si>
  <si>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</si>
  <si>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</si>
  <si>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</si>
  <si>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</si>
  <si>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</si>
  <si>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</si>
  <si>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</si>
  <si>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</si>
  <si>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</si>
  <si>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</si>
  <si>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</si>
  <si>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</si>
  <si>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</si>
  <si>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</si>
  <si>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</si>
  <si>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</si>
  <si>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</si>
  <si>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</si>
  <si>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</si>
  <si>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</si>
  <si>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</si>
  <si>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</si>
  <si>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</si>
  <si>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</si>
  <si>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</si>
  <si>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</si>
  <si>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</si>
  <si>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</si>
  <si>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</si>
  <si>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</si>
  <si>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</si>
  <si>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</si>
  <si>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</si>
  <si>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</si>
  <si>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</si>
  <si>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</si>
  <si>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</si>
  <si>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</si>
  <si>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</si>
  <si>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</si>
  <si>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</si>
  <si>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</si>
  <si>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</si>
  <si>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</si>
  <si>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</si>
  <si>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</si>
  <si>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</si>
  <si>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</si>
  <si>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</si>
  <si>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</si>
  <si>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</si>
  <si>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</si>
  <si>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</si>
  <si>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</si>
  <si>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</si>
  <si>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遊佐町</t>
  </si>
  <si>
    <t>法非適用</t>
  </si>
  <si>
    <t>下水道事業</t>
  </si>
  <si>
    <t>農業集落排水</t>
  </si>
  <si>
    <t>F2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</si>
  <si>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</si>
  <si>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</si>
  <si>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</si>
  <si>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</si>
  <si>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</si>
  <si>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</si>
  <si>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</si>
  <si>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③管渠の更新等について未着手であるため、類似団体を下回っている。
　管渠については、法定耐用年数が経過するまで期間があるが、計画的な更新について検討が必要である。</t>
    <phoneticPr fontId="4"/>
  </si>
  <si>
    <t>　類似団体と比較して、経営が安定しているとはいいがたい状況である。
　料金収入に対する企業債残高の割合が高く、使用料収入以外の収入で賄っている部分が大きいため、今後は健全・効率的な経営を図るために、使用料収入向上の取り組みを行う必要がある。</t>
    <phoneticPr fontId="4"/>
  </si>
  <si>
    <t>①100％を下回り、維持管理費用が増加傾向であるため、低い数値で推移している。
④類似団体と比較して高い数値となっているが、数値は毎年改善傾向にある。
⑤類似団体と比較して低い数値で推移しており、使用料収入以外に依存している割合が高い。
⑥類似団体と比較して高い数値で推移している。
⑦類似団体と比較して低い数値で推移している。
⑧類似団体と比較して低い数値で推移している。
　以上のことから、平成26年度までは健全で効率の良い経営ができているとはいいがたく、経営改善に向けた取組が必要である。</t>
    <rPh sb="10" eb="12">
      <t>イジ</t>
    </rPh>
    <rPh sb="12" eb="15">
      <t>カンリヒ</t>
    </rPh>
    <rPh sb="15" eb="16">
      <t>ヨウ</t>
    </rPh>
    <rPh sb="17" eb="19">
      <t>ゾウカ</t>
    </rPh>
    <rPh sb="19" eb="21">
      <t>ケイコウ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</si>
</sst>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995264"/>
        <c:axId val="165997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0.03</c:v>
                </c:pt>
                <c:pt idx="4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95264"/>
        <c:axId val="165997184"/>
      </c:lineChart>
      <c:dateAx>
        <c:axId val="165995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5997184"/>
        <c:crosses val="autoZero"/>
        <c:auto val="1"/>
        <c:lblOffset val="100"/>
        <c:baseTimeUnit val="years"/>
      </c:dateAx>
      <c:valAx>
        <c:axId val="165997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5995264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46.92</c:v>
                </c:pt>
                <c:pt idx="2">
                  <c:v>48.27</c:v>
                </c:pt>
                <c:pt idx="3">
                  <c:v>47.82</c:v>
                </c:pt>
                <c:pt idx="4">
                  <c:v>48.87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003264"/>
        <c:axId val="167005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54.23</c:v>
                </c:pt>
                <c:pt idx="1">
                  <c:v>55.2</c:v>
                </c:pt>
                <c:pt idx="2">
                  <c:v>54.74</c:v>
                </c:pt>
                <c:pt idx="3">
                  <c:v>53.78</c:v>
                </c:pt>
                <c:pt idx="4">
                  <c:v>53.24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03264"/>
        <c:axId val="167005184"/>
      </c:lineChart>
      <c:dateAx>
        <c:axId val="167003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7005184"/>
        <c:crosses val="autoZero"/>
        <c:auto val="1"/>
        <c:lblOffset val="100"/>
        <c:baseTimeUnit val="years"/>
      </c:dateAx>
      <c:valAx>
        <c:axId val="167005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7003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73.260000000000005</c:v>
                </c:pt>
                <c:pt idx="1">
                  <c:v>75.08</c:v>
                </c:pt>
                <c:pt idx="2">
                  <c:v>75.209999999999994</c:v>
                </c:pt>
                <c:pt idx="3">
                  <c:v>78.03</c:v>
                </c:pt>
                <c:pt idx="4">
                  <c:v>78.92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043840"/>
        <c:axId val="167045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83.61</c:v>
                </c:pt>
                <c:pt idx="1">
                  <c:v>83.73</c:v>
                </c:pt>
                <c:pt idx="2">
                  <c:v>83.88</c:v>
                </c:pt>
                <c:pt idx="3">
                  <c:v>84.06</c:v>
                </c:pt>
                <c:pt idx="4">
                  <c:v>84.07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43840"/>
        <c:axId val="167045760"/>
      </c:lineChart>
      <c:dateAx>
        <c:axId val="167043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7045760"/>
        <c:crosses val="autoZero"/>
        <c:auto val="1"/>
        <c:lblOffset val="100"/>
        <c:baseTimeUnit val="years"/>
      </c:dateAx>
      <c:valAx>
        <c:axId val="167045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7043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48.26</c:v>
                </c:pt>
                <c:pt idx="1">
                  <c:v>50.97</c:v>
                </c:pt>
                <c:pt idx="2">
                  <c:v>52.7</c:v>
                </c:pt>
                <c:pt idx="3">
                  <c:v>52.44</c:v>
                </c:pt>
                <c:pt idx="4">
                  <c:v>51.44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900672"/>
        <c:axId val="165902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00672"/>
        <c:axId val="165902592"/>
      </c:lineChart>
      <c:dateAx>
        <c:axId val="1659006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5902592"/>
        <c:crosses val="autoZero"/>
        <c:auto val="1"/>
        <c:lblOffset val="100"/>
        <c:baseTimeUnit val="years"/>
      </c:dateAx>
      <c:valAx>
        <c:axId val="165902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5900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739968"/>
        <c:axId val="166741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39968"/>
        <c:axId val="166741888"/>
      </c:lineChart>
      <c:dateAx>
        <c:axId val="166739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6741888"/>
        <c:crosses val="autoZero"/>
        <c:auto val="1"/>
        <c:lblOffset val="100"/>
        <c:baseTimeUnit val="years"/>
      </c:dateAx>
      <c:valAx>
        <c:axId val="166741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6739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780288"/>
        <c:axId val="1667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80288"/>
        <c:axId val="166790656"/>
      </c:lineChart>
      <c:dateAx>
        <c:axId val="166780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6790656"/>
        <c:crosses val="autoZero"/>
        <c:auto val="1"/>
        <c:lblOffset val="100"/>
        <c:baseTimeUnit val="years"/>
      </c:dateAx>
      <c:valAx>
        <c:axId val="166790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6780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04864"/>
        <c:axId val="166827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804864"/>
        <c:axId val="166827520"/>
      </c:lineChart>
      <c:dateAx>
        <c:axId val="166804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6827520"/>
        <c:crosses val="autoZero"/>
        <c:auto val="1"/>
        <c:lblOffset val="100"/>
        <c:baseTimeUnit val="years"/>
      </c:dateAx>
      <c:valAx>
        <c:axId val="166827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6804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49920"/>
        <c:axId val="166860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849920"/>
        <c:axId val="166860288"/>
      </c:lineChart>
      <c:dateAx>
        <c:axId val="166849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6860288"/>
        <c:crosses val="autoZero"/>
        <c:auto val="1"/>
        <c:lblOffset val="100"/>
        <c:baseTimeUnit val="years"/>
      </c:dateAx>
      <c:valAx>
        <c:axId val="166860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6849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2771.15</c:v>
                </c:pt>
                <c:pt idx="1">
                  <c:v>2341.4299999999998</c:v>
                </c:pt>
                <c:pt idx="2">
                  <c:v>2473.58</c:v>
                </c:pt>
                <c:pt idx="3">
                  <c:v>2083.9499999999998</c:v>
                </c:pt>
                <c:pt idx="4">
                  <c:v>2310.5700000000002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98688"/>
        <c:axId val="166900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1267.26</c:v>
                </c:pt>
                <c:pt idx="1">
                  <c:v>1239.2</c:v>
                </c:pt>
                <c:pt idx="2">
                  <c:v>1197.82</c:v>
                </c:pt>
                <c:pt idx="3">
                  <c:v>1126.77</c:v>
                </c:pt>
                <c:pt idx="4">
                  <c:v>1044.8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898688"/>
        <c:axId val="166900864"/>
      </c:lineChart>
      <c:dateAx>
        <c:axId val="166898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6900864"/>
        <c:crosses val="autoZero"/>
        <c:auto val="1"/>
        <c:lblOffset val="100"/>
        <c:baseTimeUnit val="years"/>
      </c:dateAx>
      <c:valAx>
        <c:axId val="166900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6898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31.42</c:v>
                </c:pt>
                <c:pt idx="1">
                  <c:v>30.55</c:v>
                </c:pt>
                <c:pt idx="2">
                  <c:v>32.06</c:v>
                </c:pt>
                <c:pt idx="3">
                  <c:v>27.43</c:v>
                </c:pt>
                <c:pt idx="4">
                  <c:v>28.2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36576"/>
        <c:axId val="167342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53.42</c:v>
                </c:pt>
                <c:pt idx="1">
                  <c:v>51.56</c:v>
                </c:pt>
                <c:pt idx="2">
                  <c:v>51.03</c:v>
                </c:pt>
                <c:pt idx="3">
                  <c:v>50.9</c:v>
                </c:pt>
                <c:pt idx="4">
                  <c:v>50.82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36576"/>
        <c:axId val="167342848"/>
      </c:lineChart>
      <c:dateAx>
        <c:axId val="1673365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7342848"/>
        <c:crosses val="autoZero"/>
        <c:auto val="1"/>
        <c:lblOffset val="100"/>
        <c:baseTimeUnit val="years"/>
      </c:dateAx>
      <c:valAx>
        <c:axId val="167342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7336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594.22</c:v>
                </c:pt>
                <c:pt idx="1">
                  <c:v>608.41999999999996</c:v>
                </c:pt>
                <c:pt idx="2">
                  <c:v>577.76</c:v>
                </c:pt>
                <c:pt idx="3">
                  <c:v>670.08</c:v>
                </c:pt>
                <c:pt idx="4">
                  <c:v>668.08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56288"/>
        <c:axId val="167370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269.12</c:v>
                </c:pt>
                <c:pt idx="1">
                  <c:v>283.26</c:v>
                </c:pt>
                <c:pt idx="2">
                  <c:v>289.60000000000002</c:v>
                </c:pt>
                <c:pt idx="3">
                  <c:v>293.27</c:v>
                </c:pt>
                <c:pt idx="4">
                  <c:v>300.52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56288"/>
        <c:axId val="167370752"/>
      </c:lineChart>
      <c:dateAx>
        <c:axId val="167356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7370752"/>
        <c:crosses val="autoZero"/>
        <c:auto val="1"/>
        <c:lblOffset val="100"/>
        <c:baseTimeUnit val="years"/>
      </c:dateAx>
      <c:valAx>
        <c:axId val="167370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7356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【992.47】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【83.79】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【53.32】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J1" zoomScaleNormal="100" workbookViewId="0">
      <selection activeCell="AV34" sqref="AV34:BI35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山形県　遊佐町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農業集落排水</v>
      </c>
      <c r="Q8" s="70"/>
      <c r="R8" s="70"/>
      <c r="S8" s="70"/>
      <c r="T8" s="70"/>
      <c r="U8" s="70"/>
      <c r="V8" s="70"/>
      <c r="W8" s="70" t="str">
        <f>データ!L6</f>
        <v>F2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14892</v>
      </c>
      <c r="AM8" s="64"/>
      <c r="AN8" s="64"/>
      <c r="AO8" s="64"/>
      <c r="AP8" s="64"/>
      <c r="AQ8" s="64"/>
      <c r="AR8" s="64"/>
      <c r="AS8" s="64"/>
      <c r="AT8" s="63">
        <f>データ!S6</f>
        <v>208.39</v>
      </c>
      <c r="AU8" s="63"/>
      <c r="AV8" s="63"/>
      <c r="AW8" s="63"/>
      <c r="AX8" s="63"/>
      <c r="AY8" s="63"/>
      <c r="AZ8" s="63"/>
      <c r="BA8" s="63"/>
      <c r="BB8" s="63">
        <f>データ!T6</f>
        <v>71.459999999999994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11.09</v>
      </c>
      <c r="Q10" s="63"/>
      <c r="R10" s="63"/>
      <c r="S10" s="63"/>
      <c r="T10" s="63"/>
      <c r="U10" s="63"/>
      <c r="V10" s="63"/>
      <c r="W10" s="63">
        <f>データ!P6</f>
        <v>90.45</v>
      </c>
      <c r="X10" s="63"/>
      <c r="Y10" s="63"/>
      <c r="Z10" s="63"/>
      <c r="AA10" s="63"/>
      <c r="AB10" s="63"/>
      <c r="AC10" s="63"/>
      <c r="AD10" s="64">
        <f>データ!Q6</f>
        <v>3672</v>
      </c>
      <c r="AE10" s="64"/>
      <c r="AF10" s="64"/>
      <c r="AG10" s="64"/>
      <c r="AH10" s="64"/>
      <c r="AI10" s="64"/>
      <c r="AJ10" s="64"/>
      <c r="AK10" s="2"/>
      <c r="AL10" s="64">
        <f>データ!U6</f>
        <v>1641</v>
      </c>
      <c r="AM10" s="64"/>
      <c r="AN10" s="64"/>
      <c r="AO10" s="64"/>
      <c r="AP10" s="64"/>
      <c r="AQ10" s="64"/>
      <c r="AR10" s="64"/>
      <c r="AS10" s="64"/>
      <c r="AT10" s="63">
        <f>データ!V6</f>
        <v>1.1499999999999999</v>
      </c>
      <c r="AU10" s="63"/>
      <c r="AV10" s="63"/>
      <c r="AW10" s="63"/>
      <c r="AX10" s="63"/>
      <c r="AY10" s="63"/>
      <c r="AZ10" s="63"/>
      <c r="BA10" s="63"/>
      <c r="BB10" s="63">
        <f>データ!W6</f>
        <v>1426.96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109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107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108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35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53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54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55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56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57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58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59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60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61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62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63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64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65</v>
      </c>
      <c r="B5" s="29"/>
      <c r="C5" s="29"/>
      <c r="D5" s="29"/>
      <c r="E5" s="29"/>
      <c r="F5" s="29"/>
      <c r="G5" s="29"/>
      <c r="H5" s="30" t="s">
        <v>66</v>
      </c>
      <c r="I5" s="30" t="s">
        <v>67</v>
      </c>
      <c r="J5" s="30" t="s">
        <v>68</v>
      </c>
      <c r="K5" s="30" t="s">
        <v>69</v>
      </c>
      <c r="L5" s="30" t="s">
        <v>70</v>
      </c>
      <c r="M5" s="30" t="s">
        <v>71</v>
      </c>
      <c r="N5" s="30" t="s">
        <v>72</v>
      </c>
      <c r="O5" s="30" t="s">
        <v>73</v>
      </c>
      <c r="P5" s="30" t="s">
        <v>74</v>
      </c>
      <c r="Q5" s="30" t="s">
        <v>75</v>
      </c>
      <c r="R5" s="30" t="s">
        <v>76</v>
      </c>
      <c r="S5" s="30" t="s">
        <v>77</v>
      </c>
      <c r="T5" s="30" t="s">
        <v>78</v>
      </c>
      <c r="U5" s="30" t="s">
        <v>79</v>
      </c>
      <c r="V5" s="30" t="s">
        <v>80</v>
      </c>
      <c r="W5" s="30" t="s">
        <v>81</v>
      </c>
      <c r="X5" s="30" t="s">
        <v>82</v>
      </c>
      <c r="Y5" s="30" t="s">
        <v>83</v>
      </c>
      <c r="Z5" s="30" t="s">
        <v>84</v>
      </c>
      <c r="AA5" s="30" t="s">
        <v>85</v>
      </c>
      <c r="AB5" s="30" t="s">
        <v>86</v>
      </c>
      <c r="AC5" s="30" t="s">
        <v>87</v>
      </c>
      <c r="AD5" s="30" t="s">
        <v>88</v>
      </c>
      <c r="AE5" s="30" t="s">
        <v>89</v>
      </c>
      <c r="AF5" s="30" t="s">
        <v>90</v>
      </c>
      <c r="AG5" s="30" t="s">
        <v>91</v>
      </c>
      <c r="AH5" s="30" t="s">
        <v>92</v>
      </c>
      <c r="AI5" s="30" t="s">
        <v>82</v>
      </c>
      <c r="AJ5" s="30" t="s">
        <v>83</v>
      </c>
      <c r="AK5" s="30" t="s">
        <v>84</v>
      </c>
      <c r="AL5" s="30" t="s">
        <v>85</v>
      </c>
      <c r="AM5" s="30" t="s">
        <v>86</v>
      </c>
      <c r="AN5" s="30" t="s">
        <v>87</v>
      </c>
      <c r="AO5" s="30" t="s">
        <v>88</v>
      </c>
      <c r="AP5" s="30" t="s">
        <v>89</v>
      </c>
      <c r="AQ5" s="30" t="s">
        <v>90</v>
      </c>
      <c r="AR5" s="30" t="s">
        <v>91</v>
      </c>
      <c r="AS5" s="30" t="s">
        <v>93</v>
      </c>
      <c r="AT5" s="30" t="s">
        <v>82</v>
      </c>
      <c r="AU5" s="30" t="s">
        <v>83</v>
      </c>
      <c r="AV5" s="30" t="s">
        <v>84</v>
      </c>
      <c r="AW5" s="30" t="s">
        <v>85</v>
      </c>
      <c r="AX5" s="30" t="s">
        <v>86</v>
      </c>
      <c r="AY5" s="30" t="s">
        <v>87</v>
      </c>
      <c r="AZ5" s="30" t="s">
        <v>88</v>
      </c>
      <c r="BA5" s="30" t="s">
        <v>89</v>
      </c>
      <c r="BB5" s="30" t="s">
        <v>90</v>
      </c>
      <c r="BC5" s="30" t="s">
        <v>91</v>
      </c>
      <c r="BD5" s="30" t="s">
        <v>93</v>
      </c>
      <c r="BE5" s="30" t="s">
        <v>82</v>
      </c>
      <c r="BF5" s="30" t="s">
        <v>83</v>
      </c>
      <c r="BG5" s="30" t="s">
        <v>84</v>
      </c>
      <c r="BH5" s="30" t="s">
        <v>85</v>
      </c>
      <c r="BI5" s="30" t="s">
        <v>86</v>
      </c>
      <c r="BJ5" s="30" t="s">
        <v>87</v>
      </c>
      <c r="BK5" s="30" t="s">
        <v>88</v>
      </c>
      <c r="BL5" s="30" t="s">
        <v>89</v>
      </c>
      <c r="BM5" s="30" t="s">
        <v>90</v>
      </c>
      <c r="BN5" s="30" t="s">
        <v>91</v>
      </c>
      <c r="BO5" s="30" t="s">
        <v>93</v>
      </c>
      <c r="BP5" s="30" t="s">
        <v>82</v>
      </c>
      <c r="BQ5" s="30" t="s">
        <v>83</v>
      </c>
      <c r="BR5" s="30" t="s">
        <v>84</v>
      </c>
      <c r="BS5" s="30" t="s">
        <v>85</v>
      </c>
      <c r="BT5" s="30" t="s">
        <v>86</v>
      </c>
      <c r="BU5" s="30" t="s">
        <v>87</v>
      </c>
      <c r="BV5" s="30" t="s">
        <v>88</v>
      </c>
      <c r="BW5" s="30" t="s">
        <v>89</v>
      </c>
      <c r="BX5" s="30" t="s">
        <v>90</v>
      </c>
      <c r="BY5" s="30" t="s">
        <v>91</v>
      </c>
      <c r="BZ5" s="30" t="s">
        <v>93</v>
      </c>
      <c r="CA5" s="30" t="s">
        <v>82</v>
      </c>
      <c r="CB5" s="30" t="s">
        <v>83</v>
      </c>
      <c r="CC5" s="30" t="s">
        <v>84</v>
      </c>
      <c r="CD5" s="30" t="s">
        <v>85</v>
      </c>
      <c r="CE5" s="30" t="s">
        <v>86</v>
      </c>
      <c r="CF5" s="30" t="s">
        <v>87</v>
      </c>
      <c r="CG5" s="30" t="s">
        <v>88</v>
      </c>
      <c r="CH5" s="30" t="s">
        <v>89</v>
      </c>
      <c r="CI5" s="30" t="s">
        <v>90</v>
      </c>
      <c r="CJ5" s="30" t="s">
        <v>91</v>
      </c>
      <c r="CK5" s="30" t="s">
        <v>93</v>
      </c>
      <c r="CL5" s="30" t="s">
        <v>82</v>
      </c>
      <c r="CM5" s="30" t="s">
        <v>83</v>
      </c>
      <c r="CN5" s="30" t="s">
        <v>84</v>
      </c>
      <c r="CO5" s="30" t="s">
        <v>85</v>
      </c>
      <c r="CP5" s="30" t="s">
        <v>86</v>
      </c>
      <c r="CQ5" s="30" t="s">
        <v>87</v>
      </c>
      <c r="CR5" s="30" t="s">
        <v>88</v>
      </c>
      <c r="CS5" s="30" t="s">
        <v>89</v>
      </c>
      <c r="CT5" s="30" t="s">
        <v>90</v>
      </c>
      <c r="CU5" s="30" t="s">
        <v>91</v>
      </c>
      <c r="CV5" s="30" t="s">
        <v>93</v>
      </c>
      <c r="CW5" s="30" t="s">
        <v>82</v>
      </c>
      <c r="CX5" s="30" t="s">
        <v>83</v>
      </c>
      <c r="CY5" s="30" t="s">
        <v>84</v>
      </c>
      <c r="CZ5" s="30" t="s">
        <v>85</v>
      </c>
      <c r="DA5" s="30" t="s">
        <v>86</v>
      </c>
      <c r="DB5" s="30" t="s">
        <v>87</v>
      </c>
      <c r="DC5" s="30" t="s">
        <v>88</v>
      </c>
      <c r="DD5" s="30" t="s">
        <v>89</v>
      </c>
      <c r="DE5" s="30" t="s">
        <v>90</v>
      </c>
      <c r="DF5" s="30" t="s">
        <v>91</v>
      </c>
      <c r="DG5" s="30" t="s">
        <v>93</v>
      </c>
      <c r="DH5" s="30" t="s">
        <v>82</v>
      </c>
      <c r="DI5" s="30" t="s">
        <v>83</v>
      </c>
      <c r="DJ5" s="30" t="s">
        <v>84</v>
      </c>
      <c r="DK5" s="30" t="s">
        <v>85</v>
      </c>
      <c r="DL5" s="30" t="s">
        <v>86</v>
      </c>
      <c r="DM5" s="30" t="s">
        <v>87</v>
      </c>
      <c r="DN5" s="30" t="s">
        <v>88</v>
      </c>
      <c r="DO5" s="30" t="s">
        <v>89</v>
      </c>
      <c r="DP5" s="30" t="s">
        <v>90</v>
      </c>
      <c r="DQ5" s="30" t="s">
        <v>91</v>
      </c>
      <c r="DR5" s="30" t="s">
        <v>93</v>
      </c>
      <c r="DS5" s="30" t="s">
        <v>82</v>
      </c>
      <c r="DT5" s="30" t="s">
        <v>83</v>
      </c>
      <c r="DU5" s="30" t="s">
        <v>84</v>
      </c>
      <c r="DV5" s="30" t="s">
        <v>85</v>
      </c>
      <c r="DW5" s="30" t="s">
        <v>86</v>
      </c>
      <c r="DX5" s="30" t="s">
        <v>87</v>
      </c>
      <c r="DY5" s="30" t="s">
        <v>88</v>
      </c>
      <c r="DZ5" s="30" t="s">
        <v>89</v>
      </c>
      <c r="EA5" s="30" t="s">
        <v>90</v>
      </c>
      <c r="EB5" s="30" t="s">
        <v>91</v>
      </c>
      <c r="EC5" s="30" t="s">
        <v>93</v>
      </c>
      <c r="ED5" s="30" t="s">
        <v>82</v>
      </c>
      <c r="EE5" s="30" t="s">
        <v>83</v>
      </c>
      <c r="EF5" s="30" t="s">
        <v>84</v>
      </c>
      <c r="EG5" s="30" t="s">
        <v>85</v>
      </c>
      <c r="EH5" s="30" t="s">
        <v>86</v>
      </c>
      <c r="EI5" s="30" t="s">
        <v>87</v>
      </c>
      <c r="EJ5" s="30" t="s">
        <v>88</v>
      </c>
      <c r="EK5" s="30" t="s">
        <v>89</v>
      </c>
      <c r="EL5" s="30" t="s">
        <v>90</v>
      </c>
      <c r="EM5" s="30" t="s">
        <v>91</v>
      </c>
      <c r="EN5" s="30" t="s">
        <v>93</v>
      </c>
    </row>
    <row r="6" spans="1:144" s="34" customFormat="1">
      <c r="A6" s="26" t="s">
        <v>94</v>
      </c>
      <c r="B6" s="31">
        <f>B7</f>
        <v>2014</v>
      </c>
      <c r="C6" s="31">
        <f t="shared" ref="C6:W6" si="3">C7</f>
        <v>64611</v>
      </c>
      <c r="D6" s="31">
        <f t="shared" si="3"/>
        <v>47</v>
      </c>
      <c r="E6" s="31">
        <f t="shared" si="3"/>
        <v>17</v>
      </c>
      <c r="F6" s="31">
        <f t="shared" si="3"/>
        <v>5</v>
      </c>
      <c r="G6" s="31">
        <f t="shared" si="3"/>
        <v>0</v>
      </c>
      <c r="H6" s="31" t="str">
        <f t="shared" si="3"/>
        <v>山形県　遊佐町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農業集落排水</v>
      </c>
      <c r="L6" s="31" t="str">
        <f t="shared" si="3"/>
        <v>F2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11.09</v>
      </c>
      <c r="P6" s="32">
        <f t="shared" si="3"/>
        <v>90.45</v>
      </c>
      <c r="Q6" s="32">
        <f t="shared" si="3"/>
        <v>3672</v>
      </c>
      <c r="R6" s="32">
        <f t="shared" si="3"/>
        <v>14892</v>
      </c>
      <c r="S6" s="32">
        <f t="shared" si="3"/>
        <v>208.39</v>
      </c>
      <c r="T6" s="32">
        <f t="shared" si="3"/>
        <v>71.459999999999994</v>
      </c>
      <c r="U6" s="32">
        <f t="shared" si="3"/>
        <v>1641</v>
      </c>
      <c r="V6" s="32">
        <f t="shared" si="3"/>
        <v>1.1499999999999999</v>
      </c>
      <c r="W6" s="32">
        <f t="shared" si="3"/>
        <v>1426.96</v>
      </c>
      <c r="X6" s="33">
        <f>IF(X7="",NA(),X7)</f>
        <v>48.26</v>
      </c>
      <c r="Y6" s="33">
        <f t="shared" ref="Y6:AG6" si="4">IF(Y7="",NA(),Y7)</f>
        <v>50.97</v>
      </c>
      <c r="Z6" s="33">
        <f t="shared" si="4"/>
        <v>52.7</v>
      </c>
      <c r="AA6" s="33">
        <f t="shared" si="4"/>
        <v>52.44</v>
      </c>
      <c r="AB6" s="33">
        <f t="shared" si="4"/>
        <v>51.44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2771.15</v>
      </c>
      <c r="BF6" s="33">
        <f t="shared" ref="BF6:BN6" si="7">IF(BF7="",NA(),BF7)</f>
        <v>2341.4299999999998</v>
      </c>
      <c r="BG6" s="33">
        <f t="shared" si="7"/>
        <v>2473.58</v>
      </c>
      <c r="BH6" s="33">
        <f t="shared" si="7"/>
        <v>2083.9499999999998</v>
      </c>
      <c r="BI6" s="33">
        <f t="shared" si="7"/>
        <v>2310.5700000000002</v>
      </c>
      <c r="BJ6" s="33">
        <f t="shared" si="7"/>
        <v>1267.26</v>
      </c>
      <c r="BK6" s="33">
        <f t="shared" si="7"/>
        <v>1239.2</v>
      </c>
      <c r="BL6" s="33">
        <f t="shared" si="7"/>
        <v>1197.82</v>
      </c>
      <c r="BM6" s="33">
        <f t="shared" si="7"/>
        <v>1126.77</v>
      </c>
      <c r="BN6" s="33">
        <f t="shared" si="7"/>
        <v>1044.8</v>
      </c>
      <c r="BO6" s="32" t="str">
        <f>IF(BO7="","",IF(BO7="-","【-】","【"&amp;SUBSTITUTE(TEXT(BO7,"#,##0.00"),"-","△")&amp;"】"))</f>
        <v>【992.47】</v>
      </c>
      <c r="BP6" s="33">
        <f>IF(BP7="",NA(),BP7)</f>
        <v>31.42</v>
      </c>
      <c r="BQ6" s="33">
        <f t="shared" ref="BQ6:BY6" si="8">IF(BQ7="",NA(),BQ7)</f>
        <v>30.55</v>
      </c>
      <c r="BR6" s="33">
        <f t="shared" si="8"/>
        <v>32.06</v>
      </c>
      <c r="BS6" s="33">
        <f t="shared" si="8"/>
        <v>27.43</v>
      </c>
      <c r="BT6" s="33">
        <f t="shared" si="8"/>
        <v>28.2</v>
      </c>
      <c r="BU6" s="33">
        <f t="shared" si="8"/>
        <v>53.42</v>
      </c>
      <c r="BV6" s="33">
        <f t="shared" si="8"/>
        <v>51.56</v>
      </c>
      <c r="BW6" s="33">
        <f t="shared" si="8"/>
        <v>51.03</v>
      </c>
      <c r="BX6" s="33">
        <f t="shared" si="8"/>
        <v>50.9</v>
      </c>
      <c r="BY6" s="33">
        <f t="shared" si="8"/>
        <v>50.82</v>
      </c>
      <c r="BZ6" s="32" t="str">
        <f>IF(BZ7="","",IF(BZ7="-","【-】","【"&amp;SUBSTITUTE(TEXT(BZ7,"#,##0.00"),"-","△")&amp;"】"))</f>
        <v>【51.49】</v>
      </c>
      <c r="CA6" s="33">
        <f>IF(CA7="",NA(),CA7)</f>
        <v>594.22</v>
      </c>
      <c r="CB6" s="33">
        <f t="shared" ref="CB6:CJ6" si="9">IF(CB7="",NA(),CB7)</f>
        <v>608.41999999999996</v>
      </c>
      <c r="CC6" s="33">
        <f t="shared" si="9"/>
        <v>577.76</v>
      </c>
      <c r="CD6" s="33">
        <f t="shared" si="9"/>
        <v>670.08</v>
      </c>
      <c r="CE6" s="33">
        <f t="shared" si="9"/>
        <v>668.08</v>
      </c>
      <c r="CF6" s="33">
        <f t="shared" si="9"/>
        <v>269.12</v>
      </c>
      <c r="CG6" s="33">
        <f t="shared" si="9"/>
        <v>283.26</v>
      </c>
      <c r="CH6" s="33">
        <f t="shared" si="9"/>
        <v>289.60000000000002</v>
      </c>
      <c r="CI6" s="33">
        <f t="shared" si="9"/>
        <v>293.27</v>
      </c>
      <c r="CJ6" s="33">
        <f t="shared" si="9"/>
        <v>300.52</v>
      </c>
      <c r="CK6" s="32" t="str">
        <f>IF(CK7="","",IF(CK7="-","【-】","【"&amp;SUBSTITUTE(TEXT(CK7,"#,##0.00"),"-","△")&amp;"】"))</f>
        <v>【295.10】</v>
      </c>
      <c r="CL6" s="32">
        <f>IF(CL7="",NA(),CL7)</f>
        <v>0</v>
      </c>
      <c r="CM6" s="33">
        <f t="shared" ref="CM6:CU6" si="10">IF(CM7="",NA(),CM7)</f>
        <v>46.92</v>
      </c>
      <c r="CN6" s="33">
        <f t="shared" si="10"/>
        <v>48.27</v>
      </c>
      <c r="CO6" s="33">
        <f t="shared" si="10"/>
        <v>47.82</v>
      </c>
      <c r="CP6" s="33">
        <f t="shared" si="10"/>
        <v>48.87</v>
      </c>
      <c r="CQ6" s="33">
        <f t="shared" si="10"/>
        <v>54.23</v>
      </c>
      <c r="CR6" s="33">
        <f t="shared" si="10"/>
        <v>55.2</v>
      </c>
      <c r="CS6" s="33">
        <f t="shared" si="10"/>
        <v>54.74</v>
      </c>
      <c r="CT6" s="33">
        <f t="shared" si="10"/>
        <v>53.78</v>
      </c>
      <c r="CU6" s="33">
        <f t="shared" si="10"/>
        <v>53.24</v>
      </c>
      <c r="CV6" s="32" t="str">
        <f>IF(CV7="","",IF(CV7="-","【-】","【"&amp;SUBSTITUTE(TEXT(CV7,"#,##0.00"),"-","△")&amp;"】"))</f>
        <v>【53.32】</v>
      </c>
      <c r="CW6" s="33">
        <f>IF(CW7="",NA(),CW7)</f>
        <v>73.260000000000005</v>
      </c>
      <c r="CX6" s="33">
        <f t="shared" ref="CX6:DF6" si="11">IF(CX7="",NA(),CX7)</f>
        <v>75.08</v>
      </c>
      <c r="CY6" s="33">
        <f t="shared" si="11"/>
        <v>75.209999999999994</v>
      </c>
      <c r="CZ6" s="33">
        <f t="shared" si="11"/>
        <v>78.03</v>
      </c>
      <c r="DA6" s="33">
        <f t="shared" si="11"/>
        <v>78.92</v>
      </c>
      <c r="DB6" s="33">
        <f t="shared" si="11"/>
        <v>83.61</v>
      </c>
      <c r="DC6" s="33">
        <f t="shared" si="11"/>
        <v>83.73</v>
      </c>
      <c r="DD6" s="33">
        <f t="shared" si="11"/>
        <v>83.88</v>
      </c>
      <c r="DE6" s="33">
        <f t="shared" si="11"/>
        <v>84.06</v>
      </c>
      <c r="DF6" s="33">
        <f t="shared" si="11"/>
        <v>84.07</v>
      </c>
      <c r="DG6" s="32" t="str">
        <f>IF(DG7="","",IF(DG7="-","【-】","【"&amp;SUBSTITUTE(TEXT(DG7,"#,##0.00"),"-","△")&amp;"】"))</f>
        <v>【83.79】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0.02</v>
      </c>
      <c r="EJ6" s="33">
        <f t="shared" si="14"/>
        <v>0.03</v>
      </c>
      <c r="EK6" s="33">
        <f t="shared" si="14"/>
        <v>0.04</v>
      </c>
      <c r="EL6" s="33">
        <f t="shared" si="14"/>
        <v>0.03</v>
      </c>
      <c r="EM6" s="33">
        <f t="shared" si="14"/>
        <v>0.02</v>
      </c>
      <c r="EN6" s="32" t="str">
        <f>IF(EN7="","",IF(EN7="-","【-】","【"&amp;SUBSTITUTE(TEXT(EN7,"#,##0.00"),"-","△")&amp;"】"))</f>
        <v>【0.03】</v>
      </c>
    </row>
    <row r="7" spans="1:144" s="34" customFormat="1">
      <c r="A7" s="26"/>
      <c r="B7" s="35">
        <v>2014</v>
      </c>
      <c r="C7" s="35">
        <v>64611</v>
      </c>
      <c r="D7" s="35">
        <v>47</v>
      </c>
      <c r="E7" s="35">
        <v>17</v>
      </c>
      <c r="F7" s="35">
        <v>5</v>
      </c>
      <c r="G7" s="35">
        <v>0</v>
      </c>
      <c r="H7" s="35" t="s">
        <v>95</v>
      </c>
      <c r="I7" s="35" t="s">
        <v>96</v>
      </c>
      <c r="J7" s="35" t="s">
        <v>97</v>
      </c>
      <c r="K7" s="35" t="s">
        <v>98</v>
      </c>
      <c r="L7" s="35" t="s">
        <v>99</v>
      </c>
      <c r="M7" s="36" t="s">
        <v>100</v>
      </c>
      <c r="N7" s="36" t="s">
        <v>101</v>
      </c>
      <c r="O7" s="36">
        <v>11.09</v>
      </c>
      <c r="P7" s="36">
        <v>90.45</v>
      </c>
      <c r="Q7" s="36">
        <v>3672</v>
      </c>
      <c r="R7" s="36">
        <v>14892</v>
      </c>
      <c r="S7" s="36">
        <v>208.39</v>
      </c>
      <c r="T7" s="36">
        <v>71.459999999999994</v>
      </c>
      <c r="U7" s="36">
        <v>1641</v>
      </c>
      <c r="V7" s="36">
        <v>1.1499999999999999</v>
      </c>
      <c r="W7" s="36">
        <v>1426.96</v>
      </c>
      <c r="X7" s="36">
        <v>48.26</v>
      </c>
      <c r="Y7" s="36">
        <v>50.97</v>
      </c>
      <c r="Z7" s="36">
        <v>52.7</v>
      </c>
      <c r="AA7" s="36">
        <v>52.44</v>
      </c>
      <c r="AB7" s="36">
        <v>51.44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2771.15</v>
      </c>
      <c r="BF7" s="36">
        <v>2341.4299999999998</v>
      </c>
      <c r="BG7" s="36">
        <v>2473.58</v>
      </c>
      <c r="BH7" s="36">
        <v>2083.9499999999998</v>
      </c>
      <c r="BI7" s="36">
        <v>2310.5700000000002</v>
      </c>
      <c r="BJ7" s="36">
        <v>1267.26</v>
      </c>
      <c r="BK7" s="36">
        <v>1239.2</v>
      </c>
      <c r="BL7" s="36">
        <v>1197.82</v>
      </c>
      <c r="BM7" s="36">
        <v>1126.77</v>
      </c>
      <c r="BN7" s="36">
        <v>1044.8</v>
      </c>
      <c r="BO7" s="36">
        <v>992.47</v>
      </c>
      <c r="BP7" s="36">
        <v>31.42</v>
      </c>
      <c r="BQ7" s="36">
        <v>30.55</v>
      </c>
      <c r="BR7" s="36">
        <v>32.06</v>
      </c>
      <c r="BS7" s="36">
        <v>27.43</v>
      </c>
      <c r="BT7" s="36">
        <v>28.2</v>
      </c>
      <c r="BU7" s="36">
        <v>53.42</v>
      </c>
      <c r="BV7" s="36">
        <v>51.56</v>
      </c>
      <c r="BW7" s="36">
        <v>51.03</v>
      </c>
      <c r="BX7" s="36">
        <v>50.9</v>
      </c>
      <c r="BY7" s="36">
        <v>50.82</v>
      </c>
      <c r="BZ7" s="36">
        <v>51.49</v>
      </c>
      <c r="CA7" s="36">
        <v>594.22</v>
      </c>
      <c r="CB7" s="36">
        <v>608.41999999999996</v>
      </c>
      <c r="CC7" s="36">
        <v>577.76</v>
      </c>
      <c r="CD7" s="36">
        <v>670.08</v>
      </c>
      <c r="CE7" s="36">
        <v>668.08</v>
      </c>
      <c r="CF7" s="36">
        <v>269.12</v>
      </c>
      <c r="CG7" s="36">
        <v>283.26</v>
      </c>
      <c r="CH7" s="36">
        <v>289.60000000000002</v>
      </c>
      <c r="CI7" s="36">
        <v>293.27</v>
      </c>
      <c r="CJ7" s="36">
        <v>300.52</v>
      </c>
      <c r="CK7" s="36">
        <v>295.10000000000002</v>
      </c>
      <c r="CL7" s="36">
        <v>0</v>
      </c>
      <c r="CM7" s="36">
        <v>46.92</v>
      </c>
      <c r="CN7" s="36">
        <v>48.27</v>
      </c>
      <c r="CO7" s="36">
        <v>47.82</v>
      </c>
      <c r="CP7" s="36">
        <v>48.87</v>
      </c>
      <c r="CQ7" s="36">
        <v>54.23</v>
      </c>
      <c r="CR7" s="36">
        <v>55.2</v>
      </c>
      <c r="CS7" s="36">
        <v>54.74</v>
      </c>
      <c r="CT7" s="36">
        <v>53.78</v>
      </c>
      <c r="CU7" s="36">
        <v>53.24</v>
      </c>
      <c r="CV7" s="36">
        <v>53.32</v>
      </c>
      <c r="CW7" s="36">
        <v>73.260000000000005</v>
      </c>
      <c r="CX7" s="36">
        <v>75.08</v>
      </c>
      <c r="CY7" s="36">
        <v>75.209999999999994</v>
      </c>
      <c r="CZ7" s="36">
        <v>78.03</v>
      </c>
      <c r="DA7" s="36">
        <v>78.92</v>
      </c>
      <c r="DB7" s="36">
        <v>83.61</v>
      </c>
      <c r="DC7" s="36">
        <v>83.73</v>
      </c>
      <c r="DD7" s="36">
        <v>83.88</v>
      </c>
      <c r="DE7" s="36">
        <v>84.06</v>
      </c>
      <c r="DF7" s="36">
        <v>84.07</v>
      </c>
      <c r="DG7" s="36">
        <v>83.79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0.02</v>
      </c>
      <c r="EJ7" s="36">
        <v>0.03</v>
      </c>
      <c r="EK7" s="36">
        <v>0.04</v>
      </c>
      <c r="EL7" s="36">
        <v>0.03</v>
      </c>
      <c r="EM7" s="36">
        <v>0.02</v>
      </c>
      <c r="EN7" s="36">
        <v>0.03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102</v>
      </c>
      <c r="C9" s="38" t="s">
        <v>103</v>
      </c>
      <c r="D9" s="38" t="s">
        <v>104</v>
      </c>
      <c r="E9" s="38" t="s">
        <v>105</v>
      </c>
      <c r="F9" s="38" t="s">
        <v>106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tukasa_takahashi</cp:lastModifiedBy>
  <dcterms:created xsi:type="dcterms:W3CDTF">2016-02-03T09:09:59Z</dcterms:created>
  <dcterms:modified xsi:type="dcterms:W3CDTF">2016-02-15T07:10:14Z</dcterms:modified>
  <cp:category/>
</cp:coreProperties>
</file>