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u0149\Desktop\経営比較分析表\"/>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<sst xmlns="http://schemas.openxmlformats.org/spreadsheetml/2006/main" count="221" uniqueCount="111">
  <si>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</si>
  <si>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</si>
  <si>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</si>
  <si>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</si>
  <si>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</si>
  <si>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</si>
  <si>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</si>
  <si>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</si>
  <si>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</si>
  <si>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</si>
  <si>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</si>
  <si>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</si>
  <si>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</si>
  <si>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</si>
  <si>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</si>
  <si>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</si>
  <si>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</si>
  <si>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</si>
  <si>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</si>
  <si>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</si>
  <si>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</si>
  <si>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</si>
  <si>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</si>
  <si>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</si>
  <si>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</si>
  <si>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</si>
  <si>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</si>
  <si>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</si>
  <si>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</si>
  <si>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</si>
  <si>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</si>
  <si>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</si>
  <si>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</si>
  <si>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</si>
  <si>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</si>
  <si>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</si>
  <si>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</si>
  <si>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</si>
  <si>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</si>
  <si>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</si>
  <si>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</si>
  <si>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</si>
  <si>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</si>
  <si>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</si>
  <si>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</si>
  <si>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</si>
  <si>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</si>
  <si>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</si>
  <si>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</si>
  <si>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</si>
  <si>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</si>
  <si>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</si>
  <si>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</si>
  <si>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</si>
  <si>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</si>
  <si>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</si>
  <si>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</si>
  <si>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</si>
  <si>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</si>
  <si>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</si>
  <si>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</si>
  <si>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</si>
  <si>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</si>
  <si>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</si>
  <si>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</si>
  <si>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</si>
  <si>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</si>
  <si>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</si>
  <si>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</si>
  <si>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</si>
  <si>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</si>
  <si>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</si>
  <si>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</si>
  <si>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</si>
  <si>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</si>
  <si>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</si>
  <si>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</si>
  <si>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</si>
  <si>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</si>
  <si>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</si>
  <si>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</si>
  <si>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</si>
  <si>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</si>
  <si>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</si>
  <si>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</si>
  <si>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</si>
  <si>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</si>
  <si>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</si>
  <si>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</si>
  <si>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</si>
  <si>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</si>
  <si>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</si>
  <si>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</si>
  <si>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</si>
  <si>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</si>
  <si>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</si>
  <si>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新庄市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</si>
  <si>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</si>
  <si>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</si>
  <si>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</si>
  <si>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</si>
  <si>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</si>
  <si>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</si>
  <si>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</si>
  <si>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</si>
  <si>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</si>
  <si>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</si>
  <si>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</si>
  <si>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未だ建設途上にあり地方債償還金の割合が高いため収益的収支比率が低く、多額の一般会計繰入金により補てんされている。
　また、「新庄市中期財政計画」に基づき地方債発行額を抑制し残高の縮減に努めている。地方債現在高が多く企業債残高対事業規模比率が高いが、償還ピークは過ぎているため今後は減少が見込まれる。
　汚水処理原価は類似団体平均より高いが、5年間で20.68円削減され経費回収率が上昇している。
　整備人口の増加に対して行政人口の減少と同様に既存整備区域内人口も大きく減少しており、近年の節水指向もあり有収水量の伸び率が低下している。
　使用料収入確保のため水洗化率の向上に取り組み有収水量の増加を図り、使用料の改定、維持管理費の削減などが必要である。
＊施設利用率
　平成23年度の処理場改修工事で流入流量計の更新し読取り数値の誤差を改善し効率性を高めたことで、平成24年度より汚水処理水量が減少し施設利用率が減少している。　　　　　　　　　　　　　　　　　　　　　　　　　　　　　　　　　　　　　　　　　　　　　　　　　　＊水洗化率について　　　　
　近年の人口減少を考慮し平成25年度より水洗化人口の算定方法を変更したことにより低下している。　</t>
    <phoneticPr fontId="4"/>
  </si>
  <si>
    <t>　管渠の更新時期には至らないものの今後は計画的に老朽化対策を行う必要がある。平成元年の供用開始より27年を経過しているが建設途上で管渠整備・処理場への投資を先行せざるを得ない状況にあるため緊急性の高い修繕のみを対応している。</t>
    <phoneticPr fontId="4"/>
  </si>
  <si>
    <t>　人口減少による使用料収入の低下、老朽化による施設の更新など経営環境は厳しさが増すため、経営状況を的確に把握し、経営基盤の強化と財政マネジメントの向上に取り組む必要がある。
　中長期的な視点で経営改善や投資の見直しを行い、持続可能なサービスの提供のため、平成32年4月の公営企業法適用に向け移行準備を進めている。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</si>
</sst>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06114128"/>
        <c:axId val="24578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0.1</c:v>
                </c:pt>
                <c:pt idx="2">
                  <c:v>7.0000000000000007E-2</c:v>
                </c:pt>
                <c:pt idx="3">
                  <c:v>0.04</c:v>
                </c:pt>
                <c:pt idx="4">
                  <c:v>0.11</c:v>
                </c:pt>
              </c:numCache>
            </c:numRef>
          </c:val>
          <c:smooth val="0"/>
        </c:ser>
        <c:dLbls>
          <c:showLegendKey val="0"/>
          <c:showVal val="0"/>
          <c:showCatName val="0"/>
          <c:showSerName val="0"/>
          <c:showPercent val="0"/>
          <c:showBubbleSize val="0"/>
        </c:dLbls>
        <c:marker val="1"/>
        <c:smooth val="0"/>
        <c:axId val="306114128"/>
        <c:axId val="245784704"/>
      </c:lineChart>
      <c:dateAx>
        <c:axId val="306114128"/>
        <c:scaling>
          <c:orientation val="minMax"/>
        </c:scaling>
        <c:delete val="1"/>
        <c:axPos val="b"/>
        <c:numFmt formatCode="ge" sourceLinked="1"/>
        <c:majorTickMark val="none"/>
        <c:minorTickMark val="none"/>
        <c:tickLblPos val="none"/>
        <c:crossAx val="245784704"/>
        <c:crosses val="autoZero"/>
        <c:auto val="1"/>
        <c:lblOffset val="100"/>
        <c:baseTimeUnit val="years"/>
      </c:dateAx>
      <c:valAx>
        <c:axId val="24578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11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61</c:v>
                </c:pt>
                <c:pt idx="1">
                  <c:v>53.24</c:v>
                </c:pt>
                <c:pt idx="2">
                  <c:v>50.78</c:v>
                </c:pt>
                <c:pt idx="3">
                  <c:v>52.11</c:v>
                </c:pt>
                <c:pt idx="4">
                  <c:v>51.39</c:v>
                </c:pt>
              </c:numCache>
            </c:numRef>
          </c:val>
        </c:ser>
        <c:dLbls>
          <c:showLegendKey val="0"/>
          <c:showVal val="0"/>
          <c:showCatName val="0"/>
          <c:showSerName val="0"/>
          <c:showPercent val="0"/>
          <c:showBubbleSize val="0"/>
        </c:dLbls>
        <c:gapWidth val="150"/>
        <c:axId val="306453392"/>
        <c:axId val="306453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55.41</c:v>
                </c:pt>
                <c:pt idx="2">
                  <c:v>55.81</c:v>
                </c:pt>
                <c:pt idx="3">
                  <c:v>54.44</c:v>
                </c:pt>
                <c:pt idx="4">
                  <c:v>54.67</c:v>
                </c:pt>
              </c:numCache>
            </c:numRef>
          </c:val>
          <c:smooth val="0"/>
        </c:ser>
        <c:dLbls>
          <c:showLegendKey val="0"/>
          <c:showVal val="0"/>
          <c:showCatName val="0"/>
          <c:showSerName val="0"/>
          <c:showPercent val="0"/>
          <c:showBubbleSize val="0"/>
        </c:dLbls>
        <c:marker val="1"/>
        <c:smooth val="0"/>
        <c:axId val="306453392"/>
        <c:axId val="306453784"/>
      </c:lineChart>
      <c:dateAx>
        <c:axId val="306453392"/>
        <c:scaling>
          <c:orientation val="minMax"/>
        </c:scaling>
        <c:delete val="1"/>
        <c:axPos val="b"/>
        <c:numFmt formatCode="ge" sourceLinked="1"/>
        <c:majorTickMark val="none"/>
        <c:minorTickMark val="none"/>
        <c:tickLblPos val="none"/>
        <c:crossAx val="306453784"/>
        <c:crosses val="autoZero"/>
        <c:auto val="1"/>
        <c:lblOffset val="100"/>
        <c:baseTimeUnit val="years"/>
      </c:dateAx>
      <c:valAx>
        <c:axId val="306453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45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87.67</c:v>
                </c:pt>
                <c:pt idx="1">
                  <c:v>87.77</c:v>
                </c:pt>
                <c:pt idx="2">
                  <c:v>81.489999999999995</c:v>
                </c:pt>
                <c:pt idx="3">
                  <c:v>80.36</c:v>
                </c:pt>
                <c:pt idx="4">
                  <c:v>80.12</c:v>
                </c:pt>
              </c:numCache>
            </c:numRef>
          </c:val>
        </c:ser>
        <c:dLbls>
          <c:showLegendKey val="0"/>
          <c:showVal val="0"/>
          <c:showCatName val="0"/>
          <c:showSerName val="0"/>
          <c:showPercent val="0"/>
          <c:showBubbleSize val="0"/>
        </c:dLbls>
        <c:gapWidth val="150"/>
        <c:axId val="306447512"/>
        <c:axId val="306448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84.12</c:v>
                </c:pt>
                <c:pt idx="2">
                  <c:v>84.41</c:v>
                </c:pt>
                <c:pt idx="3">
                  <c:v>84.2</c:v>
                </c:pt>
                <c:pt idx="4">
                  <c:v>83.8</c:v>
                </c:pt>
              </c:numCache>
            </c:numRef>
          </c:val>
          <c:smooth val="0"/>
        </c:ser>
        <c:dLbls>
          <c:showLegendKey val="0"/>
          <c:showVal val="0"/>
          <c:showCatName val="0"/>
          <c:showSerName val="0"/>
          <c:showPercent val="0"/>
          <c:showBubbleSize val="0"/>
        </c:dLbls>
        <c:marker val="1"/>
        <c:smooth val="0"/>
        <c:axId val="306447512"/>
        <c:axId val="306448296"/>
      </c:lineChart>
      <c:dateAx>
        <c:axId val="306447512"/>
        <c:scaling>
          <c:orientation val="minMax"/>
        </c:scaling>
        <c:delete val="1"/>
        <c:axPos val="b"/>
        <c:numFmt formatCode="ge" sourceLinked="1"/>
        <c:majorTickMark val="none"/>
        <c:minorTickMark val="none"/>
        <c:tickLblPos val="none"/>
        <c:crossAx val="306448296"/>
        <c:crosses val="autoZero"/>
        <c:auto val="1"/>
        <c:lblOffset val="100"/>
        <c:baseTimeUnit val="years"/>
      </c:dateAx>
      <c:valAx>
        <c:axId val="306448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447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69.59</c:v>
                </c:pt>
                <c:pt idx="1">
                  <c:v>69.53</c:v>
                </c:pt>
                <c:pt idx="2">
                  <c:v>66.59</c:v>
                </c:pt>
                <c:pt idx="3">
                  <c:v>64.34</c:v>
                </c:pt>
                <c:pt idx="4">
                  <c:v>65.37</c:v>
                </c:pt>
              </c:numCache>
            </c:numRef>
          </c:val>
        </c:ser>
        <c:dLbls>
          <c:showLegendKey val="0"/>
          <c:showVal val="0"/>
          <c:showCatName val="0"/>
          <c:showSerName val="0"/>
          <c:showPercent val="0"/>
          <c:showBubbleSize val="0"/>
        </c:dLbls>
        <c:gapWidth val="150"/>
        <c:axId val="245783136"/>
        <c:axId val="24578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5783136"/>
        <c:axId val="245785488"/>
      </c:lineChart>
      <c:dateAx>
        <c:axId val="245783136"/>
        <c:scaling>
          <c:orientation val="minMax"/>
        </c:scaling>
        <c:delete val="1"/>
        <c:axPos val="b"/>
        <c:numFmt formatCode="ge" sourceLinked="1"/>
        <c:majorTickMark val="none"/>
        <c:minorTickMark val="none"/>
        <c:tickLblPos val="none"/>
        <c:crossAx val="245785488"/>
        <c:crosses val="autoZero"/>
        <c:auto val="1"/>
        <c:lblOffset val="100"/>
        <c:baseTimeUnit val="years"/>
      </c:dateAx>
      <c:valAx>
        <c:axId val="24578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78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937048"/>
        <c:axId val="305935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937048"/>
        <c:axId val="305935480"/>
      </c:lineChart>
      <c:dateAx>
        <c:axId val="305937048"/>
        <c:scaling>
          <c:orientation val="minMax"/>
        </c:scaling>
        <c:delete val="1"/>
        <c:axPos val="b"/>
        <c:numFmt formatCode="ge" sourceLinked="1"/>
        <c:majorTickMark val="none"/>
        <c:minorTickMark val="none"/>
        <c:tickLblPos val="none"/>
        <c:crossAx val="305935480"/>
        <c:crosses val="autoZero"/>
        <c:auto val="1"/>
        <c:lblOffset val="100"/>
        <c:baseTimeUnit val="years"/>
      </c:dateAx>
      <c:valAx>
        <c:axId val="305935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937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934304"/>
        <c:axId val="305936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934304"/>
        <c:axId val="305936264"/>
      </c:lineChart>
      <c:dateAx>
        <c:axId val="305934304"/>
        <c:scaling>
          <c:orientation val="minMax"/>
        </c:scaling>
        <c:delete val="1"/>
        <c:axPos val="b"/>
        <c:numFmt formatCode="ge" sourceLinked="1"/>
        <c:majorTickMark val="none"/>
        <c:minorTickMark val="none"/>
        <c:tickLblPos val="none"/>
        <c:crossAx val="305936264"/>
        <c:crosses val="autoZero"/>
        <c:auto val="1"/>
        <c:lblOffset val="100"/>
        <c:baseTimeUnit val="years"/>
      </c:dateAx>
      <c:valAx>
        <c:axId val="305936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93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933128"/>
        <c:axId val="305938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933128"/>
        <c:axId val="305938616"/>
      </c:lineChart>
      <c:dateAx>
        <c:axId val="305933128"/>
        <c:scaling>
          <c:orientation val="minMax"/>
        </c:scaling>
        <c:delete val="1"/>
        <c:axPos val="b"/>
        <c:numFmt formatCode="ge" sourceLinked="1"/>
        <c:majorTickMark val="none"/>
        <c:minorTickMark val="none"/>
        <c:tickLblPos val="none"/>
        <c:crossAx val="305938616"/>
        <c:crosses val="autoZero"/>
        <c:auto val="1"/>
        <c:lblOffset val="100"/>
        <c:baseTimeUnit val="years"/>
      </c:dateAx>
      <c:valAx>
        <c:axId val="305938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933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05931168"/>
        <c:axId val="305933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05931168"/>
        <c:axId val="305933912"/>
      </c:lineChart>
      <c:dateAx>
        <c:axId val="305931168"/>
        <c:scaling>
          <c:orientation val="minMax"/>
        </c:scaling>
        <c:delete val="1"/>
        <c:axPos val="b"/>
        <c:numFmt formatCode="ge" sourceLinked="1"/>
        <c:majorTickMark val="none"/>
        <c:minorTickMark val="none"/>
        <c:tickLblPos val="none"/>
        <c:crossAx val="305933912"/>
        <c:crosses val="autoZero"/>
        <c:auto val="1"/>
        <c:lblOffset val="100"/>
        <c:baseTimeUnit val="years"/>
      </c:dateAx>
      <c:valAx>
        <c:axId val="305933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593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1635.91</c:v>
                </c:pt>
                <c:pt idx="1">
                  <c:v>1622.28</c:v>
                </c:pt>
                <c:pt idx="2">
                  <c:v>1643.57</c:v>
                </c:pt>
                <c:pt idx="3">
                  <c:v>1608.5</c:v>
                </c:pt>
                <c:pt idx="4">
                  <c:v>1431.76</c:v>
                </c:pt>
              </c:numCache>
            </c:numRef>
          </c:val>
        </c:ser>
        <c:dLbls>
          <c:showLegendKey val="0"/>
          <c:showVal val="0"/>
          <c:showCatName val="0"/>
          <c:showSerName val="0"/>
          <c:showPercent val="0"/>
          <c:showBubbleSize val="0"/>
        </c:dLbls>
        <c:gapWidth val="150"/>
        <c:axId val="306450256"/>
        <c:axId val="306450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1273.52</c:v>
                </c:pt>
                <c:pt idx="2">
                  <c:v>1209.95</c:v>
                </c:pt>
                <c:pt idx="3">
                  <c:v>1136.5</c:v>
                </c:pt>
                <c:pt idx="4">
                  <c:v>1118.56</c:v>
                </c:pt>
              </c:numCache>
            </c:numRef>
          </c:val>
          <c:smooth val="0"/>
        </c:ser>
        <c:dLbls>
          <c:showLegendKey val="0"/>
          <c:showVal val="0"/>
          <c:showCatName val="0"/>
          <c:showSerName val="0"/>
          <c:showPercent val="0"/>
          <c:showBubbleSize val="0"/>
        </c:dLbls>
        <c:marker val="1"/>
        <c:smooth val="0"/>
        <c:axId val="306450256"/>
        <c:axId val="306450648"/>
      </c:lineChart>
      <c:dateAx>
        <c:axId val="306450256"/>
        <c:scaling>
          <c:orientation val="minMax"/>
        </c:scaling>
        <c:delete val="1"/>
        <c:axPos val="b"/>
        <c:numFmt formatCode="ge" sourceLinked="1"/>
        <c:majorTickMark val="none"/>
        <c:minorTickMark val="none"/>
        <c:tickLblPos val="none"/>
        <c:crossAx val="306450648"/>
        <c:crosses val="autoZero"/>
        <c:auto val="1"/>
        <c:lblOffset val="100"/>
        <c:baseTimeUnit val="years"/>
      </c:dateAx>
      <c:valAx>
        <c:axId val="306450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45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69.22</c:v>
                </c:pt>
                <c:pt idx="1">
                  <c:v>69.8</c:v>
                </c:pt>
                <c:pt idx="2">
                  <c:v>72.64</c:v>
                </c:pt>
                <c:pt idx="3">
                  <c:v>79.94</c:v>
                </c:pt>
                <c:pt idx="4">
                  <c:v>80.680000000000007</c:v>
                </c:pt>
              </c:numCache>
            </c:numRef>
          </c:val>
        </c:ser>
        <c:dLbls>
          <c:showLegendKey val="0"/>
          <c:showVal val="0"/>
          <c:showCatName val="0"/>
          <c:showSerName val="0"/>
          <c:showPercent val="0"/>
          <c:showBubbleSize val="0"/>
        </c:dLbls>
        <c:gapWidth val="150"/>
        <c:axId val="306447120"/>
        <c:axId val="30645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67.849999999999994</c:v>
                </c:pt>
                <c:pt idx="2">
                  <c:v>69.48</c:v>
                </c:pt>
                <c:pt idx="3">
                  <c:v>71.650000000000006</c:v>
                </c:pt>
                <c:pt idx="4">
                  <c:v>72.33</c:v>
                </c:pt>
              </c:numCache>
            </c:numRef>
          </c:val>
          <c:smooth val="0"/>
        </c:ser>
        <c:dLbls>
          <c:showLegendKey val="0"/>
          <c:showVal val="0"/>
          <c:showCatName val="0"/>
          <c:showSerName val="0"/>
          <c:showPercent val="0"/>
          <c:showBubbleSize val="0"/>
        </c:dLbls>
        <c:marker val="1"/>
        <c:smooth val="0"/>
        <c:axId val="306447120"/>
        <c:axId val="306452608"/>
      </c:lineChart>
      <c:dateAx>
        <c:axId val="306447120"/>
        <c:scaling>
          <c:orientation val="minMax"/>
        </c:scaling>
        <c:delete val="1"/>
        <c:axPos val="b"/>
        <c:numFmt formatCode="ge" sourceLinked="1"/>
        <c:majorTickMark val="none"/>
        <c:minorTickMark val="none"/>
        <c:tickLblPos val="none"/>
        <c:crossAx val="306452608"/>
        <c:crosses val="autoZero"/>
        <c:auto val="1"/>
        <c:lblOffset val="100"/>
        <c:baseTimeUnit val="years"/>
      </c:dateAx>
      <c:valAx>
        <c:axId val="30645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44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279.55</c:v>
                </c:pt>
                <c:pt idx="1">
                  <c:v>286.10000000000002</c:v>
                </c:pt>
                <c:pt idx="2">
                  <c:v>280.22000000000003</c:v>
                </c:pt>
                <c:pt idx="3">
                  <c:v>261.83999999999997</c:v>
                </c:pt>
                <c:pt idx="4">
                  <c:v>258.87</c:v>
                </c:pt>
              </c:numCache>
            </c:numRef>
          </c:val>
        </c:ser>
        <c:dLbls>
          <c:showLegendKey val="0"/>
          <c:showVal val="0"/>
          <c:showCatName val="0"/>
          <c:showSerName val="0"/>
          <c:showPercent val="0"/>
          <c:showBubbleSize val="0"/>
        </c:dLbls>
        <c:gapWidth val="150"/>
        <c:axId val="306451432"/>
        <c:axId val="306453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224.94</c:v>
                </c:pt>
                <c:pt idx="2">
                  <c:v>220.67</c:v>
                </c:pt>
                <c:pt idx="3">
                  <c:v>217.82</c:v>
                </c:pt>
                <c:pt idx="4">
                  <c:v>215.28</c:v>
                </c:pt>
              </c:numCache>
            </c:numRef>
          </c:val>
          <c:smooth val="0"/>
        </c:ser>
        <c:dLbls>
          <c:showLegendKey val="0"/>
          <c:showVal val="0"/>
          <c:showCatName val="0"/>
          <c:showSerName val="0"/>
          <c:showPercent val="0"/>
          <c:showBubbleSize val="0"/>
        </c:dLbls>
        <c:marker val="1"/>
        <c:smooth val="0"/>
        <c:axId val="306451432"/>
        <c:axId val="306453000"/>
      </c:lineChart>
      <c:dateAx>
        <c:axId val="306451432"/>
        <c:scaling>
          <c:orientation val="minMax"/>
        </c:scaling>
        <c:delete val="1"/>
        <c:axPos val="b"/>
        <c:numFmt formatCode="ge" sourceLinked="1"/>
        <c:majorTickMark val="none"/>
        <c:minorTickMark val="none"/>
        <c:tickLblPos val="none"/>
        <c:crossAx val="306453000"/>
        <c:crosses val="autoZero"/>
        <c:auto val="1"/>
        <c:lblOffset val="100"/>
        <c:baseTimeUnit val="years"/>
      </c:dateAx>
      <c:valAx>
        <c:axId val="306453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645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55" zoomScale="96" zoomScaleNormal="96"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新庄市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37204</v>
      </c>
      <c r="AM8" s="47"/>
      <c r="AN8" s="47"/>
      <c r="AO8" s="47"/>
      <c r="AP8" s="47"/>
      <c r="AQ8" s="47"/>
      <c r="AR8" s="47"/>
      <c r="AS8" s="47"/>
      <c r="AT8" s="43">
        <f>データ!S6</f>
        <v>222.85</v>
      </c>
      <c r="AU8" s="43"/>
      <c r="AV8" s="43"/>
      <c r="AW8" s="43"/>
      <c r="AX8" s="43"/>
      <c r="AY8" s="43"/>
      <c r="AZ8" s="43"/>
      <c r="BA8" s="43"/>
      <c r="BB8" s="43">
        <f>データ!T6</f>
        <v>166.95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51.89</v>
      </c>
      <c r="Q10" s="43"/>
      <c r="R10" s="43"/>
      <c r="S10" s="43"/>
      <c r="T10" s="43"/>
      <c r="U10" s="43"/>
      <c r="V10" s="43"/>
      <c r="W10" s="43">
        <f>データ!P6</f>
        <v>72.62</v>
      </c>
      <c r="X10" s="43"/>
      <c r="Y10" s="43"/>
      <c r="Z10" s="43"/>
      <c r="AA10" s="43"/>
      <c r="AB10" s="43"/>
      <c r="AC10" s="43"/>
      <c r="AD10" s="47">
        <f>データ!Q6</f>
        <v>3726</v>
      </c>
      <c r="AE10" s="47"/>
      <c r="AF10" s="47"/>
      <c r="AG10" s="47"/>
      <c r="AH10" s="47"/>
      <c r="AI10" s="47"/>
      <c r="AJ10" s="47"/>
      <c r="AK10" s="2"/>
      <c r="AL10" s="47">
        <f>データ!U6</f>
        <v>19114</v>
      </c>
      <c r="AM10" s="47"/>
      <c r="AN10" s="47"/>
      <c r="AO10" s="47"/>
      <c r="AP10" s="47"/>
      <c r="AQ10" s="47"/>
      <c r="AR10" s="47"/>
      <c r="AS10" s="47"/>
      <c r="AT10" s="43">
        <f>データ!V6</f>
        <v>5.03</v>
      </c>
      <c r="AU10" s="43"/>
      <c r="AV10" s="43"/>
      <c r="AW10" s="43"/>
      <c r="AX10" s="43"/>
      <c r="AY10" s="43"/>
      <c r="AZ10" s="43"/>
      <c r="BA10" s="43"/>
      <c r="BB10" s="43">
        <f>データ!W6</f>
        <v>3800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62057</v>
      </c>
      <c r="D6" s="31">
        <f t="shared" si="3"/>
        <v>47</v>
      </c>
      <c r="E6" s="31">
        <f t="shared" si="3"/>
        <v>17</v>
      </c>
      <c r="F6" s="31">
        <f t="shared" si="3"/>
        <v>1</v>
      </c>
      <c r="G6" s="31">
        <f t="shared" si="3"/>
        <v>0</v>
      </c>
      <c r="H6" s="31" t="str">
        <f t="shared" si="3"/>
        <v>山形県　新庄市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51.89</v>
      </c>
      <c r="P6" s="32">
        <f t="shared" si="3"/>
        <v>72.62</v>
      </c>
      <c r="Q6" s="32">
        <f t="shared" si="3"/>
        <v>3726</v>
      </c>
      <c r="R6" s="32">
        <f t="shared" si="3"/>
        <v>37204</v>
      </c>
      <c r="S6" s="32">
        <f t="shared" si="3"/>
        <v>222.85</v>
      </c>
      <c r="T6" s="32">
        <f t="shared" si="3"/>
        <v>166.95</v>
      </c>
      <c r="U6" s="32">
        <f t="shared" si="3"/>
        <v>19114</v>
      </c>
      <c r="V6" s="32">
        <f t="shared" si="3"/>
        <v>5.03</v>
      </c>
      <c r="W6" s="32">
        <f t="shared" si="3"/>
        <v>3800</v>
      </c>
      <c r="X6" s="33">
        <f>IF(X7="",NA(),X7)</f>
        <v>69.59</v>
      </c>
      <c r="Y6" s="33">
        <f t="shared" ref="Y6:AG6" si="4">IF(Y7="",NA(),Y7)</f>
        <v>69.53</v>
      </c>
      <c r="Z6" s="33">
        <f t="shared" si="4"/>
        <v>66.59</v>
      </c>
      <c r="AA6" s="33">
        <f t="shared" si="4"/>
        <v>64.34</v>
      </c>
      <c r="AB6" s="33">
        <f t="shared" si="4"/>
        <v>65.37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1635.91</v>
      </c>
      <c r="BF6" s="33">
        <f t="shared" ref="BF6:BN6" si="7">IF(BF7="",NA(),BF7)</f>
        <v>1622.28</v>
      </c>
      <c r="BG6" s="33">
        <f t="shared" si="7"/>
        <v>1643.57</v>
      </c>
      <c r="BH6" s="33">
        <f t="shared" si="7"/>
        <v>1608.5</v>
      </c>
      <c r="BI6" s="33">
        <f t="shared" si="7"/>
        <v>1431.76</v>
      </c>
      <c r="BJ6" s="33">
        <f t="shared" si="7"/>
        <v>1334.01</v>
      </c>
      <c r="BK6" s="33">
        <f t="shared" si="7"/>
        <v>1273.52</v>
      </c>
      <c r="BL6" s="33">
        <f t="shared" si="7"/>
        <v>1209.95</v>
      </c>
      <c r="BM6" s="33">
        <f t="shared" si="7"/>
        <v>1136.5</v>
      </c>
      <c r="BN6" s="33">
        <f t="shared" si="7"/>
        <v>1118.56</v>
      </c>
      <c r="BO6" s="32" t="str">
        <f>IF(BO7="","",IF(BO7="-","【-】","【"&amp;SUBSTITUTE(TEXT(BO7,"#,##0.00"),"-","△")&amp;"】"))</f>
        <v>【763.62】</v>
      </c>
      <c r="BP6" s="33">
        <f>IF(BP7="",NA(),BP7)</f>
        <v>69.22</v>
      </c>
      <c r="BQ6" s="33">
        <f t="shared" ref="BQ6:BY6" si="8">IF(BQ7="",NA(),BQ7)</f>
        <v>69.8</v>
      </c>
      <c r="BR6" s="33">
        <f t="shared" si="8"/>
        <v>72.64</v>
      </c>
      <c r="BS6" s="33">
        <f t="shared" si="8"/>
        <v>79.94</v>
      </c>
      <c r="BT6" s="33">
        <f t="shared" si="8"/>
        <v>80.680000000000007</v>
      </c>
      <c r="BU6" s="33">
        <f t="shared" si="8"/>
        <v>67.14</v>
      </c>
      <c r="BV6" s="33">
        <f t="shared" si="8"/>
        <v>67.849999999999994</v>
      </c>
      <c r="BW6" s="33">
        <f t="shared" si="8"/>
        <v>69.48</v>
      </c>
      <c r="BX6" s="33">
        <f t="shared" si="8"/>
        <v>71.650000000000006</v>
      </c>
      <c r="BY6" s="33">
        <f t="shared" si="8"/>
        <v>72.33</v>
      </c>
      <c r="BZ6" s="32" t="str">
        <f>IF(BZ7="","",IF(BZ7="-","【-】","【"&amp;SUBSTITUTE(TEXT(BZ7,"#,##0.00"),"-","△")&amp;"】"))</f>
        <v>【98.53】</v>
      </c>
      <c r="CA6" s="33">
        <f>IF(CA7="",NA(),CA7)</f>
        <v>279.55</v>
      </c>
      <c r="CB6" s="33">
        <f t="shared" ref="CB6:CJ6" si="9">IF(CB7="",NA(),CB7)</f>
        <v>286.10000000000002</v>
      </c>
      <c r="CC6" s="33">
        <f t="shared" si="9"/>
        <v>280.22000000000003</v>
      </c>
      <c r="CD6" s="33">
        <f t="shared" si="9"/>
        <v>261.83999999999997</v>
      </c>
      <c r="CE6" s="33">
        <f t="shared" si="9"/>
        <v>258.87</v>
      </c>
      <c r="CF6" s="33">
        <f t="shared" si="9"/>
        <v>224.83</v>
      </c>
      <c r="CG6" s="33">
        <f t="shared" si="9"/>
        <v>224.94</v>
      </c>
      <c r="CH6" s="33">
        <f t="shared" si="9"/>
        <v>220.67</v>
      </c>
      <c r="CI6" s="33">
        <f t="shared" si="9"/>
        <v>217.82</v>
      </c>
      <c r="CJ6" s="33">
        <f t="shared" si="9"/>
        <v>215.28</v>
      </c>
      <c r="CK6" s="32" t="str">
        <f>IF(CK7="","",IF(CK7="-","【-】","【"&amp;SUBSTITUTE(TEXT(CK7,"#,##0.00"),"-","△")&amp;"】"))</f>
        <v>【139.70】</v>
      </c>
      <c r="CL6" s="33">
        <f>IF(CL7="",NA(),CL7)</f>
        <v>61</v>
      </c>
      <c r="CM6" s="33">
        <f t="shared" ref="CM6:CU6" si="10">IF(CM7="",NA(),CM7)</f>
        <v>53.24</v>
      </c>
      <c r="CN6" s="33">
        <f t="shared" si="10"/>
        <v>50.78</v>
      </c>
      <c r="CO6" s="33">
        <f t="shared" si="10"/>
        <v>52.11</v>
      </c>
      <c r="CP6" s="33">
        <f t="shared" si="10"/>
        <v>51.39</v>
      </c>
      <c r="CQ6" s="33">
        <f t="shared" si="10"/>
        <v>53.79</v>
      </c>
      <c r="CR6" s="33">
        <f t="shared" si="10"/>
        <v>55.41</v>
      </c>
      <c r="CS6" s="33">
        <f t="shared" si="10"/>
        <v>55.81</v>
      </c>
      <c r="CT6" s="33">
        <f t="shared" si="10"/>
        <v>54.44</v>
      </c>
      <c r="CU6" s="33">
        <f t="shared" si="10"/>
        <v>54.67</v>
      </c>
      <c r="CV6" s="32" t="str">
        <f>IF(CV7="","",IF(CV7="-","【-】","【"&amp;SUBSTITUTE(TEXT(CV7,"#,##0.00"),"-","△")&amp;"】"))</f>
        <v>【60.01】</v>
      </c>
      <c r="CW6" s="33">
        <f>IF(CW7="",NA(),CW7)</f>
        <v>87.67</v>
      </c>
      <c r="CX6" s="33">
        <f t="shared" ref="CX6:DF6" si="11">IF(CX7="",NA(),CX7)</f>
        <v>87.77</v>
      </c>
      <c r="CY6" s="33">
        <f t="shared" si="11"/>
        <v>81.489999999999995</v>
      </c>
      <c r="CZ6" s="33">
        <f t="shared" si="11"/>
        <v>80.36</v>
      </c>
      <c r="DA6" s="33">
        <f t="shared" si="11"/>
        <v>80.12</v>
      </c>
      <c r="DB6" s="33">
        <f t="shared" si="11"/>
        <v>83.76</v>
      </c>
      <c r="DC6" s="33">
        <f t="shared" si="11"/>
        <v>84.12</v>
      </c>
      <c r="DD6" s="33">
        <f t="shared" si="11"/>
        <v>84.41</v>
      </c>
      <c r="DE6" s="33">
        <f t="shared" si="11"/>
        <v>84.2</v>
      </c>
      <c r="DF6" s="33">
        <f t="shared" si="11"/>
        <v>83.8</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0.1</v>
      </c>
      <c r="EK6" s="33">
        <f t="shared" si="14"/>
        <v>7.0000000000000007E-2</v>
      </c>
      <c r="EL6" s="33">
        <f t="shared" si="14"/>
        <v>0.04</v>
      </c>
      <c r="EM6" s="33">
        <f t="shared" si="14"/>
        <v>0.11</v>
      </c>
      <c r="EN6" s="32" t="str">
        <f>IF(EN7="","",IF(EN7="-","【-】","【"&amp;SUBSTITUTE(TEXT(EN7,"#,##0.00"),"-","△")&amp;"】"))</f>
        <v>【0.23】</v>
      </c>
    </row>
    <row r="7" spans="1:144" s="34" customFormat="1">
      <c r="A7" s="26"/>
      <c r="B7" s="35">
        <v>2015</v>
      </c>
      <c r="C7" s="35">
        <v>62057</v>
      </c>
      <c r="D7" s="35">
        <v>47</v>
      </c>
      <c r="E7" s="35">
        <v>17</v>
      </c>
      <c r="F7" s="35">
        <v>1</v>
      </c>
      <c r="G7" s="35">
        <v>0</v>
      </c>
      <c r="H7" s="35" t="s">
        <v>96</v>
      </c>
      <c r="I7" s="35" t="s">
        <v>97</v>
      </c>
      <c r="J7" s="35" t="s">
        <v>98</v>
      </c>
      <c r="K7" s="35" t="s">
        <v>99</v>
      </c>
      <c r="L7" s="35" t="s">
        <v>100</v>
      </c>
      <c r="M7" s="36" t="s">
        <v>101</v>
      </c>
      <c r="N7" s="36" t="s">
        <v>102</v>
      </c>
      <c r="O7" s="36">
        <v>51.89</v>
      </c>
      <c r="P7" s="36">
        <v>72.62</v>
      </c>
      <c r="Q7" s="36">
        <v>3726</v>
      </c>
      <c r="R7" s="36">
        <v>37204</v>
      </c>
      <c r="S7" s="36">
        <v>222.85</v>
      </c>
      <c r="T7" s="36">
        <v>166.95</v>
      </c>
      <c r="U7" s="36">
        <v>19114</v>
      </c>
      <c r="V7" s="36">
        <v>5.03</v>
      </c>
      <c r="W7" s="36">
        <v>3800</v>
      </c>
      <c r="X7" s="36">
        <v>69.59</v>
      </c>
      <c r="Y7" s="36">
        <v>69.53</v>
      </c>
      <c r="Z7" s="36">
        <v>66.59</v>
      </c>
      <c r="AA7" s="36">
        <v>64.34</v>
      </c>
      <c r="AB7" s="36">
        <v>65.37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1635.91</v>
      </c>
      <c r="BF7" s="36">
        <v>1622.28</v>
      </c>
      <c r="BG7" s="36">
        <v>1643.57</v>
      </c>
      <c r="BH7" s="36">
        <v>1608.5</v>
      </c>
      <c r="BI7" s="36">
        <v>1431.76</v>
      </c>
      <c r="BJ7" s="36">
        <v>1334.01</v>
      </c>
      <c r="BK7" s="36">
        <v>1273.52</v>
      </c>
      <c r="BL7" s="36">
        <v>1209.95</v>
      </c>
      <c r="BM7" s="36">
        <v>1136.5</v>
      </c>
      <c r="BN7" s="36">
        <v>1118.56</v>
      </c>
      <c r="BO7" s="36">
        <v>763.62</v>
      </c>
      <c r="BP7" s="36">
        <v>69.22</v>
      </c>
      <c r="BQ7" s="36">
        <v>69.8</v>
      </c>
      <c r="BR7" s="36">
        <v>72.64</v>
      </c>
      <c r="BS7" s="36">
        <v>79.94</v>
      </c>
      <c r="BT7" s="36">
        <v>80.680000000000007</v>
      </c>
      <c r="BU7" s="36">
        <v>67.14</v>
      </c>
      <c r="BV7" s="36">
        <v>67.849999999999994</v>
      </c>
      <c r="BW7" s="36">
        <v>69.48</v>
      </c>
      <c r="BX7" s="36">
        <v>71.650000000000006</v>
      </c>
      <c r="BY7" s="36">
        <v>72.33</v>
      </c>
      <c r="BZ7" s="36">
        <v>98.53</v>
      </c>
      <c r="CA7" s="36">
        <v>279.55</v>
      </c>
      <c r="CB7" s="36">
        <v>286.10000000000002</v>
      </c>
      <c r="CC7" s="36">
        <v>280.22000000000003</v>
      </c>
      <c r="CD7" s="36">
        <v>261.83999999999997</v>
      </c>
      <c r="CE7" s="36">
        <v>258.87</v>
      </c>
      <c r="CF7" s="36">
        <v>224.83</v>
      </c>
      <c r="CG7" s="36">
        <v>224.94</v>
      </c>
      <c r="CH7" s="36">
        <v>220.67</v>
      </c>
      <c r="CI7" s="36">
        <v>217.82</v>
      </c>
      <c r="CJ7" s="36">
        <v>215.28</v>
      </c>
      <c r="CK7" s="36">
        <v>139.69999999999999</v>
      </c>
      <c r="CL7" s="36">
        <v>61</v>
      </c>
      <c r="CM7" s="36">
        <v>53.24</v>
      </c>
      <c r="CN7" s="36">
        <v>50.78</v>
      </c>
      <c r="CO7" s="36">
        <v>52.11</v>
      </c>
      <c r="CP7" s="36">
        <v>51.39</v>
      </c>
      <c r="CQ7" s="36">
        <v>53.79</v>
      </c>
      <c r="CR7" s="36">
        <v>55.41</v>
      </c>
      <c r="CS7" s="36">
        <v>55.81</v>
      </c>
      <c r="CT7" s="36">
        <v>54.44</v>
      </c>
      <c r="CU7" s="36">
        <v>54.67</v>
      </c>
      <c r="CV7" s="36">
        <v>60.01</v>
      </c>
      <c r="CW7" s="36">
        <v>87.67</v>
      </c>
      <c r="CX7" s="36">
        <v>87.77</v>
      </c>
      <c r="CY7" s="36">
        <v>81.489999999999995</v>
      </c>
      <c r="CZ7" s="36">
        <v>80.36</v>
      </c>
      <c r="DA7" s="36">
        <v>80.12</v>
      </c>
      <c r="DB7" s="36">
        <v>83.76</v>
      </c>
      <c r="DC7" s="36">
        <v>84.12</v>
      </c>
      <c r="DD7" s="36">
        <v>84.41</v>
      </c>
      <c r="DE7" s="36">
        <v>84.2</v>
      </c>
      <c r="DF7" s="36">
        <v>83.8</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0.1</v>
      </c>
      <c r="EK7" s="36">
        <v>7.0000000000000007E-2</v>
      </c>
      <c r="EL7" s="36">
        <v>0.04</v>
      </c>
      <c r="EM7" s="36">
        <v>0.11</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SU0149</cp:lastModifiedBy>
  <dcterms:created xsi:type="dcterms:W3CDTF">2017-02-08T02:45:12Z</dcterms:created>
  <dcterms:modified xsi:type="dcterms:W3CDTF">2017-02-14T01:29:16Z</dcterms:modified>
  <cp:category/>
</cp:coreProperties>
</file>