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AD10" i="4" s="1"/>
  <c r="P6" i="5"/>
  <c r="O6" i="5"/>
  <c r="N6" i="5"/>
  <c r="M6" i="5"/>
  <c r="B10" i="4" s="1"/>
  <c r="L6" i="5"/>
  <c r="W8" i="4" s="1"/>
  <c r="K6" i="5"/>
  <c r="J6" i="5"/>
  <c r="I6" i="5"/>
  <c r="B8" i="4" s="1"/>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BB10" i="4"/>
  <c r="AT10" i="4"/>
  <c r="AL10" i="4"/>
  <c r="W10" i="4"/>
  <c r="P10" i="4"/>
  <c r="I10" i="4"/>
  <c r="BB8" i="4"/>
  <c r="AT8" i="4"/>
  <c r="AL8" i="4"/>
  <c r="P8" i="4"/>
  <c r="I8" i="4"/>
  <c r="C10" i="5" l="1"/>
  <c r="D10" i="5"/>
  <c r="E10" i="5"/>
  <c r="B10" i="5"/>
</calcChain>
</file>

<file path=xl/sharedStrings.xml><?xml version="1.0" encoding="utf-8"?>
<sst xmlns="http://schemas.openxmlformats.org/spreadsheetml/2006/main" count="248" uniqueCount="110">
  <si>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</si>
  <si>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</si>
  <si>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</si>
  <si>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</si>
  <si>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</si>
  <si>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</si>
  <si>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</si>
  <si>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</si>
  <si>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</si>
  <si>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</si>
  <si>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</si>
  <si>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</si>
  <si>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</si>
  <si>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</si>
  <si>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</si>
  <si>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</si>
  <si>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</si>
  <si>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</si>
  <si>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</si>
  <si>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</si>
  <si>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</si>
  <si>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</si>
  <si>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</si>
  <si>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</si>
  <si>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</si>
  <si>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</si>
  <si>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</si>
  <si>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</si>
  <si>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</si>
  <si>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</si>
  <si>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</si>
  <si>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</si>
  <si>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</si>
  <si>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</si>
  <si>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</si>
  <si>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</si>
  <si>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</si>
  <si>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</si>
  <si>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</si>
  <si>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</si>
  <si>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</si>
  <si>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23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4"/>
  </si>
  <si>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</si>
  <si>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</si>
  <si>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</si>
  <si>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</si>
  <si>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</si>
  <si>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</si>
  <si>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</si>
  <si>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</si>
  <si>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</si>
  <si>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</si>
  <si>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</si>
  <si>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</si>
  <si>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</si>
  <si>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</si>
  <si>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</si>
  <si>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</si>
  <si>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</si>
  <si>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</si>
  <si>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</si>
  <si>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</si>
  <si>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</si>
  <si>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</si>
  <si>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</si>
  <si>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</si>
  <si>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</si>
  <si>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</si>
  <si>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</si>
  <si>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</si>
  <si>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</si>
  <si>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</si>
  <si>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</si>
  <si>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</si>
  <si>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</si>
  <si>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</si>
  <si>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</si>
  <si>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</si>
  <si>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</si>
  <si>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</si>
  <si>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</si>
  <si>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</si>
  <si>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</si>
  <si>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</si>
  <si>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</si>
  <si>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</si>
  <si>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</si>
  <si>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</si>
  <si>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</si>
  <si>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</si>
  <si>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</si>
  <si>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</si>
  <si>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</si>
  <si>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</si>
  <si>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</si>
  <si>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</si>
  <si>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天童市</t>
  </si>
  <si>
    <t>法適用</t>
  </si>
  <si>
    <t>下水道事業</t>
  </si>
  <si>
    <t>特定環境保全公共下水道</t>
  </si>
  <si>
    <t>D2</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</si>
  <si>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</si>
  <si>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</si>
  <si>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</si>
  <si>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</si>
  <si>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</si>
  <si>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</si>
  <si>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本市では経常収支比率（①）においては100％を維持しているものの、経費回収率（⑤）において100％に届かないことが示す通り、他会計からの繰入依存度は高い。民間委託の推進等の取り組みにより、汚水処理原価（⑥）の抑制に取り組んでいるものの、依然として使用料で賄いきれない現状である。今後は引き続き費用削減に取り組むほか、使用料の定期的な見直しを考える必要がある。
　短期的な債務に対する支払能力を表す流動比率（③）において、H26より極端に低い数値であるが、これは会計制度の改正により、建設改良等に充てられた企業債の一部が流動負債に含まれることとなったためであり、その償還の原資は使用料収入や一般会計負担金で得ることを予定している。
　使用料収入に対する企業債残高の割合を表す企業債残高対事業規模比率（④）においては、類似団体と比較して高い値となっており、今後の償還の財源確保が課題となる。
　水洗化率（⑧）については徐々に改善傾向にあるものの類似自治体と比べても低い状況である。料金収入の増加による経営改善のため、水洗化率100％を目標とし、今後も普及促進に取り組むこととする。</t>
    <phoneticPr fontId="4"/>
  </si>
  <si>
    <t>　本市特定環境保全公共下水道事業ではH4に供用開始したため、管渠の法定耐用年数である50年を経過した資産は現在のところ存在しない。これからは老朽化の度合いに注視しつつ維持管理を行う。持続可能な下水道事業のためにも、水洗化率の向上等による収入の増加が必要である。</t>
    <phoneticPr fontId="4"/>
  </si>
  <si>
    <t>　本市ではH24から地方公営企業法を適用したため、有形固定資産減価償却率（①）のみから老朽化の度合いを分析することは難しい。また、特定環境保全公共下水道事業はH4年より事業開始であり法定耐用年数を経過した資産がないため、管渠老朽化率（②）は算定されない。
　更新した管渠延長の割合を表す管渠改善率（③）で示している通り、現在は劣化の著しい管渠のみ更新しているため低い値となっている。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</si>
</sst>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formatCode="#,##0.00;&quot;△&quot;#,##0.00;&quot;-&quot;">
                  <c:v>0</c:v>
                </c:pt>
                <c:pt idx="1">
                  <c:v>0</c:v>
                </c:pt>
                <c:pt idx="2">
                  <c:v>0</c:v>
                </c:pt>
                <c:pt idx="3">
                  <c:v>0</c:v>
                </c:pt>
                <c:pt idx="4" formatCode="#,##0.00;&quot;△&quot;#,##0.00;&quot;-&quot;">
                  <c:v>0.1</c:v>
                </c:pt>
              </c:numCache>
            </c:numRef>
          </c:val>
        </c:ser>
        <c:dLbls>
          <c:showLegendKey val="0"/>
          <c:showVal val="0"/>
          <c:showCatName val="0"/>
          <c:showSerName val="0"/>
          <c:showPercent val="0"/>
          <c:showBubbleSize val="0"/>
        </c:dLbls>
        <c:gapWidth val="150"/>
        <c:axId val="86616704"/>
        <c:axId val="86627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0.11</c:v>
                </c:pt>
                <c:pt idx="2">
                  <c:v>0.05</c:v>
                </c:pt>
                <c:pt idx="3">
                  <c:v>0.04</c:v>
                </c:pt>
                <c:pt idx="4">
                  <c:v>7.0000000000000007E-2</c:v>
                </c:pt>
              </c:numCache>
            </c:numRef>
          </c:val>
          <c:smooth val="0"/>
        </c:ser>
        <c:dLbls>
          <c:showLegendKey val="0"/>
          <c:showVal val="0"/>
          <c:showCatName val="0"/>
          <c:showSerName val="0"/>
          <c:showPercent val="0"/>
          <c:showBubbleSize val="0"/>
        </c:dLbls>
        <c:marker val="1"/>
        <c:smooth val="0"/>
        <c:axId val="86616704"/>
        <c:axId val="86627072"/>
      </c:lineChart>
      <c:dateAx>
        <c:axId val="86616704"/>
        <c:scaling>
          <c:orientation val="minMax"/>
        </c:scaling>
        <c:delete val="1"/>
        <c:axPos val="b"/>
        <c:numFmt formatCode="ge" sourceLinked="1"/>
        <c:majorTickMark val="none"/>
        <c:minorTickMark val="none"/>
        <c:tickLblPos val="none"/>
        <c:crossAx val="86627072"/>
        <c:crosses val="autoZero"/>
        <c:auto val="1"/>
        <c:lblOffset val="100"/>
        <c:baseTimeUnit val="years"/>
      </c:dateAx>
      <c:valAx>
        <c:axId val="86627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6616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88674304"/>
        <c:axId val="88676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0</c:v>
                </c:pt>
                <c:pt idx="1">
                  <c:v>42.31</c:v>
                </c:pt>
                <c:pt idx="2">
                  <c:v>43.65</c:v>
                </c:pt>
                <c:pt idx="3">
                  <c:v>43.58</c:v>
                </c:pt>
                <c:pt idx="4">
                  <c:v>41.35</c:v>
                </c:pt>
              </c:numCache>
            </c:numRef>
          </c:val>
          <c:smooth val="0"/>
        </c:ser>
        <c:dLbls>
          <c:showLegendKey val="0"/>
          <c:showVal val="0"/>
          <c:showCatName val="0"/>
          <c:showSerName val="0"/>
          <c:showPercent val="0"/>
          <c:showBubbleSize val="0"/>
        </c:dLbls>
        <c:marker val="1"/>
        <c:smooth val="0"/>
        <c:axId val="88674304"/>
        <c:axId val="88676224"/>
      </c:lineChart>
      <c:dateAx>
        <c:axId val="88674304"/>
        <c:scaling>
          <c:orientation val="minMax"/>
        </c:scaling>
        <c:delete val="1"/>
        <c:axPos val="b"/>
        <c:numFmt formatCode="ge" sourceLinked="1"/>
        <c:majorTickMark val="none"/>
        <c:minorTickMark val="none"/>
        <c:tickLblPos val="none"/>
        <c:crossAx val="88676224"/>
        <c:crosses val="autoZero"/>
        <c:auto val="1"/>
        <c:lblOffset val="100"/>
        <c:baseTimeUnit val="years"/>
      </c:dateAx>
      <c:valAx>
        <c:axId val="88676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674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0</c:v>
                </c:pt>
                <c:pt idx="1">
                  <c:v>73.489999999999995</c:v>
                </c:pt>
                <c:pt idx="2">
                  <c:v>75.430000000000007</c:v>
                </c:pt>
                <c:pt idx="3">
                  <c:v>75.599999999999994</c:v>
                </c:pt>
                <c:pt idx="4">
                  <c:v>76.42</c:v>
                </c:pt>
              </c:numCache>
            </c:numRef>
          </c:val>
        </c:ser>
        <c:dLbls>
          <c:showLegendKey val="0"/>
          <c:showVal val="0"/>
          <c:showCatName val="0"/>
          <c:showSerName val="0"/>
          <c:showPercent val="0"/>
          <c:showBubbleSize val="0"/>
        </c:dLbls>
        <c:gapWidth val="150"/>
        <c:axId val="88690048"/>
        <c:axId val="88708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0</c:v>
                </c:pt>
                <c:pt idx="1">
                  <c:v>81.3</c:v>
                </c:pt>
                <c:pt idx="2">
                  <c:v>82.2</c:v>
                </c:pt>
                <c:pt idx="3">
                  <c:v>82.35</c:v>
                </c:pt>
                <c:pt idx="4">
                  <c:v>82.9</c:v>
                </c:pt>
              </c:numCache>
            </c:numRef>
          </c:val>
          <c:smooth val="0"/>
        </c:ser>
        <c:dLbls>
          <c:showLegendKey val="0"/>
          <c:showVal val="0"/>
          <c:showCatName val="0"/>
          <c:showSerName val="0"/>
          <c:showPercent val="0"/>
          <c:showBubbleSize val="0"/>
        </c:dLbls>
        <c:marker val="1"/>
        <c:smooth val="0"/>
        <c:axId val="88690048"/>
        <c:axId val="88708608"/>
      </c:lineChart>
      <c:dateAx>
        <c:axId val="88690048"/>
        <c:scaling>
          <c:orientation val="minMax"/>
        </c:scaling>
        <c:delete val="1"/>
        <c:axPos val="b"/>
        <c:numFmt formatCode="ge" sourceLinked="1"/>
        <c:majorTickMark val="none"/>
        <c:minorTickMark val="none"/>
        <c:tickLblPos val="none"/>
        <c:crossAx val="88708608"/>
        <c:crosses val="autoZero"/>
        <c:auto val="1"/>
        <c:lblOffset val="100"/>
        <c:baseTimeUnit val="years"/>
      </c:dateAx>
      <c:valAx>
        <c:axId val="88708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690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0</c:v>
                </c:pt>
                <c:pt idx="1">
                  <c:v>100</c:v>
                </c:pt>
                <c:pt idx="2">
                  <c:v>100</c:v>
                </c:pt>
                <c:pt idx="3">
                  <c:v>100.28</c:v>
                </c:pt>
                <c:pt idx="4">
                  <c:v>100.01</c:v>
                </c:pt>
              </c:numCache>
            </c:numRef>
          </c:val>
        </c:ser>
        <c:dLbls>
          <c:showLegendKey val="0"/>
          <c:showVal val="0"/>
          <c:showCatName val="0"/>
          <c:showSerName val="0"/>
          <c:showPercent val="0"/>
          <c:showBubbleSize val="0"/>
        </c:dLbls>
        <c:gapWidth val="150"/>
        <c:axId val="88226048"/>
        <c:axId val="88236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0</c:v>
                </c:pt>
                <c:pt idx="1">
                  <c:v>94.73</c:v>
                </c:pt>
                <c:pt idx="2">
                  <c:v>96.59</c:v>
                </c:pt>
                <c:pt idx="3">
                  <c:v>101.24</c:v>
                </c:pt>
                <c:pt idx="4">
                  <c:v>100.94</c:v>
                </c:pt>
              </c:numCache>
            </c:numRef>
          </c:val>
          <c:smooth val="0"/>
        </c:ser>
        <c:dLbls>
          <c:showLegendKey val="0"/>
          <c:showVal val="0"/>
          <c:showCatName val="0"/>
          <c:showSerName val="0"/>
          <c:showPercent val="0"/>
          <c:showBubbleSize val="0"/>
        </c:dLbls>
        <c:marker val="1"/>
        <c:smooth val="0"/>
        <c:axId val="88226048"/>
        <c:axId val="88236416"/>
      </c:lineChart>
      <c:dateAx>
        <c:axId val="88226048"/>
        <c:scaling>
          <c:orientation val="minMax"/>
        </c:scaling>
        <c:delete val="1"/>
        <c:axPos val="b"/>
        <c:numFmt formatCode="ge" sourceLinked="1"/>
        <c:majorTickMark val="none"/>
        <c:minorTickMark val="none"/>
        <c:tickLblPos val="none"/>
        <c:crossAx val="88236416"/>
        <c:crosses val="autoZero"/>
        <c:auto val="1"/>
        <c:lblOffset val="100"/>
        <c:baseTimeUnit val="years"/>
      </c:dateAx>
      <c:valAx>
        <c:axId val="88236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2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0</c:v>
                </c:pt>
                <c:pt idx="1">
                  <c:v>1.82</c:v>
                </c:pt>
                <c:pt idx="2">
                  <c:v>3.59</c:v>
                </c:pt>
                <c:pt idx="3">
                  <c:v>7.44</c:v>
                </c:pt>
                <c:pt idx="4">
                  <c:v>9.98</c:v>
                </c:pt>
              </c:numCache>
            </c:numRef>
          </c:val>
        </c:ser>
        <c:dLbls>
          <c:showLegendKey val="0"/>
          <c:showVal val="0"/>
          <c:showCatName val="0"/>
          <c:showSerName val="0"/>
          <c:showPercent val="0"/>
          <c:showBubbleSize val="0"/>
        </c:dLbls>
        <c:gapWidth val="150"/>
        <c:axId val="88262528"/>
        <c:axId val="88264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0</c:v>
                </c:pt>
                <c:pt idx="1">
                  <c:v>12.99</c:v>
                </c:pt>
                <c:pt idx="2">
                  <c:v>13.6</c:v>
                </c:pt>
                <c:pt idx="3">
                  <c:v>22.34</c:v>
                </c:pt>
                <c:pt idx="4">
                  <c:v>22.79</c:v>
                </c:pt>
              </c:numCache>
            </c:numRef>
          </c:val>
          <c:smooth val="0"/>
        </c:ser>
        <c:dLbls>
          <c:showLegendKey val="0"/>
          <c:showVal val="0"/>
          <c:showCatName val="0"/>
          <c:showSerName val="0"/>
          <c:showPercent val="0"/>
          <c:showBubbleSize val="0"/>
        </c:dLbls>
        <c:marker val="1"/>
        <c:smooth val="0"/>
        <c:axId val="88262528"/>
        <c:axId val="88264704"/>
      </c:lineChart>
      <c:dateAx>
        <c:axId val="88262528"/>
        <c:scaling>
          <c:orientation val="minMax"/>
        </c:scaling>
        <c:delete val="1"/>
        <c:axPos val="b"/>
        <c:numFmt formatCode="ge" sourceLinked="1"/>
        <c:majorTickMark val="none"/>
        <c:minorTickMark val="none"/>
        <c:tickLblPos val="none"/>
        <c:crossAx val="88264704"/>
        <c:crosses val="autoZero"/>
        <c:auto val="1"/>
        <c:lblOffset val="100"/>
        <c:baseTimeUnit val="years"/>
      </c:dateAx>
      <c:valAx>
        <c:axId val="88264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262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formatCode="#,##0.00;&quot;△&quot;#,##0.00;&quot;-&quot;">
                  <c:v>0</c:v>
                </c:pt>
                <c:pt idx="1">
                  <c:v>0</c:v>
                </c:pt>
                <c:pt idx="2">
                  <c:v>0</c:v>
                </c:pt>
                <c:pt idx="3">
                  <c:v>0</c:v>
                </c:pt>
                <c:pt idx="4">
                  <c:v>0</c:v>
                </c:pt>
              </c:numCache>
            </c:numRef>
          </c:val>
        </c:ser>
        <c:dLbls>
          <c:showLegendKey val="0"/>
          <c:showVal val="0"/>
          <c:showCatName val="0"/>
          <c:showSerName val="0"/>
          <c:showPercent val="0"/>
          <c:showBubbleSize val="0"/>
        </c:dLbls>
        <c:gapWidth val="150"/>
        <c:axId val="88372736"/>
        <c:axId val="88374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formatCode="#,##0.00;&quot;△&quot;#,##0.00;&quot;-&quot;">
                  <c:v>0</c:v>
                </c:pt>
                <c:pt idx="1">
                  <c:v>0</c:v>
                </c:pt>
                <c:pt idx="2">
                  <c:v>0</c:v>
                </c:pt>
                <c:pt idx="3">
                  <c:v>0</c:v>
                </c:pt>
                <c:pt idx="4" formatCode="#,##0.00;&quot;△&quot;#,##0.00;&quot;-&quot;">
                  <c:v>0.04</c:v>
                </c:pt>
              </c:numCache>
            </c:numRef>
          </c:val>
          <c:smooth val="0"/>
        </c:ser>
        <c:dLbls>
          <c:showLegendKey val="0"/>
          <c:showVal val="0"/>
          <c:showCatName val="0"/>
          <c:showSerName val="0"/>
          <c:showPercent val="0"/>
          <c:showBubbleSize val="0"/>
        </c:dLbls>
        <c:marker val="1"/>
        <c:smooth val="0"/>
        <c:axId val="88372736"/>
        <c:axId val="88374656"/>
      </c:lineChart>
      <c:dateAx>
        <c:axId val="88372736"/>
        <c:scaling>
          <c:orientation val="minMax"/>
        </c:scaling>
        <c:delete val="1"/>
        <c:axPos val="b"/>
        <c:numFmt formatCode="ge" sourceLinked="1"/>
        <c:majorTickMark val="none"/>
        <c:minorTickMark val="none"/>
        <c:tickLblPos val="none"/>
        <c:crossAx val="88374656"/>
        <c:crosses val="autoZero"/>
        <c:auto val="1"/>
        <c:lblOffset val="100"/>
        <c:baseTimeUnit val="years"/>
      </c:dateAx>
      <c:valAx>
        <c:axId val="88374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37273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formatCode="#,##0.00;&quot;△&quot;#,##0.00;&quot;-&quot;">
                  <c:v>0</c:v>
                </c:pt>
                <c:pt idx="1">
                  <c:v>0</c:v>
                </c:pt>
                <c:pt idx="2">
                  <c:v>0</c:v>
                </c:pt>
                <c:pt idx="3">
                  <c:v>0</c:v>
                </c:pt>
                <c:pt idx="4">
                  <c:v>0</c:v>
                </c:pt>
              </c:numCache>
            </c:numRef>
          </c:val>
        </c:ser>
        <c:dLbls>
          <c:showLegendKey val="0"/>
          <c:showVal val="0"/>
          <c:showCatName val="0"/>
          <c:showSerName val="0"/>
          <c:showPercent val="0"/>
          <c:showBubbleSize val="0"/>
        </c:dLbls>
        <c:gapWidth val="150"/>
        <c:axId val="88407424"/>
        <c:axId val="88413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c:v>
                </c:pt>
                <c:pt idx="1">
                  <c:v>236.15</c:v>
                </c:pt>
                <c:pt idx="2">
                  <c:v>232.81</c:v>
                </c:pt>
                <c:pt idx="3">
                  <c:v>184.13</c:v>
                </c:pt>
                <c:pt idx="4">
                  <c:v>101.85</c:v>
                </c:pt>
              </c:numCache>
            </c:numRef>
          </c:val>
          <c:smooth val="0"/>
        </c:ser>
        <c:dLbls>
          <c:showLegendKey val="0"/>
          <c:showVal val="0"/>
          <c:showCatName val="0"/>
          <c:showSerName val="0"/>
          <c:showPercent val="0"/>
          <c:showBubbleSize val="0"/>
        </c:dLbls>
        <c:marker val="1"/>
        <c:smooth val="0"/>
        <c:axId val="88407424"/>
        <c:axId val="88413696"/>
      </c:lineChart>
      <c:dateAx>
        <c:axId val="88407424"/>
        <c:scaling>
          <c:orientation val="minMax"/>
        </c:scaling>
        <c:delete val="1"/>
        <c:axPos val="b"/>
        <c:numFmt formatCode="ge" sourceLinked="1"/>
        <c:majorTickMark val="none"/>
        <c:minorTickMark val="none"/>
        <c:tickLblPos val="none"/>
        <c:crossAx val="88413696"/>
        <c:crosses val="autoZero"/>
        <c:auto val="1"/>
        <c:lblOffset val="100"/>
        <c:baseTimeUnit val="years"/>
      </c:dateAx>
      <c:valAx>
        <c:axId val="88413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407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0</c:v>
                </c:pt>
                <c:pt idx="1">
                  <c:v>0</c:v>
                </c:pt>
                <c:pt idx="2">
                  <c:v>0</c:v>
                </c:pt>
                <c:pt idx="3">
                  <c:v>5.62</c:v>
                </c:pt>
                <c:pt idx="4">
                  <c:v>5.55</c:v>
                </c:pt>
              </c:numCache>
            </c:numRef>
          </c:val>
        </c:ser>
        <c:dLbls>
          <c:showLegendKey val="0"/>
          <c:showVal val="0"/>
          <c:showCatName val="0"/>
          <c:showSerName val="0"/>
          <c:showPercent val="0"/>
          <c:showBubbleSize val="0"/>
        </c:dLbls>
        <c:gapWidth val="150"/>
        <c:axId val="88456192"/>
        <c:axId val="88462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0</c:v>
                </c:pt>
                <c:pt idx="1">
                  <c:v>243.58</c:v>
                </c:pt>
                <c:pt idx="2">
                  <c:v>290.19</c:v>
                </c:pt>
                <c:pt idx="3">
                  <c:v>63.22</c:v>
                </c:pt>
                <c:pt idx="4">
                  <c:v>49.07</c:v>
                </c:pt>
              </c:numCache>
            </c:numRef>
          </c:val>
          <c:smooth val="0"/>
        </c:ser>
        <c:dLbls>
          <c:showLegendKey val="0"/>
          <c:showVal val="0"/>
          <c:showCatName val="0"/>
          <c:showSerName val="0"/>
          <c:showPercent val="0"/>
          <c:showBubbleSize val="0"/>
        </c:dLbls>
        <c:marker val="1"/>
        <c:smooth val="0"/>
        <c:axId val="88456192"/>
        <c:axId val="88462464"/>
      </c:lineChart>
      <c:dateAx>
        <c:axId val="88456192"/>
        <c:scaling>
          <c:orientation val="minMax"/>
        </c:scaling>
        <c:delete val="1"/>
        <c:axPos val="b"/>
        <c:numFmt formatCode="ge" sourceLinked="1"/>
        <c:majorTickMark val="none"/>
        <c:minorTickMark val="none"/>
        <c:tickLblPos val="none"/>
        <c:crossAx val="88462464"/>
        <c:crosses val="autoZero"/>
        <c:auto val="1"/>
        <c:lblOffset val="100"/>
        <c:baseTimeUnit val="years"/>
      </c:dateAx>
      <c:valAx>
        <c:axId val="88462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45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0</c:v>
                </c:pt>
                <c:pt idx="1">
                  <c:v>2561.59</c:v>
                </c:pt>
                <c:pt idx="2">
                  <c:v>2678.42</c:v>
                </c:pt>
                <c:pt idx="3">
                  <c:v>2568.2399999999998</c:v>
                </c:pt>
                <c:pt idx="4">
                  <c:v>2379.6799999999998</c:v>
                </c:pt>
              </c:numCache>
            </c:numRef>
          </c:val>
        </c:ser>
        <c:dLbls>
          <c:showLegendKey val="0"/>
          <c:showVal val="0"/>
          <c:showCatName val="0"/>
          <c:showSerName val="0"/>
          <c:showPercent val="0"/>
          <c:showBubbleSize val="0"/>
        </c:dLbls>
        <c:gapWidth val="150"/>
        <c:axId val="88482560"/>
        <c:axId val="88484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0</c:v>
                </c:pt>
                <c:pt idx="1">
                  <c:v>1622.51</c:v>
                </c:pt>
                <c:pt idx="2">
                  <c:v>1569.13</c:v>
                </c:pt>
                <c:pt idx="3">
                  <c:v>1436</c:v>
                </c:pt>
                <c:pt idx="4">
                  <c:v>1434.89</c:v>
                </c:pt>
              </c:numCache>
            </c:numRef>
          </c:val>
          <c:smooth val="0"/>
        </c:ser>
        <c:dLbls>
          <c:showLegendKey val="0"/>
          <c:showVal val="0"/>
          <c:showCatName val="0"/>
          <c:showSerName val="0"/>
          <c:showPercent val="0"/>
          <c:showBubbleSize val="0"/>
        </c:dLbls>
        <c:marker val="1"/>
        <c:smooth val="0"/>
        <c:axId val="88482560"/>
        <c:axId val="88484480"/>
      </c:lineChart>
      <c:dateAx>
        <c:axId val="88482560"/>
        <c:scaling>
          <c:orientation val="minMax"/>
        </c:scaling>
        <c:delete val="1"/>
        <c:axPos val="b"/>
        <c:numFmt formatCode="ge" sourceLinked="1"/>
        <c:majorTickMark val="none"/>
        <c:minorTickMark val="none"/>
        <c:tickLblPos val="none"/>
        <c:crossAx val="88484480"/>
        <c:crosses val="autoZero"/>
        <c:auto val="1"/>
        <c:lblOffset val="100"/>
        <c:baseTimeUnit val="years"/>
      </c:dateAx>
      <c:valAx>
        <c:axId val="88484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482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0</c:v>
                </c:pt>
                <c:pt idx="1">
                  <c:v>61.22</c:v>
                </c:pt>
                <c:pt idx="2">
                  <c:v>57.02</c:v>
                </c:pt>
                <c:pt idx="3">
                  <c:v>73.150000000000006</c:v>
                </c:pt>
                <c:pt idx="4">
                  <c:v>42.14</c:v>
                </c:pt>
              </c:numCache>
            </c:numRef>
          </c:val>
        </c:ser>
        <c:dLbls>
          <c:showLegendKey val="0"/>
          <c:showVal val="0"/>
          <c:showCatName val="0"/>
          <c:showSerName val="0"/>
          <c:showPercent val="0"/>
          <c:showBubbleSize val="0"/>
        </c:dLbls>
        <c:gapWidth val="150"/>
        <c:axId val="88531328"/>
        <c:axId val="88533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0</c:v>
                </c:pt>
                <c:pt idx="1">
                  <c:v>62.83</c:v>
                </c:pt>
                <c:pt idx="2">
                  <c:v>64.63</c:v>
                </c:pt>
                <c:pt idx="3">
                  <c:v>66.56</c:v>
                </c:pt>
                <c:pt idx="4">
                  <c:v>66.22</c:v>
                </c:pt>
              </c:numCache>
            </c:numRef>
          </c:val>
          <c:smooth val="0"/>
        </c:ser>
        <c:dLbls>
          <c:showLegendKey val="0"/>
          <c:showVal val="0"/>
          <c:showCatName val="0"/>
          <c:showSerName val="0"/>
          <c:showPercent val="0"/>
          <c:showBubbleSize val="0"/>
        </c:dLbls>
        <c:marker val="1"/>
        <c:smooth val="0"/>
        <c:axId val="88531328"/>
        <c:axId val="88533248"/>
      </c:lineChart>
      <c:dateAx>
        <c:axId val="88531328"/>
        <c:scaling>
          <c:orientation val="minMax"/>
        </c:scaling>
        <c:delete val="1"/>
        <c:axPos val="b"/>
        <c:numFmt formatCode="ge" sourceLinked="1"/>
        <c:majorTickMark val="none"/>
        <c:minorTickMark val="none"/>
        <c:tickLblPos val="none"/>
        <c:crossAx val="88533248"/>
        <c:crosses val="autoZero"/>
        <c:auto val="1"/>
        <c:lblOffset val="100"/>
        <c:baseTimeUnit val="years"/>
      </c:dateAx>
      <c:valAx>
        <c:axId val="88533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531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0</c:v>
                </c:pt>
                <c:pt idx="1">
                  <c:v>254.65</c:v>
                </c:pt>
                <c:pt idx="2">
                  <c:v>273.91000000000003</c:v>
                </c:pt>
                <c:pt idx="3">
                  <c:v>214.66</c:v>
                </c:pt>
                <c:pt idx="4">
                  <c:v>373.71</c:v>
                </c:pt>
              </c:numCache>
            </c:numRef>
          </c:val>
        </c:ser>
        <c:dLbls>
          <c:showLegendKey val="0"/>
          <c:showVal val="0"/>
          <c:showCatName val="0"/>
          <c:showSerName val="0"/>
          <c:showPercent val="0"/>
          <c:showBubbleSize val="0"/>
        </c:dLbls>
        <c:gapWidth val="150"/>
        <c:axId val="88628608"/>
        <c:axId val="88630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0</c:v>
                </c:pt>
                <c:pt idx="1">
                  <c:v>250.43</c:v>
                </c:pt>
                <c:pt idx="2">
                  <c:v>245.75</c:v>
                </c:pt>
                <c:pt idx="3">
                  <c:v>244.29</c:v>
                </c:pt>
                <c:pt idx="4">
                  <c:v>246.72</c:v>
                </c:pt>
              </c:numCache>
            </c:numRef>
          </c:val>
          <c:smooth val="0"/>
        </c:ser>
        <c:dLbls>
          <c:showLegendKey val="0"/>
          <c:showVal val="0"/>
          <c:showCatName val="0"/>
          <c:showSerName val="0"/>
          <c:showPercent val="0"/>
          <c:showBubbleSize val="0"/>
        </c:dLbls>
        <c:marker val="1"/>
        <c:smooth val="0"/>
        <c:axId val="88628608"/>
        <c:axId val="88630784"/>
      </c:lineChart>
      <c:dateAx>
        <c:axId val="88628608"/>
        <c:scaling>
          <c:orientation val="minMax"/>
        </c:scaling>
        <c:delete val="1"/>
        <c:axPos val="b"/>
        <c:numFmt formatCode="ge" sourceLinked="1"/>
        <c:majorTickMark val="none"/>
        <c:minorTickMark val="none"/>
        <c:tickLblPos val="none"/>
        <c:crossAx val="88630784"/>
        <c:crosses val="autoZero"/>
        <c:auto val="1"/>
        <c:lblOffset val="100"/>
        <c:baseTimeUnit val="years"/>
      </c:dateAx>
      <c:valAx>
        <c:axId val="88630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628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6AC4B88-3192-4615-AEF1-688FD600B4B9}" type="TxLink">
            <a:rPr kumimoji="1" lang="en-US" altLang="en-US" sz="900" b="0" i="0" u="none" strike="noStrike">
              <a:solidFill>
                <a:srgbClr val="000000"/>
              </a:solidFill>
              <a:latin typeface="ＭＳ ゴシック" pitchFamily="49" charset="-128"/>
              <a:ea typeface="ＭＳ ゴシック" pitchFamily="49" charset="-128"/>
            </a:rPr>
            <a:pPr algn="r"/>
            <a:t>【100.36】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49887DF-759A-4853-BD07-EDACFC23EC72}" type="TxLink">
            <a:rPr kumimoji="1" lang="en-US" altLang="en-US" sz="900" b="0" i="0" u="none" strike="noStrike">
              <a:solidFill>
                <a:srgbClr val="000000"/>
              </a:solidFill>
              <a:latin typeface="ＭＳ ゴシック" pitchFamily="49" charset="-128"/>
              <a:ea typeface="ＭＳ ゴシック" pitchFamily="49" charset="-128"/>
            </a:rPr>
            <a:pPr algn="r"/>
            <a:t>【98.78】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1400753-5BBD-4A34-A4BD-DD1FAD863529}" type="TxLink">
            <a:rPr kumimoji="1" lang="en-US" altLang="en-US" sz="900" b="0" i="0" u="none" strike="noStrike">
              <a:solidFill>
                <a:srgbClr val="000000"/>
              </a:solidFill>
              <a:latin typeface="ＭＳ ゴシック" pitchFamily="49" charset="-128"/>
              <a:ea typeface="ＭＳ ゴシック" pitchFamily="49" charset="-128"/>
            </a:rPr>
            <a:pPr algn="r"/>
            <a:t>【58.70】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22C7805-F34A-4A16-88B9-259890042579}" type="TxLink">
            <a:rPr kumimoji="1" lang="en-US" altLang="en-US" sz="900" b="0" i="0" u="none" strike="noStrike">
              <a:solidFill>
                <a:srgbClr val="000000"/>
              </a:solidFill>
              <a:latin typeface="ＭＳ ゴシック" pitchFamily="49" charset="-128"/>
              <a:ea typeface="ＭＳ ゴシック" pitchFamily="49" charset="-128"/>
            </a:rPr>
            <a:pPr algn="r"/>
            <a:t>【1,457.06】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DD52B08-049D-4F3F-9C7B-3895AB23BAD5}" type="TxLink">
            <a:rPr kumimoji="1" lang="en-US" altLang="en-US" sz="900" b="0" i="0" u="none" strike="noStrike">
              <a:solidFill>
                <a:srgbClr val="000000"/>
              </a:solidFill>
              <a:latin typeface="ＭＳ ゴシック" pitchFamily="49" charset="-128"/>
              <a:ea typeface="ＭＳ ゴシック" pitchFamily="49" charset="-128"/>
            </a:rPr>
            <a:pPr algn="r"/>
            <a:t>【81.28】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5CAA96B-1D78-4CBF-9F2F-4CB289311451}" type="TxLink">
            <a:rPr kumimoji="1" lang="en-US" altLang="en-US" sz="900" b="0" i="0" u="none" strike="noStrike">
              <a:solidFill>
                <a:srgbClr val="000000"/>
              </a:solidFill>
              <a:latin typeface="ＭＳ ゴシック" pitchFamily="49" charset="-128"/>
              <a:ea typeface="ＭＳ ゴシック" pitchFamily="49" charset="-128"/>
            </a:rPr>
            <a:pPr algn="r"/>
            <a:t>【40.31】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5039F6-8C6B-47BA-AD52-30D7266FDE90}" type="TxLink">
            <a:rPr kumimoji="1" lang="en-US" altLang="en-US" sz="900" b="0" i="0" u="none" strike="noStrike">
              <a:solidFill>
                <a:srgbClr val="000000"/>
              </a:solidFill>
              <a:latin typeface="ＭＳ ゴシック" pitchFamily="49" charset="-128"/>
              <a:ea typeface="ＭＳ ゴシック" pitchFamily="49" charset="-128"/>
            </a:rPr>
            <a:pPr algn="r"/>
            <a:t>【250.25】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010D295-24A3-4C3D-BD9A-E1301BC05C53}" type="TxLink">
            <a:rPr kumimoji="1" lang="en-US" altLang="en-US" sz="900" b="0" i="0" u="none" strike="noStrike">
              <a:solidFill>
                <a:srgbClr val="000000"/>
              </a:solidFill>
              <a:latin typeface="ＭＳ ゴシック" pitchFamily="49" charset="-128"/>
              <a:ea typeface="ＭＳ ゴシック" pitchFamily="49" charset="-128"/>
            </a:rPr>
            <a:pPr algn="r"/>
            <a:t>【64.73】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E719AD0-3BFB-404E-BF6E-B64BB3D72904}" type="TxLink">
            <a:rPr kumimoji="1" lang="en-US" altLang="en-US" sz="900" b="0" i="0" u="none" strike="noStrike">
              <a:solidFill>
                <a:srgbClr val="000000"/>
              </a:solidFill>
              <a:latin typeface="ＭＳ ゴシック" pitchFamily="49" charset="-128"/>
              <a:ea typeface="ＭＳ ゴシック" pitchFamily="49" charset="-128"/>
            </a:rPr>
            <a:pPr algn="r"/>
            <a:t>【22.75】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B4B7D35-4287-4A8F-BD84-AC12A074069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CAC7F95-19C4-4068-B3EE-948FD252D009}" type="TxLink">
            <a:rPr kumimoji="1" lang="en-US" altLang="en-US" sz="900" b="0" i="0" u="none" strike="noStrike">
              <a:solidFill>
                <a:srgbClr val="000000"/>
              </a:solidFill>
              <a:latin typeface="ＭＳ ゴシック" pitchFamily="49" charset="-128"/>
              <a:ea typeface="ＭＳ ゴシック"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F9" zoomScale="85" zoomScaleNormal="85"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天童市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法適用</v>
      </c>
      <c r="C8" s="70"/>
      <c r="D8" s="70"/>
      <c r="E8" s="70"/>
      <c r="F8" s="70"/>
      <c r="G8" s="70"/>
      <c r="H8" s="70"/>
      <c r="I8" s="70" t="str">
        <f>データ!J6</f>
        <v>下水道事業</v>
      </c>
      <c r="J8" s="70"/>
      <c r="K8" s="70"/>
      <c r="L8" s="70"/>
      <c r="M8" s="70"/>
      <c r="N8" s="70"/>
      <c r="O8" s="70"/>
      <c r="P8" s="70" t="str">
        <f>データ!K6</f>
        <v>特定環境保全公共下水道</v>
      </c>
      <c r="Q8" s="70"/>
      <c r="R8" s="70"/>
      <c r="S8" s="70"/>
      <c r="T8" s="70"/>
      <c r="U8" s="70"/>
      <c r="V8" s="70"/>
      <c r="W8" s="70" t="str">
        <f>データ!L6</f>
        <v>D2</v>
      </c>
      <c r="X8" s="70"/>
      <c r="Y8" s="70"/>
      <c r="Z8" s="70"/>
      <c r="AA8" s="70"/>
      <c r="AB8" s="70"/>
      <c r="AC8" s="70"/>
      <c r="AD8" s="3"/>
      <c r="AE8" s="3"/>
      <c r="AF8" s="3"/>
      <c r="AG8" s="3"/>
      <c r="AH8" s="3"/>
      <c r="AI8" s="3"/>
      <c r="AJ8" s="3"/>
      <c r="AK8" s="3"/>
      <c r="AL8" s="64">
        <f>データ!R6</f>
        <v>62136</v>
      </c>
      <c r="AM8" s="64"/>
      <c r="AN8" s="64"/>
      <c r="AO8" s="64"/>
      <c r="AP8" s="64"/>
      <c r="AQ8" s="64"/>
      <c r="AR8" s="64"/>
      <c r="AS8" s="64"/>
      <c r="AT8" s="63">
        <f>データ!S6</f>
        <v>113.01</v>
      </c>
      <c r="AU8" s="63"/>
      <c r="AV8" s="63"/>
      <c r="AW8" s="63"/>
      <c r="AX8" s="63"/>
      <c r="AY8" s="63"/>
      <c r="AZ8" s="63"/>
      <c r="BA8" s="63"/>
      <c r="BB8" s="63">
        <f>データ!T6</f>
        <v>549.83000000000004</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f>データ!N6</f>
        <v>52.12</v>
      </c>
      <c r="J10" s="63"/>
      <c r="K10" s="63"/>
      <c r="L10" s="63"/>
      <c r="M10" s="63"/>
      <c r="N10" s="63"/>
      <c r="O10" s="63"/>
      <c r="P10" s="63">
        <f>データ!O6</f>
        <v>22.59</v>
      </c>
      <c r="Q10" s="63"/>
      <c r="R10" s="63"/>
      <c r="S10" s="63"/>
      <c r="T10" s="63"/>
      <c r="U10" s="63"/>
      <c r="V10" s="63"/>
      <c r="W10" s="63">
        <f>データ!P6</f>
        <v>77.52</v>
      </c>
      <c r="X10" s="63"/>
      <c r="Y10" s="63"/>
      <c r="Z10" s="63"/>
      <c r="AA10" s="63"/>
      <c r="AB10" s="63"/>
      <c r="AC10" s="63"/>
      <c r="AD10" s="64">
        <f>データ!Q6</f>
        <v>3240</v>
      </c>
      <c r="AE10" s="64"/>
      <c r="AF10" s="64"/>
      <c r="AG10" s="64"/>
      <c r="AH10" s="64"/>
      <c r="AI10" s="64"/>
      <c r="AJ10" s="64"/>
      <c r="AK10" s="2"/>
      <c r="AL10" s="64">
        <f>データ!U6</f>
        <v>14023</v>
      </c>
      <c r="AM10" s="64"/>
      <c r="AN10" s="64"/>
      <c r="AO10" s="64"/>
      <c r="AP10" s="64"/>
      <c r="AQ10" s="64"/>
      <c r="AR10" s="64"/>
      <c r="AS10" s="64"/>
      <c r="AT10" s="63">
        <f>データ!V6</f>
        <v>5.33</v>
      </c>
      <c r="AU10" s="63"/>
      <c r="AV10" s="63"/>
      <c r="AW10" s="63"/>
      <c r="AX10" s="63"/>
      <c r="AY10" s="63"/>
      <c r="AZ10" s="63"/>
      <c r="BA10" s="63"/>
      <c r="BB10" s="63">
        <f>データ!W6</f>
        <v>2630.96</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107</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108</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Q10"/>
  <sheetViews>
    <sheetView showGridLines="0" workbookViewId="0"/>
  </sheetViews>
  <sheetFormatPr defaultRowHeight="13.5"/>
  <cols>
    <col min="2" max="143" width="11.875" customWidth="1"/>
  </cols>
  <sheetData>
    <row r="1" spans="1:147">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7">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7">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7">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7">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7" s="34" customFormat="1">
      <c r="A6" s="26" t="s">
        <v>95</v>
      </c>
      <c r="B6" s="31">
        <f>B7</f>
        <v>2015</v>
      </c>
      <c r="C6" s="31">
        <f t="shared" ref="C6:W6" si="3">C7</f>
        <v>62103</v>
      </c>
      <c r="D6" s="31">
        <f t="shared" si="3"/>
        <v>46</v>
      </c>
      <c r="E6" s="31">
        <f t="shared" si="3"/>
        <v>17</v>
      </c>
      <c r="F6" s="31">
        <f t="shared" si="3"/>
        <v>4</v>
      </c>
      <c r="G6" s="31">
        <f t="shared" si="3"/>
        <v>0</v>
      </c>
      <c r="H6" s="31" t="str">
        <f t="shared" si="3"/>
        <v>山形県　天童市</v>
      </c>
      <c r="I6" s="31" t="str">
        <f t="shared" si="3"/>
        <v>法適用</v>
      </c>
      <c r="J6" s="31" t="str">
        <f t="shared" si="3"/>
        <v>下水道事業</v>
      </c>
      <c r="K6" s="31" t="str">
        <f t="shared" si="3"/>
        <v>特定環境保全公共下水道</v>
      </c>
      <c r="L6" s="31" t="str">
        <f t="shared" si="3"/>
        <v>D2</v>
      </c>
      <c r="M6" s="32" t="str">
        <f t="shared" si="3"/>
        <v>-</v>
      </c>
      <c r="N6" s="32">
        <f t="shared" si="3"/>
        <v>52.12</v>
      </c>
      <c r="O6" s="32">
        <f t="shared" si="3"/>
        <v>22.59</v>
      </c>
      <c r="P6" s="32">
        <f t="shared" si="3"/>
        <v>77.52</v>
      </c>
      <c r="Q6" s="32">
        <f t="shared" si="3"/>
        <v>3240</v>
      </c>
      <c r="R6" s="32">
        <f t="shared" si="3"/>
        <v>62136</v>
      </c>
      <c r="S6" s="32">
        <f t="shared" si="3"/>
        <v>113.01</v>
      </c>
      <c r="T6" s="32">
        <f t="shared" si="3"/>
        <v>549.83000000000004</v>
      </c>
      <c r="U6" s="32">
        <f t="shared" si="3"/>
        <v>14023</v>
      </c>
      <c r="V6" s="32">
        <f t="shared" si="3"/>
        <v>5.33</v>
      </c>
      <c r="W6" s="32">
        <f t="shared" si="3"/>
        <v>2630.96</v>
      </c>
      <c r="X6" s="33" t="str">
        <f>IF(X7="",NA(),X7)</f>
        <v>-</v>
      </c>
      <c r="Y6" s="33">
        <f t="shared" ref="Y6:AG6" si="4">IF(Y7="",NA(),Y7)</f>
        <v>100</v>
      </c>
      <c r="Z6" s="33">
        <f t="shared" si="4"/>
        <v>100</v>
      </c>
      <c r="AA6" s="33">
        <f t="shared" si="4"/>
        <v>100.28</v>
      </c>
      <c r="AB6" s="33">
        <f t="shared" si="4"/>
        <v>100.01</v>
      </c>
      <c r="AC6" s="33" t="str">
        <f t="shared" si="4"/>
        <v>-</v>
      </c>
      <c r="AD6" s="33">
        <f t="shared" si="4"/>
        <v>94.73</v>
      </c>
      <c r="AE6" s="33">
        <f t="shared" si="4"/>
        <v>96.59</v>
      </c>
      <c r="AF6" s="33">
        <f t="shared" si="4"/>
        <v>101.24</v>
      </c>
      <c r="AG6" s="33">
        <f t="shared" si="4"/>
        <v>100.94</v>
      </c>
      <c r="AH6" s="32" t="str">
        <f>IF(AH7="","",IF(AH7="-","【-】","【"&amp;SUBSTITUTE(TEXT(AH7,"#,##0.00"),"-","△")&amp;"】"))</f>
        <v>【100.36】</v>
      </c>
      <c r="AI6" s="33" t="str">
        <f>IF(AI7="",NA(),AI7)</f>
        <v>-</v>
      </c>
      <c r="AJ6" s="32">
        <f t="shared" ref="AJ6:AR6" si="5">IF(AJ7="",NA(),AJ7)</f>
        <v>0</v>
      </c>
      <c r="AK6" s="32">
        <f t="shared" si="5"/>
        <v>0</v>
      </c>
      <c r="AL6" s="32">
        <f t="shared" si="5"/>
        <v>0</v>
      </c>
      <c r="AM6" s="32">
        <f t="shared" si="5"/>
        <v>0</v>
      </c>
      <c r="AN6" s="33" t="str">
        <f t="shared" si="5"/>
        <v>-</v>
      </c>
      <c r="AO6" s="33">
        <f t="shared" si="5"/>
        <v>236.15</v>
      </c>
      <c r="AP6" s="33">
        <f t="shared" si="5"/>
        <v>232.81</v>
      </c>
      <c r="AQ6" s="33">
        <f t="shared" si="5"/>
        <v>184.13</v>
      </c>
      <c r="AR6" s="33">
        <f t="shared" si="5"/>
        <v>101.85</v>
      </c>
      <c r="AS6" s="32" t="str">
        <f>IF(AS7="","",IF(AS7="-","【-】","【"&amp;SUBSTITUTE(TEXT(AS7,"#,##0.00"),"-","△")&amp;"】"))</f>
        <v>【98.78】</v>
      </c>
      <c r="AT6" s="33" t="str">
        <f>IF(AT7="",NA(),AT7)</f>
        <v>-</v>
      </c>
      <c r="AU6" s="33" t="str">
        <f t="shared" ref="AU6:BC6" si="6">IF(AU7="",NA(),AU7)</f>
        <v>-</v>
      </c>
      <c r="AV6" s="33" t="str">
        <f t="shared" si="6"/>
        <v>-</v>
      </c>
      <c r="AW6" s="33">
        <f t="shared" si="6"/>
        <v>5.62</v>
      </c>
      <c r="AX6" s="33">
        <f t="shared" si="6"/>
        <v>5.55</v>
      </c>
      <c r="AY6" s="33" t="str">
        <f t="shared" si="6"/>
        <v>-</v>
      </c>
      <c r="AZ6" s="33">
        <f t="shared" si="6"/>
        <v>243.58</v>
      </c>
      <c r="BA6" s="33">
        <f t="shared" si="6"/>
        <v>290.19</v>
      </c>
      <c r="BB6" s="33">
        <f t="shared" si="6"/>
        <v>63.22</v>
      </c>
      <c r="BC6" s="33">
        <f t="shared" si="6"/>
        <v>49.07</v>
      </c>
      <c r="BD6" s="32" t="str">
        <f>IF(BD7="","",IF(BD7="-","【-】","【"&amp;SUBSTITUTE(TEXT(BD7,"#,##0.00"),"-","△")&amp;"】"))</f>
        <v>【58.70】</v>
      </c>
      <c r="BE6" s="33" t="str">
        <f>IF(BE7="",NA(),BE7)</f>
        <v>-</v>
      </c>
      <c r="BF6" s="33">
        <f t="shared" ref="BF6:BN6" si="7">IF(BF7="",NA(),BF7)</f>
        <v>2561.59</v>
      </c>
      <c r="BG6" s="33">
        <f t="shared" si="7"/>
        <v>2678.42</v>
      </c>
      <c r="BH6" s="33">
        <f t="shared" si="7"/>
        <v>2568.2399999999998</v>
      </c>
      <c r="BI6" s="33">
        <f t="shared" si="7"/>
        <v>2379.6799999999998</v>
      </c>
      <c r="BJ6" s="33" t="str">
        <f t="shared" si="7"/>
        <v>-</v>
      </c>
      <c r="BK6" s="33">
        <f t="shared" si="7"/>
        <v>1622.51</v>
      </c>
      <c r="BL6" s="33">
        <f t="shared" si="7"/>
        <v>1569.13</v>
      </c>
      <c r="BM6" s="33">
        <f t="shared" si="7"/>
        <v>1436</v>
      </c>
      <c r="BN6" s="33">
        <f t="shared" si="7"/>
        <v>1434.89</v>
      </c>
      <c r="BO6" s="32" t="str">
        <f>IF(BO7="","",IF(BO7="-","【-】","【"&amp;SUBSTITUTE(TEXT(BO7,"#,##0.00"),"-","△")&amp;"】"))</f>
        <v>【1,457.06】</v>
      </c>
      <c r="BP6" s="33" t="str">
        <f>IF(BP7="",NA(),BP7)</f>
        <v>-</v>
      </c>
      <c r="BQ6" s="33">
        <f t="shared" ref="BQ6:BY6" si="8">IF(BQ7="",NA(),BQ7)</f>
        <v>61.22</v>
      </c>
      <c r="BR6" s="33">
        <f t="shared" si="8"/>
        <v>57.02</v>
      </c>
      <c r="BS6" s="33">
        <f t="shared" si="8"/>
        <v>73.150000000000006</v>
      </c>
      <c r="BT6" s="33">
        <f t="shared" si="8"/>
        <v>42.14</v>
      </c>
      <c r="BU6" s="33" t="str">
        <f t="shared" si="8"/>
        <v>-</v>
      </c>
      <c r="BV6" s="33">
        <f t="shared" si="8"/>
        <v>62.83</v>
      </c>
      <c r="BW6" s="33">
        <f t="shared" si="8"/>
        <v>64.63</v>
      </c>
      <c r="BX6" s="33">
        <f t="shared" si="8"/>
        <v>66.56</v>
      </c>
      <c r="BY6" s="33">
        <f t="shared" si="8"/>
        <v>66.22</v>
      </c>
      <c r="BZ6" s="32" t="str">
        <f>IF(BZ7="","",IF(BZ7="-","【-】","【"&amp;SUBSTITUTE(TEXT(BZ7,"#,##0.00"),"-","△")&amp;"】"))</f>
        <v>【64.73】</v>
      </c>
      <c r="CA6" s="33" t="str">
        <f>IF(CA7="",NA(),CA7)</f>
        <v>-</v>
      </c>
      <c r="CB6" s="33">
        <f t="shared" ref="CB6:CJ6" si="9">IF(CB7="",NA(),CB7)</f>
        <v>254.65</v>
      </c>
      <c r="CC6" s="33">
        <f t="shared" si="9"/>
        <v>273.91000000000003</v>
      </c>
      <c r="CD6" s="33">
        <f t="shared" si="9"/>
        <v>214.66</v>
      </c>
      <c r="CE6" s="33">
        <f t="shared" si="9"/>
        <v>373.71</v>
      </c>
      <c r="CF6" s="33" t="str">
        <f t="shared" si="9"/>
        <v>-</v>
      </c>
      <c r="CG6" s="33">
        <f t="shared" si="9"/>
        <v>250.43</v>
      </c>
      <c r="CH6" s="33">
        <f t="shared" si="9"/>
        <v>245.75</v>
      </c>
      <c r="CI6" s="33">
        <f t="shared" si="9"/>
        <v>244.29</v>
      </c>
      <c r="CJ6" s="33">
        <f t="shared" si="9"/>
        <v>246.72</v>
      </c>
      <c r="CK6" s="32" t="str">
        <f>IF(CK7="","",IF(CK7="-","【-】","【"&amp;SUBSTITUTE(TEXT(CK7,"#,##0.00"),"-","△")&amp;"】"))</f>
        <v>【250.25】</v>
      </c>
      <c r="CL6" s="33" t="str">
        <f>IF(CL7="",NA(),CL7)</f>
        <v>-</v>
      </c>
      <c r="CM6" s="33" t="str">
        <f t="shared" ref="CM6:CU6" si="10">IF(CM7="",NA(),CM7)</f>
        <v>-</v>
      </c>
      <c r="CN6" s="33" t="str">
        <f t="shared" si="10"/>
        <v>-</v>
      </c>
      <c r="CO6" s="33" t="str">
        <f t="shared" si="10"/>
        <v>-</v>
      </c>
      <c r="CP6" s="33" t="str">
        <f t="shared" si="10"/>
        <v>-</v>
      </c>
      <c r="CQ6" s="33" t="str">
        <f t="shared" si="10"/>
        <v>-</v>
      </c>
      <c r="CR6" s="33">
        <f t="shared" si="10"/>
        <v>42.31</v>
      </c>
      <c r="CS6" s="33">
        <f t="shared" si="10"/>
        <v>43.65</v>
      </c>
      <c r="CT6" s="33">
        <f t="shared" si="10"/>
        <v>43.58</v>
      </c>
      <c r="CU6" s="33">
        <f t="shared" si="10"/>
        <v>41.35</v>
      </c>
      <c r="CV6" s="32" t="str">
        <f>IF(CV7="","",IF(CV7="-","【-】","【"&amp;SUBSTITUTE(TEXT(CV7,"#,##0.00"),"-","△")&amp;"】"))</f>
        <v>【40.31】</v>
      </c>
      <c r="CW6" s="33" t="str">
        <f>IF(CW7="",NA(),CW7)</f>
        <v>-</v>
      </c>
      <c r="CX6" s="33">
        <f t="shared" ref="CX6:DF6" si="11">IF(CX7="",NA(),CX7)</f>
        <v>73.489999999999995</v>
      </c>
      <c r="CY6" s="33">
        <f t="shared" si="11"/>
        <v>75.430000000000007</v>
      </c>
      <c r="CZ6" s="33">
        <f t="shared" si="11"/>
        <v>75.599999999999994</v>
      </c>
      <c r="DA6" s="33">
        <f t="shared" si="11"/>
        <v>76.42</v>
      </c>
      <c r="DB6" s="33" t="str">
        <f t="shared" si="11"/>
        <v>-</v>
      </c>
      <c r="DC6" s="33">
        <f t="shared" si="11"/>
        <v>81.3</v>
      </c>
      <c r="DD6" s="33">
        <f t="shared" si="11"/>
        <v>82.2</v>
      </c>
      <c r="DE6" s="33">
        <f t="shared" si="11"/>
        <v>82.35</v>
      </c>
      <c r="DF6" s="33">
        <f t="shared" si="11"/>
        <v>82.9</v>
      </c>
      <c r="DG6" s="32" t="str">
        <f>IF(DG7="","",IF(DG7="-","【-】","【"&amp;SUBSTITUTE(TEXT(DG7,"#,##0.00"),"-","△")&amp;"】"))</f>
        <v>【81.28】</v>
      </c>
      <c r="DH6" s="33" t="str">
        <f>IF(DH7="",NA(),DH7)</f>
        <v>-</v>
      </c>
      <c r="DI6" s="33">
        <f t="shared" ref="DI6:DQ6" si="12">IF(DI7="",NA(),DI7)</f>
        <v>1.82</v>
      </c>
      <c r="DJ6" s="33">
        <f t="shared" si="12"/>
        <v>3.59</v>
      </c>
      <c r="DK6" s="33">
        <f t="shared" si="12"/>
        <v>7.44</v>
      </c>
      <c r="DL6" s="33">
        <f t="shared" si="12"/>
        <v>9.98</v>
      </c>
      <c r="DM6" s="33" t="str">
        <f t="shared" si="12"/>
        <v>-</v>
      </c>
      <c r="DN6" s="33">
        <f t="shared" si="12"/>
        <v>12.99</v>
      </c>
      <c r="DO6" s="33">
        <f t="shared" si="12"/>
        <v>13.6</v>
      </c>
      <c r="DP6" s="33">
        <f t="shared" si="12"/>
        <v>22.34</v>
      </c>
      <c r="DQ6" s="33">
        <f t="shared" si="12"/>
        <v>22.79</v>
      </c>
      <c r="DR6" s="32" t="str">
        <f>IF(DR7="","",IF(DR7="-","【-】","【"&amp;SUBSTITUTE(TEXT(DR7,"#,##0.00"),"-","△")&amp;"】"))</f>
        <v>【22.75】</v>
      </c>
      <c r="DS6" s="33" t="str">
        <f>IF(DS7="",NA(),DS7)</f>
        <v>-</v>
      </c>
      <c r="DT6" s="32">
        <f t="shared" ref="DT6:EB6" si="13">IF(DT7="",NA(),DT7)</f>
        <v>0</v>
      </c>
      <c r="DU6" s="32">
        <f t="shared" si="13"/>
        <v>0</v>
      </c>
      <c r="DV6" s="32">
        <f t="shared" si="13"/>
        <v>0</v>
      </c>
      <c r="DW6" s="32">
        <f t="shared" si="13"/>
        <v>0</v>
      </c>
      <c r="DX6" s="33" t="str">
        <f t="shared" si="13"/>
        <v>-</v>
      </c>
      <c r="DY6" s="32">
        <f t="shared" si="13"/>
        <v>0</v>
      </c>
      <c r="DZ6" s="32">
        <f t="shared" si="13"/>
        <v>0</v>
      </c>
      <c r="EA6" s="32">
        <f t="shared" si="13"/>
        <v>0</v>
      </c>
      <c r="EB6" s="33">
        <f t="shared" si="13"/>
        <v>0.04</v>
      </c>
      <c r="EC6" s="32" t="str">
        <f>IF(EC7="","",IF(EC7="-","【-】","【"&amp;SUBSTITUTE(TEXT(EC7,"#,##0.00"),"-","△")&amp;"】"))</f>
        <v>【0.03】</v>
      </c>
      <c r="ED6" s="33" t="str">
        <f>IF(ED7="",NA(),ED7)</f>
        <v>-</v>
      </c>
      <c r="EE6" s="32">
        <f t="shared" ref="EE6:EM6" si="14">IF(EE7="",NA(),EE7)</f>
        <v>0</v>
      </c>
      <c r="EF6" s="32">
        <f t="shared" si="14"/>
        <v>0</v>
      </c>
      <c r="EG6" s="32">
        <f t="shared" si="14"/>
        <v>0</v>
      </c>
      <c r="EH6" s="33">
        <f t="shared" si="14"/>
        <v>0.1</v>
      </c>
      <c r="EI6" s="33" t="str">
        <f t="shared" si="14"/>
        <v>-</v>
      </c>
      <c r="EJ6" s="33">
        <f t="shared" si="14"/>
        <v>0.11</v>
      </c>
      <c r="EK6" s="33">
        <f t="shared" si="14"/>
        <v>0.05</v>
      </c>
      <c r="EL6" s="33">
        <f t="shared" si="14"/>
        <v>0.04</v>
      </c>
      <c r="EM6" s="33">
        <f t="shared" si="14"/>
        <v>7.0000000000000007E-2</v>
      </c>
      <c r="EN6" s="32" t="str">
        <f>IF(EN7="","",IF(EN7="-","【-】","【"&amp;SUBSTITUTE(TEXT(EN7,"#,##0.00"),"-","△")&amp;"】"))</f>
        <v>【0.10】</v>
      </c>
    </row>
    <row r="7" spans="1:147" s="34" customFormat="1">
      <c r="A7" s="26"/>
      <c r="B7" s="35">
        <v>2015</v>
      </c>
      <c r="C7" s="35">
        <v>62103</v>
      </c>
      <c r="D7" s="35">
        <v>46</v>
      </c>
      <c r="E7" s="35">
        <v>17</v>
      </c>
      <c r="F7" s="35">
        <v>4</v>
      </c>
      <c r="G7" s="35">
        <v>0</v>
      </c>
      <c r="H7" s="35" t="s">
        <v>96</v>
      </c>
      <c r="I7" s="35" t="s">
        <v>97</v>
      </c>
      <c r="J7" s="35" t="s">
        <v>98</v>
      </c>
      <c r="K7" s="35" t="s">
        <v>99</v>
      </c>
      <c r="L7" s="35" t="s">
        <v>100</v>
      </c>
      <c r="M7" s="36" t="s">
        <v>101</v>
      </c>
      <c r="N7" s="36">
        <v>52.12</v>
      </c>
      <c r="O7" s="36">
        <v>22.59</v>
      </c>
      <c r="P7" s="36">
        <v>77.52</v>
      </c>
      <c r="Q7" s="36">
        <v>3240</v>
      </c>
      <c r="R7" s="36">
        <v>62136</v>
      </c>
      <c r="S7" s="36">
        <v>113.01</v>
      </c>
      <c r="T7" s="36">
        <v>549.83000000000004</v>
      </c>
      <c r="U7" s="36">
        <v>14023</v>
      </c>
      <c r="V7" s="36">
        <v>5.33</v>
      </c>
      <c r="W7" s="36">
        <v>2630.96</v>
      </c>
      <c r="X7" s="36" t="s">
        <v>101</v>
      </c>
      <c r="Y7" s="36">
        <v>100</v>
      </c>
      <c r="Z7" s="36">
        <v>100</v>
      </c>
      <c r="AA7" s="36">
        <v>100.28</v>
      </c>
      <c r="AB7" s="36">
        <v>100.01</v>
      </c>
      <c r="AC7" s="36" t="s">
        <v>101</v>
      </c>
      <c r="AD7" s="36">
        <v>94.73</v>
      </c>
      <c r="AE7" s="36">
        <v>96.59</v>
      </c>
      <c r="AF7" s="36">
        <v>101.24</v>
      </c>
      <c r="AG7" s="36">
        <v>100.94</v>
      </c>
      <c r="AH7" s="36">
        <v>100.36</v>
      </c>
      <c r="AI7" s="36" t="s">
        <v>101</v>
      </c>
      <c r="AJ7" s="36">
        <v>0</v>
      </c>
      <c r="AK7" s="36">
        <v>0</v>
      </c>
      <c r="AL7" s="36">
        <v>0</v>
      </c>
      <c r="AM7" s="36">
        <v>0</v>
      </c>
      <c r="AN7" s="36" t="s">
        <v>101</v>
      </c>
      <c r="AO7" s="36">
        <v>236.15</v>
      </c>
      <c r="AP7" s="36">
        <v>232.81</v>
      </c>
      <c r="AQ7" s="36">
        <v>184.13</v>
      </c>
      <c r="AR7" s="36">
        <v>101.85</v>
      </c>
      <c r="AS7" s="36">
        <v>98.78</v>
      </c>
      <c r="AT7" s="36" t="s">
        <v>101</v>
      </c>
      <c r="AU7" s="36" t="s">
        <v>101</v>
      </c>
      <c r="AV7" s="36" t="s">
        <v>101</v>
      </c>
      <c r="AW7" s="36">
        <v>5.62</v>
      </c>
      <c r="AX7" s="36">
        <v>5.55</v>
      </c>
      <c r="AY7" s="36" t="s">
        <v>101</v>
      </c>
      <c r="AZ7" s="36">
        <v>243.58</v>
      </c>
      <c r="BA7" s="36">
        <v>290.19</v>
      </c>
      <c r="BB7" s="36">
        <v>63.22</v>
      </c>
      <c r="BC7" s="36">
        <v>49.07</v>
      </c>
      <c r="BD7" s="36">
        <v>58.7</v>
      </c>
      <c r="BE7" s="36" t="s">
        <v>101</v>
      </c>
      <c r="BF7" s="36">
        <v>2561.59</v>
      </c>
      <c r="BG7" s="36">
        <v>2678.42</v>
      </c>
      <c r="BH7" s="36">
        <v>2568.2399999999998</v>
      </c>
      <c r="BI7" s="36">
        <v>2379.6799999999998</v>
      </c>
      <c r="BJ7" s="36" t="s">
        <v>101</v>
      </c>
      <c r="BK7" s="36">
        <v>1622.51</v>
      </c>
      <c r="BL7" s="36">
        <v>1569.13</v>
      </c>
      <c r="BM7" s="36">
        <v>1436</v>
      </c>
      <c r="BN7" s="36">
        <v>1434.89</v>
      </c>
      <c r="BO7" s="36">
        <v>1457.06</v>
      </c>
      <c r="BP7" s="36" t="s">
        <v>101</v>
      </c>
      <c r="BQ7" s="36">
        <v>61.22</v>
      </c>
      <c r="BR7" s="36">
        <v>57.02</v>
      </c>
      <c r="BS7" s="36">
        <v>73.150000000000006</v>
      </c>
      <c r="BT7" s="36">
        <v>42.14</v>
      </c>
      <c r="BU7" s="36" t="s">
        <v>101</v>
      </c>
      <c r="BV7" s="36">
        <v>62.83</v>
      </c>
      <c r="BW7" s="36">
        <v>64.63</v>
      </c>
      <c r="BX7" s="36">
        <v>66.56</v>
      </c>
      <c r="BY7" s="36">
        <v>66.22</v>
      </c>
      <c r="BZ7" s="36">
        <v>64.73</v>
      </c>
      <c r="CA7" s="36" t="s">
        <v>101</v>
      </c>
      <c r="CB7" s="36">
        <v>254.65</v>
      </c>
      <c r="CC7" s="36">
        <v>273.91000000000003</v>
      </c>
      <c r="CD7" s="36">
        <v>214.66</v>
      </c>
      <c r="CE7" s="36">
        <v>373.71</v>
      </c>
      <c r="CF7" s="36" t="s">
        <v>101</v>
      </c>
      <c r="CG7" s="36">
        <v>250.43</v>
      </c>
      <c r="CH7" s="36">
        <v>245.75</v>
      </c>
      <c r="CI7" s="36">
        <v>244.29</v>
      </c>
      <c r="CJ7" s="36">
        <v>246.72</v>
      </c>
      <c r="CK7" s="36">
        <v>250.25</v>
      </c>
      <c r="CL7" s="36" t="s">
        <v>101</v>
      </c>
      <c r="CM7" s="36" t="s">
        <v>101</v>
      </c>
      <c r="CN7" s="36" t="s">
        <v>101</v>
      </c>
      <c r="CO7" s="36" t="s">
        <v>101</v>
      </c>
      <c r="CP7" s="36" t="s">
        <v>101</v>
      </c>
      <c r="CQ7" s="36" t="s">
        <v>101</v>
      </c>
      <c r="CR7" s="36">
        <v>42.31</v>
      </c>
      <c r="CS7" s="36">
        <v>43.65</v>
      </c>
      <c r="CT7" s="36">
        <v>43.58</v>
      </c>
      <c r="CU7" s="36">
        <v>41.35</v>
      </c>
      <c r="CV7" s="36">
        <v>40.31</v>
      </c>
      <c r="CW7" s="36" t="s">
        <v>101</v>
      </c>
      <c r="CX7" s="36">
        <v>73.489999999999995</v>
      </c>
      <c r="CY7" s="36">
        <v>75.430000000000007</v>
      </c>
      <c r="CZ7" s="36">
        <v>75.599999999999994</v>
      </c>
      <c r="DA7" s="36">
        <v>76.42</v>
      </c>
      <c r="DB7" s="36" t="s">
        <v>101</v>
      </c>
      <c r="DC7" s="36">
        <v>81.3</v>
      </c>
      <c r="DD7" s="36">
        <v>82.2</v>
      </c>
      <c r="DE7" s="36">
        <v>82.35</v>
      </c>
      <c r="DF7" s="36">
        <v>82.9</v>
      </c>
      <c r="DG7" s="36">
        <v>81.28</v>
      </c>
      <c r="DH7" s="36" t="s">
        <v>101</v>
      </c>
      <c r="DI7" s="36">
        <v>1.82</v>
      </c>
      <c r="DJ7" s="36">
        <v>3.59</v>
      </c>
      <c r="DK7" s="36">
        <v>7.44</v>
      </c>
      <c r="DL7" s="36">
        <v>9.98</v>
      </c>
      <c r="DM7" s="36" t="s">
        <v>101</v>
      </c>
      <c r="DN7" s="36">
        <v>12.99</v>
      </c>
      <c r="DO7" s="36">
        <v>13.6</v>
      </c>
      <c r="DP7" s="36">
        <v>22.34</v>
      </c>
      <c r="DQ7" s="36">
        <v>22.79</v>
      </c>
      <c r="DR7" s="36">
        <v>22.75</v>
      </c>
      <c r="DS7" s="36" t="s">
        <v>101</v>
      </c>
      <c r="DT7" s="36">
        <v>0</v>
      </c>
      <c r="DU7" s="36">
        <v>0</v>
      </c>
      <c r="DV7" s="36">
        <v>0</v>
      </c>
      <c r="DW7" s="36">
        <v>0</v>
      </c>
      <c r="DX7" s="36" t="s">
        <v>101</v>
      </c>
      <c r="DY7" s="36">
        <v>0</v>
      </c>
      <c r="DZ7" s="36">
        <v>0</v>
      </c>
      <c r="EA7" s="36">
        <v>0</v>
      </c>
      <c r="EB7" s="36">
        <v>0.04</v>
      </c>
      <c r="EC7" s="36">
        <v>0.03</v>
      </c>
      <c r="ED7" s="36" t="s">
        <v>101</v>
      </c>
      <c r="EE7" s="36">
        <v>0</v>
      </c>
      <c r="EF7" s="36">
        <v>0</v>
      </c>
      <c r="EG7" s="36">
        <v>0</v>
      </c>
      <c r="EH7" s="36">
        <v>0.1</v>
      </c>
      <c r="EI7" s="36" t="s">
        <v>101</v>
      </c>
      <c r="EJ7" s="36">
        <v>0.11</v>
      </c>
      <c r="EK7" s="36">
        <v>0.05</v>
      </c>
      <c r="EL7" s="36">
        <v>0.04</v>
      </c>
      <c r="EM7" s="36">
        <v>7.0000000000000007E-2</v>
      </c>
      <c r="EN7" s="36">
        <v>0.1</v>
      </c>
    </row>
    <row r="8" spans="1:14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row>
    <row r="9" spans="1:147">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7">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2017-02-16T05:34:08Z</cp:lastPrinted>
  <dcterms:created xsi:type="dcterms:W3CDTF">2017-02-08T02:38:28Z</dcterms:created>
  <dcterms:modified xsi:type="dcterms:W3CDTF">2017-02-16T05:34:11Z</dcterms:modified>
  <cp:category/>
</cp:coreProperties>
</file>