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64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T6" i="5"/>
  <c r="AI10" i="4" s="1"/>
  <c r="S6" i="5"/>
  <c r="AY8" i="4" s="1"/>
  <c r="R6" i="5"/>
  <c r="AQ8" i="4" s="1"/>
  <c r="Q6" i="5"/>
  <c r="P6" i="5"/>
  <c r="O6" i="5"/>
  <c r="N6" i="5"/>
  <c r="M6" i="5"/>
  <c r="L6" i="5"/>
  <c r="K6" i="5"/>
  <c r="R8" i="4" s="1"/>
  <c r="J6" i="5"/>
  <c r="J8" i="4" s="1"/>
  <c r="I6" i="5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Q10" i="4"/>
  <c r="Z10" i="4"/>
  <c r="R10" i="4"/>
  <c r="J10" i="4"/>
  <c r="B10" i="4"/>
  <c r="AI8" i="4"/>
  <c r="Z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<sst xmlns="http://schemas.openxmlformats.org/spreadsheetml/2006/main" count="218" uniqueCount="108">
  <si>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</si>
  <si>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</si>
  <si>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</si>
  <si>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</si>
  <si>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</si>
  <si>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</si>
  <si>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</si>
  <si>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</si>
  <si>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</si>
  <si>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</si>
  <si>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</si>
  <si>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</si>
  <si>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</si>
  <si>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</si>
  <si>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</si>
  <si>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</si>
  <si>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</si>
  <si>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</si>
  <si>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</si>
  <si>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</si>
  <si>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</si>
  <si>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</si>
  <si>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</si>
  <si>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</si>
  <si>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</si>
  <si>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</si>
  <si>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</si>
  <si>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</si>
  <si>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</si>
  <si>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</si>
  <si>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</si>
  <si>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</si>
  <si>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</si>
  <si>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</si>
  <si>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</si>
  <si>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</si>
  <si>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</si>
  <si>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</si>
  <si>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</si>
  <si>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</si>
  <si>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</si>
  <si>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</si>
  <si>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</si>
  <si>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</si>
  <si>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</si>
  <si>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</si>
  <si>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</si>
  <si>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</si>
  <si>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</si>
  <si>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</si>
  <si>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</si>
  <si>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</si>
  <si>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</si>
  <si>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</si>
  <si>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</si>
  <si>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</si>
  <si>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</si>
  <si>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</si>
  <si>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</si>
  <si>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</si>
  <si>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</si>
  <si>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</si>
  <si>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</si>
  <si>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</si>
  <si>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</si>
  <si>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</si>
  <si>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</si>
  <si>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</si>
  <si>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</si>
  <si>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</si>
  <si>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</si>
  <si>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</si>
  <si>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</si>
  <si>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</si>
  <si>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</si>
  <si>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</si>
  <si>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</si>
  <si>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</si>
  <si>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</si>
  <si>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</si>
  <si>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</si>
  <si>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</si>
  <si>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</si>
  <si>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</si>
  <si>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</si>
  <si>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</si>
  <si>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</si>
  <si>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</si>
  <si>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</si>
  <si>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</si>
  <si>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</si>
  <si>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</si>
  <si>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</si>
  <si>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山形県　大石田町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</si>
  <si>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</si>
  <si>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</si>
  <si>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</si>
  <si>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</si>
  <si>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</si>
  <si>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</si>
  <si>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</si>
  <si>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</si>
  <si>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</si>
  <si>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</si>
  <si>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</si>
  <si>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平成28年度に水源地導水管布設替工事を実施した。また、低区の配水池周辺の環境整備を行い、施設の老朽化対策を行った。</t>
    <rPh sb="1" eb="3">
      <t>ヘイセイ</t>
    </rPh>
    <rPh sb="5" eb="6">
      <t>ネン</t>
    </rPh>
    <rPh sb="6" eb="7">
      <t>ド</t>
    </rPh>
    <rPh sb="8" eb="11">
      <t>スイゲンチ</t>
    </rPh>
    <rPh sb="11" eb="13">
      <t>ドウスイ</t>
    </rPh>
    <rPh sb="13" eb="14">
      <t>カン</t>
    </rPh>
    <rPh sb="14" eb="16">
      <t>フセツ</t>
    </rPh>
    <rPh sb="16" eb="17">
      <t>タイ</t>
    </rPh>
    <rPh sb="17" eb="19">
      <t>コウジ</t>
    </rPh>
    <rPh sb="20" eb="22">
      <t>ジッシ</t>
    </rPh>
    <rPh sb="28" eb="30">
      <t>テイク</t>
    </rPh>
    <rPh sb="31" eb="34">
      <t>ハイスイチ</t>
    </rPh>
    <rPh sb="34" eb="36">
      <t>シュウヘン</t>
    </rPh>
    <rPh sb="37" eb="39">
      <t>カンキョウ</t>
    </rPh>
    <rPh sb="39" eb="41">
      <t>セイビ</t>
    </rPh>
    <rPh sb="42" eb="43">
      <t>オコナ</t>
    </rPh>
    <rPh sb="45" eb="47">
      <t>シセツ</t>
    </rPh>
    <rPh sb="48" eb="51">
      <t>ロウキュウカ</t>
    </rPh>
    <rPh sb="51" eb="53">
      <t>タイサク</t>
    </rPh>
    <rPh sb="54" eb="55">
      <t>オコナ</t>
    </rPh>
    <phoneticPr fontId="4"/>
  </si>
  <si>
    <t>　工事に係る支出増に伴い、収益的収支比率が悪化してしまうことが予想される。施設の定期的な点検等により、修繕等の費用を抑えるなどの対策を行い、経営を維持していく。</t>
    <rPh sb="1" eb="3">
      <t>コウジ</t>
    </rPh>
    <rPh sb="4" eb="5">
      <t>カカ</t>
    </rPh>
    <rPh sb="6" eb="8">
      <t>シシュツ</t>
    </rPh>
    <rPh sb="8" eb="9">
      <t>ゾウ</t>
    </rPh>
    <rPh sb="10" eb="11">
      <t>トモナ</t>
    </rPh>
    <rPh sb="13" eb="16">
      <t>シュウエキテキ</t>
    </rPh>
    <rPh sb="16" eb="18">
      <t>シュウシ</t>
    </rPh>
    <rPh sb="18" eb="20">
      <t>ヒリツ</t>
    </rPh>
    <rPh sb="21" eb="23">
      <t>アッカ</t>
    </rPh>
    <rPh sb="31" eb="33">
      <t>ヨソウ</t>
    </rPh>
    <rPh sb="37" eb="39">
      <t>シセツ</t>
    </rPh>
    <rPh sb="40" eb="43">
      <t>テイキテキ</t>
    </rPh>
    <rPh sb="44" eb="46">
      <t>テンケン</t>
    </rPh>
    <rPh sb="46" eb="47">
      <t>トウ</t>
    </rPh>
    <rPh sb="51" eb="53">
      <t>シュウゼン</t>
    </rPh>
    <rPh sb="53" eb="54">
      <t>トウ</t>
    </rPh>
    <rPh sb="55" eb="57">
      <t>ヒヨウ</t>
    </rPh>
    <rPh sb="58" eb="59">
      <t>オサ</t>
    </rPh>
    <rPh sb="64" eb="66">
      <t>タイサク</t>
    </rPh>
    <rPh sb="67" eb="68">
      <t>オコナ</t>
    </rPh>
    <rPh sb="70" eb="72">
      <t>ケイエイ</t>
    </rPh>
    <rPh sb="73" eb="75">
      <t>イジ</t>
    </rPh>
    <phoneticPr fontId="4"/>
  </si>
  <si>
    <t>・水源が、湧水・自然流下で、塩素殺菌のみで消毒が済んでいるため、ろ過浄水等の施設はいまのところ必要としない。そのため、浄水施設を増やす必要はなく、既存の施設の保守管理で済んでいる。　　　　　　　　　　　　　　　　・地区民の水道料納入に対する意識も高く、これまで水道料金の未納はない。　　　　　　　　　　　　　　　　　・ここ５年間は、有収率が平均より高い数値で維持している。　　　　　　　　　　　　　　　　　　　　　　　　・単年度の収支が100％未満であるが、経営改善に向けて、見直し等の取り組みを行っていく。</t>
    <rPh sb="1" eb="3">
      <t>スイゲン</t>
    </rPh>
    <rPh sb="5" eb="7">
      <t>ユウスイ</t>
    </rPh>
    <rPh sb="8" eb="10">
      <t>シゼン</t>
    </rPh>
    <rPh sb="10" eb="12">
      <t>リュウカ</t>
    </rPh>
    <rPh sb="14" eb="16">
      <t>エンソ</t>
    </rPh>
    <rPh sb="16" eb="18">
      <t>サッキン</t>
    </rPh>
    <rPh sb="21" eb="23">
      <t>ショウドク</t>
    </rPh>
    <rPh sb="24" eb="25">
      <t>ス</t>
    </rPh>
    <rPh sb="33" eb="34">
      <t>カ</t>
    </rPh>
    <rPh sb="34" eb="36">
      <t>ジョウスイ</t>
    </rPh>
    <rPh sb="36" eb="37">
      <t>トウ</t>
    </rPh>
    <rPh sb="38" eb="40">
      <t>シセツ</t>
    </rPh>
    <rPh sb="47" eb="49">
      <t>ヒツヨウ</t>
    </rPh>
    <rPh sb="59" eb="61">
      <t>ジョウスイ</t>
    </rPh>
    <rPh sb="61" eb="63">
      <t>シセツ</t>
    </rPh>
    <rPh sb="64" eb="65">
      <t>フ</t>
    </rPh>
    <rPh sb="67" eb="69">
      <t>ヒツヨウ</t>
    </rPh>
    <rPh sb="73" eb="75">
      <t>キゾン</t>
    </rPh>
    <rPh sb="76" eb="78">
      <t>シセツ</t>
    </rPh>
    <rPh sb="79" eb="81">
      <t>ホシュ</t>
    </rPh>
    <rPh sb="81" eb="83">
      <t>カンリ</t>
    </rPh>
    <rPh sb="84" eb="85">
      <t>ス</t>
    </rPh>
    <rPh sb="107" eb="109">
      <t>チク</t>
    </rPh>
    <rPh sb="109" eb="110">
      <t>ミン</t>
    </rPh>
    <rPh sb="111" eb="114">
      <t>スイドウリョウ</t>
    </rPh>
    <rPh sb="114" eb="116">
      <t>ノウニュウ</t>
    </rPh>
    <rPh sb="117" eb="118">
      <t>タイ</t>
    </rPh>
    <rPh sb="120" eb="122">
      <t>イシキ</t>
    </rPh>
    <rPh sb="123" eb="124">
      <t>タカ</t>
    </rPh>
    <rPh sb="130" eb="132">
      <t>スイドウ</t>
    </rPh>
    <rPh sb="132" eb="134">
      <t>リョウキン</t>
    </rPh>
    <rPh sb="135" eb="137">
      <t>ミノウ</t>
    </rPh>
    <rPh sb="162" eb="164">
      <t>ネンカン</t>
    </rPh>
    <rPh sb="166" eb="168">
      <t>ユウシュウ</t>
    </rPh>
    <rPh sb="168" eb="169">
      <t>リツ</t>
    </rPh>
    <rPh sb="170" eb="172">
      <t>ヘイキン</t>
    </rPh>
    <rPh sb="174" eb="175">
      <t>タカ</t>
    </rPh>
    <rPh sb="176" eb="178">
      <t>スウチ</t>
    </rPh>
    <rPh sb="179" eb="181">
      <t>イジ</t>
    </rPh>
    <rPh sb="211" eb="214">
      <t>タンネンド</t>
    </rPh>
    <rPh sb="215" eb="217">
      <t>シュウシ</t>
    </rPh>
    <rPh sb="222" eb="224">
      <t>ミマン</t>
    </rPh>
    <rPh sb="229" eb="231">
      <t>ケイエイ</t>
    </rPh>
    <rPh sb="231" eb="233">
      <t>カイゼン</t>
    </rPh>
    <rPh sb="234" eb="235">
      <t>ム</t>
    </rPh>
    <rPh sb="238" eb="240">
      <t>ミナオ</t>
    </rPh>
    <rPh sb="241" eb="242">
      <t>トウ</t>
    </rPh>
    <rPh sb="243" eb="244">
      <t>ト</t>
    </rPh>
    <rPh sb="245" eb="246">
      <t>ク</t>
    </rPh>
    <rPh sb="248" eb="249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</si>
</sst>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35616"/>
        <c:axId val="85937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0.37</c:v>
                </c:pt>
                <c:pt idx="2">
                  <c:v>0.7</c:v>
                </c:pt>
                <c:pt idx="3">
                  <c:v>0.91</c:v>
                </c:pt>
                <c:pt idx="4">
                  <c:v>1.26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35616"/>
        <c:axId val="85937536"/>
      </c:lineChart>
      <c:dateAx>
        <c:axId val="85935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937536"/>
        <c:crosses val="autoZero"/>
        <c:auto val="1"/>
        <c:lblOffset val="100"/>
        <c:baseTimeUnit val="years"/>
      </c:dateAx>
      <c:valAx>
        <c:axId val="85937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935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26.52</c:v>
                </c:pt>
                <c:pt idx="1">
                  <c:v>26.51</c:v>
                </c:pt>
                <c:pt idx="2">
                  <c:v>26.04</c:v>
                </c:pt>
                <c:pt idx="3">
                  <c:v>26.96</c:v>
                </c:pt>
                <c:pt idx="4">
                  <c:v>25.79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533440"/>
        <c:axId val="87556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50.66</c:v>
                </c:pt>
                <c:pt idx="1">
                  <c:v>51.11</c:v>
                </c:pt>
                <c:pt idx="2">
                  <c:v>50.49</c:v>
                </c:pt>
                <c:pt idx="3">
                  <c:v>48.36</c:v>
                </c:pt>
                <c:pt idx="4">
                  <c:v>48.7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33440"/>
        <c:axId val="87556096"/>
      </c:lineChart>
      <c:dateAx>
        <c:axId val="87533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556096"/>
        <c:crosses val="autoZero"/>
        <c:auto val="1"/>
        <c:lblOffset val="100"/>
        <c:baseTimeUnit val="years"/>
      </c:dateAx>
      <c:valAx>
        <c:axId val="87556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533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91.76</c:v>
                </c:pt>
                <c:pt idx="1">
                  <c:v>91.73</c:v>
                </c:pt>
                <c:pt idx="2">
                  <c:v>91.58</c:v>
                </c:pt>
                <c:pt idx="3">
                  <c:v>91.87</c:v>
                </c:pt>
                <c:pt idx="4">
                  <c:v>91.53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582208"/>
        <c:axId val="87584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74.13</c:v>
                </c:pt>
                <c:pt idx="1">
                  <c:v>74.16</c:v>
                </c:pt>
                <c:pt idx="2">
                  <c:v>74.209999999999994</c:v>
                </c:pt>
                <c:pt idx="3">
                  <c:v>75.239999999999995</c:v>
                </c:pt>
                <c:pt idx="4">
                  <c:v>74.959999999999994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82208"/>
        <c:axId val="87584128"/>
      </c:lineChart>
      <c:dateAx>
        <c:axId val="87582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584128"/>
        <c:crosses val="autoZero"/>
        <c:auto val="1"/>
        <c:lblOffset val="100"/>
        <c:baseTimeUnit val="years"/>
      </c:dateAx>
      <c:valAx>
        <c:axId val="87584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582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87.24</c:v>
                </c:pt>
                <c:pt idx="1">
                  <c:v>87.85</c:v>
                </c:pt>
                <c:pt idx="2">
                  <c:v>79.11</c:v>
                </c:pt>
                <c:pt idx="3">
                  <c:v>84.75</c:v>
                </c:pt>
                <c:pt idx="4">
                  <c:v>77.86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88480"/>
        <c:axId val="85990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68.61</c:v>
                </c:pt>
                <c:pt idx="1">
                  <c:v>70.760000000000005</c:v>
                </c:pt>
                <c:pt idx="2">
                  <c:v>71.66</c:v>
                </c:pt>
                <c:pt idx="3">
                  <c:v>73.06</c:v>
                </c:pt>
                <c:pt idx="4">
                  <c:v>72.03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88480"/>
        <c:axId val="85990400"/>
      </c:lineChart>
      <c:dateAx>
        <c:axId val="85988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990400"/>
        <c:crosses val="autoZero"/>
        <c:auto val="1"/>
        <c:lblOffset val="100"/>
        <c:baseTimeUnit val="years"/>
      </c:dateAx>
      <c:valAx>
        <c:axId val="85990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988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029056"/>
        <c:axId val="86030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29056"/>
        <c:axId val="86030976"/>
      </c:lineChart>
      <c:dateAx>
        <c:axId val="86029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030976"/>
        <c:crosses val="autoZero"/>
        <c:auto val="1"/>
        <c:lblOffset val="100"/>
        <c:baseTimeUnit val="years"/>
      </c:dateAx>
      <c:valAx>
        <c:axId val="86030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029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314816"/>
        <c:axId val="87316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14816"/>
        <c:axId val="87316736"/>
      </c:lineChart>
      <c:dateAx>
        <c:axId val="87314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316736"/>
        <c:crosses val="autoZero"/>
        <c:auto val="1"/>
        <c:lblOffset val="100"/>
        <c:baseTimeUnit val="years"/>
      </c:dateAx>
      <c:valAx>
        <c:axId val="87316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314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351680"/>
        <c:axId val="87353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51680"/>
        <c:axId val="87353600"/>
      </c:lineChart>
      <c:dateAx>
        <c:axId val="87351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353600"/>
        <c:crosses val="autoZero"/>
        <c:auto val="1"/>
        <c:lblOffset val="100"/>
        <c:baseTimeUnit val="years"/>
      </c:dateAx>
      <c:valAx>
        <c:axId val="87353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351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396352"/>
        <c:axId val="87398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96352"/>
        <c:axId val="87398272"/>
      </c:lineChart>
      <c:dateAx>
        <c:axId val="87396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398272"/>
        <c:crosses val="autoZero"/>
        <c:auto val="1"/>
        <c:lblOffset val="100"/>
        <c:baseTimeUnit val="years"/>
      </c:dateAx>
      <c:valAx>
        <c:axId val="87398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396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1787.44</c:v>
                </c:pt>
                <c:pt idx="1">
                  <c:v>1716.14</c:v>
                </c:pt>
                <c:pt idx="2">
                  <c:v>1612.04</c:v>
                </c:pt>
                <c:pt idx="3">
                  <c:v>1404.22</c:v>
                </c:pt>
                <c:pt idx="4">
                  <c:v>1315.18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16192"/>
        <c:axId val="8769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1442.51</c:v>
                </c:pt>
                <c:pt idx="1">
                  <c:v>1496.15</c:v>
                </c:pt>
                <c:pt idx="2">
                  <c:v>1462.56</c:v>
                </c:pt>
                <c:pt idx="3">
                  <c:v>1486.62</c:v>
                </c:pt>
                <c:pt idx="4">
                  <c:v>1510.14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16192"/>
        <c:axId val="87692800"/>
      </c:lineChart>
      <c:dateAx>
        <c:axId val="8741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692800"/>
        <c:crosses val="autoZero"/>
        <c:auto val="1"/>
        <c:lblOffset val="100"/>
        <c:baseTimeUnit val="years"/>
      </c:dateAx>
      <c:valAx>
        <c:axId val="8769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41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54.75</c:v>
                </c:pt>
                <c:pt idx="1">
                  <c:v>53.67</c:v>
                </c:pt>
                <c:pt idx="2">
                  <c:v>49.33</c:v>
                </c:pt>
                <c:pt idx="3">
                  <c:v>55.55</c:v>
                </c:pt>
                <c:pt idx="4">
                  <c:v>51.32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27104"/>
        <c:axId val="87737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33.299999999999997</c:v>
                </c:pt>
                <c:pt idx="1">
                  <c:v>33.01</c:v>
                </c:pt>
                <c:pt idx="2">
                  <c:v>32.39</c:v>
                </c:pt>
                <c:pt idx="3">
                  <c:v>24.39</c:v>
                </c:pt>
                <c:pt idx="4">
                  <c:v>22.67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27104"/>
        <c:axId val="87737472"/>
      </c:lineChart>
      <c:dateAx>
        <c:axId val="87727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737472"/>
        <c:crosses val="autoZero"/>
        <c:auto val="1"/>
        <c:lblOffset val="100"/>
        <c:baseTimeUnit val="years"/>
      </c:dateAx>
      <c:valAx>
        <c:axId val="87737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727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386.44</c:v>
                </c:pt>
                <c:pt idx="1">
                  <c:v>390.2</c:v>
                </c:pt>
                <c:pt idx="2">
                  <c:v>434.57</c:v>
                </c:pt>
                <c:pt idx="3">
                  <c:v>400.35</c:v>
                </c:pt>
                <c:pt idx="4">
                  <c:v>451.53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501056"/>
        <c:axId val="87503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526.57000000000005</c:v>
                </c:pt>
                <c:pt idx="1">
                  <c:v>523.08000000000004</c:v>
                </c:pt>
                <c:pt idx="2">
                  <c:v>530.83000000000004</c:v>
                </c:pt>
                <c:pt idx="3">
                  <c:v>734.18</c:v>
                </c:pt>
                <c:pt idx="4">
                  <c:v>789.62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01056"/>
        <c:axId val="87503232"/>
      </c:lineChart>
      <c:dateAx>
        <c:axId val="87501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503232"/>
        <c:crosses val="autoZero"/>
        <c:auto val="1"/>
        <c:lblOffset val="100"/>
        <c:baseTimeUnit val="years"/>
      </c:dateAx>
      <c:valAx>
        <c:axId val="87503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501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C1" zoomScale="90" zoomScaleNormal="9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山形県　大石田町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3"/>
      <c r="D7" s="43"/>
      <c r="E7" s="43"/>
      <c r="F7" s="43"/>
      <c r="G7" s="43"/>
      <c r="H7" s="43"/>
      <c r="I7" s="44"/>
      <c r="J7" s="42" t="s">
        <v>2</v>
      </c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4"/>
      <c r="Z7" s="42" t="s">
        <v>4</v>
      </c>
      <c r="AA7" s="43"/>
      <c r="AB7" s="43"/>
      <c r="AC7" s="43"/>
      <c r="AD7" s="43"/>
      <c r="AE7" s="43"/>
      <c r="AF7" s="43"/>
      <c r="AG7" s="44"/>
      <c r="AH7" s="3"/>
      <c r="AI7" s="42" t="s">
        <v>5</v>
      </c>
      <c r="AJ7" s="43"/>
      <c r="AK7" s="43"/>
      <c r="AL7" s="43"/>
      <c r="AM7" s="43"/>
      <c r="AN7" s="43"/>
      <c r="AO7" s="43"/>
      <c r="AP7" s="44"/>
      <c r="AQ7" s="45" t="s">
        <v>6</v>
      </c>
      <c r="AR7" s="45"/>
      <c r="AS7" s="45"/>
      <c r="AT7" s="45"/>
      <c r="AU7" s="45"/>
      <c r="AV7" s="45"/>
      <c r="AW7" s="45"/>
      <c r="AX7" s="45"/>
      <c r="AY7" s="45" t="s">
        <v>7</v>
      </c>
      <c r="AZ7" s="45"/>
      <c r="BA7" s="45"/>
      <c r="BB7" s="45"/>
      <c r="BC7" s="45"/>
      <c r="BD7" s="45"/>
      <c r="BE7" s="45"/>
      <c r="BF7" s="45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1" t="str">
        <f>データ!I6</f>
        <v>法非適用</v>
      </c>
      <c r="C8" s="52"/>
      <c r="D8" s="52"/>
      <c r="E8" s="52"/>
      <c r="F8" s="52"/>
      <c r="G8" s="52"/>
      <c r="H8" s="52"/>
      <c r="I8" s="53"/>
      <c r="J8" s="51" t="str">
        <f>データ!J6</f>
        <v>水道事業</v>
      </c>
      <c r="K8" s="52"/>
      <c r="L8" s="52"/>
      <c r="M8" s="52"/>
      <c r="N8" s="52"/>
      <c r="O8" s="52"/>
      <c r="P8" s="52"/>
      <c r="Q8" s="53"/>
      <c r="R8" s="51" t="str">
        <f>データ!K6</f>
        <v>簡易水道事業</v>
      </c>
      <c r="S8" s="52"/>
      <c r="T8" s="52"/>
      <c r="U8" s="52"/>
      <c r="V8" s="52"/>
      <c r="W8" s="52"/>
      <c r="X8" s="52"/>
      <c r="Y8" s="53"/>
      <c r="Z8" s="51" t="str">
        <f>データ!L6</f>
        <v>D4</v>
      </c>
      <c r="AA8" s="52"/>
      <c r="AB8" s="52"/>
      <c r="AC8" s="52"/>
      <c r="AD8" s="52"/>
      <c r="AE8" s="52"/>
      <c r="AF8" s="52"/>
      <c r="AG8" s="53"/>
      <c r="AH8" s="3"/>
      <c r="AI8" s="54">
        <f>データ!Q6</f>
        <v>7592</v>
      </c>
      <c r="AJ8" s="55"/>
      <c r="AK8" s="55"/>
      <c r="AL8" s="55"/>
      <c r="AM8" s="55"/>
      <c r="AN8" s="55"/>
      <c r="AO8" s="55"/>
      <c r="AP8" s="56"/>
      <c r="AQ8" s="46">
        <f>データ!R6</f>
        <v>79.540000000000006</v>
      </c>
      <c r="AR8" s="46"/>
      <c r="AS8" s="46"/>
      <c r="AT8" s="46"/>
      <c r="AU8" s="46"/>
      <c r="AV8" s="46"/>
      <c r="AW8" s="46"/>
      <c r="AX8" s="46"/>
      <c r="AY8" s="46">
        <f>データ!S6</f>
        <v>95.45</v>
      </c>
      <c r="AZ8" s="46"/>
      <c r="BA8" s="46"/>
      <c r="BB8" s="46"/>
      <c r="BC8" s="46"/>
      <c r="BD8" s="46"/>
      <c r="BE8" s="46"/>
      <c r="BF8" s="46"/>
      <c r="BG8" s="3"/>
      <c r="BH8" s="3"/>
      <c r="BI8" s="3"/>
      <c r="BJ8" s="3"/>
      <c r="BK8" s="3"/>
      <c r="BL8" s="47" t="s">
        <v>9</v>
      </c>
      <c r="BM8" s="4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5" t="s">
        <v>11</v>
      </c>
      <c r="C9" s="45"/>
      <c r="D9" s="45"/>
      <c r="E9" s="45"/>
      <c r="F9" s="45"/>
      <c r="G9" s="45"/>
      <c r="H9" s="45"/>
      <c r="I9" s="45"/>
      <c r="J9" s="45" t="s">
        <v>12</v>
      </c>
      <c r="K9" s="45"/>
      <c r="L9" s="45"/>
      <c r="M9" s="45"/>
      <c r="N9" s="45"/>
      <c r="O9" s="45"/>
      <c r="P9" s="45"/>
      <c r="Q9" s="45"/>
      <c r="R9" s="45" t="s">
        <v>13</v>
      </c>
      <c r="S9" s="45"/>
      <c r="T9" s="45"/>
      <c r="U9" s="45"/>
      <c r="V9" s="45"/>
      <c r="W9" s="45"/>
      <c r="X9" s="45"/>
      <c r="Y9" s="45"/>
      <c r="Z9" s="45" t="s">
        <v>14</v>
      </c>
      <c r="AA9" s="45"/>
      <c r="AB9" s="45"/>
      <c r="AC9" s="45"/>
      <c r="AD9" s="45"/>
      <c r="AE9" s="45"/>
      <c r="AF9" s="45"/>
      <c r="AG9" s="45"/>
      <c r="AH9" s="3"/>
      <c r="AI9" s="45" t="s">
        <v>15</v>
      </c>
      <c r="AJ9" s="45"/>
      <c r="AK9" s="45"/>
      <c r="AL9" s="45"/>
      <c r="AM9" s="45"/>
      <c r="AN9" s="45"/>
      <c r="AO9" s="45"/>
      <c r="AP9" s="45"/>
      <c r="AQ9" s="45" t="s">
        <v>16</v>
      </c>
      <c r="AR9" s="45"/>
      <c r="AS9" s="45"/>
      <c r="AT9" s="45"/>
      <c r="AU9" s="45"/>
      <c r="AV9" s="45"/>
      <c r="AW9" s="45"/>
      <c r="AX9" s="45"/>
      <c r="AY9" s="45" t="s">
        <v>17</v>
      </c>
      <c r="AZ9" s="45"/>
      <c r="BA9" s="45"/>
      <c r="BB9" s="45"/>
      <c r="BC9" s="45"/>
      <c r="BD9" s="45"/>
      <c r="BE9" s="45"/>
      <c r="BF9" s="45"/>
      <c r="BG9" s="3"/>
      <c r="BH9" s="3"/>
      <c r="BI9" s="3"/>
      <c r="BJ9" s="3"/>
      <c r="BK9" s="3"/>
      <c r="BL9" s="49" t="s">
        <v>18</v>
      </c>
      <c r="BM9" s="5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6" t="str">
        <f>データ!M6</f>
        <v>-</v>
      </c>
      <c r="C10" s="46"/>
      <c r="D10" s="46"/>
      <c r="E10" s="46"/>
      <c r="F10" s="46"/>
      <c r="G10" s="46"/>
      <c r="H10" s="46"/>
      <c r="I10" s="46"/>
      <c r="J10" s="46" t="str">
        <f>データ!N6</f>
        <v>該当数値なし</v>
      </c>
      <c r="K10" s="46"/>
      <c r="L10" s="46"/>
      <c r="M10" s="46"/>
      <c r="N10" s="46"/>
      <c r="O10" s="46"/>
      <c r="P10" s="46"/>
      <c r="Q10" s="46"/>
      <c r="R10" s="46">
        <f>データ!O6</f>
        <v>1.23</v>
      </c>
      <c r="S10" s="46"/>
      <c r="T10" s="46"/>
      <c r="U10" s="46"/>
      <c r="V10" s="46"/>
      <c r="W10" s="46"/>
      <c r="X10" s="46"/>
      <c r="Y10" s="46"/>
      <c r="Z10" s="80">
        <f>データ!P6</f>
        <v>4320</v>
      </c>
      <c r="AA10" s="80"/>
      <c r="AB10" s="80"/>
      <c r="AC10" s="80"/>
      <c r="AD10" s="80"/>
      <c r="AE10" s="80"/>
      <c r="AF10" s="80"/>
      <c r="AG10" s="80"/>
      <c r="AH10" s="2"/>
      <c r="AI10" s="80">
        <f>データ!T6</f>
        <v>93</v>
      </c>
      <c r="AJ10" s="80"/>
      <c r="AK10" s="80"/>
      <c r="AL10" s="80"/>
      <c r="AM10" s="80"/>
      <c r="AN10" s="80"/>
      <c r="AO10" s="80"/>
      <c r="AP10" s="80"/>
      <c r="AQ10" s="46">
        <f>データ!U6</f>
        <v>0.74</v>
      </c>
      <c r="AR10" s="46"/>
      <c r="AS10" s="46"/>
      <c r="AT10" s="46"/>
      <c r="AU10" s="46"/>
      <c r="AV10" s="46"/>
      <c r="AW10" s="46"/>
      <c r="AX10" s="46"/>
      <c r="AY10" s="46">
        <f>データ!V6</f>
        <v>125.68</v>
      </c>
      <c r="AZ10" s="46"/>
      <c r="BA10" s="46"/>
      <c r="BB10" s="46"/>
      <c r="BC10" s="46"/>
      <c r="BD10" s="46"/>
      <c r="BE10" s="46"/>
      <c r="BF10" s="46"/>
      <c r="BG10" s="3"/>
      <c r="BH10" s="3"/>
      <c r="BI10" s="3"/>
      <c r="BJ10" s="2"/>
      <c r="BK10" s="2"/>
      <c r="BL10" s="64" t="s">
        <v>20</v>
      </c>
      <c r="BM10" s="65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22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>
      <c r="A14" s="2"/>
      <c r="B14" s="68" t="s">
        <v>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74" t="s">
        <v>24</v>
      </c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6"/>
    </row>
    <row r="15" spans="1:78" ht="13.5" customHeight="1">
      <c r="A15" s="2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3"/>
      <c r="BK15" s="2"/>
      <c r="BL15" s="77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9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7" t="s">
        <v>107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16"/>
      <c r="C34" s="63" t="s">
        <v>25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9"/>
      <c r="R34" s="63" t="s">
        <v>26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9"/>
      <c r="AG34" s="63" t="s">
        <v>27</v>
      </c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19"/>
      <c r="AV34" s="63" t="s">
        <v>28</v>
      </c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18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1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9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9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19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18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4" t="s">
        <v>29</v>
      </c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6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7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9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7" t="s">
        <v>105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16"/>
      <c r="C56" s="63" t="s">
        <v>30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9"/>
      <c r="R56" s="63" t="s">
        <v>31</v>
      </c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19"/>
      <c r="AG56" s="63" t="s">
        <v>32</v>
      </c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19"/>
      <c r="AV56" s="63" t="s">
        <v>33</v>
      </c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18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16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9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19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19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18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71" t="s">
        <v>34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3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3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0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4" t="s">
        <v>35</v>
      </c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6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7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9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7" t="s">
        <v>106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>
      <c r="A79" s="2"/>
      <c r="B79" s="16"/>
      <c r="C79" s="63" t="s">
        <v>36</v>
      </c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19"/>
      <c r="V79" s="19"/>
      <c r="W79" s="63" t="s">
        <v>37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19"/>
      <c r="AP79" s="19"/>
      <c r="AQ79" s="63" t="s">
        <v>38</v>
      </c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17"/>
      <c r="BJ79" s="18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>
      <c r="A80" s="2"/>
      <c r="B80" s="16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19"/>
      <c r="V80" s="19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19"/>
      <c r="AP80" s="19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17"/>
      <c r="BJ80" s="18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63410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山形県　大石田町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D4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1.23</v>
      </c>
      <c r="P6" s="32">
        <f t="shared" si="3"/>
        <v>4320</v>
      </c>
      <c r="Q6" s="32">
        <f t="shared" si="3"/>
        <v>7592</v>
      </c>
      <c r="R6" s="32">
        <f t="shared" si="3"/>
        <v>79.540000000000006</v>
      </c>
      <c r="S6" s="32">
        <f t="shared" si="3"/>
        <v>95.45</v>
      </c>
      <c r="T6" s="32">
        <f t="shared" si="3"/>
        <v>93</v>
      </c>
      <c r="U6" s="32">
        <f t="shared" si="3"/>
        <v>0.74</v>
      </c>
      <c r="V6" s="32">
        <f t="shared" si="3"/>
        <v>125.68</v>
      </c>
      <c r="W6" s="33">
        <f>IF(W7="",NA(),W7)</f>
        <v>87.24</v>
      </c>
      <c r="X6" s="33">
        <f t="shared" ref="X6:AF6" si="4">IF(X7="",NA(),X7)</f>
        <v>87.85</v>
      </c>
      <c r="Y6" s="33">
        <f t="shared" si="4"/>
        <v>79.11</v>
      </c>
      <c r="Z6" s="33">
        <f t="shared" si="4"/>
        <v>84.75</v>
      </c>
      <c r="AA6" s="33">
        <f t="shared" si="4"/>
        <v>77.86</v>
      </c>
      <c r="AB6" s="33">
        <f t="shared" si="4"/>
        <v>68.61</v>
      </c>
      <c r="AC6" s="33">
        <f t="shared" si="4"/>
        <v>70.760000000000005</v>
      </c>
      <c r="AD6" s="33">
        <f t="shared" si="4"/>
        <v>71.66</v>
      </c>
      <c r="AE6" s="33">
        <f t="shared" si="4"/>
        <v>73.06</v>
      </c>
      <c r="AF6" s="33">
        <f t="shared" si="4"/>
        <v>72.03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1787.44</v>
      </c>
      <c r="BE6" s="33">
        <f t="shared" ref="BE6:BM6" si="7">IF(BE7="",NA(),BE7)</f>
        <v>1716.14</v>
      </c>
      <c r="BF6" s="33">
        <f t="shared" si="7"/>
        <v>1612.04</v>
      </c>
      <c r="BG6" s="33">
        <f t="shared" si="7"/>
        <v>1404.22</v>
      </c>
      <c r="BH6" s="33">
        <f t="shared" si="7"/>
        <v>1315.18</v>
      </c>
      <c r="BI6" s="33">
        <f t="shared" si="7"/>
        <v>1442.51</v>
      </c>
      <c r="BJ6" s="33">
        <f t="shared" si="7"/>
        <v>1496.15</v>
      </c>
      <c r="BK6" s="33">
        <f t="shared" si="7"/>
        <v>1462.56</v>
      </c>
      <c r="BL6" s="33">
        <f t="shared" si="7"/>
        <v>1486.62</v>
      </c>
      <c r="BM6" s="33">
        <f t="shared" si="7"/>
        <v>1510.14</v>
      </c>
      <c r="BN6" s="32" t="str">
        <f>IF(BN7="","",IF(BN7="-","【-】","【"&amp;SUBSTITUTE(TEXT(BN7,"#,##0.00"),"-","△")&amp;"】"))</f>
        <v>【1,242.90】</v>
      </c>
      <c r="BO6" s="33">
        <f>IF(BO7="",NA(),BO7)</f>
        <v>54.75</v>
      </c>
      <c r="BP6" s="33">
        <f t="shared" ref="BP6:BX6" si="8">IF(BP7="",NA(),BP7)</f>
        <v>53.67</v>
      </c>
      <c r="BQ6" s="33">
        <f t="shared" si="8"/>
        <v>49.33</v>
      </c>
      <c r="BR6" s="33">
        <f t="shared" si="8"/>
        <v>55.55</v>
      </c>
      <c r="BS6" s="33">
        <f t="shared" si="8"/>
        <v>51.32</v>
      </c>
      <c r="BT6" s="33">
        <f t="shared" si="8"/>
        <v>33.299999999999997</v>
      </c>
      <c r="BU6" s="33">
        <f t="shared" si="8"/>
        <v>33.01</v>
      </c>
      <c r="BV6" s="33">
        <f t="shared" si="8"/>
        <v>32.39</v>
      </c>
      <c r="BW6" s="33">
        <f t="shared" si="8"/>
        <v>24.39</v>
      </c>
      <c r="BX6" s="33">
        <f t="shared" si="8"/>
        <v>22.67</v>
      </c>
      <c r="BY6" s="32" t="str">
        <f>IF(BY7="","",IF(BY7="-","【-】","【"&amp;SUBSTITUTE(TEXT(BY7,"#,##0.00"),"-","△")&amp;"】"))</f>
        <v>【33.35】</v>
      </c>
      <c r="BZ6" s="33">
        <f>IF(BZ7="",NA(),BZ7)</f>
        <v>386.44</v>
      </c>
      <c r="CA6" s="33">
        <f t="shared" ref="CA6:CI6" si="9">IF(CA7="",NA(),CA7)</f>
        <v>390.2</v>
      </c>
      <c r="CB6" s="33">
        <f t="shared" si="9"/>
        <v>434.57</v>
      </c>
      <c r="CC6" s="33">
        <f t="shared" si="9"/>
        <v>400.35</v>
      </c>
      <c r="CD6" s="33">
        <f t="shared" si="9"/>
        <v>451.53</v>
      </c>
      <c r="CE6" s="33">
        <f t="shared" si="9"/>
        <v>526.57000000000005</v>
      </c>
      <c r="CF6" s="33">
        <f t="shared" si="9"/>
        <v>523.08000000000004</v>
      </c>
      <c r="CG6" s="33">
        <f t="shared" si="9"/>
        <v>530.83000000000004</v>
      </c>
      <c r="CH6" s="33">
        <f t="shared" si="9"/>
        <v>734.18</v>
      </c>
      <c r="CI6" s="33">
        <f t="shared" si="9"/>
        <v>789.62</v>
      </c>
      <c r="CJ6" s="32" t="str">
        <f>IF(CJ7="","",IF(CJ7="-","【-】","【"&amp;SUBSTITUTE(TEXT(CJ7,"#,##0.00"),"-","△")&amp;"】"))</f>
        <v>【524.69】</v>
      </c>
      <c r="CK6" s="33">
        <f>IF(CK7="",NA(),CK7)</f>
        <v>26.52</v>
      </c>
      <c r="CL6" s="33">
        <f t="shared" ref="CL6:CT6" si="10">IF(CL7="",NA(),CL7)</f>
        <v>26.51</v>
      </c>
      <c r="CM6" s="33">
        <f t="shared" si="10"/>
        <v>26.04</v>
      </c>
      <c r="CN6" s="33">
        <f t="shared" si="10"/>
        <v>26.96</v>
      </c>
      <c r="CO6" s="33">
        <f t="shared" si="10"/>
        <v>25.79</v>
      </c>
      <c r="CP6" s="33">
        <f t="shared" si="10"/>
        <v>50.66</v>
      </c>
      <c r="CQ6" s="33">
        <f t="shared" si="10"/>
        <v>51.11</v>
      </c>
      <c r="CR6" s="33">
        <f t="shared" si="10"/>
        <v>50.49</v>
      </c>
      <c r="CS6" s="33">
        <f t="shared" si="10"/>
        <v>48.36</v>
      </c>
      <c r="CT6" s="33">
        <f t="shared" si="10"/>
        <v>48.7</v>
      </c>
      <c r="CU6" s="32" t="str">
        <f>IF(CU7="","",IF(CU7="-","【-】","【"&amp;SUBSTITUTE(TEXT(CU7,"#,##0.00"),"-","△")&amp;"】"))</f>
        <v>【57.58】</v>
      </c>
      <c r="CV6" s="33">
        <f>IF(CV7="",NA(),CV7)</f>
        <v>91.76</v>
      </c>
      <c r="CW6" s="33">
        <f t="shared" ref="CW6:DE6" si="11">IF(CW7="",NA(),CW7)</f>
        <v>91.73</v>
      </c>
      <c r="CX6" s="33">
        <f t="shared" si="11"/>
        <v>91.58</v>
      </c>
      <c r="CY6" s="33">
        <f t="shared" si="11"/>
        <v>91.87</v>
      </c>
      <c r="CZ6" s="33">
        <f t="shared" si="11"/>
        <v>91.53</v>
      </c>
      <c r="DA6" s="33">
        <f t="shared" si="11"/>
        <v>74.13</v>
      </c>
      <c r="DB6" s="33">
        <f t="shared" si="11"/>
        <v>74.16</v>
      </c>
      <c r="DC6" s="33">
        <f t="shared" si="11"/>
        <v>74.209999999999994</v>
      </c>
      <c r="DD6" s="33">
        <f t="shared" si="11"/>
        <v>75.239999999999995</v>
      </c>
      <c r="DE6" s="33">
        <f t="shared" si="11"/>
        <v>74.959999999999994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0.61</v>
      </c>
      <c r="EI6" s="33">
        <f t="shared" si="14"/>
        <v>0.37</v>
      </c>
      <c r="EJ6" s="33">
        <f t="shared" si="14"/>
        <v>0.7</v>
      </c>
      <c r="EK6" s="33">
        <f t="shared" si="14"/>
        <v>0.91</v>
      </c>
      <c r="EL6" s="33">
        <f t="shared" si="14"/>
        <v>1.26</v>
      </c>
      <c r="EM6" s="32" t="str">
        <f>IF(EM7="","",IF(EM7="-","【-】","【"&amp;SUBSTITUTE(TEXT(EM7,"#,##0.00"),"-","△")&amp;"】"))</f>
        <v>【0.71】</v>
      </c>
    </row>
    <row r="7" spans="1:143" s="34" customFormat="1">
      <c r="A7" s="26"/>
      <c r="B7" s="35">
        <v>2015</v>
      </c>
      <c r="C7" s="35">
        <v>63410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1.23</v>
      </c>
      <c r="P7" s="36">
        <v>4320</v>
      </c>
      <c r="Q7" s="36">
        <v>7592</v>
      </c>
      <c r="R7" s="36">
        <v>79.540000000000006</v>
      </c>
      <c r="S7" s="36">
        <v>95.45</v>
      </c>
      <c r="T7" s="36">
        <v>93</v>
      </c>
      <c r="U7" s="36">
        <v>0.74</v>
      </c>
      <c r="V7" s="36">
        <v>125.68</v>
      </c>
      <c r="W7" s="36">
        <v>87.24</v>
      </c>
      <c r="X7" s="36">
        <v>87.85</v>
      </c>
      <c r="Y7" s="36">
        <v>79.11</v>
      </c>
      <c r="Z7" s="36">
        <v>84.75</v>
      </c>
      <c r="AA7" s="36">
        <v>77.86</v>
      </c>
      <c r="AB7" s="36">
        <v>68.61</v>
      </c>
      <c r="AC7" s="36">
        <v>70.760000000000005</v>
      </c>
      <c r="AD7" s="36">
        <v>71.66</v>
      </c>
      <c r="AE7" s="36">
        <v>73.06</v>
      </c>
      <c r="AF7" s="36">
        <v>72.03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1787.44</v>
      </c>
      <c r="BE7" s="36">
        <v>1716.14</v>
      </c>
      <c r="BF7" s="36">
        <v>1612.04</v>
      </c>
      <c r="BG7" s="36">
        <v>1404.22</v>
      </c>
      <c r="BH7" s="36">
        <v>1315.18</v>
      </c>
      <c r="BI7" s="36">
        <v>1442.51</v>
      </c>
      <c r="BJ7" s="36">
        <v>1496.15</v>
      </c>
      <c r="BK7" s="36">
        <v>1462.56</v>
      </c>
      <c r="BL7" s="36">
        <v>1486.62</v>
      </c>
      <c r="BM7" s="36">
        <v>1510.14</v>
      </c>
      <c r="BN7" s="36">
        <v>1242.9000000000001</v>
      </c>
      <c r="BO7" s="36">
        <v>54.75</v>
      </c>
      <c r="BP7" s="36">
        <v>53.67</v>
      </c>
      <c r="BQ7" s="36">
        <v>49.33</v>
      </c>
      <c r="BR7" s="36">
        <v>55.55</v>
      </c>
      <c r="BS7" s="36">
        <v>51.32</v>
      </c>
      <c r="BT7" s="36">
        <v>33.299999999999997</v>
      </c>
      <c r="BU7" s="36">
        <v>33.01</v>
      </c>
      <c r="BV7" s="36">
        <v>32.39</v>
      </c>
      <c r="BW7" s="36">
        <v>24.39</v>
      </c>
      <c r="BX7" s="36">
        <v>22.67</v>
      </c>
      <c r="BY7" s="36">
        <v>33.35</v>
      </c>
      <c r="BZ7" s="36">
        <v>386.44</v>
      </c>
      <c r="CA7" s="36">
        <v>390.2</v>
      </c>
      <c r="CB7" s="36">
        <v>434.57</v>
      </c>
      <c r="CC7" s="36">
        <v>400.35</v>
      </c>
      <c r="CD7" s="36">
        <v>451.53</v>
      </c>
      <c r="CE7" s="36">
        <v>526.57000000000005</v>
      </c>
      <c r="CF7" s="36">
        <v>523.08000000000004</v>
      </c>
      <c r="CG7" s="36">
        <v>530.83000000000004</v>
      </c>
      <c r="CH7" s="36">
        <v>734.18</v>
      </c>
      <c r="CI7" s="36">
        <v>789.62</v>
      </c>
      <c r="CJ7" s="36">
        <v>524.69000000000005</v>
      </c>
      <c r="CK7" s="36">
        <v>26.52</v>
      </c>
      <c r="CL7" s="36">
        <v>26.51</v>
      </c>
      <c r="CM7" s="36">
        <v>26.04</v>
      </c>
      <c r="CN7" s="36">
        <v>26.96</v>
      </c>
      <c r="CO7" s="36">
        <v>25.79</v>
      </c>
      <c r="CP7" s="36">
        <v>50.66</v>
      </c>
      <c r="CQ7" s="36">
        <v>51.11</v>
      </c>
      <c r="CR7" s="36">
        <v>50.49</v>
      </c>
      <c r="CS7" s="36">
        <v>48.36</v>
      </c>
      <c r="CT7" s="36">
        <v>48.7</v>
      </c>
      <c r="CU7" s="36">
        <v>57.58</v>
      </c>
      <c r="CV7" s="36">
        <v>91.76</v>
      </c>
      <c r="CW7" s="36">
        <v>91.73</v>
      </c>
      <c r="CX7" s="36">
        <v>91.58</v>
      </c>
      <c r="CY7" s="36">
        <v>91.87</v>
      </c>
      <c r="CZ7" s="36">
        <v>91.53</v>
      </c>
      <c r="DA7" s="36">
        <v>74.13</v>
      </c>
      <c r="DB7" s="36">
        <v>74.16</v>
      </c>
      <c r="DC7" s="36">
        <v>74.209999999999994</v>
      </c>
      <c r="DD7" s="36">
        <v>75.239999999999995</v>
      </c>
      <c r="DE7" s="36">
        <v>74.959999999999994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0.61</v>
      </c>
      <c r="EI7" s="36">
        <v>0.37</v>
      </c>
      <c r="EJ7" s="36">
        <v>0.7</v>
      </c>
      <c r="EK7" s="36">
        <v>0.91</v>
      </c>
      <c r="EL7" s="36">
        <v>1.26</v>
      </c>
      <c r="EM7" s="36">
        <v>0.71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U0102</cp:lastModifiedBy>
  <cp:lastPrinted>2017-02-14T05:15:39Z</cp:lastPrinted>
  <dcterms:created xsi:type="dcterms:W3CDTF">2016-12-02T02:16:07Z</dcterms:created>
  <dcterms:modified xsi:type="dcterms:W3CDTF">2017-02-14T05:16:15Z</dcterms:modified>
</cp:coreProperties>
</file>