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NAI28056\Documents\企業課２\調査・報告\庄内町\総務課\【H31.1.28迄】公営企業に係る「経営比較分析表」（平成29年度決算）の分析等について→H31.1.23財政係武田君へ提出済\"/>
    </mc:Choice>
  </mc:AlternateContent>
  <workbookProtection workbookAlgorithmName="SHA-512" workbookHashValue="Ql8gGMQKhmRmjgSW1y0WCx4BXOFAMrod9TNzdw7/+3CGIV7wRIWxCDujwn6YiRZiAbChyTF1U2FETp2fc+Z5zw==" workbookSaltValue="Z39sNFG9A4jguV6k89qAB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<sst xmlns="http://schemas.openxmlformats.org/spreadsheetml/2006/main" count="232" uniqueCount="120">
  <si>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</si>
  <si>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</si>
  <si>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</si>
  <si>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</si>
  <si>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</si>
  <si>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</si>
  <si>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</si>
  <si>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</si>
  <si>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</si>
  <si>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</si>
  <si>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</si>
  <si>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</si>
  <si>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</si>
  <si>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</si>
  <si>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</si>
  <si>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</si>
  <si>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</si>
  <si>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</si>
  <si>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</si>
  <si>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</si>
  <si>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</si>
  <si>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</si>
  <si>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</si>
  <si>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</si>
  <si>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</si>
  <si>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</si>
  <si>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</si>
  <si>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</si>
  <si>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</si>
  <si>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</si>
  <si>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</si>
  <si>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</si>
  <si>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</si>
  <si>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</si>
  <si>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</si>
  <si>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</si>
  <si>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</si>
  <si>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</si>
  <si>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</si>
  <si>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</si>
  <si>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</si>
  <si>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</si>
  <si>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</si>
  <si>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</si>
  <si>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</si>
  <si>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</si>
  <si>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</si>
  <si>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</si>
  <si>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</si>
  <si>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</si>
  <si>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</si>
  <si>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</si>
  <si>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</si>
  <si>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</si>
  <si>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</si>
  <si>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</si>
  <si>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</si>
  <si>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</si>
  <si>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</si>
  <si>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</si>
  <si>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</si>
  <si>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</si>
  <si>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</si>
  <si>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</si>
  <si>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</si>
  <si>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</si>
  <si>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</si>
  <si>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</si>
  <si>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</si>
  <si>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</si>
  <si>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</si>
  <si>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</si>
  <si>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</si>
  <si>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</si>
  <si>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</si>
  <si>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</si>
  <si>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</si>
  <si>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</si>
  <si>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</si>
  <si>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</si>
  <si>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</si>
  <si>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</si>
  <si>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</si>
  <si>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</si>
  <si>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</si>
  <si>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</si>
  <si>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</si>
  <si>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</si>
  <si>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</si>
  <si>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</si>
  <si>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</si>
  <si>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</si>
  <si>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</si>
  <si>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</si>
  <si>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</si>
  <si>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</si>
  <si>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</si>
  <si>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</si>
  <si>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</si>
  <si>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</si>
  <si>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</si>
  <si>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</si>
  <si>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</si>
  <si>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</si>
  <si>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</si>
  <si>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</si>
  <si>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</si>
  <si>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</si>
  <si>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</si>
  <si>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</si>
  <si>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</si>
  <si>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</si>
  <si>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</si>
  <si>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</si>
  <si>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</si>
  <si>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</si>
  <si>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</si>
  <si>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過した償却資産は一定程度存在するが、有収率の水準が高くなってきていることから計画的な更新により、施設は健全な状態であるといえる。実用耐用年数を考慮した計画的な更新や、ガス管の経年管入替えと同時施工による前倒しによる工事費用の軽減や、更新費用の平準化かつ耐震化を行っていく必要がある。
　引き続き、経営効率化により、更新費用の確保に努め、計画的更新に取り組んでいく。</t>
    <rPh sb="31" eb="33">
      <t>スイジュン</t>
    </rPh>
    <rPh sb="34" eb="35">
      <t>タカ</t>
    </rPh>
    <rPh sb="57" eb="59">
      <t>シセツ</t>
    </rPh>
    <rPh sb="125" eb="127">
      <t>コウシン</t>
    </rPh>
    <rPh sb="127" eb="129">
      <t>ヒヨウ</t>
    </rPh>
    <rPh sb="130" eb="133">
      <t>ヘイジュンカ</t>
    </rPh>
    <rPh sb="135" eb="138">
      <t>タイシンカ</t>
    </rPh>
    <phoneticPr fontId="16"/>
  </si>
  <si>
    <t>　人口減少等による収益減少の中、経年化償却資産の更新需要の増加と収支バランスを取っていくため、水道ビジョンに基づき、アセットマネジメントなどを活用した中長期的な視点で、財政、資産更新などを見通しながら、安全かつ強靭で持続的な水道事業の経営に取り組んでいく。</t>
    <rPh sb="1" eb="3">
      <t>ジンコウ</t>
    </rPh>
    <rPh sb="3" eb="5">
      <t>ゲンショウ</t>
    </rPh>
    <rPh sb="5" eb="6">
      <t>ナド</t>
    </rPh>
    <rPh sb="9" eb="11">
      <t>シュウエキ</t>
    </rPh>
    <rPh sb="11" eb="13">
      <t>ゲンショウ</t>
    </rPh>
    <rPh sb="14" eb="15">
      <t>ナカ</t>
    </rPh>
    <rPh sb="16" eb="19">
      <t>ケイネンカ</t>
    </rPh>
    <rPh sb="19" eb="21">
      <t>ショウキャク</t>
    </rPh>
    <rPh sb="21" eb="23">
      <t>シサン</t>
    </rPh>
    <rPh sb="24" eb="26">
      <t>コウシン</t>
    </rPh>
    <rPh sb="26" eb="28">
      <t>ジュヨウ</t>
    </rPh>
    <rPh sb="29" eb="31">
      <t>ゾウカ</t>
    </rPh>
    <rPh sb="32" eb="34">
      <t>シュウシ</t>
    </rPh>
    <rPh sb="39" eb="40">
      <t>ト</t>
    </rPh>
    <rPh sb="47" eb="49">
      <t>スイドウ</t>
    </rPh>
    <rPh sb="54" eb="55">
      <t>モト</t>
    </rPh>
    <rPh sb="71" eb="73">
      <t>カツヨウ</t>
    </rPh>
    <rPh sb="75" eb="79">
      <t>チュウチョウキテキ</t>
    </rPh>
    <rPh sb="80" eb="82">
      <t>シテン</t>
    </rPh>
    <rPh sb="84" eb="86">
      <t>ザイセイ</t>
    </rPh>
    <rPh sb="87" eb="89">
      <t>シサン</t>
    </rPh>
    <rPh sb="89" eb="91">
      <t>コウシン</t>
    </rPh>
    <rPh sb="94" eb="96">
      <t>ミトオ</t>
    </rPh>
    <rPh sb="101" eb="103">
      <t>アンゼン</t>
    </rPh>
    <rPh sb="105" eb="107">
      <t>キョウジン</t>
    </rPh>
    <rPh sb="108" eb="111">
      <t>ジゾクテキ</t>
    </rPh>
    <rPh sb="112" eb="114">
      <t>スイドウ</t>
    </rPh>
    <rPh sb="114" eb="116">
      <t>ジギョウ</t>
    </rPh>
    <rPh sb="117" eb="119">
      <t>ケイエイ</t>
    </rPh>
    <rPh sb="120" eb="121">
      <t>ト</t>
    </rPh>
    <rPh sb="122" eb="123">
      <t>ク</t>
    </rPh>
    <phoneticPr fontId="16"/>
  </si>
  <si>
    <t>　経常収支比率は、平成27年度に低下しているが、以降回復している。人口減少等の影響による給水量及び、給水収益が右肩下がりとなるなか、平成29年度に簡易水道事業が統合となり、一時的に増加に転じた。また、企業債の償還や減価償却費の減少、平成30年度の受水費単価改定により、経常費用が圧縮され利益は確保されていく見込みである。
　水需要の減少により、施設利用率は低下していくため、施設の更新時期にダウンサイジングや統廃合の検討も行いながら、その資金を確保するため、引き続き経営や投資の効率化、維持管理費の低減、有収率の向上に取り組んでいくとともに、県や近隣自治体との広域連携や、水道料金の改定も視野に入れた水道事業の基盤強化を推進していく。</t>
    <rPh sb="16" eb="18">
      <t>テイカ</t>
    </rPh>
    <rPh sb="66" eb="68">
      <t>ヘイセイ</t>
    </rPh>
    <rPh sb="70" eb="72">
      <t>ネンド</t>
    </rPh>
    <rPh sb="73" eb="75">
      <t>カンイ</t>
    </rPh>
    <rPh sb="75" eb="77">
      <t>スイドウ</t>
    </rPh>
    <rPh sb="77" eb="79">
      <t>ジギョウ</t>
    </rPh>
    <rPh sb="80" eb="82">
      <t>トウゴウ</t>
    </rPh>
    <rPh sb="86" eb="89">
      <t>イチジテキ</t>
    </rPh>
    <rPh sb="90" eb="92">
      <t>ゾウカ</t>
    </rPh>
    <rPh sb="93" eb="94">
      <t>テン</t>
    </rPh>
    <rPh sb="100" eb="102">
      <t>キギョウ</t>
    </rPh>
    <rPh sb="134" eb="136">
      <t>ケイジョウ</t>
    </rPh>
    <rPh sb="139" eb="141">
      <t>アッシュク</t>
    </rPh>
    <rPh sb="143" eb="145">
      <t>リエキ</t>
    </rPh>
    <rPh sb="146" eb="148">
      <t>カクホ</t>
    </rPh>
    <rPh sb="153" eb="155">
      <t>ミコ</t>
    </rPh>
    <rPh sb="162" eb="163">
      <t>ミズ</t>
    </rPh>
    <rPh sb="163" eb="165">
      <t>ジュヨウ</t>
    </rPh>
    <rPh sb="166" eb="168">
      <t>ゲンショウ</t>
    </rPh>
    <rPh sb="172" eb="174">
      <t>シセツ</t>
    </rPh>
    <rPh sb="174" eb="177">
      <t>リヨウリツ</t>
    </rPh>
    <rPh sb="178" eb="180">
      <t>テイカ</t>
    </rPh>
    <rPh sb="187" eb="189">
      <t>シセツ</t>
    </rPh>
    <rPh sb="190" eb="192">
      <t>コウシン</t>
    </rPh>
    <rPh sb="192" eb="194">
      <t>ジキ</t>
    </rPh>
    <rPh sb="204" eb="207">
      <t>トウハイゴウ</t>
    </rPh>
    <rPh sb="211" eb="212">
      <t>オコナ</t>
    </rPh>
    <rPh sb="219" eb="221">
      <t>シキン</t>
    </rPh>
    <rPh sb="222" eb="224">
      <t>カクホ</t>
    </rPh>
    <rPh sb="256" eb="258">
      <t>コウジョウ</t>
    </rPh>
    <rPh sb="300" eb="302">
      <t>スイドウ</t>
    </rPh>
    <rPh sb="302" eb="304">
      <t>ジギョウ</t>
    </rPh>
    <rPh sb="305" eb="307">
      <t>キバン</t>
    </rPh>
    <rPh sb="307" eb="309">
      <t>キョウカ</t>
    </rPh>
    <rPh sb="310" eb="312">
      <t>スイシン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</si>
</sst>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0.5</c:v>
                </c:pt>
                <c:pt idx="2">
                  <c:v>1.1000000000000001</c:v>
                </c:pt>
                <c:pt idx="3">
                  <c:v>1.07</c:v>
                </c:pt>
                <c:pt idx="4">
                  <c:v>0.74</c:v>
                </c:pt>
              </c:numCache>
            </c:numRef>
          </c:val>
          <c:extLst>
            <c:ext xmlns:c16="http://schemas.microsoft.com/office/drawing/2014/chart" uri="{C3380CC4-5D6E-409C-BE32-E72D297353CC}">
              <c16:uniqueId val="{00000000-CA2B-4488-B3CC-6C8261FC97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CA2B-4488-B3CC-6C8261FC97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47.67</c:v>
                </c:pt>
                <c:pt idx="1">
                  <c:v>46.56</c:v>
                </c:pt>
                <c:pt idx="2">
                  <c:v>46.76</c:v>
                </c:pt>
                <c:pt idx="3">
                  <c:v>46.43</c:v>
                </c:pt>
                <c:pt idx="4">
                  <c:v>42.66</c:v>
                </c:pt>
              </c:numCache>
            </c:numRef>
          </c:val>
          <c:extLst>
            <c:ext xmlns:c16="http://schemas.microsoft.com/office/drawing/2014/chart" uri="{C3380CC4-5D6E-409C-BE32-E72D297353CC}">
              <c16:uniqueId val="{00000000-1AEB-4116-893D-A8A55AA8F3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1AEB-4116-893D-A8A55AA8F3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93.56</c:v>
                </c:pt>
                <c:pt idx="1">
                  <c:v>94.15</c:v>
                </c:pt>
                <c:pt idx="2">
                  <c:v>93.73</c:v>
                </c:pt>
                <c:pt idx="3">
                  <c:v>94.41</c:v>
                </c:pt>
                <c:pt idx="4">
                  <c:v>94.76</c:v>
                </c:pt>
              </c:numCache>
            </c:numRef>
          </c:val>
          <c:extLst>
            <c:ext xmlns:c16="http://schemas.microsoft.com/office/drawing/2014/chart" uri="{C3380CC4-5D6E-409C-BE32-E72D297353CC}">
              <c16:uniqueId val="{00000000-5BCC-4246-BC10-4081C30781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5BCC-4246-BC10-4081C30781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104.15</c:v>
                </c:pt>
                <c:pt idx="1">
                  <c:v>100.57</c:v>
                </c:pt>
                <c:pt idx="2">
                  <c:v>99.69</c:v>
                </c:pt>
                <c:pt idx="3">
                  <c:v>101.57</c:v>
                </c:pt>
                <c:pt idx="4">
                  <c:v>101.43</c:v>
                </c:pt>
              </c:numCache>
            </c:numRef>
          </c:val>
          <c:extLst>
            <c:ext xmlns:c16="http://schemas.microsoft.com/office/drawing/2014/chart" uri="{C3380CC4-5D6E-409C-BE32-E72D297353CC}">
              <c16:uniqueId val="{00000000-8675-4A98-993F-AE4520FF6C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8675-4A98-993F-AE4520FF6C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27.98</c:v>
                </c:pt>
                <c:pt idx="1">
                  <c:v>44.35</c:v>
                </c:pt>
                <c:pt idx="2">
                  <c:v>46.27</c:v>
                </c:pt>
                <c:pt idx="3">
                  <c:v>48.25</c:v>
                </c:pt>
                <c:pt idx="4">
                  <c:v>48.26</c:v>
                </c:pt>
              </c:numCache>
            </c:numRef>
          </c:val>
          <c:extLst>
            <c:ext xmlns:c16="http://schemas.microsoft.com/office/drawing/2014/chart" uri="{C3380CC4-5D6E-409C-BE32-E72D297353CC}">
              <c16:uniqueId val="{00000000-FC9A-4DCC-9BE7-9FF08BE539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FC9A-4DCC-9BE7-9FF08BE539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3.32</c:v>
                </c:pt>
                <c:pt idx="1">
                  <c:v>3.33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43-4A82-A7B8-702B4CECED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6043-4A82-A7B8-702B4CECED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27.46</c:v>
                </c:pt>
                <c:pt idx="2">
                  <c:v>17.690000000000001</c:v>
                </c:pt>
                <c:pt idx="3" formatCode="#,##0.00;&quot;△&quot;#,##0.00">
                  <c:v>0</c:v>
                </c:pt>
                <c:pt idx="4" formatCode="#,##0.00;&quot;△&quot;#,##0.00">
                  <c:v>0</c:v>
                </c:pt>
              </c:numCache>
            </c:numRef>
          </c:val>
          <c:extLst>
            <c:ext xmlns:c16="http://schemas.microsoft.com/office/drawing/2014/chart" uri="{C3380CC4-5D6E-409C-BE32-E72D297353CC}">
              <c16:uniqueId val="{00000000-A245-4DEA-A679-18332773D5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A245-4DEA-A679-18332773D5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544.03</c:v>
                </c:pt>
                <c:pt idx="1">
                  <c:v>178.45</c:v>
                </c:pt>
                <c:pt idx="2">
                  <c:v>142.71</c:v>
                </c:pt>
                <c:pt idx="3">
                  <c:v>168.68</c:v>
                </c:pt>
                <c:pt idx="4">
                  <c:v>153.65</c:v>
                </c:pt>
              </c:numCache>
            </c:numRef>
          </c:val>
          <c:extLst>
            <c:ext xmlns:c16="http://schemas.microsoft.com/office/drawing/2014/chart" uri="{C3380CC4-5D6E-409C-BE32-E72D297353CC}">
              <c16:uniqueId val="{00000000-886B-4300-8563-F23EB22A58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886B-4300-8563-F23EB22A58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375.49</c:v>
                </c:pt>
                <c:pt idx="1">
                  <c:v>355.81</c:v>
                </c:pt>
                <c:pt idx="2">
                  <c:v>333.17</c:v>
                </c:pt>
                <c:pt idx="3">
                  <c:v>310.61</c:v>
                </c:pt>
                <c:pt idx="4">
                  <c:v>314.29000000000002</c:v>
                </c:pt>
              </c:numCache>
            </c:numRef>
          </c:val>
          <c:extLst>
            <c:ext xmlns:c16="http://schemas.microsoft.com/office/drawing/2014/chart" uri="{C3380CC4-5D6E-409C-BE32-E72D297353CC}">
              <c16:uniqueId val="{00000000-3BD2-4781-A156-B05D4EDCEE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3BD2-4781-A156-B05D4EDCEE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100.57</c:v>
                </c:pt>
                <c:pt idx="1">
                  <c:v>98.64</c:v>
                </c:pt>
                <c:pt idx="2">
                  <c:v>97.33</c:v>
                </c:pt>
                <c:pt idx="3">
                  <c:v>99.58</c:v>
                </c:pt>
                <c:pt idx="4">
                  <c:v>99.33</c:v>
                </c:pt>
              </c:numCache>
            </c:numRef>
          </c:val>
          <c:extLst>
            <c:ext xmlns:c16="http://schemas.microsoft.com/office/drawing/2014/chart" uri="{C3380CC4-5D6E-409C-BE32-E72D297353CC}">
              <c16:uniqueId val="{00000000-68E9-4ED0-B7CF-772C0F0D3E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68E9-4ED0-B7CF-772C0F0D3E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202.95</c:v>
                </c:pt>
                <c:pt idx="1">
                  <c:v>208.16</c:v>
                </c:pt>
                <c:pt idx="2">
                  <c:v>209.46</c:v>
                </c:pt>
                <c:pt idx="3">
                  <c:v>203.92</c:v>
                </c:pt>
                <c:pt idx="4">
                  <c:v>204.25</c:v>
                </c:pt>
              </c:numCache>
            </c:numRef>
          </c:val>
          <c:extLst>
            <c:ext xmlns:c16="http://schemas.microsoft.com/office/drawing/2014/chart" uri="{C3380CC4-5D6E-409C-BE32-E72D297353CC}">
              <c16:uniqueId val="{00000000-C92A-4995-8510-B555425C03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C92A-4995-8510-B555425C03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庄内町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21692</v>
      </c>
      <c r="AM8" s="70"/>
      <c r="AN8" s="70"/>
      <c r="AO8" s="70"/>
      <c r="AP8" s="70"/>
      <c r="AQ8" s="70"/>
      <c r="AR8" s="70"/>
      <c r="AS8" s="70"/>
      <c r="AT8" s="66">
        <f>データ!$S$6</f>
        <v>249.17</v>
      </c>
      <c r="AU8" s="67"/>
      <c r="AV8" s="67"/>
      <c r="AW8" s="67"/>
      <c r="AX8" s="67"/>
      <c r="AY8" s="67"/>
      <c r="AZ8" s="67"/>
      <c r="BA8" s="67"/>
      <c r="BB8" s="69">
        <f>データ!$T$6</f>
        <v>87.06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64.08</v>
      </c>
      <c r="J10" s="67"/>
      <c r="K10" s="67"/>
      <c r="L10" s="67"/>
      <c r="M10" s="67"/>
      <c r="N10" s="67"/>
      <c r="O10" s="68"/>
      <c r="P10" s="69">
        <f>データ!$P$6</f>
        <v>99.25</v>
      </c>
      <c r="Q10" s="69"/>
      <c r="R10" s="69"/>
      <c r="S10" s="69"/>
      <c r="T10" s="69"/>
      <c r="U10" s="69"/>
      <c r="V10" s="69"/>
      <c r="W10" s="70">
        <f>データ!$Q$6</f>
        <v>4363</v>
      </c>
      <c r="X10" s="70"/>
      <c r="Y10" s="70"/>
      <c r="Z10" s="70"/>
      <c r="AA10" s="70"/>
      <c r="AB10" s="70"/>
      <c r="AC10" s="70"/>
      <c r="AD10" s="2"/>
      <c r="AE10" s="2"/>
      <c r="AF10" s="2"/>
      <c r="AG10" s="2"/>
      <c r="AH10" s="4"/>
      <c r="AI10" s="4"/>
      <c r="AJ10" s="4"/>
      <c r="AK10" s="4"/>
      <c r="AL10" s="70">
        <f>データ!$U$6</f>
        <v>21396</v>
      </c>
      <c r="AM10" s="70"/>
      <c r="AN10" s="70"/>
      <c r="AO10" s="70"/>
      <c r="AP10" s="70"/>
      <c r="AQ10" s="70"/>
      <c r="AR10" s="70"/>
      <c r="AS10" s="70"/>
      <c r="AT10" s="66">
        <f>データ!$V$6</f>
        <v>249.17</v>
      </c>
      <c r="AU10" s="67"/>
      <c r="AV10" s="67"/>
      <c r="AW10" s="67"/>
      <c r="AX10" s="67"/>
      <c r="AY10" s="67"/>
      <c r="AZ10" s="67"/>
      <c r="BA10" s="67"/>
      <c r="BB10" s="69">
        <f>データ!$W$6</f>
        <v>85.87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119</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rjmcB1mg3ndB7CQOGwVh0sM/UCd4gPVh6zlLQda6u/QZnVlHKqLMWIeveYl1Db7nzGmJy/uFc9J88hH7oC/sQ==" saltValue="g0Oiff3r2YT8XgXHoAgIb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64289</v>
      </c>
      <c r="D6" s="33">
        <f t="shared" si="3"/>
        <v>46</v>
      </c>
      <c r="E6" s="33">
        <f t="shared" si="3"/>
        <v>1</v>
      </c>
      <c r="F6" s="33">
        <f t="shared" si="3"/>
        <v>0</v>
      </c>
      <c r="G6" s="33">
        <f t="shared" si="3"/>
        <v>1</v>
      </c>
      <c r="H6" s="33" t="str">
        <f t="shared" si="3"/>
        <v>山形県　庄内町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64.08</v>
      </c>
      <c r="P6" s="34">
        <f t="shared" si="3"/>
        <v>99.25</v>
      </c>
      <c r="Q6" s="34">
        <f t="shared" si="3"/>
        <v>4363</v>
      </c>
      <c r="R6" s="34">
        <f t="shared" si="3"/>
        <v>21692</v>
      </c>
      <c r="S6" s="34">
        <f t="shared" si="3"/>
        <v>249.17</v>
      </c>
      <c r="T6" s="34">
        <f t="shared" si="3"/>
        <v>87.06</v>
      </c>
      <c r="U6" s="34">
        <f t="shared" si="3"/>
        <v>21396</v>
      </c>
      <c r="V6" s="34">
        <f t="shared" si="3"/>
        <v>249.17</v>
      </c>
      <c r="W6" s="34">
        <f t="shared" si="3"/>
        <v>85.87</v>
      </c>
      <c r="X6" s="35">
        <f>IF(X7="",NA(),X7)</f>
        <v>104.15</v>
      </c>
      <c r="Y6" s="35">
        <f t="shared" ref="Y6:AG6" si="4">IF(Y7="",NA(),Y7)</f>
        <v>100.57</v>
      </c>
      <c r="Z6" s="35">
        <f t="shared" si="4"/>
        <v>99.69</v>
      </c>
      <c r="AA6" s="35">
        <f t="shared" si="4"/>
        <v>101.57</v>
      </c>
      <c r="AB6" s="35">
        <f t="shared" si="4"/>
        <v>101.43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5">
        <f t="shared" ref="AJ6:AR6" si="5">IF(AJ7="",NA(),AJ7)</f>
        <v>27.46</v>
      </c>
      <c r="AK6" s="35">
        <f t="shared" si="5"/>
        <v>17.690000000000001</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544.03</v>
      </c>
      <c r="AU6" s="35">
        <f t="shared" ref="AU6:BC6" si="6">IF(AU7="",NA(),AU7)</f>
        <v>178.45</v>
      </c>
      <c r="AV6" s="35">
        <f t="shared" si="6"/>
        <v>142.71</v>
      </c>
      <c r="AW6" s="35">
        <f t="shared" si="6"/>
        <v>168.68</v>
      </c>
      <c r="AX6" s="35">
        <f t="shared" si="6"/>
        <v>153.65</v>
      </c>
      <c r="AY6" s="35">
        <f t="shared" si="6"/>
        <v>963.24</v>
      </c>
      <c r="AZ6" s="35">
        <f t="shared" si="6"/>
        <v>381.53</v>
      </c>
      <c r="BA6" s="35">
        <f t="shared" si="6"/>
        <v>391.54</v>
      </c>
      <c r="BB6" s="35">
        <f t="shared" si="6"/>
        <v>384.34</v>
      </c>
      <c r="BC6" s="35">
        <f t="shared" si="6"/>
        <v>359.47</v>
      </c>
      <c r="BD6" s="34" t="str">
        <f>IF(BD7="","",IF(BD7="-","【-】","【"&amp;SUBSTITUTE(TEXT(BD7,"#,##0.00"),"-","△")&amp;"】"))</f>
        <v>【264.34】</v>
      </c>
      <c r="BE6" s="35">
        <f>IF(BE7="",NA(),BE7)</f>
        <v>375.49</v>
      </c>
      <c r="BF6" s="35">
        <f t="shared" ref="BF6:BN6" si="7">IF(BF7="",NA(),BF7)</f>
        <v>355.81</v>
      </c>
      <c r="BG6" s="35">
        <f t="shared" si="7"/>
        <v>333.17</v>
      </c>
      <c r="BH6" s="35">
        <f t="shared" si="7"/>
        <v>310.61</v>
      </c>
      <c r="BI6" s="35">
        <f t="shared" si="7"/>
        <v>314.29000000000002</v>
      </c>
      <c r="BJ6" s="35">
        <f t="shared" si="7"/>
        <v>400.38</v>
      </c>
      <c r="BK6" s="35">
        <f t="shared" si="7"/>
        <v>393.27</v>
      </c>
      <c r="BL6" s="35">
        <f t="shared" si="7"/>
        <v>386.97</v>
      </c>
      <c r="BM6" s="35">
        <f t="shared" si="7"/>
        <v>380.58</v>
      </c>
      <c r="BN6" s="35">
        <f t="shared" si="7"/>
        <v>401.79</v>
      </c>
      <c r="BO6" s="34" t="str">
        <f>IF(BO7="","",IF(BO7="-","【-】","【"&amp;SUBSTITUTE(TEXT(BO7,"#,##0.00"),"-","△")&amp;"】"))</f>
        <v>【274.27】</v>
      </c>
      <c r="BP6" s="35">
        <f>IF(BP7="",NA(),BP7)</f>
        <v>100.57</v>
      </c>
      <c r="BQ6" s="35">
        <f t="shared" ref="BQ6:BY6" si="8">IF(BQ7="",NA(),BQ7)</f>
        <v>98.64</v>
      </c>
      <c r="BR6" s="35">
        <f t="shared" si="8"/>
        <v>97.33</v>
      </c>
      <c r="BS6" s="35">
        <f t="shared" si="8"/>
        <v>99.58</v>
      </c>
      <c r="BT6" s="35">
        <f t="shared" si="8"/>
        <v>99.33</v>
      </c>
      <c r="BU6" s="35">
        <f t="shared" si="8"/>
        <v>96.56</v>
      </c>
      <c r="BV6" s="35">
        <f t="shared" si="8"/>
        <v>100.47</v>
      </c>
      <c r="BW6" s="35">
        <f t="shared" si="8"/>
        <v>101.72</v>
      </c>
      <c r="BX6" s="35">
        <f t="shared" si="8"/>
        <v>102.38</v>
      </c>
      <c r="BY6" s="35">
        <f t="shared" si="8"/>
        <v>100.12</v>
      </c>
      <c r="BZ6" s="34" t="str">
        <f>IF(BZ7="","",IF(BZ7="-","【-】","【"&amp;SUBSTITUTE(TEXT(BZ7,"#,##0.00"),"-","△")&amp;"】"))</f>
        <v>【104.36】</v>
      </c>
      <c r="CA6" s="35">
        <f>IF(CA7="",NA(),CA7)</f>
        <v>202.95</v>
      </c>
      <c r="CB6" s="35">
        <f t="shared" ref="CB6:CJ6" si="9">IF(CB7="",NA(),CB7)</f>
        <v>208.16</v>
      </c>
      <c r="CC6" s="35">
        <f t="shared" si="9"/>
        <v>209.46</v>
      </c>
      <c r="CD6" s="35">
        <f t="shared" si="9"/>
        <v>203.92</v>
      </c>
      <c r="CE6" s="35">
        <f t="shared" si="9"/>
        <v>204.25</v>
      </c>
      <c r="CF6" s="35">
        <f t="shared" si="9"/>
        <v>177.14</v>
      </c>
      <c r="CG6" s="35">
        <f t="shared" si="9"/>
        <v>169.82</v>
      </c>
      <c r="CH6" s="35">
        <f t="shared" si="9"/>
        <v>168.2</v>
      </c>
      <c r="CI6" s="35">
        <f t="shared" si="9"/>
        <v>168.67</v>
      </c>
      <c r="CJ6" s="35">
        <f t="shared" si="9"/>
        <v>174.97</v>
      </c>
      <c r="CK6" s="34" t="str">
        <f>IF(CK7="","",IF(CK7="-","【-】","【"&amp;SUBSTITUTE(TEXT(CK7,"#,##0.00"),"-","△")&amp;"】"))</f>
        <v>【165.71】</v>
      </c>
      <c r="CL6" s="35">
        <f>IF(CL7="",NA(),CL7)</f>
        <v>47.67</v>
      </c>
      <c r="CM6" s="35">
        <f t="shared" ref="CM6:CU6" si="10">IF(CM7="",NA(),CM7)</f>
        <v>46.56</v>
      </c>
      <c r="CN6" s="35">
        <f t="shared" si="10"/>
        <v>46.76</v>
      </c>
      <c r="CO6" s="35">
        <f t="shared" si="10"/>
        <v>46.43</v>
      </c>
      <c r="CP6" s="35">
        <f t="shared" si="10"/>
        <v>42.66</v>
      </c>
      <c r="CQ6" s="35">
        <f t="shared" si="10"/>
        <v>55.64</v>
      </c>
      <c r="CR6" s="35">
        <f t="shared" si="10"/>
        <v>55.13</v>
      </c>
      <c r="CS6" s="35">
        <f t="shared" si="10"/>
        <v>54.77</v>
      </c>
      <c r="CT6" s="35">
        <f t="shared" si="10"/>
        <v>54.92</v>
      </c>
      <c r="CU6" s="35">
        <f t="shared" si="10"/>
        <v>55.63</v>
      </c>
      <c r="CV6" s="34" t="str">
        <f>IF(CV7="","",IF(CV7="-","【-】","【"&amp;SUBSTITUTE(TEXT(CV7,"#,##0.00"),"-","△")&amp;"】"))</f>
        <v>【60.41】</v>
      </c>
      <c r="CW6" s="35">
        <f>IF(CW7="",NA(),CW7)</f>
        <v>93.56</v>
      </c>
      <c r="CX6" s="35">
        <f t="shared" ref="CX6:DF6" si="11">IF(CX7="",NA(),CX7)</f>
        <v>94.15</v>
      </c>
      <c r="CY6" s="35">
        <f t="shared" si="11"/>
        <v>93.73</v>
      </c>
      <c r="CZ6" s="35">
        <f t="shared" si="11"/>
        <v>94.41</v>
      </c>
      <c r="DA6" s="35">
        <f t="shared" si="11"/>
        <v>94.76</v>
      </c>
      <c r="DB6" s="35">
        <f t="shared" si="11"/>
        <v>83.09</v>
      </c>
      <c r="DC6" s="35">
        <f t="shared" si="11"/>
        <v>83</v>
      </c>
      <c r="DD6" s="35">
        <f t="shared" si="11"/>
        <v>82.89</v>
      </c>
      <c r="DE6" s="35">
        <f t="shared" si="11"/>
        <v>82.66</v>
      </c>
      <c r="DF6" s="35">
        <f t="shared" si="11"/>
        <v>82.04</v>
      </c>
      <c r="DG6" s="34" t="str">
        <f>IF(DG7="","",IF(DG7="-","【-】","【"&amp;SUBSTITUTE(TEXT(DG7,"#,##0.00"),"-","△")&amp;"】"))</f>
        <v>【89.93】</v>
      </c>
      <c r="DH6" s="35">
        <f>IF(DH7="",NA(),DH7)</f>
        <v>27.98</v>
      </c>
      <c r="DI6" s="35">
        <f t="shared" ref="DI6:DQ6" si="12">IF(DI7="",NA(),DI7)</f>
        <v>44.35</v>
      </c>
      <c r="DJ6" s="35">
        <f t="shared" si="12"/>
        <v>46.27</v>
      </c>
      <c r="DK6" s="35">
        <f t="shared" si="12"/>
        <v>48.25</v>
      </c>
      <c r="DL6" s="35">
        <f t="shared" si="12"/>
        <v>48.26</v>
      </c>
      <c r="DM6" s="35">
        <f t="shared" si="12"/>
        <v>39.06</v>
      </c>
      <c r="DN6" s="35">
        <f t="shared" si="12"/>
        <v>46.66</v>
      </c>
      <c r="DO6" s="35">
        <f t="shared" si="12"/>
        <v>47.46</v>
      </c>
      <c r="DP6" s="35">
        <f t="shared" si="12"/>
        <v>48.49</v>
      </c>
      <c r="DQ6" s="35">
        <f t="shared" si="12"/>
        <v>48.05</v>
      </c>
      <c r="DR6" s="34" t="str">
        <f>IF(DR7="","",IF(DR7="-","【-】","【"&amp;SUBSTITUTE(TEXT(DR7,"#,##0.00"),"-","△")&amp;"】"))</f>
        <v>【48.12】</v>
      </c>
      <c r="DS6" s="35">
        <f>IF(DS7="",NA(),DS7)</f>
        <v>3.32</v>
      </c>
      <c r="DT6" s="35">
        <f t="shared" ref="DT6:EB6" si="13">IF(DT7="",NA(),DT7)</f>
        <v>3.33</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v>
      </c>
      <c r="EE6" s="35">
        <f t="shared" ref="EE6:EM6" si="14">IF(EE7="",NA(),EE7)</f>
        <v>0.5</v>
      </c>
      <c r="EF6" s="35">
        <f t="shared" si="14"/>
        <v>1.1000000000000001</v>
      </c>
      <c r="EG6" s="35">
        <f t="shared" si="14"/>
        <v>1.07</v>
      </c>
      <c r="EH6" s="35">
        <f t="shared" si="14"/>
        <v>0.74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64289</v>
      </c>
      <c r="D7" s="37">
        <v>46</v>
      </c>
      <c r="E7" s="37">
        <v>1</v>
      </c>
      <c r="F7" s="37">
        <v>0</v>
      </c>
      <c r="G7" s="37">
        <v>1</v>
      </c>
      <c r="H7" s="37" t="s">
        <v>105</v>
      </c>
      <c r="I7" s="37" t="s">
        <v>106</v>
      </c>
      <c r="J7" s="37" t="s">
        <v>107</v>
      </c>
      <c r="K7" s="37" t="s">
        <v>108</v>
      </c>
      <c r="L7" s="37" t="s">
        <v>109</v>
      </c>
      <c r="M7" s="37" t="s">
        <v>110</v>
      </c>
      <c r="N7" s="38" t="s">
        <v>111</v>
      </c>
      <c r="O7" s="38">
        <v>64.08</v>
      </c>
      <c r="P7" s="38">
        <v>99.25</v>
      </c>
      <c r="Q7" s="38">
        <v>4363</v>
      </c>
      <c r="R7" s="38">
        <v>21692</v>
      </c>
      <c r="S7" s="38">
        <v>249.17</v>
      </c>
      <c r="T7" s="38">
        <v>87.06</v>
      </c>
      <c r="U7" s="38">
        <v>21396</v>
      </c>
      <c r="V7" s="38">
        <v>249.17</v>
      </c>
      <c r="W7" s="38">
        <v>85.87</v>
      </c>
      <c r="X7" s="38">
        <v>104.15</v>
      </c>
      <c r="Y7" s="38">
        <v>100.57</v>
      </c>
      <c r="Z7" s="38">
        <v>99.69</v>
      </c>
      <c r="AA7" s="38">
        <v>101.57</v>
      </c>
      <c r="AB7" s="38">
        <v>101.43</v>
      </c>
      <c r="AC7" s="38">
        <v>106.55</v>
      </c>
      <c r="AD7" s="38">
        <v>110.01</v>
      </c>
      <c r="AE7" s="38">
        <v>111.21</v>
      </c>
      <c r="AF7" s="38">
        <v>111.71</v>
      </c>
      <c r="AG7" s="38">
        <v>110.05</v>
      </c>
      <c r="AH7" s="38">
        <v>113.39</v>
      </c>
      <c r="AI7" s="38">
        <v>0</v>
      </c>
      <c r="AJ7" s="38">
        <v>27.46</v>
      </c>
      <c r="AK7" s="38">
        <v>17.690000000000001</v>
      </c>
      <c r="AL7" s="38">
        <v>0</v>
      </c>
      <c r="AM7" s="38">
        <v>0</v>
      </c>
      <c r="AN7" s="38">
        <v>9.56</v>
      </c>
      <c r="AO7" s="38">
        <v>2.8</v>
      </c>
      <c r="AP7" s="38">
        <v>1.93</v>
      </c>
      <c r="AQ7" s="38">
        <v>1.72</v>
      </c>
      <c r="AR7" s="38">
        <v>2.64</v>
      </c>
      <c r="AS7" s="38">
        <v>0.85</v>
      </c>
      <c r="AT7" s="38">
        <v>544.03</v>
      </c>
      <c r="AU7" s="38">
        <v>178.45</v>
      </c>
      <c r="AV7" s="38">
        <v>142.71</v>
      </c>
      <c r="AW7" s="38">
        <v>168.68</v>
      </c>
      <c r="AX7" s="38">
        <v>153.65</v>
      </c>
      <c r="AY7" s="38">
        <v>963.24</v>
      </c>
      <c r="AZ7" s="38">
        <v>381.53</v>
      </c>
      <c r="BA7" s="38">
        <v>391.54</v>
      </c>
      <c r="BB7" s="38">
        <v>384.34</v>
      </c>
      <c r="BC7" s="38">
        <v>359.47</v>
      </c>
      <c r="BD7" s="38">
        <v>264.33999999999997</v>
      </c>
      <c r="BE7" s="38">
        <v>375.49</v>
      </c>
      <c r="BF7" s="38">
        <v>355.81</v>
      </c>
      <c r="BG7" s="38">
        <v>333.17</v>
      </c>
      <c r="BH7" s="38">
        <v>310.61</v>
      </c>
      <c r="BI7" s="38">
        <v>314.29000000000002</v>
      </c>
      <c r="BJ7" s="38">
        <v>400.38</v>
      </c>
      <c r="BK7" s="38">
        <v>393.27</v>
      </c>
      <c r="BL7" s="38">
        <v>386.97</v>
      </c>
      <c r="BM7" s="38">
        <v>380.58</v>
      </c>
      <c r="BN7" s="38">
        <v>401.79</v>
      </c>
      <c r="BO7" s="38">
        <v>274.27</v>
      </c>
      <c r="BP7" s="38">
        <v>100.57</v>
      </c>
      <c r="BQ7" s="38">
        <v>98.64</v>
      </c>
      <c r="BR7" s="38">
        <v>97.33</v>
      </c>
      <c r="BS7" s="38">
        <v>99.58</v>
      </c>
      <c r="BT7" s="38">
        <v>99.33</v>
      </c>
      <c r="BU7" s="38">
        <v>96.56</v>
      </c>
      <c r="BV7" s="38">
        <v>100.47</v>
      </c>
      <c r="BW7" s="38">
        <v>101.72</v>
      </c>
      <c r="BX7" s="38">
        <v>102.38</v>
      </c>
      <c r="BY7" s="38">
        <v>100.12</v>
      </c>
      <c r="BZ7" s="38">
        <v>104.36</v>
      </c>
      <c r="CA7" s="38">
        <v>202.95</v>
      </c>
      <c r="CB7" s="38">
        <v>208.16</v>
      </c>
      <c r="CC7" s="38">
        <v>209.46</v>
      </c>
      <c r="CD7" s="38">
        <v>203.92</v>
      </c>
      <c r="CE7" s="38">
        <v>204.25</v>
      </c>
      <c r="CF7" s="38">
        <v>177.14</v>
      </c>
      <c r="CG7" s="38">
        <v>169.82</v>
      </c>
      <c r="CH7" s="38">
        <v>168.2</v>
      </c>
      <c r="CI7" s="38">
        <v>168.67</v>
      </c>
      <c r="CJ7" s="38">
        <v>174.97</v>
      </c>
      <c r="CK7" s="38">
        <v>165.71</v>
      </c>
      <c r="CL7" s="38">
        <v>47.67</v>
      </c>
      <c r="CM7" s="38">
        <v>46.56</v>
      </c>
      <c r="CN7" s="38">
        <v>46.76</v>
      </c>
      <c r="CO7" s="38">
        <v>46.43</v>
      </c>
      <c r="CP7" s="38">
        <v>42.66</v>
      </c>
      <c r="CQ7" s="38">
        <v>55.64</v>
      </c>
      <c r="CR7" s="38">
        <v>55.13</v>
      </c>
      <c r="CS7" s="38">
        <v>54.77</v>
      </c>
      <c r="CT7" s="38">
        <v>54.92</v>
      </c>
      <c r="CU7" s="38">
        <v>55.63</v>
      </c>
      <c r="CV7" s="38">
        <v>60.41</v>
      </c>
      <c r="CW7" s="38">
        <v>93.56</v>
      </c>
      <c r="CX7" s="38">
        <v>94.15</v>
      </c>
      <c r="CY7" s="38">
        <v>93.73</v>
      </c>
      <c r="CZ7" s="38">
        <v>94.41</v>
      </c>
      <c r="DA7" s="38">
        <v>94.76</v>
      </c>
      <c r="DB7" s="38">
        <v>83.09</v>
      </c>
      <c r="DC7" s="38">
        <v>83</v>
      </c>
      <c r="DD7" s="38">
        <v>82.89</v>
      </c>
      <c r="DE7" s="38">
        <v>82.66</v>
      </c>
      <c r="DF7" s="38">
        <v>82.04</v>
      </c>
      <c r="DG7" s="38">
        <v>89.93</v>
      </c>
      <c r="DH7" s="38">
        <v>27.98</v>
      </c>
      <c r="DI7" s="38">
        <v>44.35</v>
      </c>
      <c r="DJ7" s="38">
        <v>46.27</v>
      </c>
      <c r="DK7" s="38">
        <v>48.25</v>
      </c>
      <c r="DL7" s="38">
        <v>48.26</v>
      </c>
      <c r="DM7" s="38">
        <v>39.06</v>
      </c>
      <c r="DN7" s="38">
        <v>46.66</v>
      </c>
      <c r="DO7" s="38">
        <v>47.46</v>
      </c>
      <c r="DP7" s="38">
        <v>48.49</v>
      </c>
      <c r="DQ7" s="38">
        <v>48.05</v>
      </c>
      <c r="DR7" s="38">
        <v>48.12</v>
      </c>
      <c r="DS7" s="38">
        <v>3.32</v>
      </c>
      <c r="DT7" s="38">
        <v>3.33</v>
      </c>
      <c r="DU7" s="38">
        <v>0</v>
      </c>
      <c r="DV7" s="38">
        <v>0</v>
      </c>
      <c r="DW7" s="38">
        <v>0</v>
      </c>
      <c r="DX7" s="38">
        <v>8.8699999999999992</v>
      </c>
      <c r="DY7" s="38">
        <v>9.85</v>
      </c>
      <c r="DZ7" s="38">
        <v>9.7100000000000009</v>
      </c>
      <c r="EA7" s="38">
        <v>12.79</v>
      </c>
      <c r="EB7" s="38">
        <v>13.39</v>
      </c>
      <c r="EC7" s="38">
        <v>15.89</v>
      </c>
      <c r="ED7" s="38">
        <v>0.5</v>
      </c>
      <c r="EE7" s="38">
        <v>0.5</v>
      </c>
      <c r="EF7" s="38">
        <v>1.1000000000000001</v>
      </c>
      <c r="EG7" s="38">
        <v>1.07</v>
      </c>
      <c r="EH7" s="38">
        <v>0.74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SHONAI28056</cp:lastModifiedBy>
  <cp:lastPrinted>2019-01-31T07:07:35Z</cp:lastPrinted>
  <dcterms:created xsi:type="dcterms:W3CDTF">2018-12-03T08:27:06Z</dcterms:created>
  <dcterms:modified xsi:type="dcterms:W3CDTF">2019-01-31T07:09:17Z</dcterms:modified>
  <cp:category/>
</cp:coreProperties>
</file>