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5\02 回答\"/>
    </mc:Choice>
  </mc:AlternateContent>
  <xr:revisionPtr revIDLastSave="0" documentId="13_ncr:1_{5AA09794-DCF7-4393-BCE8-8479C4B03B95}" xr6:coauthVersionLast="47" xr6:coauthVersionMax="47" xr10:uidLastSave="{00000000-0000-0000-0000-000000000000}"/>
  <workbookProtection workbookAlgorithmName="SHA-512" workbookHashValue="vzcOv1VX6+qEnB7ot9pdAZ54U+a4zOJa3M+nGvqsxfCAnvewkgiV9rAPelxb/lf4qSf+XCmbsqdEUbFcMHD8fQ==" workbookSaltValue="k6XXrEDgB6DkRnupn09alw==" workbookSpinCount="100000" lockStructure="1"/>
  <bookViews>
    <workbookView xWindow="-4770" yWindow="-163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W10" i="4" s="1"/>
  <c r="P6" i="5"/>
  <c r="P10" i="4" s="1"/>
  <c r="O6" i="5"/>
  <c r="N6" i="5"/>
  <c r="M6" i="5"/>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J85" i="4"/>
  <c r="G85" i="4"/>
  <c r="F85" i="4"/>
  <c r="E85" i="4"/>
  <c r="BB10" i="4"/>
  <c r="AT10" i="4"/>
  <c r="I10" i="4"/>
  <c r="B10" i="4"/>
  <c r="BB8" i="4"/>
  <c r="AT8" i="4"/>
  <c r="AD8" i="4"/>
  <c r="W8" i="4"/>
  <c r="P8" i="4"/>
</calcChain>
</file>

<file path=xl/sharedStrings.xml><?xml version="1.0" encoding="utf-8"?>
<sst xmlns="http://schemas.openxmlformats.org/spreadsheetml/2006/main" count="253" uniqueCount="117">
  <si>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</si>
  <si>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</si>
  <si>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</si>
  <si>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</si>
  <si>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</si>
  <si>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</si>
  <si>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</si>
  <si>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</si>
  <si>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</si>
  <si>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</si>
  <si>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</si>
  <si>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</si>
  <si>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</si>
  <si>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</si>
  <si>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</si>
  <si>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</si>
  <si>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</si>
  <si>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</si>
  <si>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</si>
  <si>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</si>
  <si>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</si>
  <si>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</si>
  <si>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</si>
  <si>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</si>
  <si>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</si>
  <si>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</si>
  <si>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</si>
  <si>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</si>
  <si>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</si>
  <si>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</si>
  <si>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</si>
  <si>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</si>
  <si>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</si>
  <si>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</si>
  <si>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</si>
  <si>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</si>
  <si>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</si>
  <si>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</si>
  <si>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</si>
  <si>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</si>
  <si>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</si>
  <si>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</si>
  <si>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</si>
  <si>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</si>
  <si>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</si>
  <si>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</si>
  <si>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</si>
  <si>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</si>
  <si>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</si>
  <si>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</si>
  <si>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</si>
  <si>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</si>
  <si>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</si>
  <si>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</si>
  <si>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</si>
  <si>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</si>
  <si>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</si>
  <si>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</si>
  <si>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</si>
  <si>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</si>
  <si>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</si>
  <si>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</si>
  <si>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</si>
  <si>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</si>
  <si>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</si>
  <si>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</si>
  <si>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</si>
  <si>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</si>
  <si>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</si>
  <si>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</si>
  <si>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</si>
  <si>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</si>
  <si>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</si>
  <si>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</si>
  <si>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</si>
  <si>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</si>
  <si>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</si>
  <si>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</si>
  <si>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</si>
  <si>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</si>
  <si>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</si>
  <si>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</si>
  <si>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</si>
  <si>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</si>
  <si>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</si>
  <si>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</si>
  <si>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</si>
  <si>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</si>
  <si>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</si>
  <si>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</si>
  <si>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</si>
  <si>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</si>
  <si>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</si>
  <si>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</si>
  <si>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</si>
  <si>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</si>
  <si>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</si>
  <si>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</si>
  <si>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</si>
  <si>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</si>
  <si>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</si>
  <si>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</si>
  <si>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</si>
  <si>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</si>
  <si>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</si>
  <si>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</si>
  <si>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</si>
  <si>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</si>
  <si>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</si>
  <si>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</si>
  <si>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</si>
  <si>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</si>
  <si>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</si>
  <si>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</si>
  <si>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汚水処理費のほとんどを一般会計繰入金に依存しているため、適正な使用料設定の見直しを行い営業収益の増加に努めなければならない。しかしながら、施設更新費用はますます増大していくことが予想される。公共下水道事業との統合検討を含め、農業集落排水事業単位だけではなく下水道事業全体で計画的な施設更新と財源の確保を図っていく必要がある。</t>
    <rPh sb="95" eb="97">
      <t>コウキョウ</t>
    </rPh>
    <rPh sb="97" eb="100">
      <t>ゲスイドウ</t>
    </rPh>
    <rPh sb="100" eb="102">
      <t>ジギョウ</t>
    </rPh>
    <rPh sb="104" eb="106">
      <t>トウゴウ</t>
    </rPh>
    <rPh sb="106" eb="108">
      <t>ケントウ</t>
    </rPh>
    <rPh sb="109" eb="110">
      <t>フク</t>
    </rPh>
    <phoneticPr fontId="4"/>
  </si>
  <si>
    <t>「①有形固定資産減価償却率」は、地方公営企業法適用前の減価償却累計額を控除した額を地方公営企業法適用開始時点の資産として計上しているため、減価償却累計額が小さく、類似団体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41" eb="43">
      <t>チホウ</t>
    </rPh>
    <rPh sb="43" eb="45">
      <t>コウエイ</t>
    </rPh>
    <rPh sb="45" eb="47">
      <t>キギョウ</t>
    </rPh>
    <rPh sb="47" eb="48">
      <t>ホウ</t>
    </rPh>
    <rPh sb="48" eb="50">
      <t>テキヨウ</t>
    </rPh>
    <rPh sb="81" eb="85">
      <t>ルイジダンタイ</t>
    </rPh>
    <phoneticPr fontId="4"/>
  </si>
  <si>
    <t>地方公営企業法を適用した令和元年度からの数値となっている。
「①経常収支比率」は100％を割り込み単年度赤字となった。これは令和３年度の一般会計繰入金の精算に加え、令和４年度の一般会計繰入金の概算払額の不足などから赤字となったもの。
「③流動比率」は、類似団体平均値を下回ったものの、令和元年度及び２年度と同水準である。
「④企業債残高対事業規模比率」は、企業債残高が大きいことから類似団体平均値を大きく上回っており、投資規模が過大な状態である。
「⑤経費回収率」は、汚水処理費が増加したことから、類似団体平均値を大きく下回り、汚水処理費を使用料で賄えず繰入金により補填している状況である。適正な使用料収入の確保及び汚水処理費の削減が必要である。
「⑥汚水処理原価」についても⑤と同様、汚水処理費が増加したことにより前年度比及び類似団体平均値を大きく上回った。今後も厳しい経営環境が予想されるため投資の効率化や経費削減等に努める。
「⑦施設利用率」は、類似団体平均値を上回っているものの、人口減少等により施設規模が過大となっており、適正な規模にしていく必要がある。
「⑧水洗化率」は、類似団体平均値を上回ったものの、安定した収入を確保するためにも、今後より一層の接続促進に努める。</t>
    <rPh sb="82" eb="84">
      <t>レイワ</t>
    </rPh>
    <rPh sb="85" eb="87">
      <t>ネンド</t>
    </rPh>
    <rPh sb="88" eb="92">
      <t>イッパンカイケイ</t>
    </rPh>
    <rPh sb="92" eb="95">
      <t>クリイレキン</t>
    </rPh>
    <rPh sb="96" eb="99">
      <t>ガイサンバラ</t>
    </rPh>
    <rPh sb="99" eb="100">
      <t>ガク</t>
    </rPh>
    <rPh sb="101" eb="103">
      <t>フソク</t>
    </rPh>
    <rPh sb="191" eb="195">
      <t>ルイジダンタイ</t>
    </rPh>
    <rPh sb="234" eb="239">
      <t>オスイショリヒ</t>
    </rPh>
    <rPh sb="240" eb="242">
      <t>ゾウカ</t>
    </rPh>
    <rPh sb="249" eb="256">
      <t>ルイジダンタイヘイキンチ</t>
    </rPh>
    <rPh sb="257" eb="258">
      <t>オオ</t>
    </rPh>
    <rPh sb="260" eb="262">
      <t>シタマワ</t>
    </rPh>
    <rPh sb="289" eb="291">
      <t>ジョウキョウ</t>
    </rPh>
    <rPh sb="340" eb="342">
      <t>ドウヨウ</t>
    </rPh>
    <rPh sb="343" eb="348">
      <t>オスイショリヒ</t>
    </rPh>
    <rPh sb="349" eb="351">
      <t>ゾウカ</t>
    </rPh>
    <rPh sb="358" eb="362">
      <t>ゼンネンドヒ</t>
    </rPh>
    <rPh sb="362" eb="363">
      <t>オヨ</t>
    </rPh>
    <rPh sb="364" eb="371">
      <t>ルイジダンタイヘイキンチ</t>
    </rPh>
    <rPh sb="372" eb="373">
      <t>オオ</t>
    </rPh>
    <rPh sb="375" eb="377">
      <t>ウワマワ</t>
    </rPh>
    <rPh sb="426" eb="433">
      <t>ルイジダンタイヘイキンチ</t>
    </rPh>
    <rPh sb="434" eb="436">
      <t>ウワマワ</t>
    </rPh>
    <rPh sb="492" eb="496">
      <t>ルイジダンタイ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</si>
</sst>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CE6-49C1-8A1E-7994DB8CFB9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0.25</c:v>
                </c:pt>
                <c:pt idx="3">
                  <c:v>0.05</c:v>
                </c:pt>
                <c:pt idx="4">
                  <c:v>0.03</c:v>
                </c:pt>
              </c:numCache>
            </c:numRef>
          </c:val>
          <c:smooth val="0"/>
          <c:extLst>
            <c:ext xmlns:c16="http://schemas.microsoft.com/office/drawing/2014/chart" uri="{C3380CC4-5D6E-409C-BE32-E72D297353CC}">
              <c16:uniqueId val="{00000001-8CE6-49C1-8A1E-7994DB8CFB9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32.619999999999997</c:v>
                </c:pt>
                <c:pt idx="2">
                  <c:v>31.54</c:v>
                </c:pt>
                <c:pt idx="3">
                  <c:v>30.82</c:v>
                </c:pt>
                <c:pt idx="4">
                  <c:v>58.33</c:v>
                </c:pt>
              </c:numCache>
            </c:numRef>
          </c:val>
          <c:extLst>
            <c:ext xmlns:c16="http://schemas.microsoft.com/office/drawing/2014/chart" uri="{C3380CC4-5D6E-409C-BE32-E72D297353CC}">
              <c16:uniqueId val="{00000000-7F44-43AA-BEE2-10464BCBB0A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50.14</c:v>
                </c:pt>
                <c:pt idx="2">
                  <c:v>54.83</c:v>
                </c:pt>
                <c:pt idx="3">
                  <c:v>66.53</c:v>
                </c:pt>
                <c:pt idx="4">
                  <c:v>52.35</c:v>
                </c:pt>
              </c:numCache>
            </c:numRef>
          </c:val>
          <c:smooth val="0"/>
          <c:extLst>
            <c:ext xmlns:c16="http://schemas.microsoft.com/office/drawing/2014/chart" uri="{C3380CC4-5D6E-409C-BE32-E72D297353CC}">
              <c16:uniqueId val="{00000001-7F44-43AA-BEE2-10464BCBB0A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87.8</c:v>
                </c:pt>
                <c:pt idx="2">
                  <c:v>87.81</c:v>
                </c:pt>
                <c:pt idx="3">
                  <c:v>87.88</c:v>
                </c:pt>
                <c:pt idx="4">
                  <c:v>87.69</c:v>
                </c:pt>
              </c:numCache>
            </c:numRef>
          </c:val>
          <c:extLst>
            <c:ext xmlns:c16="http://schemas.microsoft.com/office/drawing/2014/chart" uri="{C3380CC4-5D6E-409C-BE32-E72D297353CC}">
              <c16:uniqueId val="{00000000-A975-4C90-A90E-DF379D6988B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84.98</c:v>
                </c:pt>
                <c:pt idx="2">
                  <c:v>84.7</c:v>
                </c:pt>
                <c:pt idx="3">
                  <c:v>84.67</c:v>
                </c:pt>
                <c:pt idx="4">
                  <c:v>84.39</c:v>
                </c:pt>
              </c:numCache>
            </c:numRef>
          </c:val>
          <c:smooth val="0"/>
          <c:extLst>
            <c:ext xmlns:c16="http://schemas.microsoft.com/office/drawing/2014/chart" uri="{C3380CC4-5D6E-409C-BE32-E72D297353CC}">
              <c16:uniqueId val="{00000001-A975-4C90-A90E-DF379D6988B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103.56</c:v>
                </c:pt>
                <c:pt idx="2">
                  <c:v>99.64</c:v>
                </c:pt>
                <c:pt idx="3">
                  <c:v>114.67</c:v>
                </c:pt>
                <c:pt idx="4">
                  <c:v>84.63</c:v>
                </c:pt>
              </c:numCache>
            </c:numRef>
          </c:val>
          <c:extLst>
            <c:ext xmlns:c16="http://schemas.microsoft.com/office/drawing/2014/chart" uri="{C3380CC4-5D6E-409C-BE32-E72D297353CC}">
              <c16:uniqueId val="{00000000-1032-4AEC-ADD6-8CD3E89502A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103.6</c:v>
                </c:pt>
                <c:pt idx="2">
                  <c:v>106.37</c:v>
                </c:pt>
                <c:pt idx="3">
                  <c:v>106.07</c:v>
                </c:pt>
                <c:pt idx="4">
                  <c:v>105.5</c:v>
                </c:pt>
              </c:numCache>
            </c:numRef>
          </c:val>
          <c:smooth val="0"/>
          <c:extLst>
            <c:ext xmlns:c16="http://schemas.microsoft.com/office/drawing/2014/chart" uri="{C3380CC4-5D6E-409C-BE32-E72D297353CC}">
              <c16:uniqueId val="{00000001-1032-4AEC-ADD6-8CD3E89502A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3.57</c:v>
                </c:pt>
                <c:pt idx="2">
                  <c:v>7.14</c:v>
                </c:pt>
                <c:pt idx="3">
                  <c:v>9.92</c:v>
                </c:pt>
                <c:pt idx="4">
                  <c:v>9.4700000000000006</c:v>
                </c:pt>
              </c:numCache>
            </c:numRef>
          </c:val>
          <c:extLst>
            <c:ext xmlns:c16="http://schemas.microsoft.com/office/drawing/2014/chart" uri="{C3380CC4-5D6E-409C-BE32-E72D297353CC}">
              <c16:uniqueId val="{00000000-D1C3-46F0-8C30-25CFA45EF84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23.06</c:v>
                </c:pt>
                <c:pt idx="2">
                  <c:v>20.34</c:v>
                </c:pt>
                <c:pt idx="3">
                  <c:v>21.85</c:v>
                </c:pt>
                <c:pt idx="4">
                  <c:v>25.19</c:v>
                </c:pt>
              </c:numCache>
            </c:numRef>
          </c:val>
          <c:smooth val="0"/>
          <c:extLst>
            <c:ext xmlns:c16="http://schemas.microsoft.com/office/drawing/2014/chart" uri="{C3380CC4-5D6E-409C-BE32-E72D297353CC}">
              <c16:uniqueId val="{00000001-D1C3-46F0-8C30-25CFA45EF84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AD8-404B-A071-36DEEFB34F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BAD8-404B-A071-36DEEFB34F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formatCode="#,##0.00;&quot;△&quot;#,##0.00;&quot;-&quot;">
                  <c:v>21.46</c:v>
                </c:pt>
              </c:numCache>
            </c:numRef>
          </c:val>
          <c:extLst>
            <c:ext xmlns:c16="http://schemas.microsoft.com/office/drawing/2014/chart" uri="{C3380CC4-5D6E-409C-BE32-E72D297353CC}">
              <c16:uniqueId val="{00000000-2A63-4F7A-9573-0048F0A27B4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193.99</c:v>
                </c:pt>
                <c:pt idx="2">
                  <c:v>139.02000000000001</c:v>
                </c:pt>
                <c:pt idx="3">
                  <c:v>132.04</c:v>
                </c:pt>
                <c:pt idx="4">
                  <c:v>145.43</c:v>
                </c:pt>
              </c:numCache>
            </c:numRef>
          </c:val>
          <c:smooth val="0"/>
          <c:extLst>
            <c:ext xmlns:c16="http://schemas.microsoft.com/office/drawing/2014/chart" uri="{C3380CC4-5D6E-409C-BE32-E72D297353CC}">
              <c16:uniqueId val="{00000001-2A63-4F7A-9573-0048F0A27B4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34.01</c:v>
                </c:pt>
                <c:pt idx="2">
                  <c:v>35.39</c:v>
                </c:pt>
                <c:pt idx="3">
                  <c:v>-5.52</c:v>
                </c:pt>
                <c:pt idx="4">
                  <c:v>33.979999999999997</c:v>
                </c:pt>
              </c:numCache>
            </c:numRef>
          </c:val>
          <c:extLst>
            <c:ext xmlns:c16="http://schemas.microsoft.com/office/drawing/2014/chart" uri="{C3380CC4-5D6E-409C-BE32-E72D297353CC}">
              <c16:uniqueId val="{00000000-CAAD-4A48-9410-DD46E3BD801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26.99</c:v>
                </c:pt>
                <c:pt idx="2">
                  <c:v>29.13</c:v>
                </c:pt>
                <c:pt idx="3">
                  <c:v>35.69</c:v>
                </c:pt>
                <c:pt idx="4">
                  <c:v>38.4</c:v>
                </c:pt>
              </c:numCache>
            </c:numRef>
          </c:val>
          <c:smooth val="0"/>
          <c:extLst>
            <c:ext xmlns:c16="http://schemas.microsoft.com/office/drawing/2014/chart" uri="{C3380CC4-5D6E-409C-BE32-E72D297353CC}">
              <c16:uniqueId val="{00000001-CAAD-4A48-9410-DD46E3BD801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3161.27</c:v>
                </c:pt>
                <c:pt idx="2">
                  <c:v>2853.12</c:v>
                </c:pt>
                <c:pt idx="3">
                  <c:v>2498.5700000000002</c:v>
                </c:pt>
                <c:pt idx="4">
                  <c:v>3438.34</c:v>
                </c:pt>
              </c:numCache>
            </c:numRef>
          </c:val>
          <c:extLst>
            <c:ext xmlns:c16="http://schemas.microsoft.com/office/drawing/2014/chart" uri="{C3380CC4-5D6E-409C-BE32-E72D297353CC}">
              <c16:uniqueId val="{00000000-0949-4FF1-B202-AD474001A99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826.83</c:v>
                </c:pt>
                <c:pt idx="2">
                  <c:v>867.83</c:v>
                </c:pt>
                <c:pt idx="3">
                  <c:v>791.76</c:v>
                </c:pt>
                <c:pt idx="4">
                  <c:v>900.82</c:v>
                </c:pt>
              </c:numCache>
            </c:numRef>
          </c:val>
          <c:smooth val="0"/>
          <c:extLst>
            <c:ext xmlns:c16="http://schemas.microsoft.com/office/drawing/2014/chart" uri="{C3380CC4-5D6E-409C-BE32-E72D297353CC}">
              <c16:uniqueId val="{00000001-0949-4FF1-B202-AD474001A99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66.84</c:v>
                </c:pt>
                <c:pt idx="2">
                  <c:v>84.76</c:v>
                </c:pt>
                <c:pt idx="3">
                  <c:v>84.57</c:v>
                </c:pt>
                <c:pt idx="4">
                  <c:v>25.55</c:v>
                </c:pt>
              </c:numCache>
            </c:numRef>
          </c:val>
          <c:extLst>
            <c:ext xmlns:c16="http://schemas.microsoft.com/office/drawing/2014/chart" uri="{C3380CC4-5D6E-409C-BE32-E72D297353CC}">
              <c16:uniqueId val="{00000000-08FB-4D92-B66D-13D59530C97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57.31</c:v>
                </c:pt>
                <c:pt idx="2">
                  <c:v>57.08</c:v>
                </c:pt>
                <c:pt idx="3">
                  <c:v>56.26</c:v>
                </c:pt>
                <c:pt idx="4">
                  <c:v>52.94</c:v>
                </c:pt>
              </c:numCache>
            </c:numRef>
          </c:val>
          <c:smooth val="0"/>
          <c:extLst>
            <c:ext xmlns:c16="http://schemas.microsoft.com/office/drawing/2014/chart" uri="{C3380CC4-5D6E-409C-BE32-E72D297353CC}">
              <c16:uniqueId val="{00000001-08FB-4D92-B66D-13D59530C97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250.62</c:v>
                </c:pt>
                <c:pt idx="2">
                  <c:v>196.51</c:v>
                </c:pt>
                <c:pt idx="3">
                  <c:v>197.83</c:v>
                </c:pt>
                <c:pt idx="4">
                  <c:v>653.11</c:v>
                </c:pt>
              </c:numCache>
            </c:numRef>
          </c:val>
          <c:extLst>
            <c:ext xmlns:c16="http://schemas.microsoft.com/office/drawing/2014/chart" uri="{C3380CC4-5D6E-409C-BE32-E72D297353CC}">
              <c16:uniqueId val="{00000000-EAAF-4E11-A43F-164AA9692A6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EAAF-4E11-A43F-164AA9692A6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row>
    <row r="3" spans="1:7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row>
    <row r="4" spans="1:7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5" t="str">
        <f>データ!H6</f>
        <v>山形県　米沢市</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4" t="s">
        <v>1</v>
      </c>
      <c r="C7" s="54"/>
      <c r="D7" s="54"/>
      <c r="E7" s="54"/>
      <c r="F7" s="54"/>
      <c r="G7" s="54"/>
      <c r="H7" s="54"/>
      <c r="I7" s="54" t="s">
        <v>2</v>
      </c>
      <c r="J7" s="54"/>
      <c r="K7" s="54"/>
      <c r="L7" s="54"/>
      <c r="M7" s="54"/>
      <c r="N7" s="54"/>
      <c r="O7" s="54"/>
      <c r="P7" s="54" t="s">
        <v>3</v>
      </c>
      <c r="Q7" s="54"/>
      <c r="R7" s="54"/>
      <c r="S7" s="54"/>
      <c r="T7" s="54"/>
      <c r="U7" s="54"/>
      <c r="V7" s="54"/>
      <c r="W7" s="54" t="s">
        <v>4</v>
      </c>
      <c r="X7" s="54"/>
      <c r="Y7" s="54"/>
      <c r="Z7" s="54"/>
      <c r="AA7" s="54"/>
      <c r="AB7" s="54"/>
      <c r="AC7" s="54"/>
      <c r="AD7" s="54" t="s">
        <v>5</v>
      </c>
      <c r="AE7" s="54"/>
      <c r="AF7" s="54"/>
      <c r="AG7" s="54"/>
      <c r="AH7" s="54"/>
      <c r="AI7" s="54"/>
      <c r="AJ7" s="54"/>
      <c r="AK7" s="3"/>
      <c r="AL7" s="54" t="s">
        <v>6</v>
      </c>
      <c r="AM7" s="54"/>
      <c r="AN7" s="54"/>
      <c r="AO7" s="54"/>
      <c r="AP7" s="54"/>
      <c r="AQ7" s="54"/>
      <c r="AR7" s="54"/>
      <c r="AS7" s="54"/>
      <c r="AT7" s="54" t="s">
        <v>7</v>
      </c>
      <c r="AU7" s="54"/>
      <c r="AV7" s="54"/>
      <c r="AW7" s="54"/>
      <c r="AX7" s="54"/>
      <c r="AY7" s="54"/>
      <c r="AZ7" s="54"/>
      <c r="BA7" s="54"/>
      <c r="BB7" s="54" t="s">
        <v>8</v>
      </c>
      <c r="BC7" s="54"/>
      <c r="BD7" s="54"/>
      <c r="BE7" s="54"/>
      <c r="BF7" s="54"/>
      <c r="BG7" s="54"/>
      <c r="BH7" s="54"/>
      <c r="BI7" s="54"/>
      <c r="BJ7" s="3"/>
      <c r="BK7" s="3"/>
      <c r="BL7" s="57" t="s">
        <v>9</v>
      </c>
      <c r="BM7" s="58"/>
      <c r="BN7" s="58"/>
      <c r="BO7" s="58"/>
      <c r="BP7" s="58"/>
      <c r="BQ7" s="58"/>
      <c r="BR7" s="58"/>
      <c r="BS7" s="58"/>
      <c r="BT7" s="58"/>
      <c r="BU7" s="58"/>
      <c r="BV7" s="58"/>
      <c r="BW7" s="58"/>
      <c r="BX7" s="58"/>
      <c r="BY7" s="59"/>
    </row>
    <row r="8" spans="1:78" ht="18.75" customHeight="1" x14ac:dyDescent="0.15">
      <c r="A8" s="2"/>
      <c r="B8" s="60" t="str">
        <f>データ!I6</f>
        <v>法適用</v>
      </c>
      <c r="C8" s="60"/>
      <c r="D8" s="60"/>
      <c r="E8" s="60"/>
      <c r="F8" s="60"/>
      <c r="G8" s="60"/>
      <c r="H8" s="60"/>
      <c r="I8" s="60" t="str">
        <f>データ!J6</f>
        <v>下水道事業</v>
      </c>
      <c r="J8" s="60"/>
      <c r="K8" s="60"/>
      <c r="L8" s="60"/>
      <c r="M8" s="60"/>
      <c r="N8" s="60"/>
      <c r="O8" s="60"/>
      <c r="P8" s="60" t="str">
        <f>データ!K6</f>
        <v>農業集落排水</v>
      </c>
      <c r="Q8" s="60"/>
      <c r="R8" s="60"/>
      <c r="S8" s="60"/>
      <c r="T8" s="60"/>
      <c r="U8" s="60"/>
      <c r="V8" s="60"/>
      <c r="W8" s="60" t="str">
        <f>データ!L6</f>
        <v>F2</v>
      </c>
      <c r="X8" s="60"/>
      <c r="Y8" s="60"/>
      <c r="Z8" s="60"/>
      <c r="AA8" s="60"/>
      <c r="AB8" s="60"/>
      <c r="AC8" s="60"/>
      <c r="AD8" s="61" t="str">
        <f>データ!$M$6</f>
        <v>非設置</v>
      </c>
      <c r="AE8" s="61"/>
      <c r="AF8" s="61"/>
      <c r="AG8" s="61"/>
      <c r="AH8" s="61"/>
      <c r="AI8" s="61"/>
      <c r="AJ8" s="61"/>
      <c r="AK8" s="3"/>
      <c r="AL8" s="49">
        <f>データ!S6</f>
        <v>77232</v>
      </c>
      <c r="AM8" s="49"/>
      <c r="AN8" s="49"/>
      <c r="AO8" s="49"/>
      <c r="AP8" s="49"/>
      <c r="AQ8" s="49"/>
      <c r="AR8" s="49"/>
      <c r="AS8" s="49"/>
      <c r="AT8" s="48">
        <f>データ!T6</f>
        <v>548.51</v>
      </c>
      <c r="AU8" s="48"/>
      <c r="AV8" s="48"/>
      <c r="AW8" s="48"/>
      <c r="AX8" s="48"/>
      <c r="AY8" s="48"/>
      <c r="AZ8" s="48"/>
      <c r="BA8" s="48"/>
      <c r="BB8" s="48">
        <f>データ!U6</f>
        <v>140.80000000000001</v>
      </c>
      <c r="BC8" s="48"/>
      <c r="BD8" s="48"/>
      <c r="BE8" s="48"/>
      <c r="BF8" s="48"/>
      <c r="BG8" s="48"/>
      <c r="BH8" s="48"/>
      <c r="BI8" s="48"/>
      <c r="BJ8" s="3"/>
      <c r="BK8" s="3"/>
      <c r="BL8" s="62" t="s">
        <v>10</v>
      </c>
      <c r="BM8" s="63"/>
      <c r="BN8" s="52" t="s">
        <v>11</v>
      </c>
      <c r="BO8" s="52"/>
      <c r="BP8" s="52"/>
      <c r="BQ8" s="52"/>
      <c r="BR8" s="52"/>
      <c r="BS8" s="52"/>
      <c r="BT8" s="52"/>
      <c r="BU8" s="52"/>
      <c r="BV8" s="52"/>
      <c r="BW8" s="52"/>
      <c r="BX8" s="52"/>
      <c r="BY8" s="53"/>
    </row>
    <row r="9" spans="1:78" ht="18.75" customHeight="1" x14ac:dyDescent="0.15">
      <c r="A9" s="2"/>
      <c r="B9" s="54" t="s">
        <v>12</v>
      </c>
      <c r="C9" s="54"/>
      <c r="D9" s="54"/>
      <c r="E9" s="54"/>
      <c r="F9" s="54"/>
      <c r="G9" s="54"/>
      <c r="H9" s="54"/>
      <c r="I9" s="54" t="s">
        <v>13</v>
      </c>
      <c r="J9" s="54"/>
      <c r="K9" s="54"/>
      <c r="L9" s="54"/>
      <c r="M9" s="54"/>
      <c r="N9" s="54"/>
      <c r="O9" s="54"/>
      <c r="P9" s="54" t="s">
        <v>14</v>
      </c>
      <c r="Q9" s="54"/>
      <c r="R9" s="54"/>
      <c r="S9" s="54"/>
      <c r="T9" s="54"/>
      <c r="U9" s="54"/>
      <c r="V9" s="54"/>
      <c r="W9" s="54" t="s">
        <v>15</v>
      </c>
      <c r="X9" s="54"/>
      <c r="Y9" s="54"/>
      <c r="Z9" s="54"/>
      <c r="AA9" s="54"/>
      <c r="AB9" s="54"/>
      <c r="AC9" s="54"/>
      <c r="AD9" s="54" t="s">
        <v>16</v>
      </c>
      <c r="AE9" s="54"/>
      <c r="AF9" s="54"/>
      <c r="AG9" s="54"/>
      <c r="AH9" s="54"/>
      <c r="AI9" s="54"/>
      <c r="AJ9" s="54"/>
      <c r="AK9" s="3"/>
      <c r="AL9" s="54" t="s">
        <v>17</v>
      </c>
      <c r="AM9" s="54"/>
      <c r="AN9" s="54"/>
      <c r="AO9" s="54"/>
      <c r="AP9" s="54"/>
      <c r="AQ9" s="54"/>
      <c r="AR9" s="54"/>
      <c r="AS9" s="54"/>
      <c r="AT9" s="54" t="s">
        <v>18</v>
      </c>
      <c r="AU9" s="54"/>
      <c r="AV9" s="54"/>
      <c r="AW9" s="54"/>
      <c r="AX9" s="54"/>
      <c r="AY9" s="54"/>
      <c r="AZ9" s="54"/>
      <c r="BA9" s="54"/>
      <c r="BB9" s="54" t="s">
        <v>19</v>
      </c>
      <c r="BC9" s="54"/>
      <c r="BD9" s="54"/>
      <c r="BE9" s="54"/>
      <c r="BF9" s="54"/>
      <c r="BG9" s="54"/>
      <c r="BH9" s="54"/>
      <c r="BI9" s="54"/>
      <c r="BJ9" s="3"/>
      <c r="BK9" s="3"/>
      <c r="BL9" s="55" t="s">
        <v>20</v>
      </c>
      <c r="BM9" s="56"/>
      <c r="BN9" s="46" t="s">
        <v>21</v>
      </c>
      <c r="BO9" s="46"/>
      <c r="BP9" s="46"/>
      <c r="BQ9" s="46"/>
      <c r="BR9" s="46"/>
      <c r="BS9" s="46"/>
      <c r="BT9" s="46"/>
      <c r="BU9" s="46"/>
      <c r="BV9" s="46"/>
      <c r="BW9" s="46"/>
      <c r="BX9" s="46"/>
      <c r="BY9" s="47"/>
    </row>
    <row r="10" spans="1:78" ht="18.75" customHeight="1" x14ac:dyDescent="0.15">
      <c r="A10" s="2"/>
      <c r="B10" s="48" t="str">
        <f>データ!N6</f>
        <v>-</v>
      </c>
      <c r="C10" s="48"/>
      <c r="D10" s="48"/>
      <c r="E10" s="48"/>
      <c r="F10" s="48"/>
      <c r="G10" s="48"/>
      <c r="H10" s="48"/>
      <c r="I10" s="48">
        <f>データ!O6</f>
        <v>75.13</v>
      </c>
      <c r="J10" s="48"/>
      <c r="K10" s="48"/>
      <c r="L10" s="48"/>
      <c r="M10" s="48"/>
      <c r="N10" s="48"/>
      <c r="O10" s="48"/>
      <c r="P10" s="48">
        <f>データ!P6</f>
        <v>0.51</v>
      </c>
      <c r="Q10" s="48"/>
      <c r="R10" s="48"/>
      <c r="S10" s="48"/>
      <c r="T10" s="48"/>
      <c r="U10" s="48"/>
      <c r="V10" s="48"/>
      <c r="W10" s="48">
        <f>データ!Q6</f>
        <v>103.26</v>
      </c>
      <c r="X10" s="48"/>
      <c r="Y10" s="48"/>
      <c r="Z10" s="48"/>
      <c r="AA10" s="48"/>
      <c r="AB10" s="48"/>
      <c r="AC10" s="48"/>
      <c r="AD10" s="49">
        <f>データ!R6</f>
        <v>3377</v>
      </c>
      <c r="AE10" s="49"/>
      <c r="AF10" s="49"/>
      <c r="AG10" s="49"/>
      <c r="AH10" s="49"/>
      <c r="AI10" s="49"/>
      <c r="AJ10" s="49"/>
      <c r="AK10" s="2"/>
      <c r="AL10" s="49">
        <f>データ!V6</f>
        <v>390</v>
      </c>
      <c r="AM10" s="49"/>
      <c r="AN10" s="49"/>
      <c r="AO10" s="49"/>
      <c r="AP10" s="49"/>
      <c r="AQ10" s="49"/>
      <c r="AR10" s="49"/>
      <c r="AS10" s="49"/>
      <c r="AT10" s="48">
        <f>データ!W6</f>
        <v>0.33</v>
      </c>
      <c r="AU10" s="48"/>
      <c r="AV10" s="48"/>
      <c r="AW10" s="48"/>
      <c r="AX10" s="48"/>
      <c r="AY10" s="48"/>
      <c r="AZ10" s="48"/>
      <c r="BA10" s="48"/>
      <c r="BB10" s="48">
        <f>データ!X6</f>
        <v>1181.82</v>
      </c>
      <c r="BC10" s="48"/>
      <c r="BD10" s="48"/>
      <c r="BE10" s="48"/>
      <c r="BF10" s="48"/>
      <c r="BG10" s="48"/>
      <c r="BH10" s="48"/>
      <c r="BI10" s="48"/>
      <c r="BJ10" s="2"/>
      <c r="BK10" s="2"/>
      <c r="BL10" s="50" t="s">
        <v>22</v>
      </c>
      <c r="BM10" s="51"/>
      <c r="BN10" s="39" t="s">
        <v>23</v>
      </c>
      <c r="BO10" s="39"/>
      <c r="BP10" s="39"/>
      <c r="BQ10" s="39"/>
      <c r="BR10" s="39"/>
      <c r="BS10" s="39"/>
      <c r="BT10" s="39"/>
      <c r="BU10" s="39"/>
      <c r="BV10" s="39"/>
      <c r="BW10" s="39"/>
      <c r="BX10" s="39"/>
      <c r="BY10" s="4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1" t="s">
        <v>24</v>
      </c>
      <c r="BM11" s="41"/>
      <c r="BN11" s="41"/>
      <c r="BO11" s="41"/>
      <c r="BP11" s="41"/>
      <c r="BQ11" s="41"/>
      <c r="BR11" s="41"/>
      <c r="BS11" s="41"/>
      <c r="BT11" s="41"/>
      <c r="BU11" s="41"/>
      <c r="BV11" s="41"/>
      <c r="BW11" s="41"/>
      <c r="BX11" s="41"/>
      <c r="BY11" s="41"/>
      <c r="BZ11" s="4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1"/>
      <c r="BM12" s="41"/>
      <c r="BN12" s="41"/>
      <c r="BO12" s="41"/>
      <c r="BP12" s="41"/>
      <c r="BQ12" s="41"/>
      <c r="BR12" s="41"/>
      <c r="BS12" s="41"/>
      <c r="BT12" s="41"/>
      <c r="BU12" s="41"/>
      <c r="BV12" s="41"/>
      <c r="BW12" s="41"/>
      <c r="BX12" s="41"/>
      <c r="BY12" s="41"/>
      <c r="BZ12" s="4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2"/>
      <c r="BM13" s="42"/>
      <c r="BN13" s="42"/>
      <c r="BO13" s="42"/>
      <c r="BP13" s="42"/>
      <c r="BQ13" s="42"/>
      <c r="BR13" s="42"/>
      <c r="BS13" s="42"/>
      <c r="BT13" s="42"/>
      <c r="BU13" s="42"/>
      <c r="BV13" s="42"/>
      <c r="BW13" s="42"/>
      <c r="BX13" s="42"/>
      <c r="BY13" s="42"/>
      <c r="BZ13" s="42"/>
    </row>
    <row r="14" spans="1:78" ht="13.5" customHeight="1" x14ac:dyDescent="0.15">
      <c r="A14" s="2"/>
      <c r="B14" s="43" t="s">
        <v>25</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5"/>
      <c r="BK14" s="2"/>
      <c r="BL14" s="32" t="s">
        <v>26</v>
      </c>
      <c r="BM14" s="33"/>
      <c r="BN14" s="33"/>
      <c r="BO14" s="33"/>
      <c r="BP14" s="33"/>
      <c r="BQ14" s="33"/>
      <c r="BR14" s="33"/>
      <c r="BS14" s="33"/>
      <c r="BT14" s="33"/>
      <c r="BU14" s="33"/>
      <c r="BV14" s="33"/>
      <c r="BW14" s="33"/>
      <c r="BX14" s="33"/>
      <c r="BY14" s="33"/>
      <c r="BZ14" s="34"/>
    </row>
    <row r="15" spans="1:78" ht="13.5" customHeight="1" x14ac:dyDescent="0.15">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116</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115</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74"/>
      <c r="BM60" s="75"/>
      <c r="BN60" s="75"/>
      <c r="BO60" s="75"/>
      <c r="BP60" s="75"/>
      <c r="BQ60" s="75"/>
      <c r="BR60" s="75"/>
      <c r="BS60" s="75"/>
      <c r="BT60" s="75"/>
      <c r="BU60" s="75"/>
      <c r="BV60" s="75"/>
      <c r="BW60" s="75"/>
      <c r="BX60" s="75"/>
      <c r="BY60" s="75"/>
      <c r="BZ60" s="76"/>
    </row>
    <row r="61" spans="1:78" ht="13.5" customHeight="1" x14ac:dyDescent="0.15">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114</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IfzQWYVP3j6llvddiukTLpQrKuy1x29l2+mRZ6e61EsLyh9wzUeHp2NS9yL3bSOivH8q57+4FArGYamCKGTYdg==" saltValue="zHsMOFi6NTGB7ruYDsSMl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7" t="s">
        <v>52</v>
      </c>
      <c r="I3" s="68"/>
      <c r="J3" s="68"/>
      <c r="K3" s="68"/>
      <c r="L3" s="68"/>
      <c r="M3" s="68"/>
      <c r="N3" s="68"/>
      <c r="O3" s="68"/>
      <c r="P3" s="68"/>
      <c r="Q3" s="68"/>
      <c r="R3" s="68"/>
      <c r="S3" s="68"/>
      <c r="T3" s="68"/>
      <c r="U3" s="68"/>
      <c r="V3" s="68"/>
      <c r="W3" s="68"/>
      <c r="X3" s="69"/>
      <c r="Y3" s="73" t="s">
        <v>53</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54</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8" x14ac:dyDescent="0.15">
      <c r="A4" s="14" t="s">
        <v>55</v>
      </c>
      <c r="B4" s="16"/>
      <c r="C4" s="16"/>
      <c r="D4" s="16"/>
      <c r="E4" s="16"/>
      <c r="F4" s="16"/>
      <c r="G4" s="16"/>
      <c r="H4" s="70"/>
      <c r="I4" s="71"/>
      <c r="J4" s="71"/>
      <c r="K4" s="71"/>
      <c r="L4" s="71"/>
      <c r="M4" s="71"/>
      <c r="N4" s="71"/>
      <c r="O4" s="71"/>
      <c r="P4" s="71"/>
      <c r="Q4" s="71"/>
      <c r="R4" s="71"/>
      <c r="S4" s="71"/>
      <c r="T4" s="71"/>
      <c r="U4" s="71"/>
      <c r="V4" s="71"/>
      <c r="W4" s="71"/>
      <c r="X4" s="72"/>
      <c r="Y4" s="66" t="s">
        <v>56</v>
      </c>
      <c r="Z4" s="66"/>
      <c r="AA4" s="66"/>
      <c r="AB4" s="66"/>
      <c r="AC4" s="66"/>
      <c r="AD4" s="66"/>
      <c r="AE4" s="66"/>
      <c r="AF4" s="66"/>
      <c r="AG4" s="66"/>
      <c r="AH4" s="66"/>
      <c r="AI4" s="66"/>
      <c r="AJ4" s="66" t="s">
        <v>57</v>
      </c>
      <c r="AK4" s="66"/>
      <c r="AL4" s="66"/>
      <c r="AM4" s="66"/>
      <c r="AN4" s="66"/>
      <c r="AO4" s="66"/>
      <c r="AP4" s="66"/>
      <c r="AQ4" s="66"/>
      <c r="AR4" s="66"/>
      <c r="AS4" s="66"/>
      <c r="AT4" s="66"/>
      <c r="AU4" s="66" t="s">
        <v>58</v>
      </c>
      <c r="AV4" s="66"/>
      <c r="AW4" s="66"/>
      <c r="AX4" s="66"/>
      <c r="AY4" s="66"/>
      <c r="AZ4" s="66"/>
      <c r="BA4" s="66"/>
      <c r="BB4" s="66"/>
      <c r="BC4" s="66"/>
      <c r="BD4" s="66"/>
      <c r="BE4" s="66"/>
      <c r="BF4" s="66" t="s">
        <v>59</v>
      </c>
      <c r="BG4" s="66"/>
      <c r="BH4" s="66"/>
      <c r="BI4" s="66"/>
      <c r="BJ4" s="66"/>
      <c r="BK4" s="66"/>
      <c r="BL4" s="66"/>
      <c r="BM4" s="66"/>
      <c r="BN4" s="66"/>
      <c r="BO4" s="66"/>
      <c r="BP4" s="66"/>
      <c r="BQ4" s="66" t="s">
        <v>60</v>
      </c>
      <c r="BR4" s="66"/>
      <c r="BS4" s="66"/>
      <c r="BT4" s="66"/>
      <c r="BU4" s="66"/>
      <c r="BV4" s="66"/>
      <c r="BW4" s="66"/>
      <c r="BX4" s="66"/>
      <c r="BY4" s="66"/>
      <c r="BZ4" s="66"/>
      <c r="CA4" s="66"/>
      <c r="CB4" s="66" t="s">
        <v>61</v>
      </c>
      <c r="CC4" s="66"/>
      <c r="CD4" s="66"/>
      <c r="CE4" s="66"/>
      <c r="CF4" s="66"/>
      <c r="CG4" s="66"/>
      <c r="CH4" s="66"/>
      <c r="CI4" s="66"/>
      <c r="CJ4" s="66"/>
      <c r="CK4" s="66"/>
      <c r="CL4" s="66"/>
      <c r="CM4" s="66" t="s">
        <v>62</v>
      </c>
      <c r="CN4" s="66"/>
      <c r="CO4" s="66"/>
      <c r="CP4" s="66"/>
      <c r="CQ4" s="66"/>
      <c r="CR4" s="66"/>
      <c r="CS4" s="66"/>
      <c r="CT4" s="66"/>
      <c r="CU4" s="66"/>
      <c r="CV4" s="66"/>
      <c r="CW4" s="66"/>
      <c r="CX4" s="66" t="s">
        <v>63</v>
      </c>
      <c r="CY4" s="66"/>
      <c r="CZ4" s="66"/>
      <c r="DA4" s="66"/>
      <c r="DB4" s="66"/>
      <c r="DC4" s="66"/>
      <c r="DD4" s="66"/>
      <c r="DE4" s="66"/>
      <c r="DF4" s="66"/>
      <c r="DG4" s="66"/>
      <c r="DH4" s="66"/>
      <c r="DI4" s="66" t="s">
        <v>64</v>
      </c>
      <c r="DJ4" s="66"/>
      <c r="DK4" s="66"/>
      <c r="DL4" s="66"/>
      <c r="DM4" s="66"/>
      <c r="DN4" s="66"/>
      <c r="DO4" s="66"/>
      <c r="DP4" s="66"/>
      <c r="DQ4" s="66"/>
      <c r="DR4" s="66"/>
      <c r="DS4" s="66"/>
      <c r="DT4" s="66" t="s">
        <v>65</v>
      </c>
      <c r="DU4" s="66"/>
      <c r="DV4" s="66"/>
      <c r="DW4" s="66"/>
      <c r="DX4" s="66"/>
      <c r="DY4" s="66"/>
      <c r="DZ4" s="66"/>
      <c r="EA4" s="66"/>
      <c r="EB4" s="66"/>
      <c r="EC4" s="66"/>
      <c r="ED4" s="66"/>
      <c r="EE4" s="66" t="s">
        <v>66</v>
      </c>
      <c r="EF4" s="66"/>
      <c r="EG4" s="66"/>
      <c r="EH4" s="66"/>
      <c r="EI4" s="66"/>
      <c r="EJ4" s="66"/>
      <c r="EK4" s="66"/>
      <c r="EL4" s="66"/>
      <c r="EM4" s="66"/>
      <c r="EN4" s="66"/>
      <c r="EO4" s="66"/>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62022</v>
      </c>
      <c r="D6" s="19">
        <f t="shared" si="3"/>
        <v>46</v>
      </c>
      <c r="E6" s="19">
        <f t="shared" si="3"/>
        <v>17</v>
      </c>
      <c r="F6" s="19">
        <f t="shared" si="3"/>
        <v>5</v>
      </c>
      <c r="G6" s="19">
        <f t="shared" si="3"/>
        <v>0</v>
      </c>
      <c r="H6" s="19" t="str">
        <f t="shared" si="3"/>
        <v>山形県　米沢市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75.13</v>
      </c>
      <c r="P6" s="20">
        <f t="shared" si="3"/>
        <v>0.51</v>
      </c>
      <c r="Q6" s="20">
        <f t="shared" si="3"/>
        <v>103.26</v>
      </c>
      <c r="R6" s="20">
        <f t="shared" si="3"/>
        <v>3377</v>
      </c>
      <c r="S6" s="20">
        <f t="shared" si="3"/>
        <v>77232</v>
      </c>
      <c r="T6" s="20">
        <f t="shared" si="3"/>
        <v>548.51</v>
      </c>
      <c r="U6" s="20">
        <f t="shared" si="3"/>
        <v>140.80000000000001</v>
      </c>
      <c r="V6" s="20">
        <f t="shared" si="3"/>
        <v>390</v>
      </c>
      <c r="W6" s="20">
        <f t="shared" si="3"/>
        <v>0.33</v>
      </c>
      <c r="X6" s="20">
        <f t="shared" si="3"/>
        <v>1181.82</v>
      </c>
      <c r="Y6" s="21" t="str">
        <f>IF(Y7="",NA(),Y7)</f>
        <v>-</v>
      </c>
      <c r="Z6" s="21">
        <f t="shared" ref="Z6:AH6" si="4">IF(Z7="",NA(),Z7)</f>
        <v>103.56</v>
      </c>
      <c r="AA6" s="21">
        <f t="shared" si="4"/>
        <v>99.64</v>
      </c>
      <c r="AB6" s="21">
        <f t="shared" si="4"/>
        <v>114.67</v>
      </c>
      <c r="AC6" s="21">
        <f t="shared" si="4"/>
        <v>84.63</v>
      </c>
      <c r="AD6" s="21" t="str">
        <f t="shared" si="4"/>
        <v>-</v>
      </c>
      <c r="AE6" s="21">
        <f t="shared" si="4"/>
        <v>103.6</v>
      </c>
      <c r="AF6" s="21">
        <f t="shared" si="4"/>
        <v>106.37</v>
      </c>
      <c r="AG6" s="21">
        <f t="shared" si="4"/>
        <v>106.07</v>
      </c>
      <c r="AH6" s="21">
        <f t="shared" si="4"/>
        <v>105.5</v>
      </c>
      <c r="AI6" s="20" t="str">
        <f>IF(AI7="","",IF(AI7="-","【-】","【"&amp;SUBSTITUTE(TEXT(AI7,"#,##0.00"),"-","△")&amp;"】"))</f>
        <v>【103.61】</v>
      </c>
      <c r="AJ6" s="21" t="str">
        <f>IF(AJ7="",NA(),AJ7)</f>
        <v>-</v>
      </c>
      <c r="AK6" s="20">
        <f t="shared" ref="AK6:AS6" si="5">IF(AK7="",NA(),AK7)</f>
        <v>0</v>
      </c>
      <c r="AL6" s="20">
        <f t="shared" si="5"/>
        <v>0</v>
      </c>
      <c r="AM6" s="20">
        <f t="shared" si="5"/>
        <v>0</v>
      </c>
      <c r="AN6" s="21">
        <f t="shared" si="5"/>
        <v>21.46</v>
      </c>
      <c r="AO6" s="21" t="str">
        <f t="shared" si="5"/>
        <v>-</v>
      </c>
      <c r="AP6" s="21">
        <f t="shared" si="5"/>
        <v>193.99</v>
      </c>
      <c r="AQ6" s="21">
        <f t="shared" si="5"/>
        <v>139.02000000000001</v>
      </c>
      <c r="AR6" s="21">
        <f t="shared" si="5"/>
        <v>132.04</v>
      </c>
      <c r="AS6" s="21">
        <f t="shared" si="5"/>
        <v>145.43</v>
      </c>
      <c r="AT6" s="20" t="str">
        <f>IF(AT7="","",IF(AT7="-","【-】","【"&amp;SUBSTITUTE(TEXT(AT7,"#,##0.00"),"-","△")&amp;"】"))</f>
        <v>【133.62】</v>
      </c>
      <c r="AU6" s="21" t="str">
        <f>IF(AU7="",NA(),AU7)</f>
        <v>-</v>
      </c>
      <c r="AV6" s="21">
        <f t="shared" ref="AV6:BD6" si="6">IF(AV7="",NA(),AV7)</f>
        <v>34.01</v>
      </c>
      <c r="AW6" s="21">
        <f t="shared" si="6"/>
        <v>35.39</v>
      </c>
      <c r="AX6" s="21">
        <f t="shared" si="6"/>
        <v>-5.52</v>
      </c>
      <c r="AY6" s="21">
        <f t="shared" si="6"/>
        <v>33.979999999999997</v>
      </c>
      <c r="AZ6" s="21" t="str">
        <f t="shared" si="6"/>
        <v>-</v>
      </c>
      <c r="BA6" s="21">
        <f t="shared" si="6"/>
        <v>26.99</v>
      </c>
      <c r="BB6" s="21">
        <f t="shared" si="6"/>
        <v>29.13</v>
      </c>
      <c r="BC6" s="21">
        <f t="shared" si="6"/>
        <v>35.69</v>
      </c>
      <c r="BD6" s="21">
        <f t="shared" si="6"/>
        <v>38.4</v>
      </c>
      <c r="BE6" s="20" t="str">
        <f>IF(BE7="","",IF(BE7="-","【-】","【"&amp;SUBSTITUTE(TEXT(BE7,"#,##0.00"),"-","△")&amp;"】"))</f>
        <v>【36.94】</v>
      </c>
      <c r="BF6" s="21" t="str">
        <f>IF(BF7="",NA(),BF7)</f>
        <v>-</v>
      </c>
      <c r="BG6" s="21">
        <f t="shared" ref="BG6:BO6" si="7">IF(BG7="",NA(),BG7)</f>
        <v>3161.27</v>
      </c>
      <c r="BH6" s="21">
        <f t="shared" si="7"/>
        <v>2853.12</v>
      </c>
      <c r="BI6" s="21">
        <f t="shared" si="7"/>
        <v>2498.5700000000002</v>
      </c>
      <c r="BJ6" s="21">
        <f t="shared" si="7"/>
        <v>3438.34</v>
      </c>
      <c r="BK6" s="21" t="str">
        <f t="shared" si="7"/>
        <v>-</v>
      </c>
      <c r="BL6" s="21">
        <f t="shared" si="7"/>
        <v>826.83</v>
      </c>
      <c r="BM6" s="21">
        <f t="shared" si="7"/>
        <v>867.83</v>
      </c>
      <c r="BN6" s="21">
        <f t="shared" si="7"/>
        <v>791.76</v>
      </c>
      <c r="BO6" s="21">
        <f t="shared" si="7"/>
        <v>900.82</v>
      </c>
      <c r="BP6" s="20" t="str">
        <f>IF(BP7="","",IF(BP7="-","【-】","【"&amp;SUBSTITUTE(TEXT(BP7,"#,##0.00"),"-","△")&amp;"】"))</f>
        <v>【809.19】</v>
      </c>
      <c r="BQ6" s="21" t="str">
        <f>IF(BQ7="",NA(),BQ7)</f>
        <v>-</v>
      </c>
      <c r="BR6" s="21">
        <f t="shared" ref="BR6:BZ6" si="8">IF(BR7="",NA(),BR7)</f>
        <v>66.84</v>
      </c>
      <c r="BS6" s="21">
        <f t="shared" si="8"/>
        <v>84.76</v>
      </c>
      <c r="BT6" s="21">
        <f t="shared" si="8"/>
        <v>84.57</v>
      </c>
      <c r="BU6" s="21">
        <f t="shared" si="8"/>
        <v>25.55</v>
      </c>
      <c r="BV6" s="21" t="str">
        <f t="shared" si="8"/>
        <v>-</v>
      </c>
      <c r="BW6" s="21">
        <f t="shared" si="8"/>
        <v>57.31</v>
      </c>
      <c r="BX6" s="21">
        <f t="shared" si="8"/>
        <v>57.08</v>
      </c>
      <c r="BY6" s="21">
        <f t="shared" si="8"/>
        <v>56.26</v>
      </c>
      <c r="BZ6" s="21">
        <f t="shared" si="8"/>
        <v>52.94</v>
      </c>
      <c r="CA6" s="20" t="str">
        <f>IF(CA7="","",IF(CA7="-","【-】","【"&amp;SUBSTITUTE(TEXT(CA7,"#,##0.00"),"-","△")&amp;"】"))</f>
        <v>【57.02】</v>
      </c>
      <c r="CB6" s="21" t="str">
        <f>IF(CB7="",NA(),CB7)</f>
        <v>-</v>
      </c>
      <c r="CC6" s="21">
        <f t="shared" ref="CC6:CK6" si="9">IF(CC7="",NA(),CC7)</f>
        <v>250.62</v>
      </c>
      <c r="CD6" s="21">
        <f t="shared" si="9"/>
        <v>196.51</v>
      </c>
      <c r="CE6" s="21">
        <f t="shared" si="9"/>
        <v>197.83</v>
      </c>
      <c r="CF6" s="21">
        <f t="shared" si="9"/>
        <v>653.11</v>
      </c>
      <c r="CG6" s="21" t="str">
        <f t="shared" si="9"/>
        <v>-</v>
      </c>
      <c r="CH6" s="21">
        <f t="shared" si="9"/>
        <v>273.52</v>
      </c>
      <c r="CI6" s="21">
        <f t="shared" si="9"/>
        <v>274.99</v>
      </c>
      <c r="CJ6" s="21">
        <f t="shared" si="9"/>
        <v>282.08999999999997</v>
      </c>
      <c r="CK6" s="21">
        <f t="shared" si="9"/>
        <v>303.27999999999997</v>
      </c>
      <c r="CL6" s="20" t="str">
        <f>IF(CL7="","",IF(CL7="-","【-】","【"&amp;SUBSTITUTE(TEXT(CL7,"#,##0.00"),"-","△")&amp;"】"))</f>
        <v>【273.68】</v>
      </c>
      <c r="CM6" s="21" t="str">
        <f>IF(CM7="",NA(),CM7)</f>
        <v>-</v>
      </c>
      <c r="CN6" s="21">
        <f t="shared" ref="CN6:CV6" si="10">IF(CN7="",NA(),CN7)</f>
        <v>32.619999999999997</v>
      </c>
      <c r="CO6" s="21">
        <f t="shared" si="10"/>
        <v>31.54</v>
      </c>
      <c r="CP6" s="21">
        <f t="shared" si="10"/>
        <v>30.82</v>
      </c>
      <c r="CQ6" s="21">
        <f t="shared" si="10"/>
        <v>58.33</v>
      </c>
      <c r="CR6" s="21" t="str">
        <f t="shared" si="10"/>
        <v>-</v>
      </c>
      <c r="CS6" s="21">
        <f t="shared" si="10"/>
        <v>50.14</v>
      </c>
      <c r="CT6" s="21">
        <f t="shared" si="10"/>
        <v>54.83</v>
      </c>
      <c r="CU6" s="21">
        <f t="shared" si="10"/>
        <v>66.53</v>
      </c>
      <c r="CV6" s="21">
        <f t="shared" si="10"/>
        <v>52.35</v>
      </c>
      <c r="CW6" s="20" t="str">
        <f>IF(CW7="","",IF(CW7="-","【-】","【"&amp;SUBSTITUTE(TEXT(CW7,"#,##0.00"),"-","△")&amp;"】"))</f>
        <v>【52.55】</v>
      </c>
      <c r="CX6" s="21" t="str">
        <f>IF(CX7="",NA(),CX7)</f>
        <v>-</v>
      </c>
      <c r="CY6" s="21">
        <f t="shared" ref="CY6:DG6" si="11">IF(CY7="",NA(),CY7)</f>
        <v>87.8</v>
      </c>
      <c r="CZ6" s="21">
        <f t="shared" si="11"/>
        <v>87.81</v>
      </c>
      <c r="DA6" s="21">
        <f t="shared" si="11"/>
        <v>87.88</v>
      </c>
      <c r="DB6" s="21">
        <f t="shared" si="11"/>
        <v>87.69</v>
      </c>
      <c r="DC6" s="21" t="str">
        <f t="shared" si="11"/>
        <v>-</v>
      </c>
      <c r="DD6" s="21">
        <f t="shared" si="11"/>
        <v>84.98</v>
      </c>
      <c r="DE6" s="21">
        <f t="shared" si="11"/>
        <v>84.7</v>
      </c>
      <c r="DF6" s="21">
        <f t="shared" si="11"/>
        <v>84.67</v>
      </c>
      <c r="DG6" s="21">
        <f t="shared" si="11"/>
        <v>84.39</v>
      </c>
      <c r="DH6" s="20" t="str">
        <f>IF(DH7="","",IF(DH7="-","【-】","【"&amp;SUBSTITUTE(TEXT(DH7,"#,##0.00"),"-","△")&amp;"】"))</f>
        <v>【87.30】</v>
      </c>
      <c r="DI6" s="21" t="str">
        <f>IF(DI7="",NA(),DI7)</f>
        <v>-</v>
      </c>
      <c r="DJ6" s="21">
        <f t="shared" ref="DJ6:DR6" si="12">IF(DJ7="",NA(),DJ7)</f>
        <v>3.57</v>
      </c>
      <c r="DK6" s="21">
        <f t="shared" si="12"/>
        <v>7.14</v>
      </c>
      <c r="DL6" s="21">
        <f t="shared" si="12"/>
        <v>9.92</v>
      </c>
      <c r="DM6" s="21">
        <f t="shared" si="12"/>
        <v>9.4700000000000006</v>
      </c>
      <c r="DN6" s="21" t="str">
        <f t="shared" si="12"/>
        <v>-</v>
      </c>
      <c r="DO6" s="21">
        <f t="shared" si="12"/>
        <v>23.06</v>
      </c>
      <c r="DP6" s="21">
        <f t="shared" si="12"/>
        <v>20.34</v>
      </c>
      <c r="DQ6" s="21">
        <f t="shared" si="12"/>
        <v>21.85</v>
      </c>
      <c r="DR6" s="21">
        <f t="shared" si="12"/>
        <v>25.19</v>
      </c>
      <c r="DS6" s="20" t="str">
        <f>IF(DS7="","",IF(DS7="-","【-】","【"&amp;SUBSTITUTE(TEXT(DS7,"#,##0.00"),"-","△")&amp;"】"))</f>
        <v>【27.11】</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0.25</v>
      </c>
      <c r="EM6" s="21">
        <f t="shared" si="14"/>
        <v>0.05</v>
      </c>
      <c r="EN6" s="21">
        <f t="shared" si="14"/>
        <v>0.03</v>
      </c>
      <c r="EO6" s="20" t="str">
        <f>IF(EO7="","",IF(EO7="-","【-】","【"&amp;SUBSTITUTE(TEXT(EO7,"#,##0.00"),"-","△")&amp;"】"))</f>
        <v>【0.02】</v>
      </c>
    </row>
    <row r="7" spans="1:148" s="22" customFormat="1" x14ac:dyDescent="0.15">
      <c r="A7" s="14"/>
      <c r="B7" s="23">
        <v>2022</v>
      </c>
      <c r="C7" s="23">
        <v>62022</v>
      </c>
      <c r="D7" s="23">
        <v>46</v>
      </c>
      <c r="E7" s="23">
        <v>17</v>
      </c>
      <c r="F7" s="23">
        <v>5</v>
      </c>
      <c r="G7" s="23">
        <v>0</v>
      </c>
      <c r="H7" s="23" t="s">
        <v>96</v>
      </c>
      <c r="I7" s="23" t="s">
        <v>97</v>
      </c>
      <c r="J7" s="23" t="s">
        <v>98</v>
      </c>
      <c r="K7" s="23" t="s">
        <v>99</v>
      </c>
      <c r="L7" s="23" t="s">
        <v>100</v>
      </c>
      <c r="M7" s="23" t="s">
        <v>101</v>
      </c>
      <c r="N7" s="24" t="s">
        <v>102</v>
      </c>
      <c r="O7" s="24">
        <v>75.13</v>
      </c>
      <c r="P7" s="24">
        <v>0.51</v>
      </c>
      <c r="Q7" s="24">
        <v>103.26</v>
      </c>
      <c r="R7" s="24">
        <v>3377</v>
      </c>
      <c r="S7" s="24">
        <v>77232</v>
      </c>
      <c r="T7" s="24">
        <v>548.51</v>
      </c>
      <c r="U7" s="24">
        <v>140.80000000000001</v>
      </c>
      <c r="V7" s="24">
        <v>390</v>
      </c>
      <c r="W7" s="24">
        <v>0.33</v>
      </c>
      <c r="X7" s="24">
        <v>1181.82</v>
      </c>
      <c r="Y7" s="24" t="s">
        <v>102</v>
      </c>
      <c r="Z7" s="24">
        <v>103.56</v>
      </c>
      <c r="AA7" s="24">
        <v>99.64</v>
      </c>
      <c r="AB7" s="24">
        <v>114.67</v>
      </c>
      <c r="AC7" s="24">
        <v>84.63</v>
      </c>
      <c r="AD7" s="24" t="s">
        <v>102</v>
      </c>
      <c r="AE7" s="24">
        <v>103.6</v>
      </c>
      <c r="AF7" s="24">
        <v>106.37</v>
      </c>
      <c r="AG7" s="24">
        <v>106.07</v>
      </c>
      <c r="AH7" s="24">
        <v>105.5</v>
      </c>
      <c r="AI7" s="24">
        <v>103.61</v>
      </c>
      <c r="AJ7" s="24" t="s">
        <v>102</v>
      </c>
      <c r="AK7" s="24">
        <v>0</v>
      </c>
      <c r="AL7" s="24">
        <v>0</v>
      </c>
      <c r="AM7" s="24">
        <v>0</v>
      </c>
      <c r="AN7" s="24">
        <v>21.46</v>
      </c>
      <c r="AO7" s="24" t="s">
        <v>102</v>
      </c>
      <c r="AP7" s="24">
        <v>193.99</v>
      </c>
      <c r="AQ7" s="24">
        <v>139.02000000000001</v>
      </c>
      <c r="AR7" s="24">
        <v>132.04</v>
      </c>
      <c r="AS7" s="24">
        <v>145.43</v>
      </c>
      <c r="AT7" s="24">
        <v>133.62</v>
      </c>
      <c r="AU7" s="24" t="s">
        <v>102</v>
      </c>
      <c r="AV7" s="24">
        <v>34.01</v>
      </c>
      <c r="AW7" s="24">
        <v>35.39</v>
      </c>
      <c r="AX7" s="24">
        <v>-5.52</v>
      </c>
      <c r="AY7" s="24">
        <v>33.979999999999997</v>
      </c>
      <c r="AZ7" s="24" t="s">
        <v>102</v>
      </c>
      <c r="BA7" s="24">
        <v>26.99</v>
      </c>
      <c r="BB7" s="24">
        <v>29.13</v>
      </c>
      <c r="BC7" s="24">
        <v>35.69</v>
      </c>
      <c r="BD7" s="24">
        <v>38.4</v>
      </c>
      <c r="BE7" s="24">
        <v>36.94</v>
      </c>
      <c r="BF7" s="24" t="s">
        <v>102</v>
      </c>
      <c r="BG7" s="24">
        <v>3161.27</v>
      </c>
      <c r="BH7" s="24">
        <v>2853.12</v>
      </c>
      <c r="BI7" s="24">
        <v>2498.5700000000002</v>
      </c>
      <c r="BJ7" s="24">
        <v>3438.34</v>
      </c>
      <c r="BK7" s="24" t="s">
        <v>102</v>
      </c>
      <c r="BL7" s="24">
        <v>826.83</v>
      </c>
      <c r="BM7" s="24">
        <v>867.83</v>
      </c>
      <c r="BN7" s="24">
        <v>791.76</v>
      </c>
      <c r="BO7" s="24">
        <v>900.82</v>
      </c>
      <c r="BP7" s="24">
        <v>809.19</v>
      </c>
      <c r="BQ7" s="24" t="s">
        <v>102</v>
      </c>
      <c r="BR7" s="24">
        <v>66.84</v>
      </c>
      <c r="BS7" s="24">
        <v>84.76</v>
      </c>
      <c r="BT7" s="24">
        <v>84.57</v>
      </c>
      <c r="BU7" s="24">
        <v>25.55</v>
      </c>
      <c r="BV7" s="24" t="s">
        <v>102</v>
      </c>
      <c r="BW7" s="24">
        <v>57.31</v>
      </c>
      <c r="BX7" s="24">
        <v>57.08</v>
      </c>
      <c r="BY7" s="24">
        <v>56.26</v>
      </c>
      <c r="BZ7" s="24">
        <v>52.94</v>
      </c>
      <c r="CA7" s="24">
        <v>57.02</v>
      </c>
      <c r="CB7" s="24" t="s">
        <v>102</v>
      </c>
      <c r="CC7" s="24">
        <v>250.62</v>
      </c>
      <c r="CD7" s="24">
        <v>196.51</v>
      </c>
      <c r="CE7" s="24">
        <v>197.83</v>
      </c>
      <c r="CF7" s="24">
        <v>653.11</v>
      </c>
      <c r="CG7" s="24" t="s">
        <v>102</v>
      </c>
      <c r="CH7" s="24">
        <v>273.52</v>
      </c>
      <c r="CI7" s="24">
        <v>274.99</v>
      </c>
      <c r="CJ7" s="24">
        <v>282.08999999999997</v>
      </c>
      <c r="CK7" s="24">
        <v>303.27999999999997</v>
      </c>
      <c r="CL7" s="24">
        <v>273.68</v>
      </c>
      <c r="CM7" s="24" t="s">
        <v>102</v>
      </c>
      <c r="CN7" s="24">
        <v>32.619999999999997</v>
      </c>
      <c r="CO7" s="24">
        <v>31.54</v>
      </c>
      <c r="CP7" s="24">
        <v>30.82</v>
      </c>
      <c r="CQ7" s="24">
        <v>58.33</v>
      </c>
      <c r="CR7" s="24" t="s">
        <v>102</v>
      </c>
      <c r="CS7" s="24">
        <v>50.14</v>
      </c>
      <c r="CT7" s="24">
        <v>54.83</v>
      </c>
      <c r="CU7" s="24">
        <v>66.53</v>
      </c>
      <c r="CV7" s="24">
        <v>52.35</v>
      </c>
      <c r="CW7" s="24">
        <v>52.55</v>
      </c>
      <c r="CX7" s="24" t="s">
        <v>102</v>
      </c>
      <c r="CY7" s="24">
        <v>87.8</v>
      </c>
      <c r="CZ7" s="24">
        <v>87.81</v>
      </c>
      <c r="DA7" s="24">
        <v>87.88</v>
      </c>
      <c r="DB7" s="24">
        <v>87.69</v>
      </c>
      <c r="DC7" s="24" t="s">
        <v>102</v>
      </c>
      <c r="DD7" s="24">
        <v>84.98</v>
      </c>
      <c r="DE7" s="24">
        <v>84.7</v>
      </c>
      <c r="DF7" s="24">
        <v>84.67</v>
      </c>
      <c r="DG7" s="24">
        <v>84.39</v>
      </c>
      <c r="DH7" s="24">
        <v>87.3</v>
      </c>
      <c r="DI7" s="24" t="s">
        <v>102</v>
      </c>
      <c r="DJ7" s="24">
        <v>3.57</v>
      </c>
      <c r="DK7" s="24">
        <v>7.14</v>
      </c>
      <c r="DL7" s="24">
        <v>9.92</v>
      </c>
      <c r="DM7" s="24">
        <v>9.4700000000000006</v>
      </c>
      <c r="DN7" s="24" t="s">
        <v>102</v>
      </c>
      <c r="DO7" s="24">
        <v>23.06</v>
      </c>
      <c r="DP7" s="24">
        <v>20.34</v>
      </c>
      <c r="DQ7" s="24">
        <v>21.85</v>
      </c>
      <c r="DR7" s="24">
        <v>25.19</v>
      </c>
      <c r="DS7" s="24">
        <v>27.11</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111</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遠藤 崇史</cp:lastModifiedBy>
  <cp:lastPrinted>2024-01-22T08:09:22Z</cp:lastPrinted>
  <dcterms:created xsi:type="dcterms:W3CDTF">2023-12-12T01:00:10Z</dcterms:created>
  <dcterms:modified xsi:type="dcterms:W3CDTF">2024-01-22T08:09:23Z</dcterms:modified>
  <cp:category/>
</cp:coreProperties>
</file>