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R4経営比較分析表\03_回答\"/>
    </mc:Choice>
  </mc:AlternateContent>
  <workbookProtection workbookAlgorithmName="SHA-512" workbookHashValue="W20JowxBgbWaRsDeVewn5TXa/UIhj04Qcbg0adqRZz8ULZrttmljb2wJjhxgm9xtnYVSkbKth17mfCeZVdBFQw==" workbookSaltValue="+Nj7UG51EDLRnVzx/1zHOw==" workbookSpinCount="100000" lockStructure="1"/>
  <bookViews>
    <workbookView xWindow="0" yWindow="0" windowWidth="20490" windowHeight="762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I10" i="4" s="1"/>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B10" i="4"/>
  <c r="BB8" i="4"/>
  <c r="AT8" i="4"/>
  <c r="AL8" i="4"/>
  <c r="AD8" i="4"/>
  <c r="W8" i="4"/>
  <c r="P8" i="4"/>
  <c r="I8" i="4"/>
  <c r="B8" i="4"/>
  <c r="B6" i="4"/>
</calcChain>
</file>

<file path=xl/sharedStrings.xml><?xml version="1.0" encoding="utf-8"?>
<sst xmlns="http://schemas.openxmlformats.org/spreadsheetml/2006/main" count="241" uniqueCount="116">
  <si>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</si>
  <si>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</si>
  <si>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</si>
  <si>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</si>
  <si>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</si>
  <si>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</si>
  <si>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</si>
  <si>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</si>
  <si>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</si>
  <si>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</si>
  <si>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</si>
  <si>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</si>
  <si>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</si>
  <si>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</si>
  <si>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</si>
  <si>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</si>
  <si>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</si>
  <si>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</si>
  <si>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</si>
  <si>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</si>
  <si>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</si>
  <si>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</si>
  <si>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</si>
  <si>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</si>
  <si>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</si>
  <si>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</si>
  <si>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</si>
  <si>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</si>
  <si>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</si>
  <si>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</si>
  <si>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</si>
  <si>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</si>
  <si>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</si>
  <si>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</si>
  <si>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</si>
  <si>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</si>
  <si>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</si>
  <si>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</si>
  <si>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</si>
  <si>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</si>
  <si>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</si>
  <si>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</si>
  <si>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</si>
  <si>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</si>
  <si>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</si>
  <si>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</si>
  <si>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</si>
  <si>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</si>
  <si>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</si>
  <si>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</si>
  <si>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</si>
  <si>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</si>
  <si>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</si>
  <si>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</si>
  <si>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</si>
  <si>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</si>
  <si>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</si>
  <si>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</si>
  <si>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</si>
  <si>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</si>
  <si>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</si>
  <si>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</si>
  <si>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</si>
  <si>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</si>
  <si>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</si>
  <si>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</si>
  <si>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</si>
  <si>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</si>
  <si>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</si>
  <si>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</si>
  <si>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</si>
  <si>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</si>
  <si>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</si>
  <si>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</si>
  <si>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</si>
  <si>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</si>
  <si>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</si>
  <si>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</si>
  <si>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</si>
  <si>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</si>
  <si>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</si>
  <si>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</si>
  <si>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</si>
  <si>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</si>
  <si>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</si>
  <si>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</si>
  <si>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</si>
  <si>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</si>
  <si>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</si>
  <si>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</si>
  <si>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</si>
  <si>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</si>
  <si>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</si>
  <si>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</si>
  <si>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</si>
  <si>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</si>
  <si>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</si>
  <si>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</si>
  <si>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</si>
  <si>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簡易排水</t>
  </si>
  <si>
    <t>J2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</si>
  <si>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</si>
  <si>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</si>
  <si>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</si>
  <si>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</si>
  <si>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</si>
  <si>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</si>
  <si>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</si>
  <si>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</si>
  <si>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</si>
  <si>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</si>
  <si>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</si>
  <si>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</si>
  <si>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有形固定資産減価償却率」は、平成29年度の地方公営企業法適用の際、地方公営企業法適用前の減価償却累計額を控除した額を年度開始時点の資産として計上したため、減価償却累計額が小さく、平均値を大きく下回った。
「②管渠老朽化率」及び「③管渠改善率」は、法定耐用年数を超えている管渠が無いため、低い値となっているが、今後、施設の老朽化による更新費用や維持管理費の増加が懸念される。「ストックマネジメント」の考え方に基づき、計画的かつ効率的な施設の管理を行うとともに、事業の最適化による個別処理への転換等、抜本的な対策が必要となる</t>
    <phoneticPr fontId="4"/>
  </si>
  <si>
    <t>　簡易排水事業は、事業規模が非常に小さく、処理区域内人口は、平成29年度の15人から、6人まで減少している。
　今後、使用料収入の減少や施設の老朽化による費用の増加が懸念される中で、法適用に馴染まない事業を継続していくためには、一般会計からの繰入が必要不可欠である。</t>
    <phoneticPr fontId="4"/>
  </si>
  <si>
    <r>
      <rPr>
        <sz val="11"/>
        <rFont val="ＭＳ ゴシック"/>
        <family val="3"/>
        <charset val="128"/>
      </rPr>
      <t>「①経常収支比率」は、使用料収入等で維持管理費や支払利息等の費用を賄えたため、100％を超え平均値を上回った。</t>
    </r>
    <r>
      <rPr>
        <sz val="11"/>
        <color rgb="FFFF0000"/>
        <rFont val="ＭＳ ゴシック"/>
        <family val="3"/>
        <charset val="128"/>
      </rPr>
      <t xml:space="preserve">
</t>
    </r>
    <r>
      <rPr>
        <sz val="11"/>
        <rFont val="ＭＳ ゴシック"/>
        <family val="3"/>
        <charset val="128"/>
      </rPr>
      <t>「②累積欠損金比率」は、令和3年度に議会の議決を経て資本金の額を減少し、未処理欠損金に補填したことで解消した。</t>
    </r>
    <r>
      <rPr>
        <sz val="11"/>
        <color rgb="FFFF0000"/>
        <rFont val="ＭＳ ゴシック"/>
        <family val="3"/>
        <charset val="128"/>
      </rPr>
      <t xml:space="preserve">
</t>
    </r>
    <r>
      <rPr>
        <sz val="11"/>
        <rFont val="ＭＳ ゴシック"/>
        <family val="3"/>
        <charset val="128"/>
      </rPr>
      <t>「③流動比率」は、前年度から改善されたが、建設改良費に充てた企業債の償還は今後も続くため、今後も短期債務に対する支払能力を高めるよう努めていく。</t>
    </r>
    <r>
      <rPr>
        <sz val="11"/>
        <color rgb="FFFF0000"/>
        <rFont val="ＭＳ ゴシック"/>
        <family val="3"/>
        <charset val="128"/>
      </rPr>
      <t xml:space="preserve">
</t>
    </r>
    <r>
      <rPr>
        <sz val="11"/>
        <rFont val="ＭＳ ゴシック"/>
        <family val="3"/>
        <charset val="128"/>
      </rPr>
      <t>「④企業債残高対事業規模比率」は、平均値からかけ離れており、抜本的な対策が必要となっている。</t>
    </r>
    <r>
      <rPr>
        <sz val="11"/>
        <color rgb="FFFF0000"/>
        <rFont val="ＭＳ ゴシック"/>
        <family val="3"/>
        <charset val="128"/>
      </rPr>
      <t xml:space="preserve">
</t>
    </r>
    <r>
      <rPr>
        <sz val="11"/>
        <rFont val="ＭＳ ゴシック"/>
        <family val="3"/>
        <charset val="128"/>
      </rPr>
      <t>「⑤経費回収率」は、人口規模が非常に小さいため、汚水処理費を使用料収入で賄えていない状況となっている。
「⑥汚水処理原価」は、人口規模が非常に小さく有収水量が少ないことが、原価が高い要因となっている。
「⑦施設利用率」は、人口規模が小さく、処理区域内人口に対して施設規模が過大となっており、事務の最適化により適正な規模にする必要がある。
「⑧水洗化率」は、平均値を下回っている。人口減少の影響もあるが、未接続は１世帯のみであり、例え値が100％になったとしても、経営状況が大きく改善されることはない。</t>
    </r>
    <rPh sb="68" eb="70">
      <t>レイワ</t>
    </rPh>
    <rPh sb="71" eb="73">
      <t>ネンド</t>
    </rPh>
    <rPh sb="121" eb="124">
      <t>ゼンネンド</t>
    </rPh>
    <rPh sb="126" eb="128">
      <t>カイゼン</t>
    </rPh>
    <rPh sb="133" eb="135">
      <t>ケンセツ</t>
    </rPh>
    <rPh sb="135" eb="137">
      <t>カイリョウ</t>
    </rPh>
    <rPh sb="137" eb="138">
      <t>ヒ</t>
    </rPh>
    <rPh sb="139" eb="140">
      <t>ア</t>
    </rPh>
    <rPh sb="142" eb="144">
      <t>キギョウ</t>
    </rPh>
    <rPh sb="144" eb="145">
      <t>サイ</t>
    </rPh>
    <rPh sb="146" eb="148">
      <t>ショウカン</t>
    </rPh>
    <rPh sb="149" eb="151">
      <t>コンゴ</t>
    </rPh>
    <rPh sb="152" eb="153">
      <t>ツヅ</t>
    </rPh>
    <rPh sb="157" eb="159">
      <t>コンゴ</t>
    </rPh>
    <rPh sb="160" eb="162">
      <t>タンキ</t>
    </rPh>
    <rPh sb="162" eb="164">
      <t>サイム</t>
    </rPh>
    <rPh sb="165" eb="166">
      <t>タイ</t>
    </rPh>
    <rPh sb="168" eb="170">
      <t>シハライ</t>
    </rPh>
    <rPh sb="170" eb="172">
      <t>ノウリョク</t>
    </rPh>
    <rPh sb="173" eb="174">
      <t>タカ</t>
    </rPh>
    <rPh sb="178" eb="179">
      <t>ツト</t>
    </rPh>
    <rPh sb="410" eb="413">
      <t>ヘイキンチ</t>
    </rPh>
    <rPh sb="414" eb="416">
      <t>シタマワ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</si>
</sst>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C84-4A95-B8A4-EBA574BF9E9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BC84-4A95-B8A4-EBA574BF9E9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20</c:v>
                </c:pt>
                <c:pt idx="1">
                  <c:v>10</c:v>
                </c:pt>
                <c:pt idx="2">
                  <c:v>10</c:v>
                </c:pt>
                <c:pt idx="3">
                  <c:v>10</c:v>
                </c:pt>
                <c:pt idx="4">
                  <c:v>10</c:v>
                </c:pt>
              </c:numCache>
            </c:numRef>
          </c:val>
          <c:extLst>
            <c:ext xmlns:c16="http://schemas.microsoft.com/office/drawing/2014/chart" uri="{C3380CC4-5D6E-409C-BE32-E72D297353CC}">
              <c16:uniqueId val="{00000000-B961-49F9-9ED8-21ECBF18270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27.09</c:v>
                </c:pt>
                <c:pt idx="1">
                  <c:v>26.64</c:v>
                </c:pt>
                <c:pt idx="2">
                  <c:v>26.11</c:v>
                </c:pt>
                <c:pt idx="3">
                  <c:v>24.44</c:v>
                </c:pt>
                <c:pt idx="4">
                  <c:v>25.16</c:v>
                </c:pt>
              </c:numCache>
            </c:numRef>
          </c:val>
          <c:smooth val="0"/>
          <c:extLst>
            <c:ext xmlns:c16="http://schemas.microsoft.com/office/drawing/2014/chart" uri="{C3380CC4-5D6E-409C-BE32-E72D297353CC}">
              <c16:uniqueId val="{00000001-B961-49F9-9ED8-21ECBF18270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85.71</c:v>
                </c:pt>
                <c:pt idx="1">
                  <c:v>77.78</c:v>
                </c:pt>
                <c:pt idx="2">
                  <c:v>77.78</c:v>
                </c:pt>
                <c:pt idx="3">
                  <c:v>66.67</c:v>
                </c:pt>
                <c:pt idx="4">
                  <c:v>66.67</c:v>
                </c:pt>
              </c:numCache>
            </c:numRef>
          </c:val>
          <c:extLst>
            <c:ext xmlns:c16="http://schemas.microsoft.com/office/drawing/2014/chart" uri="{C3380CC4-5D6E-409C-BE32-E72D297353CC}">
              <c16:uniqueId val="{00000000-1869-46D9-8D1D-88264C60ABC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95.1</c:v>
                </c:pt>
                <c:pt idx="1">
                  <c:v>95.52</c:v>
                </c:pt>
                <c:pt idx="2">
                  <c:v>94.97</c:v>
                </c:pt>
                <c:pt idx="3">
                  <c:v>95.52</c:v>
                </c:pt>
                <c:pt idx="4">
                  <c:v>95.65</c:v>
                </c:pt>
              </c:numCache>
            </c:numRef>
          </c:val>
          <c:smooth val="0"/>
          <c:extLst>
            <c:ext xmlns:c16="http://schemas.microsoft.com/office/drawing/2014/chart" uri="{C3380CC4-5D6E-409C-BE32-E72D297353CC}">
              <c16:uniqueId val="{00000001-1869-46D9-8D1D-88264C60ABC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5.49</c:v>
                </c:pt>
                <c:pt idx="1">
                  <c:v>113.96</c:v>
                </c:pt>
                <c:pt idx="2">
                  <c:v>146.41999999999999</c:v>
                </c:pt>
                <c:pt idx="3">
                  <c:v>148.51</c:v>
                </c:pt>
                <c:pt idx="4">
                  <c:v>152.03</c:v>
                </c:pt>
              </c:numCache>
            </c:numRef>
          </c:val>
          <c:extLst>
            <c:ext xmlns:c16="http://schemas.microsoft.com/office/drawing/2014/chart" uri="{C3380CC4-5D6E-409C-BE32-E72D297353CC}">
              <c16:uniqueId val="{00000000-87FA-44F9-8574-617A9AF76D5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41.09</c:v>
                </c:pt>
                <c:pt idx="1">
                  <c:v>85.72</c:v>
                </c:pt>
                <c:pt idx="2">
                  <c:v>88.54</c:v>
                </c:pt>
                <c:pt idx="3">
                  <c:v>84.34</c:v>
                </c:pt>
                <c:pt idx="4">
                  <c:v>84.44</c:v>
                </c:pt>
              </c:numCache>
            </c:numRef>
          </c:val>
          <c:smooth val="0"/>
          <c:extLst>
            <c:ext xmlns:c16="http://schemas.microsoft.com/office/drawing/2014/chart" uri="{C3380CC4-5D6E-409C-BE32-E72D297353CC}">
              <c16:uniqueId val="{00000001-87FA-44F9-8574-617A9AF76D5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10.5</c:v>
                </c:pt>
                <c:pt idx="1">
                  <c:v>14.32</c:v>
                </c:pt>
                <c:pt idx="2">
                  <c:v>18</c:v>
                </c:pt>
                <c:pt idx="3">
                  <c:v>21.68</c:v>
                </c:pt>
                <c:pt idx="4">
                  <c:v>25.36</c:v>
                </c:pt>
              </c:numCache>
            </c:numRef>
          </c:val>
          <c:extLst>
            <c:ext xmlns:c16="http://schemas.microsoft.com/office/drawing/2014/chart" uri="{C3380CC4-5D6E-409C-BE32-E72D297353CC}">
              <c16:uniqueId val="{00000000-D463-466A-8E33-8DD374D1192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37.5</c:v>
                </c:pt>
                <c:pt idx="1">
                  <c:v>29.79</c:v>
                </c:pt>
                <c:pt idx="2">
                  <c:v>32.49</c:v>
                </c:pt>
                <c:pt idx="3">
                  <c:v>33.799999999999997</c:v>
                </c:pt>
                <c:pt idx="4">
                  <c:v>36.31</c:v>
                </c:pt>
              </c:numCache>
            </c:numRef>
          </c:val>
          <c:smooth val="0"/>
          <c:extLst>
            <c:ext xmlns:c16="http://schemas.microsoft.com/office/drawing/2014/chart" uri="{C3380CC4-5D6E-409C-BE32-E72D297353CC}">
              <c16:uniqueId val="{00000001-D463-466A-8E33-8DD374D1192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1D5-48D0-9E83-30C5A3469E6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1D5-48D0-9E83-30C5A3469E6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3428.15</c:v>
                </c:pt>
                <c:pt idx="1">
                  <c:v>3887.5</c:v>
                </c:pt>
                <c:pt idx="2">
                  <c:v>3543.88</c:v>
                </c:pt>
                <c:pt idx="3" formatCode="#,##0.00;&quot;△&quot;#,##0.00">
                  <c:v>0</c:v>
                </c:pt>
                <c:pt idx="4" formatCode="#,##0.00;&quot;△&quot;#,##0.00">
                  <c:v>0</c:v>
                </c:pt>
              </c:numCache>
            </c:numRef>
          </c:val>
          <c:extLst>
            <c:ext xmlns:c16="http://schemas.microsoft.com/office/drawing/2014/chart" uri="{C3380CC4-5D6E-409C-BE32-E72D297353CC}">
              <c16:uniqueId val="{00000000-9B19-407A-8326-2B5AE89E994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4451.38</c:v>
                </c:pt>
                <c:pt idx="1">
                  <c:v>3214.1</c:v>
                </c:pt>
                <c:pt idx="2">
                  <c:v>1351.99</c:v>
                </c:pt>
                <c:pt idx="3">
                  <c:v>1369.17</c:v>
                </c:pt>
                <c:pt idx="4">
                  <c:v>1482.59</c:v>
                </c:pt>
              </c:numCache>
            </c:numRef>
          </c:val>
          <c:smooth val="0"/>
          <c:extLst>
            <c:ext xmlns:c16="http://schemas.microsoft.com/office/drawing/2014/chart" uri="{C3380CC4-5D6E-409C-BE32-E72D297353CC}">
              <c16:uniqueId val="{00000001-9B19-407A-8326-2B5AE89E994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3.34</c:v>
                </c:pt>
                <c:pt idx="1">
                  <c:v>12.95</c:v>
                </c:pt>
                <c:pt idx="2">
                  <c:v>6.26</c:v>
                </c:pt>
                <c:pt idx="3">
                  <c:v>70.349999999999994</c:v>
                </c:pt>
                <c:pt idx="4">
                  <c:v>215.03</c:v>
                </c:pt>
              </c:numCache>
            </c:numRef>
          </c:val>
          <c:extLst>
            <c:ext xmlns:c16="http://schemas.microsoft.com/office/drawing/2014/chart" uri="{C3380CC4-5D6E-409C-BE32-E72D297353CC}">
              <c16:uniqueId val="{00000000-30D6-42A8-93A9-5B2350EE9ED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827.8</c:v>
                </c:pt>
                <c:pt idx="1">
                  <c:v>632.58000000000004</c:v>
                </c:pt>
                <c:pt idx="2">
                  <c:v>205.9</c:v>
                </c:pt>
                <c:pt idx="3">
                  <c:v>193.81</c:v>
                </c:pt>
                <c:pt idx="4">
                  <c:v>197.34</c:v>
                </c:pt>
              </c:numCache>
            </c:numRef>
          </c:val>
          <c:smooth val="0"/>
          <c:extLst>
            <c:ext xmlns:c16="http://schemas.microsoft.com/office/drawing/2014/chart" uri="{C3380CC4-5D6E-409C-BE32-E72D297353CC}">
              <c16:uniqueId val="{00000001-30D6-42A8-93A9-5B2350EE9ED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6597.78</c:v>
                </c:pt>
                <c:pt idx="1">
                  <c:v>7203.57</c:v>
                </c:pt>
                <c:pt idx="2">
                  <c:v>7361.22</c:v>
                </c:pt>
                <c:pt idx="3">
                  <c:v>7644.58</c:v>
                </c:pt>
                <c:pt idx="4">
                  <c:v>5747.37</c:v>
                </c:pt>
              </c:numCache>
            </c:numRef>
          </c:val>
          <c:extLst>
            <c:ext xmlns:c16="http://schemas.microsoft.com/office/drawing/2014/chart" uri="{C3380CC4-5D6E-409C-BE32-E72D297353CC}">
              <c16:uniqueId val="{00000000-3014-4471-9353-06A17B07AD8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196.19</c:v>
                </c:pt>
                <c:pt idx="1">
                  <c:v>129.4</c:v>
                </c:pt>
                <c:pt idx="2">
                  <c:v>126.26</c:v>
                </c:pt>
                <c:pt idx="3">
                  <c:v>113.17</c:v>
                </c:pt>
                <c:pt idx="4">
                  <c:v>160.77000000000001</c:v>
                </c:pt>
              </c:numCache>
            </c:numRef>
          </c:val>
          <c:smooth val="0"/>
          <c:extLst>
            <c:ext xmlns:c16="http://schemas.microsoft.com/office/drawing/2014/chart" uri="{C3380CC4-5D6E-409C-BE32-E72D297353CC}">
              <c16:uniqueId val="{00000001-3014-4471-9353-06A17B07AD8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22.65</c:v>
                </c:pt>
                <c:pt idx="1">
                  <c:v>22</c:v>
                </c:pt>
                <c:pt idx="2">
                  <c:v>19.329999999999998</c:v>
                </c:pt>
                <c:pt idx="3">
                  <c:v>17.47</c:v>
                </c:pt>
                <c:pt idx="4">
                  <c:v>20.43</c:v>
                </c:pt>
              </c:numCache>
            </c:numRef>
          </c:val>
          <c:extLst>
            <c:ext xmlns:c16="http://schemas.microsoft.com/office/drawing/2014/chart" uri="{C3380CC4-5D6E-409C-BE32-E72D297353CC}">
              <c16:uniqueId val="{00000000-3E2C-4634-8149-0F58EDC8274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39.07</c:v>
                </c:pt>
                <c:pt idx="1">
                  <c:v>38.409999999999997</c:v>
                </c:pt>
                <c:pt idx="2">
                  <c:v>35.869999999999997</c:v>
                </c:pt>
                <c:pt idx="3">
                  <c:v>31.6</c:v>
                </c:pt>
                <c:pt idx="4">
                  <c:v>30.19</c:v>
                </c:pt>
              </c:numCache>
            </c:numRef>
          </c:val>
          <c:smooth val="0"/>
          <c:extLst>
            <c:ext xmlns:c16="http://schemas.microsoft.com/office/drawing/2014/chart" uri="{C3380CC4-5D6E-409C-BE32-E72D297353CC}">
              <c16:uniqueId val="{00000001-3E2C-4634-8149-0F58EDC8274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985.12</c:v>
                </c:pt>
                <c:pt idx="1">
                  <c:v>986.43</c:v>
                </c:pt>
                <c:pt idx="2">
                  <c:v>1173.6099999999999</c:v>
                </c:pt>
                <c:pt idx="3">
                  <c:v>1280.32</c:v>
                </c:pt>
                <c:pt idx="4">
                  <c:v>1115.1099999999999</c:v>
                </c:pt>
              </c:numCache>
            </c:numRef>
          </c:val>
          <c:extLst>
            <c:ext xmlns:c16="http://schemas.microsoft.com/office/drawing/2014/chart" uri="{C3380CC4-5D6E-409C-BE32-E72D297353CC}">
              <c16:uniqueId val="{00000000-A76D-4987-8C85-9EA47E23A30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485</c:v>
                </c:pt>
                <c:pt idx="1">
                  <c:v>501.56</c:v>
                </c:pt>
                <c:pt idx="2">
                  <c:v>528.78</c:v>
                </c:pt>
                <c:pt idx="3">
                  <c:v>596.92999999999995</c:v>
                </c:pt>
                <c:pt idx="4">
                  <c:v>631.54999999999995</c:v>
                </c:pt>
              </c:numCache>
            </c:numRef>
          </c:val>
          <c:smooth val="0"/>
          <c:extLst>
            <c:ext xmlns:c16="http://schemas.microsoft.com/office/drawing/2014/chart" uri="{C3380CC4-5D6E-409C-BE32-E72D297353CC}">
              <c16:uniqueId val="{00000001-A76D-4987-8C85-9EA47E23A30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【1,482.59】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【197.34】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【160.77】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【95.65】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【631.55】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【30.19】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O9" zoomScale="85" zoomScaleNormal="85"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酒田市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簡易排水</v>
      </c>
      <c r="Q8" s="40"/>
      <c r="R8" s="40"/>
      <c r="S8" s="40"/>
      <c r="T8" s="40"/>
      <c r="U8" s="40"/>
      <c r="V8" s="40"/>
      <c r="W8" s="40" t="str">
        <f>データ!L6</f>
        <v>J2</v>
      </c>
      <c r="X8" s="40"/>
      <c r="Y8" s="40"/>
      <c r="Z8" s="40"/>
      <c r="AA8" s="40"/>
      <c r="AB8" s="40"/>
      <c r="AC8" s="40"/>
      <c r="AD8" s="41" t="str">
        <f>データ!$M$6</f>
        <v>自治体職員</v>
      </c>
      <c r="AE8" s="41"/>
      <c r="AF8" s="41"/>
      <c r="AG8" s="41"/>
      <c r="AH8" s="41"/>
      <c r="AI8" s="41"/>
      <c r="AJ8" s="41"/>
      <c r="AK8" s="3"/>
      <c r="AL8" s="42">
        <f>データ!S6</f>
        <v>97395</v>
      </c>
      <c r="AM8" s="42"/>
      <c r="AN8" s="42"/>
      <c r="AO8" s="42"/>
      <c r="AP8" s="42"/>
      <c r="AQ8" s="42"/>
      <c r="AR8" s="42"/>
      <c r="AS8" s="42"/>
      <c r="AT8" s="35">
        <f>データ!T6</f>
        <v>602.98</v>
      </c>
      <c r="AU8" s="35"/>
      <c r="AV8" s="35"/>
      <c r="AW8" s="35"/>
      <c r="AX8" s="35"/>
      <c r="AY8" s="35"/>
      <c r="AZ8" s="35"/>
      <c r="BA8" s="35"/>
      <c r="BB8" s="35">
        <f>データ!U6</f>
        <v>161.52000000000001</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80.44</v>
      </c>
      <c r="J10" s="35"/>
      <c r="K10" s="35"/>
      <c r="L10" s="35"/>
      <c r="M10" s="35"/>
      <c r="N10" s="35"/>
      <c r="O10" s="35"/>
      <c r="P10" s="35">
        <f>データ!P6</f>
        <v>0.01</v>
      </c>
      <c r="Q10" s="35"/>
      <c r="R10" s="35"/>
      <c r="S10" s="35"/>
      <c r="T10" s="35"/>
      <c r="U10" s="35"/>
      <c r="V10" s="35"/>
      <c r="W10" s="35">
        <f>データ!Q6</f>
        <v>100</v>
      </c>
      <c r="X10" s="35"/>
      <c r="Y10" s="35"/>
      <c r="Z10" s="35"/>
      <c r="AA10" s="35"/>
      <c r="AB10" s="35"/>
      <c r="AC10" s="35"/>
      <c r="AD10" s="42">
        <f>データ!R6</f>
        <v>4125</v>
      </c>
      <c r="AE10" s="42"/>
      <c r="AF10" s="42"/>
      <c r="AG10" s="42"/>
      <c r="AH10" s="42"/>
      <c r="AI10" s="42"/>
      <c r="AJ10" s="42"/>
      <c r="AK10" s="2"/>
      <c r="AL10" s="42">
        <f>データ!V6</f>
        <v>6</v>
      </c>
      <c r="AM10" s="42"/>
      <c r="AN10" s="42"/>
      <c r="AO10" s="42"/>
      <c r="AP10" s="42"/>
      <c r="AQ10" s="42"/>
      <c r="AR10" s="42"/>
      <c r="AS10" s="42"/>
      <c r="AT10" s="35">
        <f>データ!W6</f>
        <v>0.01</v>
      </c>
      <c r="AU10" s="35"/>
      <c r="AV10" s="35"/>
      <c r="AW10" s="35"/>
      <c r="AX10" s="35"/>
      <c r="AY10" s="35"/>
      <c r="AZ10" s="35"/>
      <c r="BA10" s="35"/>
      <c r="BB10" s="35">
        <f>データ!X6</f>
        <v>600</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115</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113</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114</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【84.44】</v>
      </c>
      <c r="F85" s="12" t="str">
        <f>データ!AT6</f>
        <v>【1,482.59】</v>
      </c>
      <c r="G85" s="12" t="str">
        <f>データ!BE6</f>
        <v>【197.34】</v>
      </c>
      <c r="H85" s="12" t="str">
        <f>データ!BP6</f>
        <v>【160.77】</v>
      </c>
      <c r="I85" s="12" t="str">
        <f>データ!CA6</f>
        <v>【30.19】</v>
      </c>
      <c r="J85" s="12" t="str">
        <f>データ!CL6</f>
        <v>【631.55】</v>
      </c>
      <c r="K85" s="12" t="str">
        <f>データ!CW6</f>
        <v>【25.16】</v>
      </c>
      <c r="L85" s="12" t="str">
        <f>データ!DH6</f>
        <v>【95.65】</v>
      </c>
      <c r="M85" s="12" t="str">
        <f>データ!DS6</f>
        <v>【36.31】</v>
      </c>
      <c r="N85" s="12" t="str">
        <f>データ!ED6</f>
        <v>【0.00】</v>
      </c>
      <c r="O85" s="12" t="str">
        <f>データ!EO6</f>
        <v>【0.00】</v>
      </c>
    </row>
  </sheetData>
  <sheetProtection algorithmName="SHA-512" hashValue="ORO7VQXUa2UfinZOojBy3PkF5Kht6ptUo5Ks63p6BSAxOcScGjuiWxkLjRSdlpfRIz2ZkzsA1CAUNpjGlRY2Xw==" saltValue="/HCShNygzMbpACPeJqklL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62049</v>
      </c>
      <c r="D6" s="19">
        <f t="shared" si="3"/>
        <v>46</v>
      </c>
      <c r="E6" s="19">
        <f t="shared" si="3"/>
        <v>17</v>
      </c>
      <c r="F6" s="19">
        <f t="shared" si="3"/>
        <v>8</v>
      </c>
      <c r="G6" s="19">
        <f t="shared" si="3"/>
        <v>0</v>
      </c>
      <c r="H6" s="19" t="str">
        <f t="shared" si="3"/>
        <v>山形県　酒田市</v>
      </c>
      <c r="I6" s="19" t="str">
        <f t="shared" si="3"/>
        <v>法適用</v>
      </c>
      <c r="J6" s="19" t="str">
        <f t="shared" si="3"/>
        <v>下水道事業</v>
      </c>
      <c r="K6" s="19" t="str">
        <f t="shared" si="3"/>
        <v>簡易排水</v>
      </c>
      <c r="L6" s="19" t="str">
        <f t="shared" si="3"/>
        <v>J2</v>
      </c>
      <c r="M6" s="19" t="str">
        <f t="shared" si="3"/>
        <v>自治体職員</v>
      </c>
      <c r="N6" s="20" t="str">
        <f t="shared" si="3"/>
        <v>-</v>
      </c>
      <c r="O6" s="20">
        <f t="shared" si="3"/>
        <v>80.44</v>
      </c>
      <c r="P6" s="20">
        <f t="shared" si="3"/>
        <v>0.01</v>
      </c>
      <c r="Q6" s="20">
        <f t="shared" si="3"/>
        <v>100</v>
      </c>
      <c r="R6" s="20">
        <f t="shared" si="3"/>
        <v>4125</v>
      </c>
      <c r="S6" s="20">
        <f t="shared" si="3"/>
        <v>97395</v>
      </c>
      <c r="T6" s="20">
        <f t="shared" si="3"/>
        <v>602.98</v>
      </c>
      <c r="U6" s="20">
        <f t="shared" si="3"/>
        <v>161.52000000000001</v>
      </c>
      <c r="V6" s="20">
        <f t="shared" si="3"/>
        <v>6</v>
      </c>
      <c r="W6" s="20">
        <f t="shared" si="3"/>
        <v>0.01</v>
      </c>
      <c r="X6" s="20">
        <f t="shared" si="3"/>
        <v>600</v>
      </c>
      <c r="Y6" s="21">
        <f>IF(Y7="",NA(),Y7)</f>
        <v>5.49</v>
      </c>
      <c r="Z6" s="21">
        <f t="shared" ref="Z6:AH6" si="4">IF(Z7="",NA(),Z7)</f>
        <v>113.96</v>
      </c>
      <c r="AA6" s="21">
        <f t="shared" si="4"/>
        <v>146.41999999999999</v>
      </c>
      <c r="AB6" s="21">
        <f t="shared" si="4"/>
        <v>148.51</v>
      </c>
      <c r="AC6" s="21">
        <f t="shared" si="4"/>
        <v>152.03</v>
      </c>
      <c r="AD6" s="21">
        <f t="shared" si="4"/>
        <v>41.09</v>
      </c>
      <c r="AE6" s="21">
        <f t="shared" si="4"/>
        <v>85.72</v>
      </c>
      <c r="AF6" s="21">
        <f t="shared" si="4"/>
        <v>88.54</v>
      </c>
      <c r="AG6" s="21">
        <f t="shared" si="4"/>
        <v>84.34</v>
      </c>
      <c r="AH6" s="21">
        <f t="shared" si="4"/>
        <v>84.44</v>
      </c>
      <c r="AI6" s="20" t="str">
        <f>IF(AI7="","",IF(AI7="-","【-】","【"&amp;SUBSTITUTE(TEXT(AI7,"#,##0.00"),"-","△")&amp;"】"))</f>
        <v>【84.44】</v>
      </c>
      <c r="AJ6" s="21">
        <f>IF(AJ7="",NA(),AJ7)</f>
        <v>3428.15</v>
      </c>
      <c r="AK6" s="21">
        <f t="shared" ref="AK6:AS6" si="5">IF(AK7="",NA(),AK7)</f>
        <v>3887.5</v>
      </c>
      <c r="AL6" s="21">
        <f t="shared" si="5"/>
        <v>3543.88</v>
      </c>
      <c r="AM6" s="20">
        <f t="shared" si="5"/>
        <v>0</v>
      </c>
      <c r="AN6" s="20">
        <f t="shared" si="5"/>
        <v>0</v>
      </c>
      <c r="AO6" s="21">
        <f t="shared" si="5"/>
        <v>4451.38</v>
      </c>
      <c r="AP6" s="21">
        <f t="shared" si="5"/>
        <v>3214.1</v>
      </c>
      <c r="AQ6" s="21">
        <f t="shared" si="5"/>
        <v>1351.99</v>
      </c>
      <c r="AR6" s="21">
        <f t="shared" si="5"/>
        <v>1369.17</v>
      </c>
      <c r="AS6" s="21">
        <f t="shared" si="5"/>
        <v>1482.59</v>
      </c>
      <c r="AT6" s="20" t="str">
        <f>IF(AT7="","",IF(AT7="-","【-】","【"&amp;SUBSTITUTE(TEXT(AT7,"#,##0.00"),"-","△")&amp;"】"))</f>
        <v>【1,482.59】</v>
      </c>
      <c r="AU6" s="21">
        <f>IF(AU7="",NA(),AU7)</f>
        <v>3.34</v>
      </c>
      <c r="AV6" s="21">
        <f t="shared" ref="AV6:BD6" si="6">IF(AV7="",NA(),AV7)</f>
        <v>12.95</v>
      </c>
      <c r="AW6" s="21">
        <f t="shared" si="6"/>
        <v>6.26</v>
      </c>
      <c r="AX6" s="21">
        <f t="shared" si="6"/>
        <v>70.349999999999994</v>
      </c>
      <c r="AY6" s="21">
        <f t="shared" si="6"/>
        <v>215.03</v>
      </c>
      <c r="AZ6" s="21">
        <f t="shared" si="6"/>
        <v>827.8</v>
      </c>
      <c r="BA6" s="21">
        <f t="shared" si="6"/>
        <v>632.58000000000004</v>
      </c>
      <c r="BB6" s="21">
        <f t="shared" si="6"/>
        <v>205.9</v>
      </c>
      <c r="BC6" s="21">
        <f t="shared" si="6"/>
        <v>193.81</v>
      </c>
      <c r="BD6" s="21">
        <f t="shared" si="6"/>
        <v>197.34</v>
      </c>
      <c r="BE6" s="20" t="str">
        <f>IF(BE7="","",IF(BE7="-","【-】","【"&amp;SUBSTITUTE(TEXT(BE7,"#,##0.00"),"-","△")&amp;"】"))</f>
        <v>【197.34】</v>
      </c>
      <c r="BF6" s="21">
        <f>IF(BF7="",NA(),BF7)</f>
        <v>6597.78</v>
      </c>
      <c r="BG6" s="21">
        <f t="shared" ref="BG6:BO6" si="7">IF(BG7="",NA(),BG7)</f>
        <v>7203.57</v>
      </c>
      <c r="BH6" s="21">
        <f t="shared" si="7"/>
        <v>7361.22</v>
      </c>
      <c r="BI6" s="21">
        <f t="shared" si="7"/>
        <v>7644.58</v>
      </c>
      <c r="BJ6" s="21">
        <f t="shared" si="7"/>
        <v>5747.37</v>
      </c>
      <c r="BK6" s="21">
        <f t="shared" si="7"/>
        <v>196.19</v>
      </c>
      <c r="BL6" s="21">
        <f t="shared" si="7"/>
        <v>129.4</v>
      </c>
      <c r="BM6" s="21">
        <f t="shared" si="7"/>
        <v>126.26</v>
      </c>
      <c r="BN6" s="21">
        <f t="shared" si="7"/>
        <v>113.17</v>
      </c>
      <c r="BO6" s="21">
        <f t="shared" si="7"/>
        <v>160.77000000000001</v>
      </c>
      <c r="BP6" s="20" t="str">
        <f>IF(BP7="","",IF(BP7="-","【-】","【"&amp;SUBSTITUTE(TEXT(BP7,"#,##0.00"),"-","△")&amp;"】"))</f>
        <v>【160.77】</v>
      </c>
      <c r="BQ6" s="21">
        <f>IF(BQ7="",NA(),BQ7)</f>
        <v>22.65</v>
      </c>
      <c r="BR6" s="21">
        <f t="shared" ref="BR6:BZ6" si="8">IF(BR7="",NA(),BR7)</f>
        <v>22</v>
      </c>
      <c r="BS6" s="21">
        <f t="shared" si="8"/>
        <v>19.329999999999998</v>
      </c>
      <c r="BT6" s="21">
        <f t="shared" si="8"/>
        <v>17.47</v>
      </c>
      <c r="BU6" s="21">
        <f t="shared" si="8"/>
        <v>20.43</v>
      </c>
      <c r="BV6" s="21">
        <f t="shared" si="8"/>
        <v>39.07</v>
      </c>
      <c r="BW6" s="21">
        <f t="shared" si="8"/>
        <v>38.409999999999997</v>
      </c>
      <c r="BX6" s="21">
        <f t="shared" si="8"/>
        <v>35.869999999999997</v>
      </c>
      <c r="BY6" s="21">
        <f t="shared" si="8"/>
        <v>31.6</v>
      </c>
      <c r="BZ6" s="21">
        <f t="shared" si="8"/>
        <v>30.19</v>
      </c>
      <c r="CA6" s="20" t="str">
        <f>IF(CA7="","",IF(CA7="-","【-】","【"&amp;SUBSTITUTE(TEXT(CA7,"#,##0.00"),"-","△")&amp;"】"))</f>
        <v>【30.19】</v>
      </c>
      <c r="CB6" s="21">
        <f>IF(CB7="",NA(),CB7)</f>
        <v>985.12</v>
      </c>
      <c r="CC6" s="21">
        <f t="shared" ref="CC6:CK6" si="9">IF(CC7="",NA(),CC7)</f>
        <v>986.43</v>
      </c>
      <c r="CD6" s="21">
        <f t="shared" si="9"/>
        <v>1173.6099999999999</v>
      </c>
      <c r="CE6" s="21">
        <f t="shared" si="9"/>
        <v>1280.32</v>
      </c>
      <c r="CF6" s="21">
        <f t="shared" si="9"/>
        <v>1115.1099999999999</v>
      </c>
      <c r="CG6" s="21">
        <f t="shared" si="9"/>
        <v>485</v>
      </c>
      <c r="CH6" s="21">
        <f t="shared" si="9"/>
        <v>501.56</v>
      </c>
      <c r="CI6" s="21">
        <f t="shared" si="9"/>
        <v>528.78</v>
      </c>
      <c r="CJ6" s="21">
        <f t="shared" si="9"/>
        <v>596.92999999999995</v>
      </c>
      <c r="CK6" s="21">
        <f t="shared" si="9"/>
        <v>631.54999999999995</v>
      </c>
      <c r="CL6" s="20" t="str">
        <f>IF(CL7="","",IF(CL7="-","【-】","【"&amp;SUBSTITUTE(TEXT(CL7,"#,##0.00"),"-","△")&amp;"】"))</f>
        <v>【631.55】</v>
      </c>
      <c r="CM6" s="21">
        <f>IF(CM7="",NA(),CM7)</f>
        <v>20</v>
      </c>
      <c r="CN6" s="21">
        <f t="shared" ref="CN6:CV6" si="10">IF(CN7="",NA(),CN7)</f>
        <v>10</v>
      </c>
      <c r="CO6" s="21">
        <f t="shared" si="10"/>
        <v>10</v>
      </c>
      <c r="CP6" s="21">
        <f t="shared" si="10"/>
        <v>10</v>
      </c>
      <c r="CQ6" s="21">
        <f t="shared" si="10"/>
        <v>10</v>
      </c>
      <c r="CR6" s="21">
        <f t="shared" si="10"/>
        <v>27.09</v>
      </c>
      <c r="CS6" s="21">
        <f t="shared" si="10"/>
        <v>26.64</v>
      </c>
      <c r="CT6" s="21">
        <f t="shared" si="10"/>
        <v>26.11</v>
      </c>
      <c r="CU6" s="21">
        <f t="shared" si="10"/>
        <v>24.44</v>
      </c>
      <c r="CV6" s="21">
        <f t="shared" si="10"/>
        <v>25.16</v>
      </c>
      <c r="CW6" s="20" t="str">
        <f>IF(CW7="","",IF(CW7="-","【-】","【"&amp;SUBSTITUTE(TEXT(CW7,"#,##0.00"),"-","△")&amp;"】"))</f>
        <v>【25.16】</v>
      </c>
      <c r="CX6" s="21">
        <f>IF(CX7="",NA(),CX7)</f>
        <v>85.71</v>
      </c>
      <c r="CY6" s="21">
        <f t="shared" ref="CY6:DG6" si="11">IF(CY7="",NA(),CY7)</f>
        <v>77.78</v>
      </c>
      <c r="CZ6" s="21">
        <f t="shared" si="11"/>
        <v>77.78</v>
      </c>
      <c r="DA6" s="21">
        <f t="shared" si="11"/>
        <v>66.67</v>
      </c>
      <c r="DB6" s="21">
        <f t="shared" si="11"/>
        <v>66.67</v>
      </c>
      <c r="DC6" s="21">
        <f t="shared" si="11"/>
        <v>95.1</v>
      </c>
      <c r="DD6" s="21">
        <f t="shared" si="11"/>
        <v>95.52</v>
      </c>
      <c r="DE6" s="21">
        <f t="shared" si="11"/>
        <v>94.97</v>
      </c>
      <c r="DF6" s="21">
        <f t="shared" si="11"/>
        <v>95.52</v>
      </c>
      <c r="DG6" s="21">
        <f t="shared" si="11"/>
        <v>95.65</v>
      </c>
      <c r="DH6" s="20" t="str">
        <f>IF(DH7="","",IF(DH7="-","【-】","【"&amp;SUBSTITUTE(TEXT(DH7,"#,##0.00"),"-","△")&amp;"】"))</f>
        <v>【95.65】</v>
      </c>
      <c r="DI6" s="21">
        <f>IF(DI7="",NA(),DI7)</f>
        <v>10.5</v>
      </c>
      <c r="DJ6" s="21">
        <f t="shared" ref="DJ6:DR6" si="12">IF(DJ7="",NA(),DJ7)</f>
        <v>14.32</v>
      </c>
      <c r="DK6" s="21">
        <f t="shared" si="12"/>
        <v>18</v>
      </c>
      <c r="DL6" s="21">
        <f t="shared" si="12"/>
        <v>21.68</v>
      </c>
      <c r="DM6" s="21">
        <f t="shared" si="12"/>
        <v>25.36</v>
      </c>
      <c r="DN6" s="21">
        <f t="shared" si="12"/>
        <v>37.5</v>
      </c>
      <c r="DO6" s="21">
        <f t="shared" si="12"/>
        <v>29.79</v>
      </c>
      <c r="DP6" s="21">
        <f t="shared" si="12"/>
        <v>32.49</v>
      </c>
      <c r="DQ6" s="21">
        <f t="shared" si="12"/>
        <v>33.799999999999997</v>
      </c>
      <c r="DR6" s="21">
        <f t="shared" si="12"/>
        <v>36.31</v>
      </c>
      <c r="DS6" s="20" t="str">
        <f>IF(DS7="","",IF(DS7="-","【-】","【"&amp;SUBSTITUTE(TEXT(DS7,"#,##0.00"),"-","△")&amp;"】"))</f>
        <v>【36.31】</v>
      </c>
      <c r="DT6" s="21" t="str">
        <f>IF(DT7="",NA(),DT7)</f>
        <v>-</v>
      </c>
      <c r="DU6" s="21" t="str">
        <f t="shared" ref="DU6:EC6" si="13">IF(DU7="",NA(),DU7)</f>
        <v>-</v>
      </c>
      <c r="DV6" s="21" t="str">
        <f t="shared" si="13"/>
        <v>-</v>
      </c>
      <c r="DW6" s="21" t="str">
        <f t="shared" si="13"/>
        <v>-</v>
      </c>
      <c r="DX6" s="21" t="str">
        <f t="shared" si="13"/>
        <v>-</v>
      </c>
      <c r="DY6" s="20">
        <f t="shared" si="13"/>
        <v>0</v>
      </c>
      <c r="DZ6" s="20">
        <f t="shared" si="13"/>
        <v>0</v>
      </c>
      <c r="EA6" s="20">
        <f t="shared" si="13"/>
        <v>0</v>
      </c>
      <c r="EB6" s="20">
        <f t="shared" si="13"/>
        <v>0</v>
      </c>
      <c r="EC6" s="20">
        <f t="shared" si="13"/>
        <v>0</v>
      </c>
      <c r="ED6" s="20" t="str">
        <f>IF(ED7="","",IF(ED7="-","【-】","【"&amp;SUBSTITUTE(TEXT(ED7,"#,##0.00"),"-","△")&amp;"】"))</f>
        <v>【0.00】</v>
      </c>
      <c r="EE6" s="21" t="str">
        <f>IF(EE7="",NA(),EE7)</f>
        <v>-</v>
      </c>
      <c r="EF6" s="21" t="str">
        <f t="shared" ref="EF6:EN6" si="14">IF(EF7="",NA(),EF7)</f>
        <v>-</v>
      </c>
      <c r="EG6" s="21" t="str">
        <f t="shared" si="14"/>
        <v>-</v>
      </c>
      <c r="EH6" s="21" t="str">
        <f t="shared" si="14"/>
        <v>-</v>
      </c>
      <c r="EI6" s="21" t="str">
        <f t="shared" si="14"/>
        <v>-</v>
      </c>
      <c r="EJ6" s="20">
        <f t="shared" si="14"/>
        <v>0</v>
      </c>
      <c r="EK6" s="20">
        <f t="shared" si="14"/>
        <v>0</v>
      </c>
      <c r="EL6" s="20">
        <f t="shared" si="14"/>
        <v>0</v>
      </c>
      <c r="EM6" s="20">
        <f t="shared" si="14"/>
        <v>0</v>
      </c>
      <c r="EN6" s="20">
        <f t="shared" si="14"/>
        <v>0</v>
      </c>
      <c r="EO6" s="20" t="str">
        <f>IF(EO7="","",IF(EO7="-","【-】","【"&amp;SUBSTITUTE(TEXT(EO7,"#,##0.00"),"-","△")&amp;"】"))</f>
        <v>【0.00】</v>
      </c>
    </row>
    <row r="7" spans="1:148" s="22" customFormat="1" x14ac:dyDescent="0.15">
      <c r="A7" s="14"/>
      <c r="B7" s="23">
        <v>2022</v>
      </c>
      <c r="C7" s="23">
        <v>62049</v>
      </c>
      <c r="D7" s="23">
        <v>46</v>
      </c>
      <c r="E7" s="23">
        <v>17</v>
      </c>
      <c r="F7" s="23">
        <v>8</v>
      </c>
      <c r="G7" s="23">
        <v>0</v>
      </c>
      <c r="H7" s="23" t="s">
        <v>96</v>
      </c>
      <c r="I7" s="23" t="s">
        <v>97</v>
      </c>
      <c r="J7" s="23" t="s">
        <v>98</v>
      </c>
      <c r="K7" s="23" t="s">
        <v>99</v>
      </c>
      <c r="L7" s="23" t="s">
        <v>100</v>
      </c>
      <c r="M7" s="23" t="s">
        <v>101</v>
      </c>
      <c r="N7" s="24" t="s">
        <v>102</v>
      </c>
      <c r="O7" s="24">
        <v>80.44</v>
      </c>
      <c r="P7" s="24">
        <v>0.01</v>
      </c>
      <c r="Q7" s="24">
        <v>100</v>
      </c>
      <c r="R7" s="24">
        <v>4125</v>
      </c>
      <c r="S7" s="24">
        <v>97395</v>
      </c>
      <c r="T7" s="24">
        <v>602.98</v>
      </c>
      <c r="U7" s="24">
        <v>161.52000000000001</v>
      </c>
      <c r="V7" s="24">
        <v>6</v>
      </c>
      <c r="W7" s="24">
        <v>0.01</v>
      </c>
      <c r="X7" s="24">
        <v>600</v>
      </c>
      <c r="Y7" s="24">
        <v>5.49</v>
      </c>
      <c r="Z7" s="24">
        <v>113.96</v>
      </c>
      <c r="AA7" s="24">
        <v>146.41999999999999</v>
      </c>
      <c r="AB7" s="24">
        <v>148.51</v>
      </c>
      <c r="AC7" s="24">
        <v>152.03</v>
      </c>
      <c r="AD7" s="24">
        <v>41.09</v>
      </c>
      <c r="AE7" s="24">
        <v>85.72</v>
      </c>
      <c r="AF7" s="24">
        <v>88.54</v>
      </c>
      <c r="AG7" s="24">
        <v>84.34</v>
      </c>
      <c r="AH7" s="24">
        <v>84.44</v>
      </c>
      <c r="AI7" s="24">
        <v>84.44</v>
      </c>
      <c r="AJ7" s="24">
        <v>3428.15</v>
      </c>
      <c r="AK7" s="24">
        <v>3887.5</v>
      </c>
      <c r="AL7" s="24">
        <v>3543.88</v>
      </c>
      <c r="AM7" s="24">
        <v>0</v>
      </c>
      <c r="AN7" s="24">
        <v>0</v>
      </c>
      <c r="AO7" s="24">
        <v>4451.38</v>
      </c>
      <c r="AP7" s="24">
        <v>3214.1</v>
      </c>
      <c r="AQ7" s="24">
        <v>1351.99</v>
      </c>
      <c r="AR7" s="24">
        <v>1369.17</v>
      </c>
      <c r="AS7" s="24">
        <v>1482.59</v>
      </c>
      <c r="AT7" s="24">
        <v>1482.59</v>
      </c>
      <c r="AU7" s="24">
        <v>3.34</v>
      </c>
      <c r="AV7" s="24">
        <v>12.95</v>
      </c>
      <c r="AW7" s="24">
        <v>6.26</v>
      </c>
      <c r="AX7" s="24">
        <v>70.349999999999994</v>
      </c>
      <c r="AY7" s="24">
        <v>215.03</v>
      </c>
      <c r="AZ7" s="24">
        <v>827.8</v>
      </c>
      <c r="BA7" s="24">
        <v>632.58000000000004</v>
      </c>
      <c r="BB7" s="24">
        <v>205.9</v>
      </c>
      <c r="BC7" s="24">
        <v>193.81</v>
      </c>
      <c r="BD7" s="24">
        <v>197.34</v>
      </c>
      <c r="BE7" s="24">
        <v>197.34</v>
      </c>
      <c r="BF7" s="24">
        <v>6597.78</v>
      </c>
      <c r="BG7" s="24">
        <v>7203.57</v>
      </c>
      <c r="BH7" s="24">
        <v>7361.22</v>
      </c>
      <c r="BI7" s="24">
        <v>7644.58</v>
      </c>
      <c r="BJ7" s="24">
        <v>5747.37</v>
      </c>
      <c r="BK7" s="24">
        <v>196.19</v>
      </c>
      <c r="BL7" s="24">
        <v>129.4</v>
      </c>
      <c r="BM7" s="24">
        <v>126.26</v>
      </c>
      <c r="BN7" s="24">
        <v>113.17</v>
      </c>
      <c r="BO7" s="24">
        <v>160.77000000000001</v>
      </c>
      <c r="BP7" s="24">
        <v>160.77000000000001</v>
      </c>
      <c r="BQ7" s="24">
        <v>22.65</v>
      </c>
      <c r="BR7" s="24">
        <v>22</v>
      </c>
      <c r="BS7" s="24">
        <v>19.329999999999998</v>
      </c>
      <c r="BT7" s="24">
        <v>17.47</v>
      </c>
      <c r="BU7" s="24">
        <v>20.43</v>
      </c>
      <c r="BV7" s="24">
        <v>39.07</v>
      </c>
      <c r="BW7" s="24">
        <v>38.409999999999997</v>
      </c>
      <c r="BX7" s="24">
        <v>35.869999999999997</v>
      </c>
      <c r="BY7" s="24">
        <v>31.6</v>
      </c>
      <c r="BZ7" s="24">
        <v>30.19</v>
      </c>
      <c r="CA7" s="24">
        <v>30.19</v>
      </c>
      <c r="CB7" s="24">
        <v>985.12</v>
      </c>
      <c r="CC7" s="24">
        <v>986.43</v>
      </c>
      <c r="CD7" s="24">
        <v>1173.6099999999999</v>
      </c>
      <c r="CE7" s="24">
        <v>1280.32</v>
      </c>
      <c r="CF7" s="24">
        <v>1115.1099999999999</v>
      </c>
      <c r="CG7" s="24">
        <v>485</v>
      </c>
      <c r="CH7" s="24">
        <v>501.56</v>
      </c>
      <c r="CI7" s="24">
        <v>528.78</v>
      </c>
      <c r="CJ7" s="24">
        <v>596.92999999999995</v>
      </c>
      <c r="CK7" s="24">
        <v>631.54999999999995</v>
      </c>
      <c r="CL7" s="24">
        <v>631.54999999999995</v>
      </c>
      <c r="CM7" s="24">
        <v>20</v>
      </c>
      <c r="CN7" s="24">
        <v>10</v>
      </c>
      <c r="CO7" s="24">
        <v>10</v>
      </c>
      <c r="CP7" s="24">
        <v>10</v>
      </c>
      <c r="CQ7" s="24">
        <v>10</v>
      </c>
      <c r="CR7" s="24">
        <v>27.09</v>
      </c>
      <c r="CS7" s="24">
        <v>26.64</v>
      </c>
      <c r="CT7" s="24">
        <v>26.11</v>
      </c>
      <c r="CU7" s="24">
        <v>24.44</v>
      </c>
      <c r="CV7" s="24">
        <v>25.16</v>
      </c>
      <c r="CW7" s="24">
        <v>25.16</v>
      </c>
      <c r="CX7" s="24">
        <v>85.71</v>
      </c>
      <c r="CY7" s="24">
        <v>77.78</v>
      </c>
      <c r="CZ7" s="24">
        <v>77.78</v>
      </c>
      <c r="DA7" s="24">
        <v>66.67</v>
      </c>
      <c r="DB7" s="24">
        <v>66.67</v>
      </c>
      <c r="DC7" s="24">
        <v>95.1</v>
      </c>
      <c r="DD7" s="24">
        <v>95.52</v>
      </c>
      <c r="DE7" s="24">
        <v>94.97</v>
      </c>
      <c r="DF7" s="24">
        <v>95.52</v>
      </c>
      <c r="DG7" s="24">
        <v>95.65</v>
      </c>
      <c r="DH7" s="24">
        <v>95.65</v>
      </c>
      <c r="DI7" s="24">
        <v>10.5</v>
      </c>
      <c r="DJ7" s="24">
        <v>14.32</v>
      </c>
      <c r="DK7" s="24">
        <v>18</v>
      </c>
      <c r="DL7" s="24">
        <v>21.68</v>
      </c>
      <c r="DM7" s="24">
        <v>25.36</v>
      </c>
      <c r="DN7" s="24">
        <v>37.5</v>
      </c>
      <c r="DO7" s="24">
        <v>29.79</v>
      </c>
      <c r="DP7" s="24">
        <v>32.49</v>
      </c>
      <c r="DQ7" s="24">
        <v>33.799999999999997</v>
      </c>
      <c r="DR7" s="24">
        <v>36.31</v>
      </c>
      <c r="DS7" s="24">
        <v>36.31</v>
      </c>
      <c r="DT7" s="24" t="s">
        <v>102</v>
      </c>
      <c r="DU7" s="24" t="s">
        <v>102</v>
      </c>
      <c r="DV7" s="24" t="s">
        <v>102</v>
      </c>
      <c r="DW7" s="24" t="s">
        <v>102</v>
      </c>
      <c r="DX7" s="24" t="s">
        <v>102</v>
      </c>
      <c r="DY7" s="24">
        <v>0</v>
      </c>
      <c r="DZ7" s="24">
        <v>0</v>
      </c>
      <c r="EA7" s="24">
        <v>0</v>
      </c>
      <c r="EB7" s="24">
        <v>0</v>
      </c>
      <c r="EC7" s="24">
        <v>0</v>
      </c>
      <c r="ED7" s="24">
        <v>0</v>
      </c>
      <c r="EE7" s="24" t="s">
        <v>102</v>
      </c>
      <c r="EF7" s="24" t="s">
        <v>102</v>
      </c>
      <c r="EG7" s="24" t="s">
        <v>102</v>
      </c>
      <c r="EH7" s="24" t="s">
        <v>102</v>
      </c>
      <c r="EI7" s="24" t="s">
        <v>102</v>
      </c>
      <c r="EJ7" s="24">
        <v>0</v>
      </c>
      <c r="EK7" s="24">
        <v>0</v>
      </c>
      <c r="EL7" s="24">
        <v>0</v>
      </c>
      <c r="EM7" s="24">
        <v>0</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