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Fl-sv01\課共有\085.上下水道課\経営企画係\✐報告物関係✎\財政課\経営比較分析\R5（R4決算）\03疑義照会\02回答\"/>
    </mc:Choice>
  </mc:AlternateContent>
  <xr:revisionPtr revIDLastSave="0" documentId="13_ncr:1_{95B4A9A2-494C-404B-B272-76731841FBFA}" xr6:coauthVersionLast="36" xr6:coauthVersionMax="36" xr10:uidLastSave="{00000000-0000-0000-0000-000000000000}"/>
  <workbookProtection workbookAlgorithmName="SHA-512" workbookHashValue="4iCOe7zMtxOb/xK+tzod2Et1+N2vh+szM6OsK/fYd4t9C0zGmnDe+WM9CND85CG5XWZUBXX5ltsVNQ4pGX0wYA==" workbookSaltValue="b5HE90UuUYQAtuJ4cO2Jdg==" workbookSpinCount="100000" lockStructure="1"/>
  <bookViews>
    <workbookView xWindow="0" yWindow="0" windowWidth="23016" windowHeight="2988"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S6" i="5"/>
  <c r="AL8" i="4" s="1"/>
  <c r="R6" i="5"/>
  <c r="Q6" i="5"/>
  <c r="W10" i="4" s="1"/>
  <c r="P6" i="5"/>
  <c r="P10" i="4" s="1"/>
  <c r="O6" i="5"/>
  <c r="I10" i="4" s="1"/>
  <c r="N6" i="5"/>
  <c r="M6" i="5"/>
  <c r="AD8" i="4" s="1"/>
  <c r="L6" i="5"/>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H85" i="4"/>
  <c r="G85" i="4"/>
  <c r="F85" i="4"/>
  <c r="AT10" i="4"/>
  <c r="AL10" i="4"/>
  <c r="AD10" i="4"/>
  <c r="B10" i="4"/>
  <c r="AT8" i="4"/>
  <c r="W8" i="4"/>
  <c r="I8" i="4"/>
</calcChain>
</file>

<file path=xl/sharedStrings.xml><?xml version="1.0" encoding="utf-8"?>
<sst xmlns="http://schemas.openxmlformats.org/spreadsheetml/2006/main" count="289" uniqueCount="117">
  <si>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</si>
  <si>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</si>
  <si>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</si>
  <si>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</si>
  <si>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</si>
  <si>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</si>
  <si>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</si>
  <si>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</si>
  <si>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</si>
  <si>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</si>
  <si>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</si>
  <si>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</si>
  <si>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</si>
  <si>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</si>
  <si>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</si>
  <si>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</si>
  <si>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</si>
  <si>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</si>
  <si>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</si>
  <si>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</si>
  <si>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</si>
  <si>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</si>
  <si>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</si>
  <si>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</si>
  <si>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</si>
  <si>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</si>
  <si>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</si>
  <si>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</si>
  <si>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</si>
  <si>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</si>
  <si>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</si>
  <si>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</si>
  <si>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</si>
  <si>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</si>
  <si>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</si>
  <si>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</si>
  <si>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</si>
  <si>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</si>
  <si>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</si>
  <si>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</si>
  <si>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</si>
  <si>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</si>
  <si>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</si>
  <si>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</si>
  <si>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</si>
  <si>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</si>
  <si>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</si>
  <si>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</si>
  <si>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</si>
  <si>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</si>
  <si>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</si>
  <si>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</si>
  <si>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</si>
  <si>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</si>
  <si>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</si>
  <si>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</si>
  <si>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</si>
  <si>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</si>
  <si>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</si>
  <si>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</si>
  <si>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</si>
  <si>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</si>
  <si>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</si>
  <si>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</si>
  <si>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</si>
  <si>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</si>
  <si>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</si>
  <si>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</si>
  <si>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</si>
  <si>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</si>
  <si>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</si>
  <si>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</si>
  <si>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</si>
  <si>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</si>
  <si>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</si>
  <si>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</si>
  <si>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</si>
  <si>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</si>
  <si>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</si>
  <si>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</si>
  <si>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</si>
  <si>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</si>
  <si>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</si>
  <si>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</si>
  <si>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</si>
  <si>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</si>
  <si>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</si>
  <si>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</si>
  <si>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</si>
  <si>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</si>
  <si>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</si>
  <si>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</si>
  <si>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</si>
  <si>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</si>
  <si>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</si>
  <si>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</si>
  <si>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</si>
  <si>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</si>
  <si>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</si>
  <si>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特定地域生活排水処理</t>
  </si>
  <si>
    <t>K3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</si>
  <si>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</si>
  <si>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</si>
  <si>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</si>
  <si>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</si>
  <si>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</si>
  <si>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</si>
  <si>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</si>
  <si>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</si>
  <si>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</si>
  <si>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</si>
  <si>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</si>
  <si>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</si>
  <si>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</si>
  <si>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平成24年度から実施している事業であり、合併処理浄化槽の耐用年数は約30年、排水管の耐用年数は約50年であることから現時点では老朽化への対応の必要はない。
　今後の計画的、効率的な更新を実施していくために施設の適切な維持管理を行い状況把握に努める。</t>
    <rPh sb="1" eb="3">
      <t>ヘイセイ</t>
    </rPh>
    <rPh sb="5" eb="7">
      <t>ネンド</t>
    </rPh>
    <rPh sb="9" eb="11">
      <t>ジッシ</t>
    </rPh>
    <rPh sb="15" eb="17">
      <t>ジギョウ</t>
    </rPh>
    <rPh sb="21" eb="28">
      <t>ガッペイショリジョウカソウ</t>
    </rPh>
    <rPh sb="29" eb="33">
      <t>タイヨウネンスウ</t>
    </rPh>
    <rPh sb="34" eb="35">
      <t>ヤク</t>
    </rPh>
    <rPh sb="37" eb="38">
      <t>ネン</t>
    </rPh>
    <rPh sb="39" eb="42">
      <t>ハイスイカン</t>
    </rPh>
    <rPh sb="43" eb="47">
      <t>タイヨウネンスウ</t>
    </rPh>
    <rPh sb="48" eb="49">
      <t>ヤク</t>
    </rPh>
    <rPh sb="51" eb="52">
      <t>ネン</t>
    </rPh>
    <rPh sb="59" eb="62">
      <t>ゲンジテン</t>
    </rPh>
    <rPh sb="64" eb="67">
      <t>ロウキュウカ</t>
    </rPh>
    <rPh sb="69" eb="71">
      <t>タイオウ</t>
    </rPh>
    <rPh sb="72" eb="74">
      <t>ヒツヨウ</t>
    </rPh>
    <rPh sb="80" eb="82">
      <t>コンゴ</t>
    </rPh>
    <rPh sb="83" eb="86">
      <t>ケイカクテキ</t>
    </rPh>
    <rPh sb="87" eb="90">
      <t>コウリツテキ</t>
    </rPh>
    <rPh sb="91" eb="93">
      <t>コウシン</t>
    </rPh>
    <rPh sb="94" eb="96">
      <t>ジッシ</t>
    </rPh>
    <rPh sb="103" eb="105">
      <t>シセツ</t>
    </rPh>
    <rPh sb="106" eb="108">
      <t>テキセツ</t>
    </rPh>
    <rPh sb="109" eb="113">
      <t>イジカンリ</t>
    </rPh>
    <rPh sb="114" eb="115">
      <t>オコナ</t>
    </rPh>
    <rPh sb="116" eb="118">
      <t>ジョウキョウ</t>
    </rPh>
    <rPh sb="118" eb="120">
      <t>ハアク</t>
    </rPh>
    <rPh sb="121" eb="122">
      <t>ツト</t>
    </rPh>
    <phoneticPr fontId="4"/>
  </si>
  <si>
    <t>　当事業の特徴として営業収益が使用料収入しか見込むことができず、合併処理浄化槽の整備及び維持管理には企業債の借入、一般会計からの繰入金に頼らざるを得ない構造となっている。
　このような状況で安定的に事業を継続させるためには、維持管理費及び整備費の圧縮等により経費削減を図りつつ、普及啓発、広報活動を行い合併処理浄化槽設置基数を増やし使用料収入の増加を図る必要がある。
　また、使用料については人口減少や物価上昇が見込まれるため、改定の検討を視野に入れる必要性も出てきている。</t>
    <rPh sb="1" eb="2">
      <t>トウ</t>
    </rPh>
    <rPh sb="2" eb="4">
      <t>ジギョウ</t>
    </rPh>
    <rPh sb="5" eb="7">
      <t>トクチョウ</t>
    </rPh>
    <rPh sb="10" eb="14">
      <t>エイギョウシュウエキ</t>
    </rPh>
    <rPh sb="15" eb="18">
      <t>シヨウリョウ</t>
    </rPh>
    <rPh sb="18" eb="20">
      <t>シュウニュウ</t>
    </rPh>
    <rPh sb="22" eb="24">
      <t>ミコ</t>
    </rPh>
    <rPh sb="32" eb="36">
      <t>ガッペイショリ</t>
    </rPh>
    <rPh sb="36" eb="39">
      <t>ジョウカソウ</t>
    </rPh>
    <rPh sb="40" eb="42">
      <t>セイビ</t>
    </rPh>
    <rPh sb="42" eb="43">
      <t>オヨ</t>
    </rPh>
    <rPh sb="44" eb="48">
      <t>イジカンリ</t>
    </rPh>
    <rPh sb="50" eb="53">
      <t>キギョウサイ</t>
    </rPh>
    <rPh sb="54" eb="56">
      <t>カリイレ</t>
    </rPh>
    <rPh sb="57" eb="59">
      <t>イッパン</t>
    </rPh>
    <rPh sb="59" eb="61">
      <t>カイケイ</t>
    </rPh>
    <rPh sb="64" eb="67">
      <t>クリイレキン</t>
    </rPh>
    <rPh sb="68" eb="69">
      <t>タヨ</t>
    </rPh>
    <rPh sb="73" eb="74">
      <t>エ</t>
    </rPh>
    <rPh sb="76" eb="78">
      <t>コウゾウ</t>
    </rPh>
    <rPh sb="92" eb="94">
      <t>ジョウキョウ</t>
    </rPh>
    <rPh sb="95" eb="98">
      <t>アンテイテキ</t>
    </rPh>
    <rPh sb="99" eb="101">
      <t>ジギョウ</t>
    </rPh>
    <rPh sb="102" eb="104">
      <t>ケイゾク</t>
    </rPh>
    <rPh sb="112" eb="117">
      <t>イジカンリヒ</t>
    </rPh>
    <rPh sb="117" eb="118">
      <t>オヨ</t>
    </rPh>
    <rPh sb="119" eb="122">
      <t>セイビヒ</t>
    </rPh>
    <rPh sb="123" eb="125">
      <t>アッシュク</t>
    </rPh>
    <rPh sb="125" eb="126">
      <t>ナド</t>
    </rPh>
    <rPh sb="196" eb="200">
      <t>ジンコウゲンショウ</t>
    </rPh>
    <rPh sb="201" eb="205">
      <t>ブッカジョウショウ</t>
    </rPh>
    <rPh sb="206" eb="208">
      <t>ミコ</t>
    </rPh>
    <rPh sb="214" eb="216">
      <t>カイテイ</t>
    </rPh>
    <rPh sb="217" eb="219">
      <t>ケントウ</t>
    </rPh>
    <rPh sb="220" eb="222">
      <t>シヤ</t>
    </rPh>
    <rPh sb="223" eb="224">
      <t>イ</t>
    </rPh>
    <rPh sb="226" eb="229">
      <t>ヒツヨウセイ</t>
    </rPh>
    <rPh sb="230" eb="231">
      <t>デ</t>
    </rPh>
    <phoneticPr fontId="4"/>
  </si>
  <si>
    <t>①経常収支比率、⑤経費回収率
　経常収支比率については100％を上回ったが、経費回収率は100％を大きく下回っている。
　営業収益が使用料収入しか見込めず、整備基数の増加により増収していく見込みはあるものの、汚水処理にかかる経費が大きいため、一般会計からの繰入金をもって事業を継続している。
②累積欠損金比率
　令和4年度において累積欠損金は0となった。一般会計から令和3年度と同水準で繰入を行ったことで純利益が生じたことが要因となる。
③流動比率、④企業債残高対事業規模比率
　流動比率は100％を大きく下回っており、企業債残高対事業規模比率は類似団体平均値と比較して大幅な開きが見られる。使用料収入が少ないこと、投資的経費の財源を企業債に依存していることがその原因である。
⑥汚水処理原価
　整備基数の増により年間有収水量が増加し、令和3年度に比べ38.22円減少した。
⑦施設利用率、⑧水洗化率
　施設利用率については類似団体平均値に近い数値となっている。今後、設置世帯員の減少や空き家の増加等により過大なスペックとなっていないかの分析が必要である。
　水洗化率については100％となっている。</t>
    <rPh sb="1" eb="7">
      <t>ケイジョウシュウシヒリツ</t>
    </rPh>
    <rPh sb="9" eb="14">
      <t>ケイヒカイシュウリツ</t>
    </rPh>
    <rPh sb="16" eb="22">
      <t>ケイジョウシュウシヒリツ</t>
    </rPh>
    <rPh sb="32" eb="34">
      <t>ウワマワ</t>
    </rPh>
    <rPh sb="38" eb="43">
      <t>ケイヒカイシュウリツ</t>
    </rPh>
    <rPh sb="49" eb="50">
      <t>オオ</t>
    </rPh>
    <rPh sb="52" eb="54">
      <t>シタマワ</t>
    </rPh>
    <rPh sb="61" eb="65">
      <t>エイギョウシュウエキ</t>
    </rPh>
    <rPh sb="66" eb="69">
      <t>シヨウリョウ</t>
    </rPh>
    <rPh sb="69" eb="71">
      <t>シュウニュウ</t>
    </rPh>
    <rPh sb="73" eb="75">
      <t>ミコ</t>
    </rPh>
    <rPh sb="78" eb="82">
      <t>セイビキスウ</t>
    </rPh>
    <rPh sb="83" eb="85">
      <t>ゾウカ</t>
    </rPh>
    <rPh sb="88" eb="90">
      <t>ゾウシュウ</t>
    </rPh>
    <rPh sb="94" eb="96">
      <t>ミコ</t>
    </rPh>
    <rPh sb="104" eb="108">
      <t>オスイショリ</t>
    </rPh>
    <rPh sb="112" eb="114">
      <t>ケイヒ</t>
    </rPh>
    <rPh sb="115" eb="116">
      <t>オオ</t>
    </rPh>
    <rPh sb="121" eb="123">
      <t>イッパン</t>
    </rPh>
    <rPh sb="123" eb="125">
      <t>カイケイ</t>
    </rPh>
    <rPh sb="128" eb="131">
      <t>クリイレキン</t>
    </rPh>
    <rPh sb="135" eb="137">
      <t>ジギョウ</t>
    </rPh>
    <rPh sb="138" eb="140">
      <t>ケイゾク</t>
    </rPh>
    <rPh sb="147" eb="152">
      <t>ルイセキケッソンキン</t>
    </rPh>
    <rPh sb="152" eb="154">
      <t>ヒリツ</t>
    </rPh>
    <rPh sb="156" eb="158">
      <t>レイワ</t>
    </rPh>
    <rPh sb="159" eb="161">
      <t>ネンド</t>
    </rPh>
    <rPh sb="165" eb="170">
      <t>ルイセキケッソンキン</t>
    </rPh>
    <rPh sb="177" eb="181">
      <t>イッパンカイケイ</t>
    </rPh>
    <rPh sb="183" eb="185">
      <t>レイワ</t>
    </rPh>
    <rPh sb="186" eb="188">
      <t>ネンド</t>
    </rPh>
    <rPh sb="189" eb="192">
      <t>ドウスイジュン</t>
    </rPh>
    <rPh sb="193" eb="195">
      <t>クリイレ</t>
    </rPh>
    <rPh sb="196" eb="197">
      <t>オコナ</t>
    </rPh>
    <rPh sb="202" eb="205">
      <t>ジュンリエキ</t>
    </rPh>
    <rPh sb="206" eb="207">
      <t>ショウ</t>
    </rPh>
    <rPh sb="212" eb="214">
      <t>ヨウイン</t>
    </rPh>
    <rPh sb="220" eb="224">
      <t>リュウドウヒリツ</t>
    </rPh>
    <rPh sb="226" eb="238">
      <t>キギョウサイザンダカタイジギョウキボヒリツ</t>
    </rPh>
    <rPh sb="240" eb="244">
      <t>リュウドウヒリツ</t>
    </rPh>
    <rPh sb="250" eb="251">
      <t>オオ</t>
    </rPh>
    <rPh sb="253" eb="255">
      <t>シタマワ</t>
    </rPh>
    <rPh sb="260" eb="272">
      <t>キギョウサイザンダカタイジギョウキボヒリツ</t>
    </rPh>
    <rPh sb="273" eb="280">
      <t>ルイジダンタイヘイキンチ</t>
    </rPh>
    <rPh sb="281" eb="283">
      <t>ヒカク</t>
    </rPh>
    <rPh sb="285" eb="287">
      <t>オオハバ</t>
    </rPh>
    <rPh sb="288" eb="289">
      <t>ヒラ</t>
    </rPh>
    <rPh sb="291" eb="292">
      <t>ミ</t>
    </rPh>
    <rPh sb="296" eb="301">
      <t>シヨウリョウシュウニュウ</t>
    </rPh>
    <rPh sb="302" eb="303">
      <t>スク</t>
    </rPh>
    <rPh sb="308" eb="313">
      <t>トウシテキケイヒ</t>
    </rPh>
    <rPh sb="314" eb="316">
      <t>ザイゲン</t>
    </rPh>
    <rPh sb="317" eb="320">
      <t>キギョウサイ</t>
    </rPh>
    <rPh sb="321" eb="323">
      <t>イゾン</t>
    </rPh>
    <rPh sb="332" eb="334">
      <t>ゲンイン</t>
    </rPh>
    <rPh sb="340" eb="344">
      <t>オスイショリ</t>
    </rPh>
    <rPh sb="344" eb="346">
      <t>ゲンカ</t>
    </rPh>
    <rPh sb="348" eb="352">
      <t>セイビキスウ</t>
    </rPh>
    <rPh sb="353" eb="354">
      <t>ゾウ</t>
    </rPh>
    <rPh sb="357" eb="361">
      <t>ネンカンユウシュウ</t>
    </rPh>
    <rPh sb="361" eb="363">
      <t>スイリョウ</t>
    </rPh>
    <rPh sb="364" eb="366">
      <t>ゾウカ</t>
    </rPh>
    <rPh sb="368" eb="370">
      <t>レイワ</t>
    </rPh>
    <rPh sb="371" eb="373">
      <t>ネンド</t>
    </rPh>
    <rPh sb="374" eb="375">
      <t>クラ</t>
    </rPh>
    <rPh sb="381" eb="382">
      <t>エン</t>
    </rPh>
    <rPh sb="382" eb="384">
      <t>ゲンショウ</t>
    </rPh>
    <rPh sb="389" eb="391">
      <t>シセツ</t>
    </rPh>
    <rPh sb="391" eb="394">
      <t>リヨウリツ</t>
    </rPh>
    <rPh sb="396" eb="400">
      <t>スイセンカリツ</t>
    </rPh>
    <rPh sb="402" eb="407">
      <t>シセツリヨウリツ</t>
    </rPh>
    <rPh sb="412" eb="419">
      <t>ルイジダンタイヘイキンチ</t>
    </rPh>
    <rPh sb="420" eb="421">
      <t>チカ</t>
    </rPh>
    <rPh sb="422" eb="424">
      <t>スウチ</t>
    </rPh>
    <rPh sb="431" eb="433">
      <t>コンゴ</t>
    </rPh>
    <rPh sb="434" eb="436">
      <t>セッチ</t>
    </rPh>
    <rPh sb="436" eb="438">
      <t>セタイ</t>
    </rPh>
    <rPh sb="438" eb="439">
      <t>イン</t>
    </rPh>
    <rPh sb="440" eb="442">
      <t>ゲンショウ</t>
    </rPh>
    <rPh sb="443" eb="444">
      <t>ア</t>
    </rPh>
    <rPh sb="445" eb="446">
      <t>ヤ</t>
    </rPh>
    <rPh sb="447" eb="449">
      <t>ゾウカ</t>
    </rPh>
    <rPh sb="449" eb="450">
      <t>トウ</t>
    </rPh>
    <rPh sb="453" eb="455">
      <t>カダイ</t>
    </rPh>
    <rPh sb="469" eb="471">
      <t>ブンセキ</t>
    </rPh>
    <rPh sb="472" eb="474">
      <t>ヒツヨウ</t>
    </rPh>
    <rPh sb="480" eb="484">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</si>
</sst>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126-42A7-91F6-1E28397586A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126-42A7-91F6-1E28397586A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52.53</c:v>
                </c:pt>
                <c:pt idx="3">
                  <c:v>54.37</c:v>
                </c:pt>
                <c:pt idx="4">
                  <c:v>54.59</c:v>
                </c:pt>
              </c:numCache>
            </c:numRef>
          </c:val>
          <c:extLst>
            <c:ext xmlns:c16="http://schemas.microsoft.com/office/drawing/2014/chart" uri="{C3380CC4-5D6E-409C-BE32-E72D297353CC}">
              <c16:uniqueId val="{00000000-0B5C-4350-BFB8-6BD4E34033B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56.45</c:v>
                </c:pt>
                <c:pt idx="3">
                  <c:v>58.26</c:v>
                </c:pt>
                <c:pt idx="4">
                  <c:v>56.76</c:v>
                </c:pt>
              </c:numCache>
            </c:numRef>
          </c:val>
          <c:smooth val="0"/>
          <c:extLst>
            <c:ext xmlns:c16="http://schemas.microsoft.com/office/drawing/2014/chart" uri="{C3380CC4-5D6E-409C-BE32-E72D297353CC}">
              <c16:uniqueId val="{00000001-0B5C-4350-BFB8-6BD4E34033B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99A9-4364-8CFE-AF40415A037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54.99</c:v>
                </c:pt>
                <c:pt idx="3">
                  <c:v>66.430000000000007</c:v>
                </c:pt>
                <c:pt idx="4">
                  <c:v>66.88</c:v>
                </c:pt>
              </c:numCache>
            </c:numRef>
          </c:val>
          <c:smooth val="0"/>
          <c:extLst>
            <c:ext xmlns:c16="http://schemas.microsoft.com/office/drawing/2014/chart" uri="{C3380CC4-5D6E-409C-BE32-E72D297353CC}">
              <c16:uniqueId val="{00000001-99A9-4364-8CFE-AF40415A037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95.51</c:v>
                </c:pt>
                <c:pt idx="3">
                  <c:v>116.5</c:v>
                </c:pt>
                <c:pt idx="4">
                  <c:v>121.52</c:v>
                </c:pt>
              </c:numCache>
            </c:numRef>
          </c:val>
          <c:extLst>
            <c:ext xmlns:c16="http://schemas.microsoft.com/office/drawing/2014/chart" uri="{C3380CC4-5D6E-409C-BE32-E72D297353CC}">
              <c16:uniqueId val="{00000000-CE55-44B6-AD8F-338CD892746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95.33</c:v>
                </c:pt>
                <c:pt idx="3">
                  <c:v>92.17</c:v>
                </c:pt>
                <c:pt idx="4">
                  <c:v>101.83</c:v>
                </c:pt>
              </c:numCache>
            </c:numRef>
          </c:val>
          <c:smooth val="0"/>
          <c:extLst>
            <c:ext xmlns:c16="http://schemas.microsoft.com/office/drawing/2014/chart" uri="{C3380CC4-5D6E-409C-BE32-E72D297353CC}">
              <c16:uniqueId val="{00000001-CE55-44B6-AD8F-338CD892746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2.41</c:v>
                </c:pt>
                <c:pt idx="3">
                  <c:v>4.71</c:v>
                </c:pt>
                <c:pt idx="4">
                  <c:v>7.05</c:v>
                </c:pt>
              </c:numCache>
            </c:numRef>
          </c:val>
          <c:extLst>
            <c:ext xmlns:c16="http://schemas.microsoft.com/office/drawing/2014/chart" uri="{C3380CC4-5D6E-409C-BE32-E72D297353CC}">
              <c16:uniqueId val="{00000000-4F1B-45CD-BE05-4E32D1834AD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15.4</c:v>
                </c:pt>
                <c:pt idx="3">
                  <c:v>16.28</c:v>
                </c:pt>
                <c:pt idx="4">
                  <c:v>16.75</c:v>
                </c:pt>
              </c:numCache>
            </c:numRef>
          </c:val>
          <c:smooth val="0"/>
          <c:extLst>
            <c:ext xmlns:c16="http://schemas.microsoft.com/office/drawing/2014/chart" uri="{C3380CC4-5D6E-409C-BE32-E72D297353CC}">
              <c16:uniqueId val="{00000001-4F1B-45CD-BE05-4E32D1834AD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19-4448-91B8-36E6C966202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219-4448-91B8-36E6C966202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77.989999999999995</c:v>
                </c:pt>
                <c:pt idx="3">
                  <c:v>57.66</c:v>
                </c:pt>
                <c:pt idx="4" formatCode="#,##0.00;&quot;△&quot;#,##0.00">
                  <c:v>0</c:v>
                </c:pt>
              </c:numCache>
            </c:numRef>
          </c:val>
          <c:extLst>
            <c:ext xmlns:c16="http://schemas.microsoft.com/office/drawing/2014/chart" uri="{C3380CC4-5D6E-409C-BE32-E72D297353CC}">
              <c16:uniqueId val="{00000000-2145-4246-B8F3-9C091B68267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162.82</c:v>
                </c:pt>
                <c:pt idx="3">
                  <c:v>193.62</c:v>
                </c:pt>
                <c:pt idx="4">
                  <c:v>44.51</c:v>
                </c:pt>
              </c:numCache>
            </c:numRef>
          </c:val>
          <c:smooth val="0"/>
          <c:extLst>
            <c:ext xmlns:c16="http://schemas.microsoft.com/office/drawing/2014/chart" uri="{C3380CC4-5D6E-409C-BE32-E72D297353CC}">
              <c16:uniqueId val="{00000001-2145-4246-B8F3-9C091B68267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42.89</c:v>
                </c:pt>
                <c:pt idx="3">
                  <c:v>59.91</c:v>
                </c:pt>
                <c:pt idx="4">
                  <c:v>68.75</c:v>
                </c:pt>
              </c:numCache>
            </c:numRef>
          </c:val>
          <c:extLst>
            <c:ext xmlns:c16="http://schemas.microsoft.com/office/drawing/2014/chart" uri="{C3380CC4-5D6E-409C-BE32-E72D297353CC}">
              <c16:uniqueId val="{00000000-4F67-4F8F-BEF0-6C00DCA63BC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125.61</c:v>
                </c:pt>
                <c:pt idx="3">
                  <c:v>67.75</c:v>
                </c:pt>
                <c:pt idx="4">
                  <c:v>150.30000000000001</c:v>
                </c:pt>
              </c:numCache>
            </c:numRef>
          </c:val>
          <c:smooth val="0"/>
          <c:extLst>
            <c:ext xmlns:c16="http://schemas.microsoft.com/office/drawing/2014/chart" uri="{C3380CC4-5D6E-409C-BE32-E72D297353CC}">
              <c16:uniqueId val="{00000001-4F67-4F8F-BEF0-6C00DCA63BC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10716.88</c:v>
                </c:pt>
                <c:pt idx="3">
                  <c:v>9679.33</c:v>
                </c:pt>
                <c:pt idx="4">
                  <c:v>9142</c:v>
                </c:pt>
              </c:numCache>
            </c:numRef>
          </c:val>
          <c:extLst>
            <c:ext xmlns:c16="http://schemas.microsoft.com/office/drawing/2014/chart" uri="{C3380CC4-5D6E-409C-BE32-E72D297353CC}">
              <c16:uniqueId val="{00000000-89F5-4BEB-8A28-1E3B98654B7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398.42</c:v>
                </c:pt>
                <c:pt idx="3">
                  <c:v>393.35</c:v>
                </c:pt>
                <c:pt idx="4">
                  <c:v>397.03</c:v>
                </c:pt>
              </c:numCache>
            </c:numRef>
          </c:val>
          <c:smooth val="0"/>
          <c:extLst>
            <c:ext xmlns:c16="http://schemas.microsoft.com/office/drawing/2014/chart" uri="{C3380CC4-5D6E-409C-BE32-E72D297353CC}">
              <c16:uniqueId val="{00000001-89F5-4BEB-8A28-1E3B98654B7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35.950000000000003</c:v>
                </c:pt>
                <c:pt idx="3">
                  <c:v>37.86</c:v>
                </c:pt>
                <c:pt idx="4">
                  <c:v>42.24</c:v>
                </c:pt>
              </c:numCache>
            </c:numRef>
          </c:val>
          <c:extLst>
            <c:ext xmlns:c16="http://schemas.microsoft.com/office/drawing/2014/chart" uri="{C3380CC4-5D6E-409C-BE32-E72D297353CC}">
              <c16:uniqueId val="{00000000-77BF-45A9-A33C-544C8302DE1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50.7</c:v>
                </c:pt>
                <c:pt idx="3">
                  <c:v>48.13</c:v>
                </c:pt>
                <c:pt idx="4">
                  <c:v>46.58</c:v>
                </c:pt>
              </c:numCache>
            </c:numRef>
          </c:val>
          <c:smooth val="0"/>
          <c:extLst>
            <c:ext xmlns:c16="http://schemas.microsoft.com/office/drawing/2014/chart" uri="{C3380CC4-5D6E-409C-BE32-E72D297353CC}">
              <c16:uniqueId val="{00000001-77BF-45A9-A33C-544C8302DE1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378.05</c:v>
                </c:pt>
                <c:pt idx="3">
                  <c:v>362.76</c:v>
                </c:pt>
                <c:pt idx="4">
                  <c:v>324.54000000000002</c:v>
                </c:pt>
              </c:numCache>
            </c:numRef>
          </c:val>
          <c:extLst>
            <c:ext xmlns:c16="http://schemas.microsoft.com/office/drawing/2014/chart" uri="{C3380CC4-5D6E-409C-BE32-E72D297353CC}">
              <c16:uniqueId val="{00000000-3185-4E30-8013-89C18D43207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289.81</c:v>
                </c:pt>
                <c:pt idx="3">
                  <c:v>301.54000000000002</c:v>
                </c:pt>
                <c:pt idx="4">
                  <c:v>311.73</c:v>
                </c:pt>
              </c:numCache>
            </c:numRef>
          </c:val>
          <c:smooth val="0"/>
          <c:extLst>
            <c:ext xmlns:c16="http://schemas.microsoft.com/office/drawing/2014/chart" uri="{C3380CC4-5D6E-409C-BE32-E72D297353CC}">
              <c16:uniqueId val="{00000001-3185-4E30-8013-89C18D43207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U7"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山形県　寒河江市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K3</v>
      </c>
      <c r="X8" s="65"/>
      <c r="Y8" s="65"/>
      <c r="Z8" s="65"/>
      <c r="AA8" s="65"/>
      <c r="AB8" s="65"/>
      <c r="AC8" s="65"/>
      <c r="AD8" s="66" t="str">
        <f>データ!$M$6</f>
        <v>非設置</v>
      </c>
      <c r="AE8" s="66"/>
      <c r="AF8" s="66"/>
      <c r="AG8" s="66"/>
      <c r="AH8" s="66"/>
      <c r="AI8" s="66"/>
      <c r="AJ8" s="66"/>
      <c r="AK8" s="3"/>
      <c r="AL8" s="46">
        <f>データ!S6</f>
        <v>40086</v>
      </c>
      <c r="AM8" s="46"/>
      <c r="AN8" s="46"/>
      <c r="AO8" s="46"/>
      <c r="AP8" s="46"/>
      <c r="AQ8" s="46"/>
      <c r="AR8" s="46"/>
      <c r="AS8" s="46"/>
      <c r="AT8" s="45">
        <f>データ!T6</f>
        <v>139.03</v>
      </c>
      <c r="AU8" s="45"/>
      <c r="AV8" s="45"/>
      <c r="AW8" s="45"/>
      <c r="AX8" s="45"/>
      <c r="AY8" s="45"/>
      <c r="AZ8" s="45"/>
      <c r="BA8" s="45"/>
      <c r="BB8" s="45">
        <f>データ!U6</f>
        <v>288.33</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f>データ!O6</f>
        <v>6.65</v>
      </c>
      <c r="J10" s="45"/>
      <c r="K10" s="45"/>
      <c r="L10" s="45"/>
      <c r="M10" s="45"/>
      <c r="N10" s="45"/>
      <c r="O10" s="45"/>
      <c r="P10" s="45">
        <f>データ!P6</f>
        <v>3.03</v>
      </c>
      <c r="Q10" s="45"/>
      <c r="R10" s="45"/>
      <c r="S10" s="45"/>
      <c r="T10" s="45"/>
      <c r="U10" s="45"/>
      <c r="V10" s="45"/>
      <c r="W10" s="45">
        <f>データ!Q6</f>
        <v>100</v>
      </c>
      <c r="X10" s="45"/>
      <c r="Y10" s="45"/>
      <c r="Z10" s="45"/>
      <c r="AA10" s="45"/>
      <c r="AB10" s="45"/>
      <c r="AC10" s="45"/>
      <c r="AD10" s="46">
        <f>データ!R6</f>
        <v>2805</v>
      </c>
      <c r="AE10" s="46"/>
      <c r="AF10" s="46"/>
      <c r="AG10" s="46"/>
      <c r="AH10" s="46"/>
      <c r="AI10" s="46"/>
      <c r="AJ10" s="46"/>
      <c r="AK10" s="2"/>
      <c r="AL10" s="46">
        <f>データ!V6</f>
        <v>1210</v>
      </c>
      <c r="AM10" s="46"/>
      <c r="AN10" s="46"/>
      <c r="AO10" s="46"/>
      <c r="AP10" s="46"/>
      <c r="AQ10" s="46"/>
      <c r="AR10" s="46"/>
      <c r="AS10" s="46"/>
      <c r="AT10" s="45">
        <f>データ!W6</f>
        <v>9.31</v>
      </c>
      <c r="AU10" s="45"/>
      <c r="AV10" s="45"/>
      <c r="AW10" s="45"/>
      <c r="AX10" s="45"/>
      <c r="AY10" s="45"/>
      <c r="AZ10" s="45"/>
      <c r="BA10" s="45"/>
      <c r="BB10" s="45">
        <f>データ!X6</f>
        <v>129.97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TfoLMMrMOqzhdrN7Yz6KaWXP82cV9knssBgz2oKNDeCTdzc+TQkQtwXtwjxDY+EQR6mPBsdRjOlAUscS84eLFg==" saltValue="9WNzPB7M4hjrBzpd/H/7U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62065</v>
      </c>
      <c r="D6" s="19">
        <f t="shared" si="3"/>
        <v>46</v>
      </c>
      <c r="E6" s="19">
        <f t="shared" si="3"/>
        <v>18</v>
      </c>
      <c r="F6" s="19">
        <f t="shared" si="3"/>
        <v>0</v>
      </c>
      <c r="G6" s="19">
        <f t="shared" si="3"/>
        <v>0</v>
      </c>
      <c r="H6" s="19" t="str">
        <f t="shared" si="3"/>
        <v>山形県　寒河江市</v>
      </c>
      <c r="I6" s="19" t="str">
        <f t="shared" si="3"/>
        <v>法適用</v>
      </c>
      <c r="J6" s="19" t="str">
        <f t="shared" si="3"/>
        <v>下水道事業</v>
      </c>
      <c r="K6" s="19" t="str">
        <f t="shared" si="3"/>
        <v>特定地域生活排水処理</v>
      </c>
      <c r="L6" s="19" t="str">
        <f t="shared" si="3"/>
        <v>K3</v>
      </c>
      <c r="M6" s="19" t="str">
        <f t="shared" si="3"/>
        <v>非設置</v>
      </c>
      <c r="N6" s="20" t="str">
        <f t="shared" si="3"/>
        <v>-</v>
      </c>
      <c r="O6" s="20">
        <f t="shared" si="3"/>
        <v>6.65</v>
      </c>
      <c r="P6" s="20">
        <f t="shared" si="3"/>
        <v>3.03</v>
      </c>
      <c r="Q6" s="20">
        <f t="shared" si="3"/>
        <v>100</v>
      </c>
      <c r="R6" s="20">
        <f t="shared" si="3"/>
        <v>2805</v>
      </c>
      <c r="S6" s="20">
        <f t="shared" si="3"/>
        <v>40086</v>
      </c>
      <c r="T6" s="20">
        <f t="shared" si="3"/>
        <v>139.03</v>
      </c>
      <c r="U6" s="20">
        <f t="shared" si="3"/>
        <v>288.33</v>
      </c>
      <c r="V6" s="20">
        <f t="shared" si="3"/>
        <v>1210</v>
      </c>
      <c r="W6" s="20">
        <f t="shared" si="3"/>
        <v>9.31</v>
      </c>
      <c r="X6" s="20">
        <f t="shared" si="3"/>
        <v>129.97</v>
      </c>
      <c r="Y6" s="21" t="str">
        <f>IF(Y7="",NA(),Y7)</f>
        <v>-</v>
      </c>
      <c r="Z6" s="21" t="str">
        <f t="shared" ref="Z6:AH6" si="4">IF(Z7="",NA(),Z7)</f>
        <v>-</v>
      </c>
      <c r="AA6" s="21">
        <f t="shared" si="4"/>
        <v>95.51</v>
      </c>
      <c r="AB6" s="21">
        <f t="shared" si="4"/>
        <v>116.5</v>
      </c>
      <c r="AC6" s="21">
        <f t="shared" si="4"/>
        <v>121.52</v>
      </c>
      <c r="AD6" s="21" t="str">
        <f t="shared" si="4"/>
        <v>-</v>
      </c>
      <c r="AE6" s="21" t="str">
        <f t="shared" si="4"/>
        <v>-</v>
      </c>
      <c r="AF6" s="21">
        <f t="shared" si="4"/>
        <v>95.33</v>
      </c>
      <c r="AG6" s="21">
        <f t="shared" si="4"/>
        <v>92.17</v>
      </c>
      <c r="AH6" s="21">
        <f t="shared" si="4"/>
        <v>101.83</v>
      </c>
      <c r="AI6" s="20" t="str">
        <f>IF(AI7="","",IF(AI7="-","【-】","【"&amp;SUBSTITUTE(TEXT(AI7,"#,##0.00"),"-","△")&amp;"】"))</f>
        <v>【100.42】</v>
      </c>
      <c r="AJ6" s="21" t="str">
        <f>IF(AJ7="",NA(),AJ7)</f>
        <v>-</v>
      </c>
      <c r="AK6" s="21" t="str">
        <f t="shared" ref="AK6:AS6" si="5">IF(AK7="",NA(),AK7)</f>
        <v>-</v>
      </c>
      <c r="AL6" s="21">
        <f t="shared" si="5"/>
        <v>77.989999999999995</v>
      </c>
      <c r="AM6" s="21">
        <f t="shared" si="5"/>
        <v>57.66</v>
      </c>
      <c r="AN6" s="20">
        <f t="shared" si="5"/>
        <v>0</v>
      </c>
      <c r="AO6" s="21" t="str">
        <f t="shared" si="5"/>
        <v>-</v>
      </c>
      <c r="AP6" s="21" t="str">
        <f t="shared" si="5"/>
        <v>-</v>
      </c>
      <c r="AQ6" s="21">
        <f t="shared" si="5"/>
        <v>162.82</v>
      </c>
      <c r="AR6" s="21">
        <f t="shared" si="5"/>
        <v>193.62</v>
      </c>
      <c r="AS6" s="21">
        <f t="shared" si="5"/>
        <v>44.51</v>
      </c>
      <c r="AT6" s="20" t="str">
        <f>IF(AT7="","",IF(AT7="-","【-】","【"&amp;SUBSTITUTE(TEXT(AT7,"#,##0.00"),"-","△")&amp;"】"))</f>
        <v>【82.66】</v>
      </c>
      <c r="AU6" s="21" t="str">
        <f>IF(AU7="",NA(),AU7)</f>
        <v>-</v>
      </c>
      <c r="AV6" s="21" t="str">
        <f t="shared" ref="AV6:BD6" si="6">IF(AV7="",NA(),AV7)</f>
        <v>-</v>
      </c>
      <c r="AW6" s="21">
        <f t="shared" si="6"/>
        <v>42.89</v>
      </c>
      <c r="AX6" s="21">
        <f t="shared" si="6"/>
        <v>59.91</v>
      </c>
      <c r="AY6" s="21">
        <f t="shared" si="6"/>
        <v>68.75</v>
      </c>
      <c r="AZ6" s="21" t="str">
        <f t="shared" si="6"/>
        <v>-</v>
      </c>
      <c r="BA6" s="21" t="str">
        <f t="shared" si="6"/>
        <v>-</v>
      </c>
      <c r="BB6" s="21">
        <f t="shared" si="6"/>
        <v>125.61</v>
      </c>
      <c r="BC6" s="21">
        <f t="shared" si="6"/>
        <v>67.75</v>
      </c>
      <c r="BD6" s="21">
        <f t="shared" si="6"/>
        <v>150.30000000000001</v>
      </c>
      <c r="BE6" s="20" t="str">
        <f>IF(BE7="","",IF(BE7="-","【-】","【"&amp;SUBSTITUTE(TEXT(BE7,"#,##0.00"),"-","△")&amp;"】"))</f>
        <v>【140.15】</v>
      </c>
      <c r="BF6" s="21" t="str">
        <f>IF(BF7="",NA(),BF7)</f>
        <v>-</v>
      </c>
      <c r="BG6" s="21" t="str">
        <f t="shared" ref="BG6:BO6" si="7">IF(BG7="",NA(),BG7)</f>
        <v>-</v>
      </c>
      <c r="BH6" s="21">
        <f t="shared" si="7"/>
        <v>10716.88</v>
      </c>
      <c r="BI6" s="21">
        <f t="shared" si="7"/>
        <v>9679.33</v>
      </c>
      <c r="BJ6" s="21">
        <f t="shared" si="7"/>
        <v>9142</v>
      </c>
      <c r="BK6" s="21" t="str">
        <f t="shared" si="7"/>
        <v>-</v>
      </c>
      <c r="BL6" s="21" t="str">
        <f t="shared" si="7"/>
        <v>-</v>
      </c>
      <c r="BM6" s="21">
        <f t="shared" si="7"/>
        <v>398.42</v>
      </c>
      <c r="BN6" s="21">
        <f t="shared" si="7"/>
        <v>393.35</v>
      </c>
      <c r="BO6" s="21">
        <f t="shared" si="7"/>
        <v>397.03</v>
      </c>
      <c r="BP6" s="20" t="str">
        <f>IF(BP7="","",IF(BP7="-","【-】","【"&amp;SUBSTITUTE(TEXT(BP7,"#,##0.00"),"-","△")&amp;"】"))</f>
        <v>【307.39】</v>
      </c>
      <c r="BQ6" s="21" t="str">
        <f>IF(BQ7="",NA(),BQ7)</f>
        <v>-</v>
      </c>
      <c r="BR6" s="21" t="str">
        <f t="shared" ref="BR6:BZ6" si="8">IF(BR7="",NA(),BR7)</f>
        <v>-</v>
      </c>
      <c r="BS6" s="21">
        <f t="shared" si="8"/>
        <v>35.950000000000003</v>
      </c>
      <c r="BT6" s="21">
        <f t="shared" si="8"/>
        <v>37.86</v>
      </c>
      <c r="BU6" s="21">
        <f t="shared" si="8"/>
        <v>42.24</v>
      </c>
      <c r="BV6" s="21" t="str">
        <f t="shared" si="8"/>
        <v>-</v>
      </c>
      <c r="BW6" s="21" t="str">
        <f t="shared" si="8"/>
        <v>-</v>
      </c>
      <c r="BX6" s="21">
        <f t="shared" si="8"/>
        <v>50.7</v>
      </c>
      <c r="BY6" s="21">
        <f t="shared" si="8"/>
        <v>48.13</v>
      </c>
      <c r="BZ6" s="21">
        <f t="shared" si="8"/>
        <v>46.58</v>
      </c>
      <c r="CA6" s="20" t="str">
        <f>IF(CA7="","",IF(CA7="-","【-】","【"&amp;SUBSTITUTE(TEXT(CA7,"#,##0.00"),"-","△")&amp;"】"))</f>
        <v>【57.03】</v>
      </c>
      <c r="CB6" s="21" t="str">
        <f>IF(CB7="",NA(),CB7)</f>
        <v>-</v>
      </c>
      <c r="CC6" s="21" t="str">
        <f t="shared" ref="CC6:CK6" si="9">IF(CC7="",NA(),CC7)</f>
        <v>-</v>
      </c>
      <c r="CD6" s="21">
        <f t="shared" si="9"/>
        <v>378.05</v>
      </c>
      <c r="CE6" s="21">
        <f t="shared" si="9"/>
        <v>362.76</v>
      </c>
      <c r="CF6" s="21">
        <f t="shared" si="9"/>
        <v>324.54000000000002</v>
      </c>
      <c r="CG6" s="21" t="str">
        <f t="shared" si="9"/>
        <v>-</v>
      </c>
      <c r="CH6" s="21" t="str">
        <f t="shared" si="9"/>
        <v>-</v>
      </c>
      <c r="CI6" s="21">
        <f t="shared" si="9"/>
        <v>289.81</v>
      </c>
      <c r="CJ6" s="21">
        <f t="shared" si="9"/>
        <v>301.54000000000002</v>
      </c>
      <c r="CK6" s="21">
        <f t="shared" si="9"/>
        <v>311.73</v>
      </c>
      <c r="CL6" s="20" t="str">
        <f>IF(CL7="","",IF(CL7="-","【-】","【"&amp;SUBSTITUTE(TEXT(CL7,"#,##0.00"),"-","△")&amp;"】"))</f>
        <v>【294.83】</v>
      </c>
      <c r="CM6" s="21" t="str">
        <f>IF(CM7="",NA(),CM7)</f>
        <v>-</v>
      </c>
      <c r="CN6" s="21" t="str">
        <f t="shared" ref="CN6:CV6" si="10">IF(CN7="",NA(),CN7)</f>
        <v>-</v>
      </c>
      <c r="CO6" s="21">
        <f t="shared" si="10"/>
        <v>52.53</v>
      </c>
      <c r="CP6" s="21">
        <f t="shared" si="10"/>
        <v>54.37</v>
      </c>
      <c r="CQ6" s="21">
        <f t="shared" si="10"/>
        <v>54.59</v>
      </c>
      <c r="CR6" s="21" t="str">
        <f t="shared" si="10"/>
        <v>-</v>
      </c>
      <c r="CS6" s="21" t="str">
        <f t="shared" si="10"/>
        <v>-</v>
      </c>
      <c r="CT6" s="21">
        <f t="shared" si="10"/>
        <v>56.45</v>
      </c>
      <c r="CU6" s="21">
        <f t="shared" si="10"/>
        <v>58.26</v>
      </c>
      <c r="CV6" s="21">
        <f t="shared" si="10"/>
        <v>56.76</v>
      </c>
      <c r="CW6" s="20" t="str">
        <f>IF(CW7="","",IF(CW7="-","【-】","【"&amp;SUBSTITUTE(TEXT(CW7,"#,##0.00"),"-","△")&amp;"】"))</f>
        <v>【84.27】</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54.99</v>
      </c>
      <c r="DF6" s="21">
        <f t="shared" si="11"/>
        <v>66.430000000000007</v>
      </c>
      <c r="DG6" s="21">
        <f t="shared" si="11"/>
        <v>66.88</v>
      </c>
      <c r="DH6" s="20" t="str">
        <f>IF(DH7="","",IF(DH7="-","【-】","【"&amp;SUBSTITUTE(TEXT(DH7,"#,##0.00"),"-","△")&amp;"】"))</f>
        <v>【86.02】</v>
      </c>
      <c r="DI6" s="21" t="str">
        <f>IF(DI7="",NA(),DI7)</f>
        <v>-</v>
      </c>
      <c r="DJ6" s="21" t="str">
        <f t="shared" ref="DJ6:DR6" si="12">IF(DJ7="",NA(),DJ7)</f>
        <v>-</v>
      </c>
      <c r="DK6" s="21">
        <f t="shared" si="12"/>
        <v>2.41</v>
      </c>
      <c r="DL6" s="21">
        <f t="shared" si="12"/>
        <v>4.71</v>
      </c>
      <c r="DM6" s="21">
        <f t="shared" si="12"/>
        <v>7.05</v>
      </c>
      <c r="DN6" s="21" t="str">
        <f t="shared" si="12"/>
        <v>-</v>
      </c>
      <c r="DO6" s="21" t="str">
        <f t="shared" si="12"/>
        <v>-</v>
      </c>
      <c r="DP6" s="21">
        <f t="shared" si="12"/>
        <v>15.4</v>
      </c>
      <c r="DQ6" s="21">
        <f t="shared" si="12"/>
        <v>16.28</v>
      </c>
      <c r="DR6" s="21">
        <f t="shared" si="12"/>
        <v>16.75</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2">
      <c r="A7" s="14"/>
      <c r="B7" s="23">
        <v>2022</v>
      </c>
      <c r="C7" s="23">
        <v>62065</v>
      </c>
      <c r="D7" s="23">
        <v>46</v>
      </c>
      <c r="E7" s="23">
        <v>18</v>
      </c>
      <c r="F7" s="23">
        <v>0</v>
      </c>
      <c r="G7" s="23">
        <v>0</v>
      </c>
      <c r="H7" s="23" t="s">
        <v>96</v>
      </c>
      <c r="I7" s="23" t="s">
        <v>97</v>
      </c>
      <c r="J7" s="23" t="s">
        <v>98</v>
      </c>
      <c r="K7" s="23" t="s">
        <v>99</v>
      </c>
      <c r="L7" s="23" t="s">
        <v>100</v>
      </c>
      <c r="M7" s="23" t="s">
        <v>101</v>
      </c>
      <c r="N7" s="24" t="s">
        <v>102</v>
      </c>
      <c r="O7" s="24">
        <v>6.65</v>
      </c>
      <c r="P7" s="24">
        <v>3.03</v>
      </c>
      <c r="Q7" s="24">
        <v>100</v>
      </c>
      <c r="R7" s="24">
        <v>2805</v>
      </c>
      <c r="S7" s="24">
        <v>40086</v>
      </c>
      <c r="T7" s="24">
        <v>139.03</v>
      </c>
      <c r="U7" s="24">
        <v>288.33</v>
      </c>
      <c r="V7" s="24">
        <v>1210</v>
      </c>
      <c r="W7" s="24">
        <v>9.31</v>
      </c>
      <c r="X7" s="24">
        <v>129.97</v>
      </c>
      <c r="Y7" s="24" t="s">
        <v>102</v>
      </c>
      <c r="Z7" s="24" t="s">
        <v>102</v>
      </c>
      <c r="AA7" s="24">
        <v>95.51</v>
      </c>
      <c r="AB7" s="24">
        <v>116.5</v>
      </c>
      <c r="AC7" s="24">
        <v>121.52</v>
      </c>
      <c r="AD7" s="24" t="s">
        <v>102</v>
      </c>
      <c r="AE7" s="24" t="s">
        <v>102</v>
      </c>
      <c r="AF7" s="24">
        <v>95.33</v>
      </c>
      <c r="AG7" s="24">
        <v>92.17</v>
      </c>
      <c r="AH7" s="24">
        <v>101.83</v>
      </c>
      <c r="AI7" s="24">
        <v>100.42</v>
      </c>
      <c r="AJ7" s="24" t="s">
        <v>102</v>
      </c>
      <c r="AK7" s="24" t="s">
        <v>102</v>
      </c>
      <c r="AL7" s="24">
        <v>77.989999999999995</v>
      </c>
      <c r="AM7" s="24">
        <v>57.66</v>
      </c>
      <c r="AN7" s="24">
        <v>0</v>
      </c>
      <c r="AO7" s="24" t="s">
        <v>102</v>
      </c>
      <c r="AP7" s="24" t="s">
        <v>102</v>
      </c>
      <c r="AQ7" s="24">
        <v>162.82</v>
      </c>
      <c r="AR7" s="24">
        <v>193.62</v>
      </c>
      <c r="AS7" s="24">
        <v>44.51</v>
      </c>
      <c r="AT7" s="24">
        <v>82.66</v>
      </c>
      <c r="AU7" s="24" t="s">
        <v>102</v>
      </c>
      <c r="AV7" s="24" t="s">
        <v>102</v>
      </c>
      <c r="AW7" s="24">
        <v>42.89</v>
      </c>
      <c r="AX7" s="24">
        <v>59.91</v>
      </c>
      <c r="AY7" s="24">
        <v>68.75</v>
      </c>
      <c r="AZ7" s="24" t="s">
        <v>102</v>
      </c>
      <c r="BA7" s="24" t="s">
        <v>102</v>
      </c>
      <c r="BB7" s="24">
        <v>125.61</v>
      </c>
      <c r="BC7" s="24">
        <v>67.75</v>
      </c>
      <c r="BD7" s="24">
        <v>150.30000000000001</v>
      </c>
      <c r="BE7" s="24">
        <v>140.15</v>
      </c>
      <c r="BF7" s="24" t="s">
        <v>102</v>
      </c>
      <c r="BG7" s="24" t="s">
        <v>102</v>
      </c>
      <c r="BH7" s="24">
        <v>10716.88</v>
      </c>
      <c r="BI7" s="24">
        <v>9679.33</v>
      </c>
      <c r="BJ7" s="24">
        <v>9142</v>
      </c>
      <c r="BK7" s="24" t="s">
        <v>102</v>
      </c>
      <c r="BL7" s="24" t="s">
        <v>102</v>
      </c>
      <c r="BM7" s="24">
        <v>398.42</v>
      </c>
      <c r="BN7" s="24">
        <v>393.35</v>
      </c>
      <c r="BO7" s="24">
        <v>397.03</v>
      </c>
      <c r="BP7" s="24">
        <v>307.39</v>
      </c>
      <c r="BQ7" s="24" t="s">
        <v>102</v>
      </c>
      <c r="BR7" s="24" t="s">
        <v>102</v>
      </c>
      <c r="BS7" s="24">
        <v>35.950000000000003</v>
      </c>
      <c r="BT7" s="24">
        <v>37.86</v>
      </c>
      <c r="BU7" s="24">
        <v>42.24</v>
      </c>
      <c r="BV7" s="24" t="s">
        <v>102</v>
      </c>
      <c r="BW7" s="24" t="s">
        <v>102</v>
      </c>
      <c r="BX7" s="24">
        <v>50.7</v>
      </c>
      <c r="BY7" s="24">
        <v>48.13</v>
      </c>
      <c r="BZ7" s="24">
        <v>46.58</v>
      </c>
      <c r="CA7" s="24">
        <v>57.03</v>
      </c>
      <c r="CB7" s="24" t="s">
        <v>102</v>
      </c>
      <c r="CC7" s="24" t="s">
        <v>102</v>
      </c>
      <c r="CD7" s="24">
        <v>378.05</v>
      </c>
      <c r="CE7" s="24">
        <v>362.76</v>
      </c>
      <c r="CF7" s="24">
        <v>324.54000000000002</v>
      </c>
      <c r="CG7" s="24" t="s">
        <v>102</v>
      </c>
      <c r="CH7" s="24" t="s">
        <v>102</v>
      </c>
      <c r="CI7" s="24">
        <v>289.81</v>
      </c>
      <c r="CJ7" s="24">
        <v>301.54000000000002</v>
      </c>
      <c r="CK7" s="24">
        <v>311.73</v>
      </c>
      <c r="CL7" s="24">
        <v>294.83</v>
      </c>
      <c r="CM7" s="24" t="s">
        <v>102</v>
      </c>
      <c r="CN7" s="24" t="s">
        <v>102</v>
      </c>
      <c r="CO7" s="24">
        <v>52.53</v>
      </c>
      <c r="CP7" s="24">
        <v>54.37</v>
      </c>
      <c r="CQ7" s="24">
        <v>54.59</v>
      </c>
      <c r="CR7" s="24" t="s">
        <v>102</v>
      </c>
      <c r="CS7" s="24" t="s">
        <v>102</v>
      </c>
      <c r="CT7" s="24">
        <v>56.45</v>
      </c>
      <c r="CU7" s="24">
        <v>58.26</v>
      </c>
      <c r="CV7" s="24">
        <v>56.76</v>
      </c>
      <c r="CW7" s="24">
        <v>84.27</v>
      </c>
      <c r="CX7" s="24" t="s">
        <v>102</v>
      </c>
      <c r="CY7" s="24" t="s">
        <v>102</v>
      </c>
      <c r="CZ7" s="24">
        <v>100</v>
      </c>
      <c r="DA7" s="24">
        <v>100</v>
      </c>
      <c r="DB7" s="24">
        <v>100</v>
      </c>
      <c r="DC7" s="24" t="s">
        <v>102</v>
      </c>
      <c r="DD7" s="24" t="s">
        <v>102</v>
      </c>
      <c r="DE7" s="24">
        <v>54.99</v>
      </c>
      <c r="DF7" s="24">
        <v>66.430000000000007</v>
      </c>
      <c r="DG7" s="24">
        <v>66.88</v>
      </c>
      <c r="DH7" s="24">
        <v>86.02</v>
      </c>
      <c r="DI7" s="24" t="s">
        <v>102</v>
      </c>
      <c r="DJ7" s="24" t="s">
        <v>102</v>
      </c>
      <c r="DK7" s="24">
        <v>2.41</v>
      </c>
      <c r="DL7" s="24">
        <v>4.71</v>
      </c>
      <c r="DM7" s="24">
        <v>7.05</v>
      </c>
      <c r="DN7" s="24" t="s">
        <v>102</v>
      </c>
      <c r="DO7" s="24" t="s">
        <v>102</v>
      </c>
      <c r="DP7" s="24">
        <v>15.4</v>
      </c>
      <c r="DQ7" s="24">
        <v>16.28</v>
      </c>
      <c r="DR7" s="24">
        <v>16.75</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112</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