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Vfll001KHK23\上下水道課　業務係\01水道会計\Q経営戦略\経営比較分析表\Ｒ５年度\02_回答\【経営比較分析表】2022_063215_47_1718\"/>
    </mc:Choice>
  </mc:AlternateContent>
  <xr:revisionPtr revIDLastSave="0" documentId="13_ncr:1_{434E358F-1E7A-4276-929E-BFE977DD48CC}" xr6:coauthVersionLast="47" xr6:coauthVersionMax="47" xr10:uidLastSave="{00000000-0000-0000-0000-000000000000}"/>
  <workbookProtection workbookAlgorithmName="SHA-512" workbookHashValue="O6EZAZYYwJfYajk8mAw3qMmm2CkvStmnsZ7nNVC+1vQtVjAjkV6vGfBgCMyy8+8WIMLYNIathhCTLdZ5W92vSw==" workbookSaltValue="QcaCrqjUESYoEdOuLIb70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AD10" i="4" s="1"/>
  <c r="Q6" i="5"/>
  <c r="W10" i="4" s="1"/>
  <c r="P6" i="5"/>
  <c r="O6" i="5"/>
  <c r="I10" i="4" s="1"/>
  <c r="N6" i="5"/>
  <c r="B10" i="4" s="1"/>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P10" i="4"/>
  <c r="AT8" i="4"/>
  <c r="AD8" i="4"/>
  <c r="W8" i="4"/>
  <c r="B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<sst xmlns="http://schemas.openxmlformats.org/spreadsheetml/2006/main" count="236" uniqueCount="121">
  <si>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</si>
  <si>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</si>
  <si>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</si>
  <si>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</si>
  <si>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</si>
  <si>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</si>
  <si>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</si>
  <si>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</si>
  <si>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</si>
  <si>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</si>
  <si>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</si>
  <si>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</si>
  <si>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</si>
  <si>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</si>
  <si>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</si>
  <si>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</si>
  <si>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</si>
  <si>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</si>
  <si>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</si>
  <si>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</si>
  <si>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</si>
  <si>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</si>
  <si>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</si>
  <si>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</si>
  <si>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</si>
  <si>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</si>
  <si>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</si>
  <si>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</si>
  <si>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</si>
  <si>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</si>
  <si>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</si>
  <si>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</si>
  <si>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</si>
  <si>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</si>
  <si>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</si>
  <si>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</si>
  <si>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</si>
  <si>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</si>
  <si>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</si>
  <si>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</si>
  <si>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</si>
  <si>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</si>
  <si>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</si>
  <si>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</si>
  <si>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</si>
  <si>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</si>
  <si>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</si>
  <si>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</si>
  <si>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</si>
  <si>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</si>
  <si>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</si>
  <si>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</si>
  <si>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</si>
  <si>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</si>
  <si>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</si>
  <si>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</si>
  <si>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</si>
  <si>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</si>
  <si>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</si>
  <si>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</si>
  <si>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</si>
  <si>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</si>
  <si>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</si>
  <si>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</si>
  <si>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</si>
  <si>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</si>
  <si>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</si>
  <si>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</si>
  <si>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</si>
  <si>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</si>
  <si>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</si>
  <si>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</si>
  <si>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</si>
  <si>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</si>
  <si>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</si>
  <si>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</si>
  <si>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</si>
  <si>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</si>
  <si>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</si>
  <si>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</si>
  <si>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</si>
  <si>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</si>
  <si>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</si>
  <si>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</si>
  <si>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</si>
  <si>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</si>
  <si>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</si>
  <si>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</si>
  <si>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</si>
  <si>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</si>
  <si>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</si>
  <si>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</si>
  <si>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</si>
  <si>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</si>
  <si>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</si>
  <si>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</si>
  <si>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</si>
  <si>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</si>
  <si>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</si>
  <si>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</si>
  <si>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</si>
  <si>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</si>
  <si>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</si>
  <si>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</si>
  <si>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</si>
  <si>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</si>
  <si>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</si>
  <si>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</si>
  <si>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</si>
  <si>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</si>
  <si>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</si>
  <si>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</si>
  <si>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</si>
  <si>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</si>
  <si>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</si>
  <si>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</si>
  <si>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</si>
  <si>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</si>
  <si>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９年の供用開始から２６年が経過し、令和４年に流量計の故障、破砕機の修繕はあったものの、管路は、比較的耐久性が高いとされる塩化ビニル管（フレキシブル管）で整備されており、また、施設も設備を入れ替えるような大規模な修繕の事案は、これまで発生していません。
　令和２年度に内閣府が定める「国土強靭化計画」に基づき、機能診断調査を実施し、町の最適整備構想を策定しました。今後は、最適整備構想に基づき、機能強化事業に取り組む予定です。
　また、予見としての災害対策についても留意していきます。</t>
    <rPh sb="20" eb="22">
      <t>レイワ</t>
    </rPh>
    <rPh sb="23" eb="24">
      <t>ネン</t>
    </rPh>
    <rPh sb="25" eb="28">
      <t>リュウリョウケイ</t>
    </rPh>
    <rPh sb="29" eb="31">
      <t>コショウ</t>
    </rPh>
    <rPh sb="32" eb="35">
      <t>ハサイキ</t>
    </rPh>
    <rPh sb="36" eb="38">
      <t>シュウゼン</t>
    </rPh>
    <rPh sb="46" eb="48">
      <t>カンロ</t>
    </rPh>
    <rPh sb="50" eb="53">
      <t>ヒカクテキ</t>
    </rPh>
    <rPh sb="53" eb="56">
      <t>タイキュウセイ</t>
    </rPh>
    <rPh sb="57" eb="58">
      <t>タカ</t>
    </rPh>
    <rPh sb="90" eb="92">
      <t>シセツ</t>
    </rPh>
    <rPh sb="93" eb="95">
      <t>セツビ</t>
    </rPh>
    <rPh sb="96" eb="97">
      <t>イ</t>
    </rPh>
    <rPh sb="98" eb="99">
      <t>カ</t>
    </rPh>
    <rPh sb="136" eb="138">
      <t>ナイカク</t>
    </rPh>
    <rPh sb="138" eb="139">
      <t>フ</t>
    </rPh>
    <rPh sb="140" eb="141">
      <t>サダ</t>
    </rPh>
    <rPh sb="144" eb="146">
      <t>コクド</t>
    </rPh>
    <rPh sb="146" eb="148">
      <t>キョウジン</t>
    </rPh>
    <rPh sb="148" eb="149">
      <t>カ</t>
    </rPh>
    <rPh sb="149" eb="151">
      <t>ケイカク</t>
    </rPh>
    <rPh sb="153" eb="154">
      <t>モト</t>
    </rPh>
    <rPh sb="188" eb="190">
      <t>サイテキ</t>
    </rPh>
    <rPh sb="190" eb="192">
      <t>セイビ</t>
    </rPh>
    <rPh sb="192" eb="194">
      <t>コウソウ</t>
    </rPh>
    <rPh sb="206" eb="207">
      <t>ト</t>
    </rPh>
    <rPh sb="208" eb="209">
      <t>ク</t>
    </rPh>
    <rPh sb="210" eb="212">
      <t>ヨテイ</t>
    </rPh>
    <rPh sb="235" eb="237">
      <t>リュウイ</t>
    </rPh>
    <phoneticPr fontId="4"/>
  </si>
  <si>
    <t>　経営戦略に基づき、計画的かつ合理的な経営を行い、収支の改善を通じて、経営基盤の強化に努めます。また、令和２年度に策定した最適整備構想策定に基づき、随時、更新事業を計画するとともに、隣接市との広域化・共同化も念頭に入れながら、事業運営を行います。
　加えて、令和６年度から公営企業会計への移行で、貸借対照表や損益計算書などの財務諸表から経営状況を明らかにし、財政状態や経営成績の分析を通じて経営の安定化を図るとともに、資産台帳から施設の老朽化の状態を把握し、適正な財産管理に努めます。</t>
    <rPh sb="6" eb="7">
      <t>モト</t>
    </rPh>
    <rPh sb="22" eb="23">
      <t>オコナ</t>
    </rPh>
    <rPh sb="43" eb="44">
      <t>ツト</t>
    </rPh>
    <rPh sb="57" eb="59">
      <t>サクテイ</t>
    </rPh>
    <rPh sb="91" eb="93">
      <t>リンセツ</t>
    </rPh>
    <rPh sb="93" eb="94">
      <t>シ</t>
    </rPh>
    <rPh sb="96" eb="99">
      <t>コウイキカ</t>
    </rPh>
    <rPh sb="100" eb="103">
      <t>キョウドウカ</t>
    </rPh>
    <rPh sb="113" eb="115">
      <t>ジギョウ</t>
    </rPh>
    <rPh sb="115" eb="117">
      <t>ウンエイ</t>
    </rPh>
    <rPh sb="118" eb="119">
      <t>オコナ</t>
    </rPh>
    <rPh sb="125" eb="126">
      <t>クワ</t>
    </rPh>
    <rPh sb="144" eb="146">
      <t>イコウ</t>
    </rPh>
    <rPh sb="162" eb="164">
      <t>ザイム</t>
    </rPh>
    <rPh sb="164" eb="166">
      <t>ショヒョウ</t>
    </rPh>
    <rPh sb="168" eb="170">
      <t>ケイエイ</t>
    </rPh>
    <rPh sb="170" eb="172">
      <t>ジョウキョウ</t>
    </rPh>
    <rPh sb="173" eb="174">
      <t>アキ</t>
    </rPh>
    <rPh sb="189" eb="191">
      <t>ブンセキ</t>
    </rPh>
    <rPh sb="192" eb="193">
      <t>ツウ</t>
    </rPh>
    <rPh sb="195" eb="197">
      <t>ケイエイ</t>
    </rPh>
    <rPh sb="198" eb="201">
      <t>アンテイカ</t>
    </rPh>
    <rPh sb="202" eb="203">
      <t>ハカ</t>
    </rPh>
    <rPh sb="209" eb="211">
      <t>シサン</t>
    </rPh>
    <rPh sb="211" eb="213">
      <t>ダイチョウ</t>
    </rPh>
    <rPh sb="237" eb="238">
      <t>ツト</t>
    </rPh>
    <phoneticPr fontId="4"/>
  </si>
  <si>
    <t>　本町の農業集落排水事業は、町内中心部から最上川の対岸、東根市に隣接する舞台、吉野、荒小屋の３地区を対象に事業経営を行っており、料金体系を世帯割と人数割の併用定額制としています。
　⑧水洗化率は類似団体平均と比較し高いものの、処理区域内の人口が減少傾向にあるため、対前年度と比較し、使用料収入、⑤経費回収率、⑦施設利用率は減少し、⑥汚水処理原価は増加しやすい傾向となっています。
　令和４年度は、処理施設内破砕機の修繕と企業会計移行支援業務委託料の支払いで、前年と比較し、⑤経費回収率は減少し、⑥汚水処理原価は増加しました。また、⑦施設利用率は、10月に吉野地区の流量計が故障したため、処理水量の計測ができず、減少しています。
　農業集落排水事業は、使用料収入の減少に伴い、一般会計からの繰入で維持管理費を賄っていることから、今後、施設の老朽化や更新について、現状に合わせた整備方法を選択し、効率的な維持管理を行うことで一般会計からの繰入金の削減に努めます。</t>
    <rPh sb="14" eb="16">
      <t>チョウナイ</t>
    </rPh>
    <rPh sb="16" eb="19">
      <t>チュウシンブ</t>
    </rPh>
    <rPh sb="21" eb="23">
      <t>モガミ</t>
    </rPh>
    <rPh sb="23" eb="24">
      <t>ガワ</t>
    </rPh>
    <rPh sb="25" eb="27">
      <t>タイガン</t>
    </rPh>
    <rPh sb="28" eb="31">
      <t>ヒガシネシ</t>
    </rPh>
    <rPh sb="32" eb="34">
      <t>リンセツ</t>
    </rPh>
    <rPh sb="42" eb="43">
      <t>アラ</t>
    </rPh>
    <rPh sb="43" eb="45">
      <t>ゴヤ</t>
    </rPh>
    <rPh sb="47" eb="49">
      <t>チク</t>
    </rPh>
    <rPh sb="50" eb="52">
      <t>タイショウ</t>
    </rPh>
    <rPh sb="58" eb="59">
      <t>オコナ</t>
    </rPh>
    <rPh sb="92" eb="95">
      <t>スイセンカ</t>
    </rPh>
    <rPh sb="95" eb="96">
      <t>リツ</t>
    </rPh>
    <rPh sb="97" eb="99">
      <t>ルイジ</t>
    </rPh>
    <rPh sb="99" eb="101">
      <t>ダンタイ</t>
    </rPh>
    <rPh sb="101" eb="103">
      <t>ヘイキン</t>
    </rPh>
    <rPh sb="104" eb="106">
      <t>ヒカク</t>
    </rPh>
    <rPh sb="107" eb="108">
      <t>タカ</t>
    </rPh>
    <rPh sb="122" eb="124">
      <t>ゲンショウ</t>
    </rPh>
    <rPh sb="124" eb="126">
      <t>ケイコウ</t>
    </rPh>
    <rPh sb="132" eb="133">
      <t>タイ</t>
    </rPh>
    <rPh sb="133" eb="136">
      <t>ゼンネンド</t>
    </rPh>
    <rPh sb="137" eb="139">
      <t>ヒカク</t>
    </rPh>
    <rPh sb="141" eb="144">
      <t>シヨウリョウ</t>
    </rPh>
    <rPh sb="144" eb="146">
      <t>シュウニュウ</t>
    </rPh>
    <rPh sb="148" eb="150">
      <t>ケイヒ</t>
    </rPh>
    <rPh sb="150" eb="152">
      <t>カイシュウ</t>
    </rPh>
    <rPh sb="152" eb="153">
      <t>リツ</t>
    </rPh>
    <rPh sb="155" eb="157">
      <t>シセツ</t>
    </rPh>
    <rPh sb="157" eb="159">
      <t>リヨウ</t>
    </rPh>
    <rPh sb="159" eb="160">
      <t>リツ</t>
    </rPh>
    <rPh sb="161" eb="163">
      <t>ゲンショウ</t>
    </rPh>
    <rPh sb="166" eb="168">
      <t>オスイ</t>
    </rPh>
    <rPh sb="168" eb="170">
      <t>ショリ</t>
    </rPh>
    <rPh sb="170" eb="172">
      <t>ゲンカ</t>
    </rPh>
    <rPh sb="173" eb="175">
      <t>ゾウカ</t>
    </rPh>
    <rPh sb="179" eb="181">
      <t>ケイコウ</t>
    </rPh>
    <rPh sb="191" eb="193">
      <t>レイワ</t>
    </rPh>
    <rPh sb="194" eb="196">
      <t>ネンド</t>
    </rPh>
    <rPh sb="198" eb="200">
      <t>ショリ</t>
    </rPh>
    <rPh sb="200" eb="202">
      <t>シセツ</t>
    </rPh>
    <rPh sb="202" eb="203">
      <t>ナイ</t>
    </rPh>
    <rPh sb="203" eb="206">
      <t>ハサイキ</t>
    </rPh>
    <rPh sb="207" eb="209">
      <t>シュウゼン</t>
    </rPh>
    <rPh sb="210" eb="212">
      <t>キギョウ</t>
    </rPh>
    <rPh sb="212" eb="214">
      <t>カイケイ</t>
    </rPh>
    <rPh sb="214" eb="216">
      <t>イコウ</t>
    </rPh>
    <rPh sb="216" eb="218">
      <t>シエン</t>
    </rPh>
    <rPh sb="218" eb="220">
      <t>ギョウム</t>
    </rPh>
    <rPh sb="220" eb="223">
      <t>イタクリョウ</t>
    </rPh>
    <rPh sb="224" eb="226">
      <t>シハラ</t>
    </rPh>
    <rPh sb="229" eb="231">
      <t>ゼンネン</t>
    </rPh>
    <rPh sb="232" eb="234">
      <t>ヒカク</t>
    </rPh>
    <rPh sb="237" eb="239">
      <t>ケイヒ</t>
    </rPh>
    <rPh sb="239" eb="241">
      <t>カイシュウ</t>
    </rPh>
    <rPh sb="241" eb="242">
      <t>リツ</t>
    </rPh>
    <rPh sb="243" eb="245">
      <t>ゲンショウ</t>
    </rPh>
    <rPh sb="248" eb="250">
      <t>オスイ</t>
    </rPh>
    <rPh sb="250" eb="252">
      <t>ショリ</t>
    </rPh>
    <rPh sb="252" eb="254">
      <t>ゲンカ</t>
    </rPh>
    <rPh sb="255" eb="257">
      <t>ゾウカ</t>
    </rPh>
    <rPh sb="266" eb="268">
      <t>シセツ</t>
    </rPh>
    <rPh sb="268" eb="270">
      <t>リヨウ</t>
    </rPh>
    <rPh sb="270" eb="271">
      <t>リツ</t>
    </rPh>
    <rPh sb="275" eb="276">
      <t>ガツ</t>
    </rPh>
    <rPh sb="277" eb="279">
      <t>ヨシノ</t>
    </rPh>
    <rPh sb="279" eb="281">
      <t>チク</t>
    </rPh>
    <rPh sb="282" eb="285">
      <t>リュウリョウケイ</t>
    </rPh>
    <rPh sb="286" eb="288">
      <t>コショウ</t>
    </rPh>
    <rPh sb="293" eb="295">
      <t>ショリ</t>
    </rPh>
    <rPh sb="295" eb="297">
      <t>スイリョウ</t>
    </rPh>
    <rPh sb="298" eb="300">
      <t>ケイソク</t>
    </rPh>
    <rPh sb="305" eb="307">
      <t>ゲンショウ</t>
    </rPh>
    <rPh sb="315" eb="317">
      <t>ノウギョウ</t>
    </rPh>
    <rPh sb="317" eb="319">
      <t>シュウラク</t>
    </rPh>
    <rPh sb="319" eb="321">
      <t>ハイスイ</t>
    </rPh>
    <rPh sb="321" eb="323">
      <t>ジギョウ</t>
    </rPh>
    <rPh sb="325" eb="328">
      <t>シヨウリョウ</t>
    </rPh>
    <rPh sb="328" eb="330">
      <t>シュウニュウ</t>
    </rPh>
    <rPh sb="331" eb="333">
      <t>ゲンショウ</t>
    </rPh>
    <rPh sb="334" eb="335">
      <t>トモナ</t>
    </rPh>
    <rPh sb="337" eb="339">
      <t>イッパン</t>
    </rPh>
    <rPh sb="339" eb="341">
      <t>カイケイ</t>
    </rPh>
    <rPh sb="344" eb="346">
      <t>クリイレ</t>
    </rPh>
    <rPh sb="347" eb="349">
      <t>イジ</t>
    </rPh>
    <rPh sb="349" eb="352">
      <t>カンリヒ</t>
    </rPh>
    <rPh sb="353" eb="354">
      <t>マカナ</t>
    </rPh>
    <rPh sb="367" eb="369">
      <t>コンゴ</t>
    </rPh>
    <rPh sb="370" eb="372">
      <t>シセツ</t>
    </rPh>
    <rPh sb="393" eb="395">
      <t>ホウホウ</t>
    </rPh>
    <rPh sb="396" eb="398">
      <t>センタク</t>
    </rPh>
    <rPh sb="409" eb="41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</si>
</sst>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E4-4E0E-AAEC-648679896A8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7DE4-4E0E-AAEC-648679896A8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54.38</c:v>
                </c:pt>
                <c:pt idx="1">
                  <c:v>55</c:v>
                </c:pt>
                <c:pt idx="2">
                  <c:v>58.75</c:v>
                </c:pt>
                <c:pt idx="3">
                  <c:v>54.38</c:v>
                </c:pt>
                <c:pt idx="4">
                  <c:v>37.5</c:v>
                </c:pt>
              </c:numCache>
            </c:numRef>
          </c:val>
          <c:extLst>
            <c:ext xmlns:c16="http://schemas.microsoft.com/office/drawing/2014/chart" uri="{C3380CC4-5D6E-409C-BE32-E72D297353CC}">
              <c16:uniqueId val="{00000000-5197-4A6E-9630-289C09E99E5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5197-4A6E-9630-289C09E99E5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94.13</c:v>
                </c:pt>
                <c:pt idx="1">
                  <c:v>93.94</c:v>
                </c:pt>
                <c:pt idx="2">
                  <c:v>93.57</c:v>
                </c:pt>
                <c:pt idx="3">
                  <c:v>94.5</c:v>
                </c:pt>
                <c:pt idx="4">
                  <c:v>95.14</c:v>
                </c:pt>
              </c:numCache>
            </c:numRef>
          </c:val>
          <c:extLst>
            <c:ext xmlns:c16="http://schemas.microsoft.com/office/drawing/2014/chart" uri="{C3380CC4-5D6E-409C-BE32-E72D297353CC}">
              <c16:uniqueId val="{00000000-BE72-44A9-8141-514B193B3F7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BE72-44A9-8141-514B193B3F7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c:v>
                </c:pt>
                <c:pt idx="1">
                  <c:v>100</c:v>
                </c:pt>
                <c:pt idx="2">
                  <c:v>86.6</c:v>
                </c:pt>
                <c:pt idx="3">
                  <c:v>94.49</c:v>
                </c:pt>
                <c:pt idx="4">
                  <c:v>91.98</c:v>
                </c:pt>
              </c:numCache>
            </c:numRef>
          </c:val>
          <c:extLst>
            <c:ext xmlns:c16="http://schemas.microsoft.com/office/drawing/2014/chart" uri="{C3380CC4-5D6E-409C-BE32-E72D297353CC}">
              <c16:uniqueId val="{00000000-9BCF-4804-92D2-8757F9742B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CF-4804-92D2-8757F9742B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0A-46C9-9A8F-BE274E41CF0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0A-46C9-9A8F-BE274E41CF0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9A1-4732-9BF0-A7149747294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9A1-4732-9BF0-A7149747294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53-4F5B-A3A4-358F4ED07E2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53-4F5B-A3A4-358F4ED07E2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D8C-4D3E-9E08-314A76E2492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D8C-4D3E-9E08-314A76E2492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F30-43D2-83B5-66B91C9C25B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5F30-43D2-83B5-66B91C9C25B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77.28</c:v>
                </c:pt>
                <c:pt idx="1">
                  <c:v>77.7</c:v>
                </c:pt>
                <c:pt idx="2">
                  <c:v>50.49</c:v>
                </c:pt>
                <c:pt idx="3">
                  <c:v>62.04</c:v>
                </c:pt>
                <c:pt idx="4">
                  <c:v>46.06</c:v>
                </c:pt>
              </c:numCache>
            </c:numRef>
          </c:val>
          <c:extLst>
            <c:ext xmlns:c16="http://schemas.microsoft.com/office/drawing/2014/chart" uri="{C3380CC4-5D6E-409C-BE32-E72D297353CC}">
              <c16:uniqueId val="{00000000-EA35-4884-BE4E-36D5D03A70D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EA35-4884-BE4E-36D5D03A70D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242</c:v>
                </c:pt>
                <c:pt idx="1">
                  <c:v>235.67</c:v>
                </c:pt>
                <c:pt idx="2">
                  <c:v>337.92</c:v>
                </c:pt>
                <c:pt idx="3">
                  <c:v>296.81</c:v>
                </c:pt>
                <c:pt idx="4">
                  <c:v>568.37</c:v>
                </c:pt>
              </c:numCache>
            </c:numRef>
          </c:val>
          <c:extLst>
            <c:ext xmlns:c16="http://schemas.microsoft.com/office/drawing/2014/chart" uri="{C3380CC4-5D6E-409C-BE32-E72D297353CC}">
              <c16:uniqueId val="{00000000-B13C-460B-AAE7-CA58C9B9062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B13C-460B-AAE7-CA58C9B9062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河北町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17322</v>
      </c>
      <c r="AM8" s="42"/>
      <c r="AN8" s="42"/>
      <c r="AO8" s="42"/>
      <c r="AP8" s="42"/>
      <c r="AQ8" s="42"/>
      <c r="AR8" s="42"/>
      <c r="AS8" s="42"/>
      <c r="AT8" s="35">
        <f>データ!T6</f>
        <v>52.45</v>
      </c>
      <c r="AU8" s="35"/>
      <c r="AV8" s="35"/>
      <c r="AW8" s="35"/>
      <c r="AX8" s="35"/>
      <c r="AY8" s="35"/>
      <c r="AZ8" s="35"/>
      <c r="BA8" s="35"/>
      <c r="BB8" s="35">
        <f>データ!U6</f>
        <v>330.26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2.14</v>
      </c>
      <c r="Q10" s="35"/>
      <c r="R10" s="35"/>
      <c r="S10" s="35"/>
      <c r="T10" s="35"/>
      <c r="U10" s="35"/>
      <c r="V10" s="35"/>
      <c r="W10" s="35">
        <f>データ!Q6</f>
        <v>100</v>
      </c>
      <c r="X10" s="35"/>
      <c r="Y10" s="35"/>
      <c r="Z10" s="35"/>
      <c r="AA10" s="35"/>
      <c r="AB10" s="35"/>
      <c r="AC10" s="35"/>
      <c r="AD10" s="42">
        <f>データ!R6</f>
        <v>4070</v>
      </c>
      <c r="AE10" s="42"/>
      <c r="AF10" s="42"/>
      <c r="AG10" s="42"/>
      <c r="AH10" s="42"/>
      <c r="AI10" s="42"/>
      <c r="AJ10" s="42"/>
      <c r="AK10" s="2"/>
      <c r="AL10" s="42">
        <f>データ!V6</f>
        <v>370</v>
      </c>
      <c r="AM10" s="42"/>
      <c r="AN10" s="42"/>
      <c r="AO10" s="42"/>
      <c r="AP10" s="42"/>
      <c r="AQ10" s="42"/>
      <c r="AR10" s="42"/>
      <c r="AS10" s="42"/>
      <c r="AT10" s="35">
        <f>データ!W6</f>
        <v>0.16</v>
      </c>
      <c r="AU10" s="35"/>
      <c r="AV10" s="35"/>
      <c r="AW10" s="35"/>
      <c r="AX10" s="35"/>
      <c r="AY10" s="35"/>
      <c r="AZ10" s="35"/>
      <c r="BA10" s="35"/>
      <c r="BB10" s="35">
        <f>データ!X6</f>
        <v>2312.5</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120</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118</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119</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45</v>
      </c>
      <c r="N86" s="12" t="s">
        <v>44</v>
      </c>
      <c r="O86" s="12" t="str">
        <f>データ!EO6</f>
        <v>【0.02】</v>
      </c>
    </row>
  </sheetData>
  <sheetProtection algorithmName="SHA-512" hashValue="jT8mX53A8OuluC697yFuS1sylLUWe71IrQLE/Wd8pwq+3IXbWYl7rStyBQmEt7XniJkQyBqky4SswUYZJDOKKg==" saltValue="F+CZrhAd2vkveBBX+tIjt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63215</v>
      </c>
      <c r="D6" s="19">
        <f t="shared" si="3"/>
        <v>47</v>
      </c>
      <c r="E6" s="19">
        <f t="shared" si="3"/>
        <v>17</v>
      </c>
      <c r="F6" s="19">
        <f t="shared" si="3"/>
        <v>5</v>
      </c>
      <c r="G6" s="19">
        <f t="shared" si="3"/>
        <v>0</v>
      </c>
      <c r="H6" s="19" t="str">
        <f t="shared" si="3"/>
        <v>山形県　河北町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2.14</v>
      </c>
      <c r="Q6" s="20">
        <f t="shared" si="3"/>
        <v>100</v>
      </c>
      <c r="R6" s="20">
        <f t="shared" si="3"/>
        <v>4070</v>
      </c>
      <c r="S6" s="20">
        <f t="shared" si="3"/>
        <v>17322</v>
      </c>
      <c r="T6" s="20">
        <f t="shared" si="3"/>
        <v>52.45</v>
      </c>
      <c r="U6" s="20">
        <f t="shared" si="3"/>
        <v>330.26</v>
      </c>
      <c r="V6" s="20">
        <f t="shared" si="3"/>
        <v>370</v>
      </c>
      <c r="W6" s="20">
        <f t="shared" si="3"/>
        <v>0.16</v>
      </c>
      <c r="X6" s="20">
        <f t="shared" si="3"/>
        <v>2312.5</v>
      </c>
      <c r="Y6" s="21">
        <f>IF(Y7="",NA(),Y7)</f>
        <v>100</v>
      </c>
      <c r="Z6" s="21">
        <f t="shared" ref="Z6:AH6" si="4">IF(Z7="",NA(),Z7)</f>
        <v>100</v>
      </c>
      <c r="AA6" s="21">
        <f t="shared" si="4"/>
        <v>86.6</v>
      </c>
      <c r="AB6" s="21">
        <f t="shared" si="4"/>
        <v>94.49</v>
      </c>
      <c r="AC6" s="21">
        <f t="shared" si="4"/>
        <v>91.98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77.28</v>
      </c>
      <c r="BR6" s="21">
        <f t="shared" ref="BR6:BZ6" si="8">IF(BR7="",NA(),BR7)</f>
        <v>77.7</v>
      </c>
      <c r="BS6" s="21">
        <f t="shared" si="8"/>
        <v>50.49</v>
      </c>
      <c r="BT6" s="21">
        <f t="shared" si="8"/>
        <v>62.04</v>
      </c>
      <c r="BU6" s="21">
        <f t="shared" si="8"/>
        <v>46.06</v>
      </c>
      <c r="BV6" s="21">
        <f t="shared" si="8"/>
        <v>57.77</v>
      </c>
      <c r="BW6" s="21">
        <f t="shared" si="8"/>
        <v>57.31</v>
      </c>
      <c r="BX6" s="21">
        <f t="shared" si="8"/>
        <v>57.08</v>
      </c>
      <c r="BY6" s="21">
        <f t="shared" si="8"/>
        <v>56.26</v>
      </c>
      <c r="BZ6" s="21">
        <f t="shared" si="8"/>
        <v>52.94</v>
      </c>
      <c r="CA6" s="20" t="str">
        <f>IF(CA7="","",IF(CA7="-","【-】","【"&amp;SUBSTITUTE(TEXT(CA7,"#,##0.00"),"-","△")&amp;"】"))</f>
        <v>【57.02】</v>
      </c>
      <c r="CB6" s="21">
        <f>IF(CB7="",NA(),CB7)</f>
        <v>242</v>
      </c>
      <c r="CC6" s="21">
        <f t="shared" ref="CC6:CK6" si="9">IF(CC7="",NA(),CC7)</f>
        <v>235.67</v>
      </c>
      <c r="CD6" s="21">
        <f t="shared" si="9"/>
        <v>337.92</v>
      </c>
      <c r="CE6" s="21">
        <f t="shared" si="9"/>
        <v>296.81</v>
      </c>
      <c r="CF6" s="21">
        <f t="shared" si="9"/>
        <v>568.37</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54.38</v>
      </c>
      <c r="CN6" s="21">
        <f t="shared" ref="CN6:CV6" si="10">IF(CN7="",NA(),CN7)</f>
        <v>55</v>
      </c>
      <c r="CO6" s="21">
        <f t="shared" si="10"/>
        <v>58.75</v>
      </c>
      <c r="CP6" s="21">
        <f t="shared" si="10"/>
        <v>54.38</v>
      </c>
      <c r="CQ6" s="21">
        <f t="shared" si="10"/>
        <v>37.5</v>
      </c>
      <c r="CR6" s="21">
        <f t="shared" si="10"/>
        <v>50.68</v>
      </c>
      <c r="CS6" s="21">
        <f t="shared" si="10"/>
        <v>50.14</v>
      </c>
      <c r="CT6" s="21">
        <f t="shared" si="10"/>
        <v>54.83</v>
      </c>
      <c r="CU6" s="21">
        <f t="shared" si="10"/>
        <v>66.53</v>
      </c>
      <c r="CV6" s="21">
        <f t="shared" si="10"/>
        <v>52.35</v>
      </c>
      <c r="CW6" s="20" t="str">
        <f>IF(CW7="","",IF(CW7="-","【-】","【"&amp;SUBSTITUTE(TEXT(CW7,"#,##0.00"),"-","△")&amp;"】"))</f>
        <v>【52.55】</v>
      </c>
      <c r="CX6" s="21">
        <f>IF(CX7="",NA(),CX7)</f>
        <v>94.13</v>
      </c>
      <c r="CY6" s="21">
        <f t="shared" ref="CY6:DG6" si="11">IF(CY7="",NA(),CY7)</f>
        <v>93.94</v>
      </c>
      <c r="CZ6" s="21">
        <f t="shared" si="11"/>
        <v>93.57</v>
      </c>
      <c r="DA6" s="21">
        <f t="shared" si="11"/>
        <v>94.5</v>
      </c>
      <c r="DB6" s="21">
        <f t="shared" si="11"/>
        <v>95.14</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63215</v>
      </c>
      <c r="D7" s="23">
        <v>47</v>
      </c>
      <c r="E7" s="23">
        <v>17</v>
      </c>
      <c r="F7" s="23">
        <v>5</v>
      </c>
      <c r="G7" s="23">
        <v>0</v>
      </c>
      <c r="H7" s="23" t="s">
        <v>99</v>
      </c>
      <c r="I7" s="23" t="s">
        <v>100</v>
      </c>
      <c r="J7" s="23" t="s">
        <v>101</v>
      </c>
      <c r="K7" s="23" t="s">
        <v>102</v>
      </c>
      <c r="L7" s="23" t="s">
        <v>103</v>
      </c>
      <c r="M7" s="23" t="s">
        <v>104</v>
      </c>
      <c r="N7" s="24" t="s">
        <v>105</v>
      </c>
      <c r="O7" s="24" t="s">
        <v>106</v>
      </c>
      <c r="P7" s="24">
        <v>2.14</v>
      </c>
      <c r="Q7" s="24">
        <v>100</v>
      </c>
      <c r="R7" s="24">
        <v>4070</v>
      </c>
      <c r="S7" s="24">
        <v>17322</v>
      </c>
      <c r="T7" s="24">
        <v>52.45</v>
      </c>
      <c r="U7" s="24">
        <v>330.26</v>
      </c>
      <c r="V7" s="24">
        <v>370</v>
      </c>
      <c r="W7" s="24">
        <v>0.16</v>
      </c>
      <c r="X7" s="24">
        <v>2312.5</v>
      </c>
      <c r="Y7" s="24">
        <v>100</v>
      </c>
      <c r="Z7" s="24">
        <v>100</v>
      </c>
      <c r="AA7" s="24">
        <v>86.6</v>
      </c>
      <c r="AB7" s="24">
        <v>94.49</v>
      </c>
      <c r="AC7" s="24">
        <v>91.98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77.28</v>
      </c>
      <c r="BR7" s="24">
        <v>77.7</v>
      </c>
      <c r="BS7" s="24">
        <v>50.49</v>
      </c>
      <c r="BT7" s="24">
        <v>62.04</v>
      </c>
      <c r="BU7" s="24">
        <v>46.06</v>
      </c>
      <c r="BV7" s="24">
        <v>57.77</v>
      </c>
      <c r="BW7" s="24">
        <v>57.31</v>
      </c>
      <c r="BX7" s="24">
        <v>57.08</v>
      </c>
      <c r="BY7" s="24">
        <v>56.26</v>
      </c>
      <c r="BZ7" s="24">
        <v>52.94</v>
      </c>
      <c r="CA7" s="24">
        <v>57.02</v>
      </c>
      <c r="CB7" s="24">
        <v>242</v>
      </c>
      <c r="CC7" s="24">
        <v>235.67</v>
      </c>
      <c r="CD7" s="24">
        <v>337.92</v>
      </c>
      <c r="CE7" s="24">
        <v>296.81</v>
      </c>
      <c r="CF7" s="24">
        <v>568.37</v>
      </c>
      <c r="CG7" s="24">
        <v>274.35000000000002</v>
      </c>
      <c r="CH7" s="24">
        <v>273.52</v>
      </c>
      <c r="CI7" s="24">
        <v>274.99</v>
      </c>
      <c r="CJ7" s="24">
        <v>282.08999999999997</v>
      </c>
      <c r="CK7" s="24">
        <v>303.27999999999997</v>
      </c>
      <c r="CL7" s="24">
        <v>273.68</v>
      </c>
      <c r="CM7" s="24">
        <v>54.38</v>
      </c>
      <c r="CN7" s="24">
        <v>55</v>
      </c>
      <c r="CO7" s="24">
        <v>58.75</v>
      </c>
      <c r="CP7" s="24">
        <v>54.38</v>
      </c>
      <c r="CQ7" s="24">
        <v>37.5</v>
      </c>
      <c r="CR7" s="24">
        <v>50.68</v>
      </c>
      <c r="CS7" s="24">
        <v>50.14</v>
      </c>
      <c r="CT7" s="24">
        <v>54.83</v>
      </c>
      <c r="CU7" s="24">
        <v>66.53</v>
      </c>
      <c r="CV7" s="24">
        <v>52.35</v>
      </c>
      <c r="CW7" s="24">
        <v>52.55</v>
      </c>
      <c r="CX7" s="24">
        <v>94.13</v>
      </c>
      <c r="CY7" s="24">
        <v>93.94</v>
      </c>
      <c r="CZ7" s="24">
        <v>93.57</v>
      </c>
      <c r="DA7" s="24">
        <v>94.5</v>
      </c>
      <c r="DB7" s="24">
        <v>95.14</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116</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松田　智行</cp:lastModifiedBy>
  <cp:lastPrinted>2024-01-22T08:56:04Z</cp:lastPrinted>
  <dcterms:created xsi:type="dcterms:W3CDTF">2023-12-12T02:52:22Z</dcterms:created>
  <dcterms:modified xsi:type="dcterms:W3CDTF">2024-01-22T09:53:07Z</dcterms:modified>
  <cp:category/>
</cp:coreProperties>
</file>