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NT010374\New_R2\02　公営企業\02　公営企業決算統計\00　総括\R5\99_経営比較分析表\060116_経営比較分析表(R4決算)の分析\03_経営比較分析表の公表\02_下水道事業\27戸沢村◎\"/>
    </mc:Choice>
  </mc:AlternateContent>
  <workbookProtection workbookAlgorithmName="SHA-512" workbookHashValue="SKP+BeSCEE8O0r73NM+a4Q2ANj3m0v1Zu+ip7iQYl3JAbgKevbzmNWD/gXPCMMk+EdFOBPKS2AqJz3VNKPUwAg==" workbookSaltValue="AstHkusgDrSpIJ6r2soVsA==" workbookSpinCount="100000" lockStructure="1"/>
  <bookViews>
    <workbookView xWindow="-120" yWindow="-120" windowWidth="29040" windowHeight="15840"/>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AL10" i="4" s="1"/>
  <c r="U6" i="5"/>
  <c r="BB8" i="4" s="1"/>
  <c r="T6" i="5"/>
  <c r="AT8" i="4" s="1"/>
  <c r="S6" i="5"/>
  <c r="R6" i="5"/>
  <c r="Q6" i="5"/>
  <c r="W10" i="4" s="1"/>
  <c r="P6" i="5"/>
  <c r="P10" i="4" s="1"/>
  <c r="O6" i="5"/>
  <c r="N6" i="5"/>
  <c r="M6" i="5"/>
  <c r="AD8" i="4" s="1"/>
  <c r="L6" i="5"/>
  <c r="W8" i="4" s="1"/>
  <c r="K6" i="5"/>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J86" i="4"/>
  <c r="I86" i="4"/>
  <c r="AT10" i="4"/>
  <c r="AD10" i="4"/>
  <c r="I10" i="4"/>
  <c r="B10" i="4"/>
  <c r="AL8" i="4"/>
  <c r="P8" i="4"/>
</calcChain>
</file>

<file path=xl/sharedStrings.xml><?xml version="1.0" encoding="utf-8"?>
<sst xmlns="http://schemas.openxmlformats.org/spreadsheetml/2006/main" count="236" uniqueCount="120">
  <si>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</si>
  <si>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</si>
  <si>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</si>
  <si>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</si>
  <si>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</si>
  <si>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</si>
  <si>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</si>
  <si>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</si>
  <si>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</si>
  <si>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</si>
  <si>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</si>
  <si>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</si>
  <si>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</si>
  <si>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</si>
  <si>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</si>
  <si>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</si>
  <si>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</si>
  <si>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</si>
  <si>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</si>
  <si>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</si>
  <si>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</si>
  <si>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</si>
  <si>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</si>
  <si>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</si>
  <si>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</si>
  <si>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</si>
  <si>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</si>
  <si>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</si>
  <si>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</si>
  <si>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</si>
  <si>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</si>
  <si>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</si>
  <si>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</si>
  <si>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</si>
  <si>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</si>
  <si>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</si>
  <si>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</si>
  <si>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</si>
  <si>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</si>
  <si>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</si>
  <si>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</si>
  <si>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</si>
  <si>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</si>
  <si>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</si>
  <si>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</si>
  <si>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</si>
  <si>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</si>
  <si>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</si>
  <si>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</si>
  <si>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</si>
  <si>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</si>
  <si>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</si>
  <si>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</si>
  <si>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</si>
  <si>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</si>
  <si>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</si>
  <si>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</si>
  <si>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</si>
  <si>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</si>
  <si>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</si>
  <si>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</si>
  <si>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</si>
  <si>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</si>
  <si>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</si>
  <si>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</si>
  <si>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</si>
  <si>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</si>
  <si>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</si>
  <si>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</si>
  <si>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</si>
  <si>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</si>
  <si>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</si>
  <si>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</si>
  <si>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</si>
  <si>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</si>
  <si>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</si>
  <si>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</si>
  <si>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</si>
  <si>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</si>
  <si>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</si>
  <si>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</si>
  <si>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</si>
  <si>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</si>
  <si>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</si>
  <si>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</si>
  <si>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</si>
  <si>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</si>
  <si>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</si>
  <si>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</si>
  <si>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</si>
  <si>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</si>
  <si>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</si>
  <si>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</si>
  <si>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</si>
  <si>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</si>
  <si>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</si>
  <si>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</si>
  <si>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</si>
  <si>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戸沢村</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</si>
  <si>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</si>
  <si>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</si>
  <si>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</si>
  <si>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</si>
  <si>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</si>
  <si>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</si>
  <si>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</si>
  <si>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</si>
  <si>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</si>
  <si>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</si>
  <si>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</si>
  <si>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</si>
  <si>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</si>
  <si>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</si>
  <si>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</si>
  <si>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</si>
  <si>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</si>
  <si>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</si>
  <si>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・現在のところ耐用年数を経過した管渠については該当有りません。
R2年度に策定した最適整備構想に基づき、計画的な
老朽化対策を行いたいと考えます。</t>
    <phoneticPr fontId="4"/>
  </si>
  <si>
    <t>・引き続く人口減少に加えて、施設利用率の向上には期待の持てない現状にあります。使用料金収入だけでは経営は成り立たず、一般会計繰入金により維持運営している状況にあります。（歳入に占める繰入金の割合は81.2％）
　今後の老朽化対策については、新規接続時の加入金を積立し将来に備えることにしています。指定管理者制度あるいは包括的委託の導入について、財政基盤等を考慮するにおいて、現状馴染まないと判断しています。</t>
    <phoneticPr fontId="4"/>
  </si>
  <si>
    <t>・料金算定について
　逓減型料金方式となっており使用料の増加につれ従量料金が低減となります。
　接続人口が少ないことから、料金収入だけをもって維持管理費を賄うには至っていません。（R4年実績で使用料収入は前年度並みとなっており、歳入に占める割合は14.8％となっています。）
・企業債残高対事業規模費率について
　R5年度からの地方公営企業会計移行に向けた、固定資産台帳整備に伴う企業債の発行があります。
・経費回収率、汚水処理原価について
　経費回収率並びに汚水原価率についてはいずれも改善しております。
・施設利用率について
　水洗化率は78.47％であり、人口減少により接続人口が1,334人となったことから、施設利用率は昨年度の30％台より上昇しています。
・収益的収支比率が上昇した要因としては、R5年度からの公営企業会計移行に伴う打切り決算により、支出が抑えられたことが考えられます。
・経費回収率、汚水処理原価が改善した理由としては、人口減少しているものの使用料の回収率が前年度並みであったことや、工事請負費をR5年度へ繰越したこと、打切り決算による支出の減少などが考えられます。</t>
    <rPh sb="244" eb="246">
      <t>カイゼン</t>
    </rPh>
    <rPh sb="308" eb="310">
      <t>シセツ</t>
    </rPh>
    <rPh sb="310" eb="312">
      <t>リヨウ</t>
    </rPh>
    <rPh sb="312" eb="313">
      <t>リツ</t>
    </rPh>
    <rPh sb="324" eb="326">
      <t>ジョウショウ</t>
    </rPh>
    <rPh sb="334" eb="337">
      <t>シュウエキテキ</t>
    </rPh>
    <rPh sb="337" eb="339">
      <t>シュウシ</t>
    </rPh>
    <rPh sb="339" eb="341">
      <t>ヒリツ</t>
    </rPh>
    <rPh sb="342" eb="344">
      <t>ジョウショウ</t>
    </rPh>
    <rPh sb="346" eb="348">
      <t>ヨウイン</t>
    </rPh>
    <rPh sb="355" eb="357">
      <t>ネンド</t>
    </rPh>
    <rPh sb="360" eb="362">
      <t>コウエイ</t>
    </rPh>
    <rPh sb="362" eb="364">
      <t>キギョウ</t>
    </rPh>
    <rPh sb="364" eb="366">
      <t>カイケイ</t>
    </rPh>
    <rPh sb="366" eb="368">
      <t>イコウ</t>
    </rPh>
    <rPh sb="369" eb="370">
      <t>トモナ</t>
    </rPh>
    <rPh sb="371" eb="373">
      <t>ウチキ</t>
    </rPh>
    <rPh sb="374" eb="376">
      <t>ケッサン</t>
    </rPh>
    <rPh sb="380" eb="382">
      <t>シシュツ</t>
    </rPh>
    <rPh sb="383" eb="384">
      <t>オサ</t>
    </rPh>
    <rPh sb="391" eb="392">
      <t>カンガ</t>
    </rPh>
    <rPh sb="400" eb="402">
      <t>ケイヒ</t>
    </rPh>
    <rPh sb="402" eb="404">
      <t>カイシュウ</t>
    </rPh>
    <rPh sb="404" eb="405">
      <t>リツ</t>
    </rPh>
    <rPh sb="406" eb="408">
      <t>オスイ</t>
    </rPh>
    <rPh sb="408" eb="410">
      <t>ショリ</t>
    </rPh>
    <rPh sb="410" eb="412">
      <t>ゲンカ</t>
    </rPh>
    <rPh sb="413" eb="415">
      <t>カイゼン</t>
    </rPh>
    <rPh sb="417" eb="419">
      <t>リユウ</t>
    </rPh>
    <rPh sb="424" eb="426">
      <t>ジンコウ</t>
    </rPh>
    <rPh sb="426" eb="428">
      <t>ゲンショウ</t>
    </rPh>
    <rPh sb="435" eb="438">
      <t>シヨウリョウ</t>
    </rPh>
    <rPh sb="439" eb="441">
      <t>カイシュウ</t>
    </rPh>
    <rPh sb="441" eb="442">
      <t>リツ</t>
    </rPh>
    <rPh sb="443" eb="446">
      <t>ゼンネンド</t>
    </rPh>
    <rPh sb="446" eb="447">
      <t>ナ</t>
    </rPh>
    <rPh sb="456" eb="458">
      <t>コウジ</t>
    </rPh>
    <rPh sb="458" eb="460">
      <t>ウケオイ</t>
    </rPh>
    <rPh sb="460" eb="461">
      <t>ヒ</t>
    </rPh>
    <rPh sb="464" eb="466">
      <t>ネンド</t>
    </rPh>
    <rPh sb="467" eb="469">
      <t>クリコシ</t>
    </rPh>
    <rPh sb="474" eb="476">
      <t>ウチキ</t>
    </rPh>
    <rPh sb="477" eb="479">
      <t>ケッサン</t>
    </rPh>
    <rPh sb="482" eb="484">
      <t>シシュツ</t>
    </rPh>
    <rPh sb="485" eb="487">
      <t>ゲンショウ</t>
    </rPh>
    <rPh sb="490" eb="491">
      <t>カンガ</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</si>
</sst>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BE07-499D-8022-4C06F3ED5CE6}"/>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0.02</c:v>
                </c:pt>
                <c:pt idx="2">
                  <c:v>0.25</c:v>
                </c:pt>
                <c:pt idx="3">
                  <c:v>0.05</c:v>
                </c:pt>
                <c:pt idx="4">
                  <c:v>0.03</c:v>
                </c:pt>
              </c:numCache>
            </c:numRef>
          </c:val>
          <c:smooth val="0"/>
          <c:extLst>
            <c:ext xmlns:c16="http://schemas.microsoft.com/office/drawing/2014/chart" uri="{C3380CC4-5D6E-409C-BE32-E72D297353CC}">
              <c16:uniqueId val="{00000001-BE07-499D-8022-4C06F3ED5CE6}"/>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43.33</c:v>
                </c:pt>
                <c:pt idx="1">
                  <c:v>42.84</c:v>
                </c:pt>
                <c:pt idx="2">
                  <c:v>41.86</c:v>
                </c:pt>
                <c:pt idx="3">
                  <c:v>36.76</c:v>
                </c:pt>
                <c:pt idx="4">
                  <c:v>44.9</c:v>
                </c:pt>
              </c:numCache>
            </c:numRef>
          </c:val>
          <c:extLst>
            <c:ext xmlns:c16="http://schemas.microsoft.com/office/drawing/2014/chart" uri="{C3380CC4-5D6E-409C-BE32-E72D297353CC}">
              <c16:uniqueId val="{00000000-7108-410E-9E5D-39B889B50DC9}"/>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50.68</c:v>
                </c:pt>
                <c:pt idx="1">
                  <c:v>50.14</c:v>
                </c:pt>
                <c:pt idx="2">
                  <c:v>54.83</c:v>
                </c:pt>
                <c:pt idx="3">
                  <c:v>66.53</c:v>
                </c:pt>
                <c:pt idx="4">
                  <c:v>52.35</c:v>
                </c:pt>
              </c:numCache>
            </c:numRef>
          </c:val>
          <c:smooth val="0"/>
          <c:extLst>
            <c:ext xmlns:c16="http://schemas.microsoft.com/office/drawing/2014/chart" uri="{C3380CC4-5D6E-409C-BE32-E72D297353CC}">
              <c16:uniqueId val="{00000001-7108-410E-9E5D-39B889B50DC9}"/>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75.87</c:v>
                </c:pt>
                <c:pt idx="1">
                  <c:v>77.78</c:v>
                </c:pt>
                <c:pt idx="2">
                  <c:v>78.650000000000006</c:v>
                </c:pt>
                <c:pt idx="3">
                  <c:v>79.430000000000007</c:v>
                </c:pt>
                <c:pt idx="4">
                  <c:v>78.47</c:v>
                </c:pt>
              </c:numCache>
            </c:numRef>
          </c:val>
          <c:extLst>
            <c:ext xmlns:c16="http://schemas.microsoft.com/office/drawing/2014/chart" uri="{C3380CC4-5D6E-409C-BE32-E72D297353CC}">
              <c16:uniqueId val="{00000000-F80D-40FF-BE4E-57ED4F19C7EF}"/>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84.86</c:v>
                </c:pt>
                <c:pt idx="1">
                  <c:v>84.98</c:v>
                </c:pt>
                <c:pt idx="2">
                  <c:v>84.7</c:v>
                </c:pt>
                <c:pt idx="3">
                  <c:v>84.67</c:v>
                </c:pt>
                <c:pt idx="4">
                  <c:v>84.39</c:v>
                </c:pt>
              </c:numCache>
            </c:numRef>
          </c:val>
          <c:smooth val="0"/>
          <c:extLst>
            <c:ext xmlns:c16="http://schemas.microsoft.com/office/drawing/2014/chart" uri="{C3380CC4-5D6E-409C-BE32-E72D297353CC}">
              <c16:uniqueId val="{00000001-F80D-40FF-BE4E-57ED4F19C7EF}"/>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37.39</c:v>
                </c:pt>
                <c:pt idx="1">
                  <c:v>29.44</c:v>
                </c:pt>
                <c:pt idx="2">
                  <c:v>31.67</c:v>
                </c:pt>
                <c:pt idx="3">
                  <c:v>33.71</c:v>
                </c:pt>
                <c:pt idx="4">
                  <c:v>45.78</c:v>
                </c:pt>
              </c:numCache>
            </c:numRef>
          </c:val>
          <c:extLst>
            <c:ext xmlns:c16="http://schemas.microsoft.com/office/drawing/2014/chart" uri="{C3380CC4-5D6E-409C-BE32-E72D297353CC}">
              <c16:uniqueId val="{00000000-75C9-4FC3-936C-B5E1832A77B4}"/>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5C9-4FC3-936C-B5E1832A77B4}"/>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F26-4531-8B74-EA20EBF089A4}"/>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F26-4531-8B74-EA20EBF089A4}"/>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416-4C86-9179-ED35F7917253}"/>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416-4C86-9179-ED35F7917253}"/>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970-4336-830B-C7DDF2842855}"/>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970-4336-830B-C7DDF2842855}"/>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16D-4B8D-AF44-873B3487DA8B}"/>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16D-4B8D-AF44-873B3487DA8B}"/>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1AD-4330-A1FE-8C038F3EC8D4}"/>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789.46</c:v>
                </c:pt>
                <c:pt idx="1">
                  <c:v>826.83</c:v>
                </c:pt>
                <c:pt idx="2">
                  <c:v>867.83</c:v>
                </c:pt>
                <c:pt idx="3">
                  <c:v>791.76</c:v>
                </c:pt>
                <c:pt idx="4">
                  <c:v>900.82</c:v>
                </c:pt>
              </c:numCache>
            </c:numRef>
          </c:val>
          <c:smooth val="0"/>
          <c:extLst>
            <c:ext xmlns:c16="http://schemas.microsoft.com/office/drawing/2014/chart" uri="{C3380CC4-5D6E-409C-BE32-E72D297353CC}">
              <c16:uniqueId val="{00000001-01AD-4330-A1FE-8C038F3EC8D4}"/>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40.19</c:v>
                </c:pt>
                <c:pt idx="1">
                  <c:v>80.91</c:v>
                </c:pt>
                <c:pt idx="2">
                  <c:v>82.16</c:v>
                </c:pt>
                <c:pt idx="3">
                  <c:v>59.89</c:v>
                </c:pt>
                <c:pt idx="4">
                  <c:v>68.38</c:v>
                </c:pt>
              </c:numCache>
            </c:numRef>
          </c:val>
          <c:extLst>
            <c:ext xmlns:c16="http://schemas.microsoft.com/office/drawing/2014/chart" uri="{C3380CC4-5D6E-409C-BE32-E72D297353CC}">
              <c16:uniqueId val="{00000000-C6B2-458E-8E59-1B3F7F087B22}"/>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57.77</c:v>
                </c:pt>
                <c:pt idx="1">
                  <c:v>57.31</c:v>
                </c:pt>
                <c:pt idx="2">
                  <c:v>57.08</c:v>
                </c:pt>
                <c:pt idx="3">
                  <c:v>56.26</c:v>
                </c:pt>
                <c:pt idx="4">
                  <c:v>52.94</c:v>
                </c:pt>
              </c:numCache>
            </c:numRef>
          </c:val>
          <c:smooth val="0"/>
          <c:extLst>
            <c:ext xmlns:c16="http://schemas.microsoft.com/office/drawing/2014/chart" uri="{C3380CC4-5D6E-409C-BE32-E72D297353CC}">
              <c16:uniqueId val="{00000001-C6B2-458E-8E59-1B3F7F087B22}"/>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328.75</c:v>
                </c:pt>
                <c:pt idx="1">
                  <c:v>163.46</c:v>
                </c:pt>
                <c:pt idx="2">
                  <c:v>170.42</c:v>
                </c:pt>
                <c:pt idx="3">
                  <c:v>236.95</c:v>
                </c:pt>
                <c:pt idx="4">
                  <c:v>197.15</c:v>
                </c:pt>
              </c:numCache>
            </c:numRef>
          </c:val>
          <c:extLst>
            <c:ext xmlns:c16="http://schemas.microsoft.com/office/drawing/2014/chart" uri="{C3380CC4-5D6E-409C-BE32-E72D297353CC}">
              <c16:uniqueId val="{00000000-E4F1-460A-BD80-BD288CEB4E84}"/>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274.35000000000002</c:v>
                </c:pt>
                <c:pt idx="1">
                  <c:v>273.52</c:v>
                </c:pt>
                <c:pt idx="2">
                  <c:v>274.99</c:v>
                </c:pt>
                <c:pt idx="3">
                  <c:v>282.08999999999997</c:v>
                </c:pt>
                <c:pt idx="4">
                  <c:v>303.27999999999997</c:v>
                </c:pt>
              </c:numCache>
            </c:numRef>
          </c:val>
          <c:smooth val="0"/>
          <c:extLst>
            <c:ext xmlns:c16="http://schemas.microsoft.com/office/drawing/2014/chart" uri="{C3380CC4-5D6E-409C-BE32-E72D297353CC}">
              <c16:uniqueId val="{00000001-E4F1-460A-BD80-BD288CEB4E84}"/>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【809.19】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【52.55】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【273.68】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H12" zoomScaleNormal="100" workbookViewId="0">
      <selection activeCell="BL45" sqref="BL45:BZ46"/>
    </sheetView>
  </sheetViews>
  <sheetFormatPr defaultColWidth="2.6640625" defaultRowHeight="13.2" x14ac:dyDescent="0.2"/>
  <cols>
    <col min="1" max="1" width="2.6640625" customWidth="1"/>
    <col min="2" max="62" width="3.77734375" customWidth="1"/>
    <col min="64" max="78" width="3.109375" customWidth="1"/>
    <col min="79" max="79" width="4.44140625" bestFit="1" customWidth="1"/>
    <col min="81" max="82" width="4.441406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2">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2">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30" t="str">
        <f>データ!H6</f>
        <v>山形県　戸沢村</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2">
      <c r="A8" s="2"/>
      <c r="B8" s="40" t="str">
        <f>データ!I6</f>
        <v>法非適用</v>
      </c>
      <c r="C8" s="40"/>
      <c r="D8" s="40"/>
      <c r="E8" s="40"/>
      <c r="F8" s="40"/>
      <c r="G8" s="40"/>
      <c r="H8" s="40"/>
      <c r="I8" s="40" t="str">
        <f>データ!J6</f>
        <v>下水道事業</v>
      </c>
      <c r="J8" s="40"/>
      <c r="K8" s="40"/>
      <c r="L8" s="40"/>
      <c r="M8" s="40"/>
      <c r="N8" s="40"/>
      <c r="O8" s="40"/>
      <c r="P8" s="40" t="str">
        <f>データ!K6</f>
        <v>農業集落排水</v>
      </c>
      <c r="Q8" s="40"/>
      <c r="R8" s="40"/>
      <c r="S8" s="40"/>
      <c r="T8" s="40"/>
      <c r="U8" s="40"/>
      <c r="V8" s="40"/>
      <c r="W8" s="40" t="str">
        <f>データ!L6</f>
        <v>F2</v>
      </c>
      <c r="X8" s="40"/>
      <c r="Y8" s="40"/>
      <c r="Z8" s="40"/>
      <c r="AA8" s="40"/>
      <c r="AB8" s="40"/>
      <c r="AC8" s="40"/>
      <c r="AD8" s="41" t="str">
        <f>データ!$M$6</f>
        <v>非設置</v>
      </c>
      <c r="AE8" s="41"/>
      <c r="AF8" s="41"/>
      <c r="AG8" s="41"/>
      <c r="AH8" s="41"/>
      <c r="AI8" s="41"/>
      <c r="AJ8" s="41"/>
      <c r="AK8" s="3"/>
      <c r="AL8" s="42">
        <f>データ!S6</f>
        <v>4071</v>
      </c>
      <c r="AM8" s="42"/>
      <c r="AN8" s="42"/>
      <c r="AO8" s="42"/>
      <c r="AP8" s="42"/>
      <c r="AQ8" s="42"/>
      <c r="AR8" s="42"/>
      <c r="AS8" s="42"/>
      <c r="AT8" s="35">
        <f>データ!T6</f>
        <v>261.31</v>
      </c>
      <c r="AU8" s="35"/>
      <c r="AV8" s="35"/>
      <c r="AW8" s="35"/>
      <c r="AX8" s="35"/>
      <c r="AY8" s="35"/>
      <c r="AZ8" s="35"/>
      <c r="BA8" s="35"/>
      <c r="BB8" s="35">
        <f>データ!U6</f>
        <v>15.58</v>
      </c>
      <c r="BC8" s="35"/>
      <c r="BD8" s="35"/>
      <c r="BE8" s="35"/>
      <c r="BF8" s="35"/>
      <c r="BG8" s="35"/>
      <c r="BH8" s="35"/>
      <c r="BI8" s="35"/>
      <c r="BJ8" s="3"/>
      <c r="BK8" s="3"/>
      <c r="BL8" s="36" t="s">
        <v>10</v>
      </c>
      <c r="BM8" s="37"/>
      <c r="BN8" s="38" t="s">
        <v>11</v>
      </c>
      <c r="BO8" s="38"/>
      <c r="BP8" s="38"/>
      <c r="BQ8" s="38"/>
      <c r="BR8" s="38"/>
      <c r="BS8" s="38"/>
      <c r="BT8" s="38"/>
      <c r="BU8" s="38"/>
      <c r="BV8" s="38"/>
      <c r="BW8" s="38"/>
      <c r="BX8" s="38"/>
      <c r="BY8" s="39"/>
    </row>
    <row r="9" spans="1:78" ht="18.75" customHeight="1" x14ac:dyDescent="0.2">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2">
      <c r="A10" s="2"/>
      <c r="B10" s="35" t="str">
        <f>データ!N6</f>
        <v>-</v>
      </c>
      <c r="C10" s="35"/>
      <c r="D10" s="35"/>
      <c r="E10" s="35"/>
      <c r="F10" s="35"/>
      <c r="G10" s="35"/>
      <c r="H10" s="35"/>
      <c r="I10" s="35" t="str">
        <f>データ!O6</f>
        <v>該当数値なし</v>
      </c>
      <c r="J10" s="35"/>
      <c r="K10" s="35"/>
      <c r="L10" s="35"/>
      <c r="M10" s="35"/>
      <c r="N10" s="35"/>
      <c r="O10" s="35"/>
      <c r="P10" s="35">
        <f>データ!P6</f>
        <v>42.06</v>
      </c>
      <c r="Q10" s="35"/>
      <c r="R10" s="35"/>
      <c r="S10" s="35"/>
      <c r="T10" s="35"/>
      <c r="U10" s="35"/>
      <c r="V10" s="35"/>
      <c r="W10" s="35">
        <f>データ!Q6</f>
        <v>90</v>
      </c>
      <c r="X10" s="35"/>
      <c r="Y10" s="35"/>
      <c r="Z10" s="35"/>
      <c r="AA10" s="35"/>
      <c r="AB10" s="35"/>
      <c r="AC10" s="35"/>
      <c r="AD10" s="42">
        <f>データ!R6</f>
        <v>3190</v>
      </c>
      <c r="AE10" s="42"/>
      <c r="AF10" s="42"/>
      <c r="AG10" s="42"/>
      <c r="AH10" s="42"/>
      <c r="AI10" s="42"/>
      <c r="AJ10" s="42"/>
      <c r="AK10" s="2"/>
      <c r="AL10" s="42">
        <f>データ!V6</f>
        <v>1700</v>
      </c>
      <c r="AM10" s="42"/>
      <c r="AN10" s="42"/>
      <c r="AO10" s="42"/>
      <c r="AP10" s="42"/>
      <c r="AQ10" s="42"/>
      <c r="AR10" s="42"/>
      <c r="AS10" s="42"/>
      <c r="AT10" s="35">
        <f>データ!W6</f>
        <v>1.96</v>
      </c>
      <c r="AU10" s="35"/>
      <c r="AV10" s="35"/>
      <c r="AW10" s="35"/>
      <c r="AX10" s="35"/>
      <c r="AY10" s="35"/>
      <c r="AZ10" s="35"/>
      <c r="BA10" s="35"/>
      <c r="BB10" s="35">
        <f>データ!X6</f>
        <v>867.35</v>
      </c>
      <c r="BC10" s="35"/>
      <c r="BD10" s="35"/>
      <c r="BE10" s="35"/>
      <c r="BF10" s="35"/>
      <c r="BG10" s="35"/>
      <c r="BH10" s="35"/>
      <c r="BI10" s="35"/>
      <c r="BJ10" s="2"/>
      <c r="BK10" s="2"/>
      <c r="BL10" s="53" t="s">
        <v>22</v>
      </c>
      <c r="BM10" s="54"/>
      <c r="BN10" s="55" t="s">
        <v>23</v>
      </c>
      <c r="BO10" s="55"/>
      <c r="BP10" s="55"/>
      <c r="BQ10" s="55"/>
      <c r="BR10" s="55"/>
      <c r="BS10" s="55"/>
      <c r="BT10" s="55"/>
      <c r="BU10" s="55"/>
      <c r="BV10" s="55"/>
      <c r="BW10" s="55"/>
      <c r="BX10" s="55"/>
      <c r="BY10" s="56"/>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2">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2">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2">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119</v>
      </c>
      <c r="BM16" s="66"/>
      <c r="BN16" s="66"/>
      <c r="BO16" s="66"/>
      <c r="BP16" s="66"/>
      <c r="BQ16" s="66"/>
      <c r="BR16" s="66"/>
      <c r="BS16" s="66"/>
      <c r="BT16" s="66"/>
      <c r="BU16" s="66"/>
      <c r="BV16" s="66"/>
      <c r="BW16" s="66"/>
      <c r="BX16" s="66"/>
      <c r="BY16" s="66"/>
      <c r="BZ16" s="67"/>
    </row>
    <row r="17" spans="1:78" ht="13.5" customHeight="1" x14ac:dyDescent="0.2">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2">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2">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2">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2">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2">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2">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2">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2">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2">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2">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2">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2">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2">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2">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2">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2">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2">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2">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2">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2">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2">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2">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2">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2">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2">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2">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2">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2">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2">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2">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117</v>
      </c>
      <c r="BM47" s="66"/>
      <c r="BN47" s="66"/>
      <c r="BO47" s="66"/>
      <c r="BP47" s="66"/>
      <c r="BQ47" s="66"/>
      <c r="BR47" s="66"/>
      <c r="BS47" s="66"/>
      <c r="BT47" s="66"/>
      <c r="BU47" s="66"/>
      <c r="BV47" s="66"/>
      <c r="BW47" s="66"/>
      <c r="BX47" s="66"/>
      <c r="BY47" s="66"/>
      <c r="BZ47" s="67"/>
    </row>
    <row r="48" spans="1:78" ht="13.5" customHeight="1" x14ac:dyDescent="0.2">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2">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2">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2">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2">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2">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2">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2">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2">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2">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2">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2">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2">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2">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2">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2">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2">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2">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2">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118</v>
      </c>
      <c r="BM66" s="66"/>
      <c r="BN66" s="66"/>
      <c r="BO66" s="66"/>
      <c r="BP66" s="66"/>
      <c r="BQ66" s="66"/>
      <c r="BR66" s="66"/>
      <c r="BS66" s="66"/>
      <c r="BT66" s="66"/>
      <c r="BU66" s="66"/>
      <c r="BV66" s="66"/>
      <c r="BW66" s="66"/>
      <c r="BX66" s="66"/>
      <c r="BY66" s="66"/>
      <c r="BZ66" s="67"/>
    </row>
    <row r="67" spans="1:78" ht="13.5" customHeight="1" x14ac:dyDescent="0.2">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2">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2">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2">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2">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2">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2">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2">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2">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2">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2">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2">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2">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2">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2">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2">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2">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x14ac:dyDescent="0.2">
      <c r="C84" s="2"/>
    </row>
    <row r="85" spans="1:78" hidden="1" x14ac:dyDescent="0.2">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2">
      <c r="B86" s="12"/>
      <c r="C86" s="12"/>
      <c r="D86" s="12"/>
      <c r="E86" s="12" t="str">
        <f>データ!AI6</f>
        <v/>
      </c>
      <c r="F86" s="12" t="s">
        <v>43</v>
      </c>
      <c r="G86" s="12" t="s">
        <v>43</v>
      </c>
      <c r="H86" s="12" t="str">
        <f>データ!BP6</f>
        <v>【809.19】</v>
      </c>
      <c r="I86" s="12" t="str">
        <f>データ!CA6</f>
        <v>【57.02】</v>
      </c>
      <c r="J86" s="12" t="str">
        <f>データ!CL6</f>
        <v>【273.68】</v>
      </c>
      <c r="K86" s="12" t="str">
        <f>データ!CW6</f>
        <v>【52.55】</v>
      </c>
      <c r="L86" s="12" t="str">
        <f>データ!DH6</f>
        <v>【87.30】</v>
      </c>
      <c r="M86" s="12" t="s">
        <v>44</v>
      </c>
      <c r="N86" s="12" t="s">
        <v>44</v>
      </c>
      <c r="O86" s="12" t="str">
        <f>データ!EO6</f>
        <v>【0.02】</v>
      </c>
    </row>
  </sheetData>
  <sheetProtection algorithmName="SHA-512" hashValue="0I9IBH3lq7gOYHouAEYsF3nUR9Iv5Yg4zF4nKKMGXK7AUNuHl8M4NuC3S0sX5Uvs2xSv9cITglgJdhqetZCezA==" saltValue="IE0xtqQbB15qrp4Ta2x0PQ=="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2" x14ac:dyDescent="0.2"/>
  <cols>
    <col min="2" max="144" width="11.88671875" customWidth="1"/>
  </cols>
  <sheetData>
    <row r="1" spans="1:145" x14ac:dyDescent="0.2">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2">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2">
      <c r="A3" s="14" t="s">
        <v>47</v>
      </c>
      <c r="B3" s="15" t="s">
        <v>48</v>
      </c>
      <c r="C3" s="15" t="s">
        <v>49</v>
      </c>
      <c r="D3" s="15" t="s">
        <v>50</v>
      </c>
      <c r="E3" s="15" t="s">
        <v>51</v>
      </c>
      <c r="F3" s="15" t="s">
        <v>52</v>
      </c>
      <c r="G3" s="15" t="s">
        <v>53</v>
      </c>
      <c r="H3" s="73" t="s">
        <v>54</v>
      </c>
      <c r="I3" s="74"/>
      <c r="J3" s="74"/>
      <c r="K3" s="74"/>
      <c r="L3" s="74"/>
      <c r="M3" s="74"/>
      <c r="N3" s="74"/>
      <c r="O3" s="74"/>
      <c r="P3" s="74"/>
      <c r="Q3" s="74"/>
      <c r="R3" s="74"/>
      <c r="S3" s="74"/>
      <c r="T3" s="74"/>
      <c r="U3" s="74"/>
      <c r="V3" s="74"/>
      <c r="W3" s="74"/>
      <c r="X3" s="75"/>
      <c r="Y3" s="79" t="s">
        <v>55</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56</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2">
      <c r="A4" s="14" t="s">
        <v>57</v>
      </c>
      <c r="B4" s="16"/>
      <c r="C4" s="16"/>
      <c r="D4" s="16"/>
      <c r="E4" s="16"/>
      <c r="F4" s="16"/>
      <c r="G4" s="16"/>
      <c r="H4" s="76"/>
      <c r="I4" s="77"/>
      <c r="J4" s="77"/>
      <c r="K4" s="77"/>
      <c r="L4" s="77"/>
      <c r="M4" s="77"/>
      <c r="N4" s="77"/>
      <c r="O4" s="77"/>
      <c r="P4" s="77"/>
      <c r="Q4" s="77"/>
      <c r="R4" s="77"/>
      <c r="S4" s="77"/>
      <c r="T4" s="77"/>
      <c r="U4" s="77"/>
      <c r="V4" s="77"/>
      <c r="W4" s="77"/>
      <c r="X4" s="78"/>
      <c r="Y4" s="72" t="s">
        <v>58</v>
      </c>
      <c r="Z4" s="72"/>
      <c r="AA4" s="72"/>
      <c r="AB4" s="72"/>
      <c r="AC4" s="72"/>
      <c r="AD4" s="72"/>
      <c r="AE4" s="72"/>
      <c r="AF4" s="72"/>
      <c r="AG4" s="72"/>
      <c r="AH4" s="72"/>
      <c r="AI4" s="72"/>
      <c r="AJ4" s="72" t="s">
        <v>59</v>
      </c>
      <c r="AK4" s="72"/>
      <c r="AL4" s="72"/>
      <c r="AM4" s="72"/>
      <c r="AN4" s="72"/>
      <c r="AO4" s="72"/>
      <c r="AP4" s="72"/>
      <c r="AQ4" s="72"/>
      <c r="AR4" s="72"/>
      <c r="AS4" s="72"/>
      <c r="AT4" s="72"/>
      <c r="AU4" s="72" t="s">
        <v>60</v>
      </c>
      <c r="AV4" s="72"/>
      <c r="AW4" s="72"/>
      <c r="AX4" s="72"/>
      <c r="AY4" s="72"/>
      <c r="AZ4" s="72"/>
      <c r="BA4" s="72"/>
      <c r="BB4" s="72"/>
      <c r="BC4" s="72"/>
      <c r="BD4" s="72"/>
      <c r="BE4" s="72"/>
      <c r="BF4" s="72" t="s">
        <v>61</v>
      </c>
      <c r="BG4" s="72"/>
      <c r="BH4" s="72"/>
      <c r="BI4" s="72"/>
      <c r="BJ4" s="72"/>
      <c r="BK4" s="72"/>
      <c r="BL4" s="72"/>
      <c r="BM4" s="72"/>
      <c r="BN4" s="72"/>
      <c r="BO4" s="72"/>
      <c r="BP4" s="72"/>
      <c r="BQ4" s="72" t="s">
        <v>62</v>
      </c>
      <c r="BR4" s="72"/>
      <c r="BS4" s="72"/>
      <c r="BT4" s="72"/>
      <c r="BU4" s="72"/>
      <c r="BV4" s="72"/>
      <c r="BW4" s="72"/>
      <c r="BX4" s="72"/>
      <c r="BY4" s="72"/>
      <c r="BZ4" s="72"/>
      <c r="CA4" s="72"/>
      <c r="CB4" s="72" t="s">
        <v>63</v>
      </c>
      <c r="CC4" s="72"/>
      <c r="CD4" s="72"/>
      <c r="CE4" s="72"/>
      <c r="CF4" s="72"/>
      <c r="CG4" s="72"/>
      <c r="CH4" s="72"/>
      <c r="CI4" s="72"/>
      <c r="CJ4" s="72"/>
      <c r="CK4" s="72"/>
      <c r="CL4" s="72"/>
      <c r="CM4" s="72" t="s">
        <v>64</v>
      </c>
      <c r="CN4" s="72"/>
      <c r="CO4" s="72"/>
      <c r="CP4" s="72"/>
      <c r="CQ4" s="72"/>
      <c r="CR4" s="72"/>
      <c r="CS4" s="72"/>
      <c r="CT4" s="72"/>
      <c r="CU4" s="72"/>
      <c r="CV4" s="72"/>
      <c r="CW4" s="72"/>
      <c r="CX4" s="72" t="s">
        <v>65</v>
      </c>
      <c r="CY4" s="72"/>
      <c r="CZ4" s="72"/>
      <c r="DA4" s="72"/>
      <c r="DB4" s="72"/>
      <c r="DC4" s="72"/>
      <c r="DD4" s="72"/>
      <c r="DE4" s="72"/>
      <c r="DF4" s="72"/>
      <c r="DG4" s="72"/>
      <c r="DH4" s="72"/>
      <c r="DI4" s="72" t="s">
        <v>66</v>
      </c>
      <c r="DJ4" s="72"/>
      <c r="DK4" s="72"/>
      <c r="DL4" s="72"/>
      <c r="DM4" s="72"/>
      <c r="DN4" s="72"/>
      <c r="DO4" s="72"/>
      <c r="DP4" s="72"/>
      <c r="DQ4" s="72"/>
      <c r="DR4" s="72"/>
      <c r="DS4" s="72"/>
      <c r="DT4" s="72" t="s">
        <v>67</v>
      </c>
      <c r="DU4" s="72"/>
      <c r="DV4" s="72"/>
      <c r="DW4" s="72"/>
      <c r="DX4" s="72"/>
      <c r="DY4" s="72"/>
      <c r="DZ4" s="72"/>
      <c r="EA4" s="72"/>
      <c r="EB4" s="72"/>
      <c r="EC4" s="72"/>
      <c r="ED4" s="72"/>
      <c r="EE4" s="72" t="s">
        <v>68</v>
      </c>
      <c r="EF4" s="72"/>
      <c r="EG4" s="72"/>
      <c r="EH4" s="72"/>
      <c r="EI4" s="72"/>
      <c r="EJ4" s="72"/>
      <c r="EK4" s="72"/>
      <c r="EL4" s="72"/>
      <c r="EM4" s="72"/>
      <c r="EN4" s="72"/>
      <c r="EO4" s="72"/>
    </row>
    <row r="5" spans="1:145" x14ac:dyDescent="0.2">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2">
      <c r="A6" s="14" t="s">
        <v>97</v>
      </c>
      <c r="B6" s="19">
        <f>B7</f>
        <v>2022</v>
      </c>
      <c r="C6" s="19">
        <f t="shared" ref="C6:X6" si="3">C7</f>
        <v>63673</v>
      </c>
      <c r="D6" s="19">
        <f t="shared" si="3"/>
        <v>47</v>
      </c>
      <c r="E6" s="19">
        <f t="shared" si="3"/>
        <v>17</v>
      </c>
      <c r="F6" s="19">
        <f t="shared" si="3"/>
        <v>5</v>
      </c>
      <c r="G6" s="19">
        <f t="shared" si="3"/>
        <v>0</v>
      </c>
      <c r="H6" s="19" t="str">
        <f t="shared" si="3"/>
        <v>山形県　戸沢村</v>
      </c>
      <c r="I6" s="19" t="str">
        <f t="shared" si="3"/>
        <v>法非適用</v>
      </c>
      <c r="J6" s="19" t="str">
        <f t="shared" si="3"/>
        <v>下水道事業</v>
      </c>
      <c r="K6" s="19" t="str">
        <f t="shared" si="3"/>
        <v>農業集落排水</v>
      </c>
      <c r="L6" s="19" t="str">
        <f t="shared" si="3"/>
        <v>F2</v>
      </c>
      <c r="M6" s="19" t="str">
        <f t="shared" si="3"/>
        <v>非設置</v>
      </c>
      <c r="N6" s="20" t="str">
        <f t="shared" si="3"/>
        <v>-</v>
      </c>
      <c r="O6" s="20" t="str">
        <f t="shared" si="3"/>
        <v>該当数値なし</v>
      </c>
      <c r="P6" s="20">
        <f t="shared" si="3"/>
        <v>42.06</v>
      </c>
      <c r="Q6" s="20">
        <f t="shared" si="3"/>
        <v>90</v>
      </c>
      <c r="R6" s="20">
        <f t="shared" si="3"/>
        <v>3190</v>
      </c>
      <c r="S6" s="20">
        <f t="shared" si="3"/>
        <v>4071</v>
      </c>
      <c r="T6" s="20">
        <f t="shared" si="3"/>
        <v>261.31</v>
      </c>
      <c r="U6" s="20">
        <f t="shared" si="3"/>
        <v>15.58</v>
      </c>
      <c r="V6" s="20">
        <f t="shared" si="3"/>
        <v>1700</v>
      </c>
      <c r="W6" s="20">
        <f t="shared" si="3"/>
        <v>1.96</v>
      </c>
      <c r="X6" s="20">
        <f t="shared" si="3"/>
        <v>867.35</v>
      </c>
      <c r="Y6" s="21">
        <f>IF(Y7="",NA(),Y7)</f>
        <v>37.39</v>
      </c>
      <c r="Z6" s="21">
        <f t="shared" ref="Z6:AH6" si="4">IF(Z7="",NA(),Z7)</f>
        <v>29.44</v>
      </c>
      <c r="AA6" s="21">
        <f t="shared" si="4"/>
        <v>31.67</v>
      </c>
      <c r="AB6" s="21">
        <f t="shared" si="4"/>
        <v>33.71</v>
      </c>
      <c r="AC6" s="21">
        <f t="shared" si="4"/>
        <v>45.78</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0">
        <f t="shared" si="7"/>
        <v>0</v>
      </c>
      <c r="BJ6" s="20">
        <f t="shared" si="7"/>
        <v>0</v>
      </c>
      <c r="BK6" s="21">
        <f t="shared" si="7"/>
        <v>789.46</v>
      </c>
      <c r="BL6" s="21">
        <f t="shared" si="7"/>
        <v>826.83</v>
      </c>
      <c r="BM6" s="21">
        <f t="shared" si="7"/>
        <v>867.83</v>
      </c>
      <c r="BN6" s="21">
        <f t="shared" si="7"/>
        <v>791.76</v>
      </c>
      <c r="BO6" s="21">
        <f t="shared" si="7"/>
        <v>900.82</v>
      </c>
      <c r="BP6" s="20" t="str">
        <f>IF(BP7="","",IF(BP7="-","【-】","【"&amp;SUBSTITUTE(TEXT(BP7,"#,##0.00"),"-","△")&amp;"】"))</f>
        <v>【809.19】</v>
      </c>
      <c r="BQ6" s="21">
        <f>IF(BQ7="",NA(),BQ7)</f>
        <v>40.19</v>
      </c>
      <c r="BR6" s="21">
        <f t="shared" ref="BR6:BZ6" si="8">IF(BR7="",NA(),BR7)</f>
        <v>80.91</v>
      </c>
      <c r="BS6" s="21">
        <f t="shared" si="8"/>
        <v>82.16</v>
      </c>
      <c r="BT6" s="21">
        <f t="shared" si="8"/>
        <v>59.89</v>
      </c>
      <c r="BU6" s="21">
        <f t="shared" si="8"/>
        <v>68.38</v>
      </c>
      <c r="BV6" s="21">
        <f t="shared" si="8"/>
        <v>57.77</v>
      </c>
      <c r="BW6" s="21">
        <f t="shared" si="8"/>
        <v>57.31</v>
      </c>
      <c r="BX6" s="21">
        <f t="shared" si="8"/>
        <v>57.08</v>
      </c>
      <c r="BY6" s="21">
        <f t="shared" si="8"/>
        <v>56.26</v>
      </c>
      <c r="BZ6" s="21">
        <f t="shared" si="8"/>
        <v>52.94</v>
      </c>
      <c r="CA6" s="20" t="str">
        <f>IF(CA7="","",IF(CA7="-","【-】","【"&amp;SUBSTITUTE(TEXT(CA7,"#,##0.00"),"-","△")&amp;"】"))</f>
        <v>【57.02】</v>
      </c>
      <c r="CB6" s="21">
        <f>IF(CB7="",NA(),CB7)</f>
        <v>328.75</v>
      </c>
      <c r="CC6" s="21">
        <f t="shared" ref="CC6:CK6" si="9">IF(CC7="",NA(),CC7)</f>
        <v>163.46</v>
      </c>
      <c r="CD6" s="21">
        <f t="shared" si="9"/>
        <v>170.42</v>
      </c>
      <c r="CE6" s="21">
        <f t="shared" si="9"/>
        <v>236.95</v>
      </c>
      <c r="CF6" s="21">
        <f t="shared" si="9"/>
        <v>197.15</v>
      </c>
      <c r="CG6" s="21">
        <f t="shared" si="9"/>
        <v>274.35000000000002</v>
      </c>
      <c r="CH6" s="21">
        <f t="shared" si="9"/>
        <v>273.52</v>
      </c>
      <c r="CI6" s="21">
        <f t="shared" si="9"/>
        <v>274.99</v>
      </c>
      <c r="CJ6" s="21">
        <f t="shared" si="9"/>
        <v>282.08999999999997</v>
      </c>
      <c r="CK6" s="21">
        <f t="shared" si="9"/>
        <v>303.27999999999997</v>
      </c>
      <c r="CL6" s="20" t="str">
        <f>IF(CL7="","",IF(CL7="-","【-】","【"&amp;SUBSTITUTE(TEXT(CL7,"#,##0.00"),"-","△")&amp;"】"))</f>
        <v>【273.68】</v>
      </c>
      <c r="CM6" s="21">
        <f>IF(CM7="",NA(),CM7)</f>
        <v>43.33</v>
      </c>
      <c r="CN6" s="21">
        <f t="shared" ref="CN6:CV6" si="10">IF(CN7="",NA(),CN7)</f>
        <v>42.84</v>
      </c>
      <c r="CO6" s="21">
        <f t="shared" si="10"/>
        <v>41.86</v>
      </c>
      <c r="CP6" s="21">
        <f t="shared" si="10"/>
        <v>36.76</v>
      </c>
      <c r="CQ6" s="21">
        <f t="shared" si="10"/>
        <v>44.9</v>
      </c>
      <c r="CR6" s="21">
        <f t="shared" si="10"/>
        <v>50.68</v>
      </c>
      <c r="CS6" s="21">
        <f t="shared" si="10"/>
        <v>50.14</v>
      </c>
      <c r="CT6" s="21">
        <f t="shared" si="10"/>
        <v>54.83</v>
      </c>
      <c r="CU6" s="21">
        <f t="shared" si="10"/>
        <v>66.53</v>
      </c>
      <c r="CV6" s="21">
        <f t="shared" si="10"/>
        <v>52.35</v>
      </c>
      <c r="CW6" s="20" t="str">
        <f>IF(CW7="","",IF(CW7="-","【-】","【"&amp;SUBSTITUTE(TEXT(CW7,"#,##0.00"),"-","△")&amp;"】"))</f>
        <v>【52.55】</v>
      </c>
      <c r="CX6" s="21">
        <f>IF(CX7="",NA(),CX7)</f>
        <v>75.87</v>
      </c>
      <c r="CY6" s="21">
        <f t="shared" ref="CY6:DG6" si="11">IF(CY7="",NA(),CY7)</f>
        <v>77.78</v>
      </c>
      <c r="CZ6" s="21">
        <f t="shared" si="11"/>
        <v>78.650000000000006</v>
      </c>
      <c r="DA6" s="21">
        <f t="shared" si="11"/>
        <v>79.430000000000007</v>
      </c>
      <c r="DB6" s="21">
        <f t="shared" si="11"/>
        <v>78.47</v>
      </c>
      <c r="DC6" s="21">
        <f t="shared" si="11"/>
        <v>84.86</v>
      </c>
      <c r="DD6" s="21">
        <f t="shared" si="11"/>
        <v>84.98</v>
      </c>
      <c r="DE6" s="21">
        <f t="shared" si="11"/>
        <v>84.7</v>
      </c>
      <c r="DF6" s="21">
        <f t="shared" si="11"/>
        <v>84.67</v>
      </c>
      <c r="DG6" s="21">
        <f t="shared" si="11"/>
        <v>84.39</v>
      </c>
      <c r="DH6" s="20" t="str">
        <f>IF(DH7="","",IF(DH7="-","【-】","【"&amp;SUBSTITUTE(TEXT(DH7,"#,##0.00"),"-","△")&amp;"】"))</f>
        <v>【87.30】</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0.01</v>
      </c>
      <c r="EK6" s="21">
        <f t="shared" si="14"/>
        <v>0.02</v>
      </c>
      <c r="EL6" s="21">
        <f t="shared" si="14"/>
        <v>0.25</v>
      </c>
      <c r="EM6" s="21">
        <f t="shared" si="14"/>
        <v>0.05</v>
      </c>
      <c r="EN6" s="21">
        <f t="shared" si="14"/>
        <v>0.03</v>
      </c>
      <c r="EO6" s="20" t="str">
        <f>IF(EO7="","",IF(EO7="-","【-】","【"&amp;SUBSTITUTE(TEXT(EO7,"#,##0.00"),"-","△")&amp;"】"))</f>
        <v>【0.02】</v>
      </c>
    </row>
    <row r="7" spans="1:145" s="22" customFormat="1" x14ac:dyDescent="0.2">
      <c r="A7" s="14"/>
      <c r="B7" s="23">
        <v>2022</v>
      </c>
      <c r="C7" s="23">
        <v>63673</v>
      </c>
      <c r="D7" s="23">
        <v>47</v>
      </c>
      <c r="E7" s="23">
        <v>17</v>
      </c>
      <c r="F7" s="23">
        <v>5</v>
      </c>
      <c r="G7" s="23">
        <v>0</v>
      </c>
      <c r="H7" s="23" t="s">
        <v>98</v>
      </c>
      <c r="I7" s="23" t="s">
        <v>99</v>
      </c>
      <c r="J7" s="23" t="s">
        <v>100</v>
      </c>
      <c r="K7" s="23" t="s">
        <v>101</v>
      </c>
      <c r="L7" s="23" t="s">
        <v>102</v>
      </c>
      <c r="M7" s="23" t="s">
        <v>103</v>
      </c>
      <c r="N7" s="24" t="s">
        <v>104</v>
      </c>
      <c r="O7" s="24" t="s">
        <v>105</v>
      </c>
      <c r="P7" s="24">
        <v>42.06</v>
      </c>
      <c r="Q7" s="24">
        <v>90</v>
      </c>
      <c r="R7" s="24">
        <v>3190</v>
      </c>
      <c r="S7" s="24">
        <v>4071</v>
      </c>
      <c r="T7" s="24">
        <v>261.31</v>
      </c>
      <c r="U7" s="24">
        <v>15.58</v>
      </c>
      <c r="V7" s="24">
        <v>1700</v>
      </c>
      <c r="W7" s="24">
        <v>1.96</v>
      </c>
      <c r="X7" s="24">
        <v>867.35</v>
      </c>
      <c r="Y7" s="24">
        <v>37.39</v>
      </c>
      <c r="Z7" s="24">
        <v>29.44</v>
      </c>
      <c r="AA7" s="24">
        <v>31.67</v>
      </c>
      <c r="AB7" s="24">
        <v>33.71</v>
      </c>
      <c r="AC7" s="24">
        <v>45.78</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0</v>
      </c>
      <c r="BJ7" s="24">
        <v>0</v>
      </c>
      <c r="BK7" s="24">
        <v>789.46</v>
      </c>
      <c r="BL7" s="24">
        <v>826.83</v>
      </c>
      <c r="BM7" s="24">
        <v>867.83</v>
      </c>
      <c r="BN7" s="24">
        <v>791.76</v>
      </c>
      <c r="BO7" s="24">
        <v>900.82</v>
      </c>
      <c r="BP7" s="24">
        <v>809.19</v>
      </c>
      <c r="BQ7" s="24">
        <v>40.19</v>
      </c>
      <c r="BR7" s="24">
        <v>80.91</v>
      </c>
      <c r="BS7" s="24">
        <v>82.16</v>
      </c>
      <c r="BT7" s="24">
        <v>59.89</v>
      </c>
      <c r="BU7" s="24">
        <v>68.38</v>
      </c>
      <c r="BV7" s="24">
        <v>57.77</v>
      </c>
      <c r="BW7" s="24">
        <v>57.31</v>
      </c>
      <c r="BX7" s="24">
        <v>57.08</v>
      </c>
      <c r="BY7" s="24">
        <v>56.26</v>
      </c>
      <c r="BZ7" s="24">
        <v>52.94</v>
      </c>
      <c r="CA7" s="24">
        <v>57.02</v>
      </c>
      <c r="CB7" s="24">
        <v>328.75</v>
      </c>
      <c r="CC7" s="24">
        <v>163.46</v>
      </c>
      <c r="CD7" s="24">
        <v>170.42</v>
      </c>
      <c r="CE7" s="24">
        <v>236.95</v>
      </c>
      <c r="CF7" s="24">
        <v>197.15</v>
      </c>
      <c r="CG7" s="24">
        <v>274.35000000000002</v>
      </c>
      <c r="CH7" s="24">
        <v>273.52</v>
      </c>
      <c r="CI7" s="24">
        <v>274.99</v>
      </c>
      <c r="CJ7" s="24">
        <v>282.08999999999997</v>
      </c>
      <c r="CK7" s="24">
        <v>303.27999999999997</v>
      </c>
      <c r="CL7" s="24">
        <v>273.68</v>
      </c>
      <c r="CM7" s="24">
        <v>43.33</v>
      </c>
      <c r="CN7" s="24">
        <v>42.84</v>
      </c>
      <c r="CO7" s="24">
        <v>41.86</v>
      </c>
      <c r="CP7" s="24">
        <v>36.76</v>
      </c>
      <c r="CQ7" s="24">
        <v>44.9</v>
      </c>
      <c r="CR7" s="24">
        <v>50.68</v>
      </c>
      <c r="CS7" s="24">
        <v>50.14</v>
      </c>
      <c r="CT7" s="24">
        <v>54.83</v>
      </c>
      <c r="CU7" s="24">
        <v>66.53</v>
      </c>
      <c r="CV7" s="24">
        <v>52.35</v>
      </c>
      <c r="CW7" s="24">
        <v>52.55</v>
      </c>
      <c r="CX7" s="24">
        <v>75.87</v>
      </c>
      <c r="CY7" s="24">
        <v>77.78</v>
      </c>
      <c r="CZ7" s="24">
        <v>78.650000000000006</v>
      </c>
      <c r="DA7" s="24">
        <v>79.430000000000007</v>
      </c>
      <c r="DB7" s="24">
        <v>78.47</v>
      </c>
      <c r="DC7" s="24">
        <v>84.86</v>
      </c>
      <c r="DD7" s="24">
        <v>84.98</v>
      </c>
      <c r="DE7" s="24">
        <v>84.7</v>
      </c>
      <c r="DF7" s="24">
        <v>84.67</v>
      </c>
      <c r="DG7" s="24">
        <v>84.39</v>
      </c>
      <c r="DH7" s="24">
        <v>87.3</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0.01</v>
      </c>
      <c r="EK7" s="24">
        <v>0.02</v>
      </c>
      <c r="EL7" s="24">
        <v>0.25</v>
      </c>
      <c r="EM7" s="24">
        <v>0.05</v>
      </c>
      <c r="EN7" s="24">
        <v>0.03</v>
      </c>
      <c r="EO7" s="24">
        <v>0.02</v>
      </c>
    </row>
    <row r="8" spans="1:145" x14ac:dyDescent="0.2">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2">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2">
      <c r="A10" s="26" t="s">
        <v>48</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5" x14ac:dyDescent="0.2">
      <c r="B11">
        <v>4</v>
      </c>
      <c r="C11">
        <v>3</v>
      </c>
      <c r="D11">
        <v>2</v>
      </c>
      <c r="E11">
        <v>1</v>
      </c>
      <c r="F11">
        <v>0</v>
      </c>
      <c r="G11" t="s">
        <v>111</v>
      </c>
    </row>
    <row r="12" spans="1:145" x14ac:dyDescent="0.2">
      <c r="B12">
        <v>1</v>
      </c>
      <c r="C12">
        <v>1</v>
      </c>
      <c r="D12">
        <v>2</v>
      </c>
      <c r="E12">
        <v>3</v>
      </c>
      <c r="F12">
        <v>4</v>
      </c>
      <c r="G12" t="s">
        <v>112</v>
      </c>
    </row>
    <row r="13" spans="1:145" x14ac:dyDescent="0.2">
      <c r="B13" t="s">
        <v>113</v>
      </c>
      <c r="C13" t="s">
        <v>114</v>
      </c>
      <c r="D13" t="s">
        <v>115</v>
      </c>
      <c r="E13" t="s">
        <v>115</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Windows ユーザー</cp:lastModifiedBy>
  <dcterms:created xsi:type="dcterms:W3CDTF">2023-12-12T02:52:28Z</dcterms:created>
  <dcterms:modified xsi:type="dcterms:W3CDTF">2024-01-25T01:25:36Z</dcterms:modified>
  <cp:category/>
</cp:coreProperties>
</file>