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wan-nas\各部署\上下水道課\④下水道係\①下水道共通\決算統計\R5度受信データ\【経営比較分析表】2022_063819_47_1718\"/>
    </mc:Choice>
  </mc:AlternateContent>
  <workbookProtection workbookAlgorithmName="SHA-512" workbookHashValue="Nv3BqgLj/uzrUIPcOG3PuLRdt5XmZITo7JOnG3q+02aPizuZBkAdMuu1t8+nAGyN5M9r+i/IBuvYmkQf9K5weQ==" workbookSaltValue="1ZtDO7ULSzi9FD+PWP86Y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R6" i="5"/>
  <c r="Q6" i="5"/>
  <c r="P6" i="5"/>
  <c r="P10" i="4" s="1"/>
  <c r="O6" i="5"/>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W10" i="4"/>
  <c r="I10" i="4"/>
  <c r="B10" i="4"/>
  <c r="BB8" i="4"/>
  <c r="AL8" i="4"/>
  <c r="AD8" i="4"/>
  <c r="I8" i="4"/>
  <c r="B8" i="4"/>
</calcChain>
</file>

<file path=xl/sharedStrings.xml><?xml version="1.0" encoding="utf-8"?>
<sst xmlns="http://schemas.openxmlformats.org/spreadsheetml/2006/main" count="247" uniqueCount="119">
  <si>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</si>
  <si>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</si>
  <si>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</si>
  <si>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</si>
  <si>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</si>
  <si>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</si>
  <si>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</si>
  <si>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</si>
  <si>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</si>
  <si>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</si>
  <si>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</si>
  <si>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</si>
  <si>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</si>
  <si>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</si>
  <si>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</si>
  <si>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</si>
  <si>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</si>
  <si>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</si>
  <si>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</si>
  <si>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</si>
  <si>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</si>
  <si>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</si>
  <si>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</si>
  <si>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</si>
  <si>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</si>
  <si>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</si>
  <si>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</si>
  <si>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</si>
  <si>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</si>
  <si>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</si>
  <si>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</si>
  <si>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</si>
  <si>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</si>
  <si>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</si>
  <si>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</si>
  <si>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</si>
  <si>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</si>
  <si>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</si>
  <si>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</si>
  <si>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</si>
  <si>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</si>
  <si>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</si>
  <si>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</si>
  <si>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</si>
  <si>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</si>
  <si>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</si>
  <si>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</si>
  <si>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</si>
  <si>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</si>
  <si>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</si>
  <si>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</si>
  <si>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</si>
  <si>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</si>
  <si>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</si>
  <si>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</si>
  <si>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</si>
  <si>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</si>
  <si>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</si>
  <si>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</si>
  <si>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</si>
  <si>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</si>
  <si>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</si>
  <si>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</si>
  <si>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</si>
  <si>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</si>
  <si>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</si>
  <si>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</si>
  <si>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</si>
  <si>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</si>
  <si>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</si>
  <si>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</si>
  <si>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</si>
  <si>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</si>
  <si>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</si>
  <si>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</si>
  <si>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</si>
  <si>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</si>
  <si>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</si>
  <si>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</si>
  <si>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</si>
  <si>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</si>
  <si>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</si>
  <si>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</si>
  <si>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</si>
  <si>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</si>
  <si>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</si>
  <si>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</si>
  <si>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</si>
  <si>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</si>
  <si>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</si>
  <si>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</si>
  <si>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</si>
  <si>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</si>
  <si>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</si>
  <si>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</si>
  <si>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</si>
  <si>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</si>
  <si>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</si>
  <si>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</si>
  <si>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</si>
  <si>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</si>
  <si>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</si>
  <si>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</si>
  <si>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</si>
  <si>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</si>
  <si>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</si>
  <si>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</si>
  <si>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</si>
  <si>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</si>
  <si>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</si>
  <si>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</si>
  <si>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</si>
  <si>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</si>
  <si>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</si>
  <si>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</si>
  <si>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</si>
  <si>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収益的収支比率は約91％であり、企業債残高対事業規模比率は、類似団体を大きく下回っている。引き続き経営の健全化に努める。
　経費回収率については、下水道使用料がそれほど増加していない中修繕費が減少したことにより3ポイントほど高くなった。
　合併処理浄化槽（5人槽）の使用料は消費税込み3,630円で県内同事業の平均値よりも高いが下水道（農集排）使用料とのバランスを考えると、安易に使用料改定を行うのは難しい。今後はより効果的な事業運営を進めていく。</t>
    <rPh sb="1" eb="4">
      <t>シュウエキテキ</t>
    </rPh>
    <rPh sb="4" eb="6">
      <t>シュウシ</t>
    </rPh>
    <rPh sb="6" eb="8">
      <t>ヒリツ</t>
    </rPh>
    <rPh sb="9" eb="10">
      <t>ヤク</t>
    </rPh>
    <rPh sb="17" eb="19">
      <t>キギョウ</t>
    </rPh>
    <rPh sb="19" eb="20">
      <t>サイ</t>
    </rPh>
    <rPh sb="20" eb="22">
      <t>ザンダカ</t>
    </rPh>
    <rPh sb="22" eb="23">
      <t>タイ</t>
    </rPh>
    <rPh sb="23" eb="25">
      <t>ジギョウ</t>
    </rPh>
    <rPh sb="25" eb="27">
      <t>キボ</t>
    </rPh>
    <rPh sb="27" eb="29">
      <t>ヒリツ</t>
    </rPh>
    <rPh sb="31" eb="33">
      <t>ルイジ</t>
    </rPh>
    <rPh sb="33" eb="35">
      <t>ダンタイ</t>
    </rPh>
    <rPh sb="36" eb="37">
      <t>オオ</t>
    </rPh>
    <rPh sb="39" eb="41">
      <t>シタマワ</t>
    </rPh>
    <rPh sb="46" eb="47">
      <t>ヒ</t>
    </rPh>
    <rPh sb="48" eb="49">
      <t>ツヅ</t>
    </rPh>
    <rPh sb="50" eb="52">
      <t>ケイエイ</t>
    </rPh>
    <rPh sb="53" eb="56">
      <t>ケンゼンカ</t>
    </rPh>
    <rPh sb="57" eb="58">
      <t>ツト</t>
    </rPh>
    <rPh sb="63" eb="65">
      <t>ケイヒ</t>
    </rPh>
    <rPh sb="65" eb="67">
      <t>カイシュウ</t>
    </rPh>
    <rPh sb="67" eb="68">
      <t>リツ</t>
    </rPh>
    <rPh sb="74" eb="77">
      <t>ゲスイドウ</t>
    </rPh>
    <rPh sb="77" eb="80">
      <t>シヨウリョウ</t>
    </rPh>
    <rPh sb="85" eb="87">
      <t>ゾウカ</t>
    </rPh>
    <rPh sb="92" eb="93">
      <t>ナカ</t>
    </rPh>
    <rPh sb="93" eb="96">
      <t>シュウゼンヒ</t>
    </rPh>
    <rPh sb="97" eb="99">
      <t>ゲンショウ</t>
    </rPh>
    <rPh sb="113" eb="114">
      <t>タカ</t>
    </rPh>
    <rPh sb="121" eb="123">
      <t>ガッペイ</t>
    </rPh>
    <rPh sb="123" eb="125">
      <t>ショリ</t>
    </rPh>
    <rPh sb="125" eb="128">
      <t>ジョウカソウ</t>
    </rPh>
    <rPh sb="130" eb="131">
      <t>ニン</t>
    </rPh>
    <rPh sb="131" eb="132">
      <t>ソウ</t>
    </rPh>
    <rPh sb="134" eb="137">
      <t>シヨウリョウ</t>
    </rPh>
    <rPh sb="138" eb="141">
      <t>ショウヒゼイ</t>
    </rPh>
    <rPh sb="141" eb="142">
      <t>コ</t>
    </rPh>
    <rPh sb="148" eb="149">
      <t>エン</t>
    </rPh>
    <rPh sb="150" eb="152">
      <t>ケンナイ</t>
    </rPh>
    <rPh sb="152" eb="153">
      <t>ドウ</t>
    </rPh>
    <rPh sb="153" eb="155">
      <t>ジギョウ</t>
    </rPh>
    <rPh sb="156" eb="159">
      <t>ヘイキンチ</t>
    </rPh>
    <rPh sb="162" eb="163">
      <t>タカ</t>
    </rPh>
    <rPh sb="165" eb="168">
      <t>ゲスイドウ</t>
    </rPh>
    <rPh sb="169" eb="172">
      <t>ノウシュウハイ</t>
    </rPh>
    <rPh sb="173" eb="176">
      <t>シヨウリョウ</t>
    </rPh>
    <rPh sb="183" eb="184">
      <t>カンガ</t>
    </rPh>
    <rPh sb="188" eb="190">
      <t>アンイ</t>
    </rPh>
    <rPh sb="191" eb="194">
      <t>シヨウリョウ</t>
    </rPh>
    <rPh sb="194" eb="196">
      <t>カイテイ</t>
    </rPh>
    <rPh sb="197" eb="198">
      <t>オコナ</t>
    </rPh>
    <rPh sb="201" eb="202">
      <t>ムズカ</t>
    </rPh>
    <rPh sb="205" eb="207">
      <t>コンゴ</t>
    </rPh>
    <rPh sb="210" eb="213">
      <t>コウカテキ</t>
    </rPh>
    <rPh sb="214" eb="216">
      <t>ジギョウ</t>
    </rPh>
    <rPh sb="216" eb="218">
      <t>ウンエイ</t>
    </rPh>
    <rPh sb="219" eb="220">
      <t>スス</t>
    </rPh>
    <phoneticPr fontId="4"/>
  </si>
  <si>
    <t>　町管理浄化槽で最も古いものが平成14年のものであり、設置から20年以上が経過している。年々設置基数が増加し、維持管理費も増加傾向にある。今後も老朽化した浄化槽本体の破損や故障がさらに増えてくると予想されるため、定期的な保守点検や水質調査等を通じて、適切な維持管理を図っていく。</t>
    <rPh sb="1" eb="2">
      <t>マチ</t>
    </rPh>
    <rPh sb="2" eb="4">
      <t>カンリ</t>
    </rPh>
    <rPh sb="4" eb="7">
      <t>ジョウカソウ</t>
    </rPh>
    <rPh sb="8" eb="9">
      <t>モット</t>
    </rPh>
    <rPh sb="10" eb="11">
      <t>フル</t>
    </rPh>
    <rPh sb="15" eb="17">
      <t>ヘイセイ</t>
    </rPh>
    <rPh sb="19" eb="20">
      <t>ネン</t>
    </rPh>
    <rPh sb="27" eb="29">
      <t>セッチ</t>
    </rPh>
    <rPh sb="33" eb="36">
      <t>ネンイジョウ</t>
    </rPh>
    <rPh sb="37" eb="39">
      <t>ケイカ</t>
    </rPh>
    <rPh sb="44" eb="46">
      <t>ネンネン</t>
    </rPh>
    <rPh sb="46" eb="48">
      <t>セッチ</t>
    </rPh>
    <rPh sb="48" eb="50">
      <t>キスウ</t>
    </rPh>
    <rPh sb="51" eb="53">
      <t>ゾウカ</t>
    </rPh>
    <rPh sb="55" eb="57">
      <t>イジ</t>
    </rPh>
    <rPh sb="57" eb="60">
      <t>カンリヒ</t>
    </rPh>
    <rPh sb="61" eb="63">
      <t>ゾウカ</t>
    </rPh>
    <rPh sb="63" eb="65">
      <t>ケイコウ</t>
    </rPh>
    <rPh sb="69" eb="71">
      <t>コンゴ</t>
    </rPh>
    <rPh sb="72" eb="75">
      <t>ロウキュウカ</t>
    </rPh>
    <rPh sb="77" eb="80">
      <t>ジョウカソウ</t>
    </rPh>
    <rPh sb="80" eb="82">
      <t>ホンタイ</t>
    </rPh>
    <rPh sb="83" eb="85">
      <t>ハソン</t>
    </rPh>
    <rPh sb="86" eb="88">
      <t>コショウ</t>
    </rPh>
    <rPh sb="92" eb="93">
      <t>フ</t>
    </rPh>
    <rPh sb="98" eb="100">
      <t>ヨソウ</t>
    </rPh>
    <rPh sb="106" eb="109">
      <t>テイキテキ</t>
    </rPh>
    <rPh sb="110" eb="112">
      <t>ホシュ</t>
    </rPh>
    <rPh sb="112" eb="114">
      <t>テンケン</t>
    </rPh>
    <rPh sb="115" eb="117">
      <t>スイシツ</t>
    </rPh>
    <rPh sb="117" eb="119">
      <t>チョウサ</t>
    </rPh>
    <rPh sb="119" eb="120">
      <t>トウ</t>
    </rPh>
    <rPh sb="121" eb="122">
      <t>ツウ</t>
    </rPh>
    <rPh sb="125" eb="127">
      <t>テキセツ</t>
    </rPh>
    <rPh sb="128" eb="130">
      <t>イジ</t>
    </rPh>
    <rPh sb="130" eb="132">
      <t>カンリ</t>
    </rPh>
    <rPh sb="133" eb="134">
      <t>ハカ</t>
    </rPh>
    <phoneticPr fontId="4"/>
  </si>
  <si>
    <t>　浄化槽区域内における町設置浄化槽使用者は、計画の約6割弱であり、今後も整備が必要で、使用料も増えることが予想される。このため使用料収入は増加していくが、同時に整備財源の企業債の年間償還額も増えていきます。
　また、浄化槽の増加に伴い、維持管理費も増加していき、老朽化による破損や修繕も増えていくことから、今後の経営状況が悪化していくことが懸念される。下水道区域外の重要なインフラの一つである浄化槽の普及を図りつつ、さらなる効率的・計画的な維持管理を行う必要がある。</t>
    <rPh sb="1" eb="4">
      <t>ジョウカソウ</t>
    </rPh>
    <rPh sb="4" eb="6">
      <t>クイキ</t>
    </rPh>
    <rPh sb="6" eb="7">
      <t>ナイ</t>
    </rPh>
    <rPh sb="11" eb="12">
      <t>マチ</t>
    </rPh>
    <rPh sb="12" eb="14">
      <t>セッチ</t>
    </rPh>
    <rPh sb="14" eb="17">
      <t>ジョウカソウ</t>
    </rPh>
    <rPh sb="17" eb="20">
      <t>シヨウシャ</t>
    </rPh>
    <rPh sb="22" eb="24">
      <t>ケイカク</t>
    </rPh>
    <rPh sb="25" eb="26">
      <t>ヤク</t>
    </rPh>
    <rPh sb="27" eb="28">
      <t>ワリ</t>
    </rPh>
    <rPh sb="28" eb="29">
      <t>ジャク</t>
    </rPh>
    <rPh sb="33" eb="35">
      <t>コンゴ</t>
    </rPh>
    <rPh sb="36" eb="38">
      <t>セイビ</t>
    </rPh>
    <rPh sb="39" eb="41">
      <t>ヒツヨウ</t>
    </rPh>
    <rPh sb="43" eb="46">
      <t>シヨウリョウ</t>
    </rPh>
    <rPh sb="47" eb="48">
      <t>フ</t>
    </rPh>
    <rPh sb="53" eb="55">
      <t>ヨソウ</t>
    </rPh>
    <rPh sb="63" eb="66">
      <t>シヨウリョウ</t>
    </rPh>
    <rPh sb="66" eb="68">
      <t>シュウニュウ</t>
    </rPh>
    <rPh sb="69" eb="71">
      <t>ゾウカ</t>
    </rPh>
    <rPh sb="77" eb="79">
      <t>ドウジ</t>
    </rPh>
    <rPh sb="80" eb="82">
      <t>セイビ</t>
    </rPh>
    <rPh sb="82" eb="84">
      <t>ザイゲン</t>
    </rPh>
    <rPh sb="85" eb="87">
      <t>キギョウ</t>
    </rPh>
    <rPh sb="87" eb="88">
      <t>サイ</t>
    </rPh>
    <rPh sb="89" eb="91">
      <t>ネンカン</t>
    </rPh>
    <rPh sb="91" eb="93">
      <t>ショウカン</t>
    </rPh>
    <rPh sb="93" eb="94">
      <t>ガク</t>
    </rPh>
    <rPh sb="95" eb="96">
      <t>フ</t>
    </rPh>
    <rPh sb="108" eb="111">
      <t>ジョウカソウ</t>
    </rPh>
    <rPh sb="112" eb="114">
      <t>ゾウカ</t>
    </rPh>
    <rPh sb="115" eb="116">
      <t>トモナ</t>
    </rPh>
    <rPh sb="118" eb="120">
      <t>イジ</t>
    </rPh>
    <rPh sb="120" eb="123">
      <t>カンリヒ</t>
    </rPh>
    <rPh sb="124" eb="126">
      <t>ゾウカ</t>
    </rPh>
    <rPh sb="131" eb="134">
      <t>ロウキュウカ</t>
    </rPh>
    <rPh sb="137" eb="139">
      <t>ハソン</t>
    </rPh>
    <rPh sb="140" eb="142">
      <t>シュウゼン</t>
    </rPh>
    <rPh sb="143" eb="144">
      <t>フ</t>
    </rPh>
    <rPh sb="153" eb="155">
      <t>コンゴ</t>
    </rPh>
    <rPh sb="156" eb="158">
      <t>ケイエイ</t>
    </rPh>
    <rPh sb="158" eb="160">
      <t>ジョウキョウ</t>
    </rPh>
    <rPh sb="161" eb="163">
      <t>アッカ</t>
    </rPh>
    <rPh sb="170" eb="172">
      <t>ケネン</t>
    </rPh>
    <rPh sb="176" eb="179">
      <t>ゲスイドウ</t>
    </rPh>
    <rPh sb="179" eb="181">
      <t>クイキ</t>
    </rPh>
    <rPh sb="181" eb="182">
      <t>ガイ</t>
    </rPh>
    <rPh sb="183" eb="185">
      <t>ジュウヨウ</t>
    </rPh>
    <rPh sb="191" eb="192">
      <t>ヒト</t>
    </rPh>
    <rPh sb="196" eb="199">
      <t>ジョウカソウ</t>
    </rPh>
    <rPh sb="200" eb="202">
      <t>フキュウ</t>
    </rPh>
    <rPh sb="203" eb="204">
      <t>ハカ</t>
    </rPh>
    <rPh sb="212" eb="215">
      <t>コウリツテキ</t>
    </rPh>
    <rPh sb="216" eb="219">
      <t>ケイカクテキ</t>
    </rPh>
    <rPh sb="220" eb="222">
      <t>イジ</t>
    </rPh>
    <rPh sb="222" eb="224">
      <t>カンリ</t>
    </rPh>
    <rPh sb="225" eb="226">
      <t>オコナ</t>
    </rPh>
    <rPh sb="227" eb="22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</si>
</sst>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8FF-444F-B67D-769F3BEF7C7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28FF-444F-B67D-769F3BEF7C7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614-4A67-87D2-DFD5F8C7F7E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59.94</c:v>
                </c:pt>
                <c:pt idx="1">
                  <c:v>59.64</c:v>
                </c:pt>
                <c:pt idx="2">
                  <c:v>58.19</c:v>
                </c:pt>
                <c:pt idx="3">
                  <c:v>56.52</c:v>
                </c:pt>
                <c:pt idx="4">
                  <c:v>88.45</c:v>
                </c:pt>
              </c:numCache>
            </c:numRef>
          </c:val>
          <c:smooth val="0"/>
          <c:extLst>
            <c:ext xmlns:c16="http://schemas.microsoft.com/office/drawing/2014/chart" uri="{C3380CC4-5D6E-409C-BE32-E72D297353CC}">
              <c16:uniqueId val="{00000001-3614-4A67-87D2-DFD5F8C7F7E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F2D-4DD9-85CD-86DA0292864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89.66</c:v>
                </c:pt>
                <c:pt idx="1">
                  <c:v>90.63</c:v>
                </c:pt>
                <c:pt idx="2">
                  <c:v>87.8</c:v>
                </c:pt>
                <c:pt idx="3">
                  <c:v>88.43</c:v>
                </c:pt>
                <c:pt idx="4">
                  <c:v>90.34</c:v>
                </c:pt>
              </c:numCache>
            </c:numRef>
          </c:val>
          <c:smooth val="0"/>
          <c:extLst>
            <c:ext xmlns:c16="http://schemas.microsoft.com/office/drawing/2014/chart" uri="{C3380CC4-5D6E-409C-BE32-E72D297353CC}">
              <c16:uniqueId val="{00000001-7F2D-4DD9-85CD-86DA0292864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86.95</c:v>
                </c:pt>
                <c:pt idx="1">
                  <c:v>84.38</c:v>
                </c:pt>
                <c:pt idx="2">
                  <c:v>93.27</c:v>
                </c:pt>
                <c:pt idx="3">
                  <c:v>93.19</c:v>
                </c:pt>
                <c:pt idx="4">
                  <c:v>91.07</c:v>
                </c:pt>
              </c:numCache>
            </c:numRef>
          </c:val>
          <c:extLst>
            <c:ext xmlns:c16="http://schemas.microsoft.com/office/drawing/2014/chart" uri="{C3380CC4-5D6E-409C-BE32-E72D297353CC}">
              <c16:uniqueId val="{00000000-3EDD-42FC-A9F9-5DBD073822F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DD-42FC-A9F9-5DBD073822F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98-4C7D-A982-BA933123F47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98-4C7D-A982-BA933123F47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3A-4645-BE73-0359A540DDE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3A-4645-BE73-0359A540DDE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E73-4783-B399-48DBCB7CC95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73-4783-B399-48DBCB7CC95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11C-47F9-9107-5F78DEE11BC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1C-47F9-9107-5F78DEE11BC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989-4BD4-A785-E5D1DBA6AC1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296.89</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4989-4BD4-A785-E5D1DBA6AC1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67.349999999999994</c:v>
                </c:pt>
                <c:pt idx="1">
                  <c:v>68.62</c:v>
                </c:pt>
                <c:pt idx="2">
                  <c:v>67.44</c:v>
                </c:pt>
                <c:pt idx="3">
                  <c:v>64.7</c:v>
                </c:pt>
                <c:pt idx="4">
                  <c:v>67.78</c:v>
                </c:pt>
              </c:numCache>
            </c:numRef>
          </c:val>
          <c:extLst>
            <c:ext xmlns:c16="http://schemas.microsoft.com/office/drawing/2014/chart" uri="{C3380CC4-5D6E-409C-BE32-E72D297353CC}">
              <c16:uniqueId val="{00000000-BA35-44BC-811E-5734E173C91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63.06</c:v>
                </c:pt>
                <c:pt idx="1">
                  <c:v>62.5</c:v>
                </c:pt>
                <c:pt idx="2">
                  <c:v>60.59</c:v>
                </c:pt>
                <c:pt idx="3">
                  <c:v>60</c:v>
                </c:pt>
                <c:pt idx="4">
                  <c:v>59.01</c:v>
                </c:pt>
              </c:numCache>
            </c:numRef>
          </c:val>
          <c:smooth val="0"/>
          <c:extLst>
            <c:ext xmlns:c16="http://schemas.microsoft.com/office/drawing/2014/chart" uri="{C3380CC4-5D6E-409C-BE32-E72D297353CC}">
              <c16:uniqueId val="{00000001-BA35-44BC-811E-5734E173C91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273.3</c:v>
                </c:pt>
                <c:pt idx="1">
                  <c:v>277.76</c:v>
                </c:pt>
                <c:pt idx="2">
                  <c:v>298.08999999999997</c:v>
                </c:pt>
                <c:pt idx="3">
                  <c:v>319.14</c:v>
                </c:pt>
                <c:pt idx="4">
                  <c:v>318.16000000000003</c:v>
                </c:pt>
              </c:numCache>
            </c:numRef>
          </c:val>
          <c:extLst>
            <c:ext xmlns:c16="http://schemas.microsoft.com/office/drawing/2014/chart" uri="{C3380CC4-5D6E-409C-BE32-E72D297353CC}">
              <c16:uniqueId val="{00000000-4834-4D32-BD51-49B42DEB630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264.77</c:v>
                </c:pt>
                <c:pt idx="1">
                  <c:v>269.33</c:v>
                </c:pt>
                <c:pt idx="2">
                  <c:v>280.23</c:v>
                </c:pt>
                <c:pt idx="3">
                  <c:v>282.70999999999998</c:v>
                </c:pt>
                <c:pt idx="4">
                  <c:v>291.82</c:v>
                </c:pt>
              </c:numCache>
            </c:numRef>
          </c:val>
          <c:smooth val="0"/>
          <c:extLst>
            <c:ext xmlns:c16="http://schemas.microsoft.com/office/drawing/2014/chart" uri="{C3380CC4-5D6E-409C-BE32-E72D297353CC}">
              <c16:uniqueId val="{00000001-4834-4D32-BD51-49B42DEB630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1" zoomScaleNormal="10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高畠町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5">
        <f>データ!S6</f>
        <v>22094</v>
      </c>
      <c r="AM8" s="45"/>
      <c r="AN8" s="45"/>
      <c r="AO8" s="45"/>
      <c r="AP8" s="45"/>
      <c r="AQ8" s="45"/>
      <c r="AR8" s="45"/>
      <c r="AS8" s="45"/>
      <c r="AT8" s="46">
        <f>データ!T6</f>
        <v>180.26</v>
      </c>
      <c r="AU8" s="46"/>
      <c r="AV8" s="46"/>
      <c r="AW8" s="46"/>
      <c r="AX8" s="46"/>
      <c r="AY8" s="46"/>
      <c r="AZ8" s="46"/>
      <c r="BA8" s="46"/>
      <c r="BB8" s="46">
        <f>データ!U6</f>
        <v>122.57</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7.15</v>
      </c>
      <c r="Q10" s="46"/>
      <c r="R10" s="46"/>
      <c r="S10" s="46"/>
      <c r="T10" s="46"/>
      <c r="U10" s="46"/>
      <c r="V10" s="46"/>
      <c r="W10" s="46">
        <f>データ!Q6</f>
        <v>100</v>
      </c>
      <c r="X10" s="46"/>
      <c r="Y10" s="46"/>
      <c r="Z10" s="46"/>
      <c r="AA10" s="46"/>
      <c r="AB10" s="46"/>
      <c r="AC10" s="46"/>
      <c r="AD10" s="45">
        <f>データ!R6</f>
        <v>3630</v>
      </c>
      <c r="AE10" s="45"/>
      <c r="AF10" s="45"/>
      <c r="AG10" s="45"/>
      <c r="AH10" s="45"/>
      <c r="AI10" s="45"/>
      <c r="AJ10" s="45"/>
      <c r="AK10" s="2"/>
      <c r="AL10" s="45">
        <f>データ!V6</f>
        <v>1570</v>
      </c>
      <c r="AM10" s="45"/>
      <c r="AN10" s="45"/>
      <c r="AO10" s="45"/>
      <c r="AP10" s="45"/>
      <c r="AQ10" s="45"/>
      <c r="AR10" s="45"/>
      <c r="AS10" s="45"/>
      <c r="AT10" s="46">
        <f>データ!W6</f>
        <v>170.73</v>
      </c>
      <c r="AU10" s="46"/>
      <c r="AV10" s="46"/>
      <c r="AW10" s="46"/>
      <c r="AX10" s="46"/>
      <c r="AY10" s="46"/>
      <c r="AZ10" s="46"/>
      <c r="BA10" s="46"/>
      <c r="BB10" s="46">
        <f>データ!X6</f>
        <v>9.1999999999999993</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【307.39】</v>
      </c>
      <c r="I86" s="12" t="str">
        <f>データ!CA6</f>
        <v>【57.03】</v>
      </c>
      <c r="J86" s="12" t="str">
        <f>データ!CL6</f>
        <v>【294.83】</v>
      </c>
      <c r="K86" s="12" t="str">
        <f>データ!CW6</f>
        <v>【84.27】</v>
      </c>
      <c r="L86" s="12" t="str">
        <f>データ!DH6</f>
        <v>【86.02】</v>
      </c>
      <c r="M86" s="12" t="s">
        <v>43</v>
      </c>
      <c r="N86" s="12" t="s">
        <v>43</v>
      </c>
      <c r="O86" s="12" t="str">
        <f>データ!EO6</f>
        <v>【-】</v>
      </c>
    </row>
  </sheetData>
  <sheetProtection algorithmName="SHA-512" hashValue="oZWqEkaDi9PKIRLiB6thMn63VxKBKwlZyuK5Z/rW0VceJetB3s8j2PdlON6AFACslAllVBLwSaD4D5cKIVdeJA==" saltValue="wT+9eBMyH/dvUJTE5ikZL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63819</v>
      </c>
      <c r="D6" s="19">
        <f t="shared" si="3"/>
        <v>47</v>
      </c>
      <c r="E6" s="19">
        <f t="shared" si="3"/>
        <v>18</v>
      </c>
      <c r="F6" s="19">
        <f t="shared" si="3"/>
        <v>0</v>
      </c>
      <c r="G6" s="19">
        <f t="shared" si="3"/>
        <v>0</v>
      </c>
      <c r="H6" s="19" t="str">
        <f t="shared" si="3"/>
        <v>山形県　高畠町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7.15</v>
      </c>
      <c r="Q6" s="20">
        <f t="shared" si="3"/>
        <v>100</v>
      </c>
      <c r="R6" s="20">
        <f t="shared" si="3"/>
        <v>3630</v>
      </c>
      <c r="S6" s="20">
        <f t="shared" si="3"/>
        <v>22094</v>
      </c>
      <c r="T6" s="20">
        <f t="shared" si="3"/>
        <v>180.26</v>
      </c>
      <c r="U6" s="20">
        <f t="shared" si="3"/>
        <v>122.57</v>
      </c>
      <c r="V6" s="20">
        <f t="shared" si="3"/>
        <v>1570</v>
      </c>
      <c r="W6" s="20">
        <f t="shared" si="3"/>
        <v>170.73</v>
      </c>
      <c r="X6" s="20">
        <f t="shared" si="3"/>
        <v>9.1999999999999993</v>
      </c>
      <c r="Y6" s="21">
        <f>IF(Y7="",NA(),Y7)</f>
        <v>86.95</v>
      </c>
      <c r="Z6" s="21">
        <f t="shared" ref="Z6:AH6" si="4">IF(Z7="",NA(),Z7)</f>
        <v>84.38</v>
      </c>
      <c r="AA6" s="21">
        <f t="shared" si="4"/>
        <v>93.27</v>
      </c>
      <c r="AB6" s="21">
        <f t="shared" si="4"/>
        <v>93.19</v>
      </c>
      <c r="AC6" s="21">
        <f t="shared" si="4"/>
        <v>91.07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296.89</v>
      </c>
      <c r="BL6" s="21">
        <f t="shared" si="7"/>
        <v>270.57</v>
      </c>
      <c r="BM6" s="21">
        <f t="shared" si="7"/>
        <v>294.27</v>
      </c>
      <c r="BN6" s="21">
        <f t="shared" si="7"/>
        <v>294.08999999999997</v>
      </c>
      <c r="BO6" s="21">
        <f t="shared" si="7"/>
        <v>294.08999999999997</v>
      </c>
      <c r="BP6" s="20" t="str">
        <f>IF(BP7="","",IF(BP7="-","【-】","【"&amp;SUBSTITUTE(TEXT(BP7,"#,##0.00"),"-","△")&amp;"】"))</f>
        <v>【307.39】</v>
      </c>
      <c r="BQ6" s="21">
        <f>IF(BQ7="",NA(),BQ7)</f>
        <v>67.349999999999994</v>
      </c>
      <c r="BR6" s="21">
        <f t="shared" ref="BR6:BZ6" si="8">IF(BR7="",NA(),BR7)</f>
        <v>68.62</v>
      </c>
      <c r="BS6" s="21">
        <f t="shared" si="8"/>
        <v>67.44</v>
      </c>
      <c r="BT6" s="21">
        <f t="shared" si="8"/>
        <v>64.7</v>
      </c>
      <c r="BU6" s="21">
        <f t="shared" si="8"/>
        <v>67.78</v>
      </c>
      <c r="BV6" s="21">
        <f t="shared" si="8"/>
        <v>63.06</v>
      </c>
      <c r="BW6" s="21">
        <f t="shared" si="8"/>
        <v>62.5</v>
      </c>
      <c r="BX6" s="21">
        <f t="shared" si="8"/>
        <v>60.59</v>
      </c>
      <c r="BY6" s="21">
        <f t="shared" si="8"/>
        <v>60</v>
      </c>
      <c r="BZ6" s="21">
        <f t="shared" si="8"/>
        <v>59.01</v>
      </c>
      <c r="CA6" s="20" t="str">
        <f>IF(CA7="","",IF(CA7="-","【-】","【"&amp;SUBSTITUTE(TEXT(CA7,"#,##0.00"),"-","△")&amp;"】"))</f>
        <v>【57.03】</v>
      </c>
      <c r="CB6" s="21">
        <f>IF(CB7="",NA(),CB7)</f>
        <v>273.3</v>
      </c>
      <c r="CC6" s="21">
        <f t="shared" ref="CC6:CK6" si="9">IF(CC7="",NA(),CC7)</f>
        <v>277.76</v>
      </c>
      <c r="CD6" s="21">
        <f t="shared" si="9"/>
        <v>298.08999999999997</v>
      </c>
      <c r="CE6" s="21">
        <f t="shared" si="9"/>
        <v>319.14</v>
      </c>
      <c r="CF6" s="21">
        <f t="shared" si="9"/>
        <v>318.16000000000003</v>
      </c>
      <c r="CG6" s="21">
        <f t="shared" si="9"/>
        <v>264.77</v>
      </c>
      <c r="CH6" s="21">
        <f t="shared" si="9"/>
        <v>269.33</v>
      </c>
      <c r="CI6" s="21">
        <f t="shared" si="9"/>
        <v>280.23</v>
      </c>
      <c r="CJ6" s="21">
        <f t="shared" si="9"/>
        <v>282.70999999999998</v>
      </c>
      <c r="CK6" s="21">
        <f t="shared" si="9"/>
        <v>291.82</v>
      </c>
      <c r="CL6" s="20" t="str">
        <f>IF(CL7="","",IF(CL7="-","【-】","【"&amp;SUBSTITUTE(TEXT(CL7,"#,##0.00"),"-","△")&amp;"】"))</f>
        <v>【294.83】</v>
      </c>
      <c r="CM6" s="21">
        <f>IF(CM7="",NA(),CM7)</f>
        <v>100</v>
      </c>
      <c r="CN6" s="21">
        <f t="shared" ref="CN6:CV6" si="10">IF(CN7="",NA(),CN7)</f>
        <v>100</v>
      </c>
      <c r="CO6" s="21">
        <f t="shared" si="10"/>
        <v>100</v>
      </c>
      <c r="CP6" s="21">
        <f t="shared" si="10"/>
        <v>100</v>
      </c>
      <c r="CQ6" s="21">
        <f t="shared" si="10"/>
        <v>100</v>
      </c>
      <c r="CR6" s="21">
        <f t="shared" si="10"/>
        <v>59.94</v>
      </c>
      <c r="CS6" s="21">
        <f t="shared" si="10"/>
        <v>59.64</v>
      </c>
      <c r="CT6" s="21">
        <f t="shared" si="10"/>
        <v>58.19</v>
      </c>
      <c r="CU6" s="21">
        <f t="shared" si="10"/>
        <v>56.52</v>
      </c>
      <c r="CV6" s="21">
        <f t="shared" si="10"/>
        <v>88.45</v>
      </c>
      <c r="CW6" s="20" t="str">
        <f>IF(CW7="","",IF(CW7="-","【-】","【"&amp;SUBSTITUTE(TEXT(CW7,"#,##0.00"),"-","△")&amp;"】"))</f>
        <v>【84.27】</v>
      </c>
      <c r="CX6" s="21">
        <f>IF(CX7="",NA(),CX7)</f>
        <v>100</v>
      </c>
      <c r="CY6" s="21">
        <f t="shared" ref="CY6:DG6" si="11">IF(CY7="",NA(),CY7)</f>
        <v>100</v>
      </c>
      <c r="CZ6" s="21">
        <f t="shared" si="11"/>
        <v>100</v>
      </c>
      <c r="DA6" s="21">
        <f t="shared" si="11"/>
        <v>100</v>
      </c>
      <c r="DB6" s="21">
        <f t="shared" si="11"/>
        <v>100</v>
      </c>
      <c r="DC6" s="21">
        <f t="shared" si="11"/>
        <v>89.66</v>
      </c>
      <c r="DD6" s="21">
        <f t="shared" si="11"/>
        <v>90.63</v>
      </c>
      <c r="DE6" s="21">
        <f t="shared" si="11"/>
        <v>87.8</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63819</v>
      </c>
      <c r="D7" s="23">
        <v>47</v>
      </c>
      <c r="E7" s="23">
        <v>18</v>
      </c>
      <c r="F7" s="23">
        <v>0</v>
      </c>
      <c r="G7" s="23">
        <v>0</v>
      </c>
      <c r="H7" s="23" t="s">
        <v>97</v>
      </c>
      <c r="I7" s="23" t="s">
        <v>98</v>
      </c>
      <c r="J7" s="23" t="s">
        <v>99</v>
      </c>
      <c r="K7" s="23" t="s">
        <v>100</v>
      </c>
      <c r="L7" s="23" t="s">
        <v>101</v>
      </c>
      <c r="M7" s="23" t="s">
        <v>102</v>
      </c>
      <c r="N7" s="24" t="s">
        <v>103</v>
      </c>
      <c r="O7" s="24" t="s">
        <v>104</v>
      </c>
      <c r="P7" s="24">
        <v>7.15</v>
      </c>
      <c r="Q7" s="24">
        <v>100</v>
      </c>
      <c r="R7" s="24">
        <v>3630</v>
      </c>
      <c r="S7" s="24">
        <v>22094</v>
      </c>
      <c r="T7" s="24">
        <v>180.26</v>
      </c>
      <c r="U7" s="24">
        <v>122.57</v>
      </c>
      <c r="V7" s="24">
        <v>1570</v>
      </c>
      <c r="W7" s="24">
        <v>170.73</v>
      </c>
      <c r="X7" s="24">
        <v>9.1999999999999993</v>
      </c>
      <c r="Y7" s="24">
        <v>86.95</v>
      </c>
      <c r="Z7" s="24">
        <v>84.38</v>
      </c>
      <c r="AA7" s="24">
        <v>93.27</v>
      </c>
      <c r="AB7" s="24">
        <v>93.19</v>
      </c>
      <c r="AC7" s="24">
        <v>91.07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296.89</v>
      </c>
      <c r="BL7" s="24">
        <v>270.57</v>
      </c>
      <c r="BM7" s="24">
        <v>294.27</v>
      </c>
      <c r="BN7" s="24">
        <v>294.08999999999997</v>
      </c>
      <c r="BO7" s="24">
        <v>294.08999999999997</v>
      </c>
      <c r="BP7" s="24">
        <v>307.39</v>
      </c>
      <c r="BQ7" s="24">
        <v>67.349999999999994</v>
      </c>
      <c r="BR7" s="24">
        <v>68.62</v>
      </c>
      <c r="BS7" s="24">
        <v>67.44</v>
      </c>
      <c r="BT7" s="24">
        <v>64.7</v>
      </c>
      <c r="BU7" s="24">
        <v>67.78</v>
      </c>
      <c r="BV7" s="24">
        <v>63.06</v>
      </c>
      <c r="BW7" s="24">
        <v>62.5</v>
      </c>
      <c r="BX7" s="24">
        <v>60.59</v>
      </c>
      <c r="BY7" s="24">
        <v>60</v>
      </c>
      <c r="BZ7" s="24">
        <v>59.01</v>
      </c>
      <c r="CA7" s="24">
        <v>57.03</v>
      </c>
      <c r="CB7" s="24">
        <v>273.3</v>
      </c>
      <c r="CC7" s="24">
        <v>277.76</v>
      </c>
      <c r="CD7" s="24">
        <v>298.08999999999997</v>
      </c>
      <c r="CE7" s="24">
        <v>319.14</v>
      </c>
      <c r="CF7" s="24">
        <v>318.16000000000003</v>
      </c>
      <c r="CG7" s="24">
        <v>264.77</v>
      </c>
      <c r="CH7" s="24">
        <v>269.33</v>
      </c>
      <c r="CI7" s="24">
        <v>280.23</v>
      </c>
      <c r="CJ7" s="24">
        <v>282.70999999999998</v>
      </c>
      <c r="CK7" s="24">
        <v>291.82</v>
      </c>
      <c r="CL7" s="24">
        <v>294.83</v>
      </c>
      <c r="CM7" s="24">
        <v>100</v>
      </c>
      <c r="CN7" s="24">
        <v>100</v>
      </c>
      <c r="CO7" s="24">
        <v>100</v>
      </c>
      <c r="CP7" s="24">
        <v>100</v>
      </c>
      <c r="CQ7" s="24">
        <v>100</v>
      </c>
      <c r="CR7" s="24">
        <v>59.94</v>
      </c>
      <c r="CS7" s="24">
        <v>59.64</v>
      </c>
      <c r="CT7" s="24">
        <v>58.19</v>
      </c>
      <c r="CU7" s="24">
        <v>56.52</v>
      </c>
      <c r="CV7" s="24">
        <v>88.45</v>
      </c>
      <c r="CW7" s="24">
        <v>84.27</v>
      </c>
      <c r="CX7" s="24">
        <v>100</v>
      </c>
      <c r="CY7" s="24">
        <v>100</v>
      </c>
      <c r="CZ7" s="24">
        <v>100</v>
      </c>
      <c r="DA7" s="24">
        <v>100</v>
      </c>
      <c r="DB7" s="24">
        <v>100</v>
      </c>
      <c r="DC7" s="24">
        <v>89.66</v>
      </c>
      <c r="DD7" s="24">
        <v>90.63</v>
      </c>
      <c r="DE7" s="24">
        <v>87.8</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103</v>
      </c>
      <c r="EF7" s="24" t="s">
        <v>103</v>
      </c>
      <c r="EG7" s="24" t="s">
        <v>103</v>
      </c>
      <c r="EH7" s="24" t="s">
        <v>103</v>
      </c>
      <c r="EI7" s="24" t="s">
        <v>103</v>
      </c>
      <c r="EJ7" s="24" t="s">
        <v>103</v>
      </c>
      <c r="EK7" s="24" t="s">
        <v>103</v>
      </c>
      <c r="EL7" s="24" t="s">
        <v>103</v>
      </c>
      <c r="EM7" s="24" t="s">
        <v>103</v>
      </c>
      <c r="EN7" s="24" t="s">
        <v>103</v>
      </c>
      <c r="EO7" s="24" t="s">
        <v>103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2024-01-22T07:20:39Z</cp:lastPrinted>
  <dcterms:created xsi:type="dcterms:W3CDTF">2023-12-12T02:59:38Z</dcterms:created>
  <dcterms:modified xsi:type="dcterms:W3CDTF">2024-01-22T07:20:44Z</dcterms:modified>
  <cp:category/>
</cp:coreProperties>
</file>