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52.133\共有フォルダ\総務課\財政係\08 地方公営企業会計関係\R5年度\240116【調査依頼：123 15時〆切】公営企業に係る経営比較分析表(令和４年度決算)の分析等について\02 各課より\下水道事業\"/>
    </mc:Choice>
  </mc:AlternateContent>
  <workbookProtection workbookAlgorithmName="SHA-512" workbookHashValue="vGdo0QoVi+ftuLI7hmp2Q+uupZeKHenev8mLpTjCTfKslFZnugK4L2krCCvbRiAl6cxaCY8Gi6OdhNky0wnl3Q==" workbookSaltValue="zi4iD5D7n6cKToEtv5dlnA==" workbookSpinCount="100000" lockStructure="1"/>
  <bookViews>
    <workbookView xWindow="0" yWindow="0" windowWidth="8724" windowHeight="6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<sst xmlns="http://schemas.openxmlformats.org/spreadsheetml/2006/main" count="257" uniqueCount="118">
  <si>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</si>
  <si>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</si>
  <si>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</si>
  <si>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</si>
  <si>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</si>
  <si>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</si>
  <si>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</si>
  <si>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</si>
  <si>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</si>
  <si>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</si>
  <si>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</si>
  <si>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</si>
  <si>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</si>
  <si>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</si>
  <si>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</si>
  <si>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</si>
  <si>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</si>
  <si>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</si>
  <si>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</si>
  <si>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</si>
  <si>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</si>
  <si>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</si>
  <si>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</si>
  <si>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</si>
  <si>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</si>
  <si>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</si>
  <si>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</si>
  <si>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</si>
  <si>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</si>
  <si>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</si>
  <si>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</si>
  <si>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</si>
  <si>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</si>
  <si>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</si>
  <si>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</si>
  <si>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</si>
  <si>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</si>
  <si>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</si>
  <si>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</si>
  <si>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</si>
  <si>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</si>
  <si>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</si>
  <si>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</si>
  <si>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</si>
  <si>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</si>
  <si>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</si>
  <si>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</si>
  <si>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</si>
  <si>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</si>
  <si>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</si>
  <si>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</si>
  <si>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</si>
  <si>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</si>
  <si>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</si>
  <si>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</si>
  <si>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</si>
  <si>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</si>
  <si>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</si>
  <si>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</si>
  <si>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</si>
  <si>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</si>
  <si>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</si>
  <si>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</si>
  <si>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</si>
  <si>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</si>
  <si>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</si>
  <si>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</si>
  <si>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</si>
  <si>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</si>
  <si>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</si>
  <si>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</si>
  <si>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</si>
  <si>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</si>
  <si>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</si>
  <si>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</si>
  <si>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</si>
  <si>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</si>
  <si>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</si>
  <si>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</si>
  <si>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</si>
  <si>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</si>
  <si>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</si>
  <si>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</si>
  <si>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</si>
  <si>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</si>
  <si>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</si>
  <si>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</si>
  <si>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</si>
  <si>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</si>
  <si>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</si>
  <si>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</si>
  <si>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</si>
  <si>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</si>
  <si>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</si>
  <si>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</si>
  <si>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</si>
  <si>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</si>
  <si>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</si>
  <si>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</si>
  <si>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</si>
  <si>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</si>
  <si>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</si>
  <si>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</si>
  <si>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</si>
  <si>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</si>
  <si>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</si>
  <si>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</si>
  <si>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</si>
  <si>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</si>
  <si>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</si>
  <si>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</si>
  <si>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</si>
  <si>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</si>
  <si>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"R"dd</t>
    <phoneticPr fontId="4"/>
  </si>
  <si>
    <t>←書式設定</t>
    <rPh sb="1" eb="3">
      <t>ショシキ</t>
    </rPh>
    <rPh sb="3" eb="5">
      <t>セッテイ</t>
    </rPh>
    <phoneticPr fontId="4"/>
  </si>
  <si>
    <t>　経常収支比率については、黒字収支となり、累積欠損金は発生しなかったが、健全経営を続けていくために、更なる費用の削減等に取り組む必要がある。
　流動比率については、建設改良費等に充てられた企業債の償還が大きいため類似団体平均より大幅に低い結果となっている。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汚水処理減価については、類似団体平均より低い結果となったが、流域関連公共下水道のため処理施設は無く、流域下水道管理運営負担金に大きく左右される。
　水洗化率については、類似団体平均より髙い結果となり、毎年微増となっている。</t>
    <rPh sb="1" eb="3">
      <t>ケイジョウ</t>
    </rPh>
    <rPh sb="3" eb="7">
      <t>シュウシヒリツ</t>
    </rPh>
    <rPh sb="13" eb="15">
      <t>クロジ</t>
    </rPh>
    <rPh sb="15" eb="17">
      <t>シュウシ</t>
    </rPh>
    <rPh sb="21" eb="23">
      <t>ルイセキ</t>
    </rPh>
    <rPh sb="23" eb="26">
      <t>ケッソンキン</t>
    </rPh>
    <rPh sb="27" eb="29">
      <t>ハッセイ</t>
    </rPh>
    <rPh sb="36" eb="38">
      <t>ケンゼン</t>
    </rPh>
    <rPh sb="38" eb="40">
      <t>ケイエイ</t>
    </rPh>
    <rPh sb="41" eb="42">
      <t>ツヅ</t>
    </rPh>
    <rPh sb="50" eb="51">
      <t>サラ</t>
    </rPh>
    <rPh sb="53" eb="55">
      <t>ヒヨウ</t>
    </rPh>
    <rPh sb="56" eb="58">
      <t>サクゲン</t>
    </rPh>
    <rPh sb="58" eb="59">
      <t>トウ</t>
    </rPh>
    <rPh sb="60" eb="61">
      <t>ト</t>
    </rPh>
    <rPh sb="62" eb="63">
      <t>ク</t>
    </rPh>
    <rPh sb="64" eb="66">
      <t>ヒツヨウ</t>
    </rPh>
    <rPh sb="72" eb="74">
      <t>リュウドウ</t>
    </rPh>
    <rPh sb="74" eb="76">
      <t>ヒリツ</t>
    </rPh>
    <rPh sb="82" eb="86">
      <t>ケンセツカイリョウ</t>
    </rPh>
    <rPh sb="86" eb="87">
      <t>ヒ</t>
    </rPh>
    <rPh sb="87" eb="88">
      <t>トウ</t>
    </rPh>
    <rPh sb="89" eb="90">
      <t>ア</t>
    </rPh>
    <rPh sb="94" eb="97">
      <t>キギョウサイ</t>
    </rPh>
    <rPh sb="98" eb="100">
      <t>ショウカン</t>
    </rPh>
    <rPh sb="101" eb="102">
      <t>オオ</t>
    </rPh>
    <rPh sb="106" eb="110">
      <t>ルイジダンタイ</t>
    </rPh>
    <rPh sb="110" eb="112">
      <t>ヘイキン</t>
    </rPh>
    <rPh sb="114" eb="116">
      <t>オオハバ</t>
    </rPh>
    <rPh sb="117" eb="118">
      <t>ヒク</t>
    </rPh>
    <rPh sb="119" eb="121">
      <t>ケッカ</t>
    </rPh>
    <rPh sb="130" eb="133">
      <t>キギョウサイ</t>
    </rPh>
    <rPh sb="133" eb="135">
      <t>ザンダカ</t>
    </rPh>
    <rPh sb="135" eb="136">
      <t>タイ</t>
    </rPh>
    <rPh sb="136" eb="140">
      <t>ジギョウキボ</t>
    </rPh>
    <rPh sb="140" eb="142">
      <t>ヒリツ</t>
    </rPh>
    <rPh sb="148" eb="150">
      <t>ヒリツ</t>
    </rPh>
    <rPh sb="164" eb="168">
      <t>イッパンカイケイ</t>
    </rPh>
    <rPh sb="169" eb="171">
      <t>ザイゲン</t>
    </rPh>
    <rPh sb="185" eb="188">
      <t>キギョウサイ</t>
    </rPh>
    <rPh sb="188" eb="190">
      <t>ザンダカ</t>
    </rPh>
    <rPh sb="191" eb="193">
      <t>ネンネン</t>
    </rPh>
    <rPh sb="193" eb="195">
      <t>ゲンショウ</t>
    </rPh>
    <rPh sb="202" eb="204">
      <t>ケイヒ</t>
    </rPh>
    <rPh sb="204" eb="207">
      <t>カイシュウリツ</t>
    </rPh>
    <rPh sb="213" eb="217">
      <t>ルイジダンタイ</t>
    </rPh>
    <rPh sb="217" eb="219">
      <t>ヘイキン</t>
    </rPh>
    <rPh sb="222" eb="224">
      <t>ウワマワ</t>
    </rPh>
    <rPh sb="227" eb="231">
      <t>オスイショリ</t>
    </rPh>
    <rPh sb="232" eb="233">
      <t>カカ</t>
    </rPh>
    <rPh sb="234" eb="236">
      <t>ヒヨウ</t>
    </rPh>
    <rPh sb="237" eb="240">
      <t>シヨウリョウ</t>
    </rPh>
    <rPh sb="240" eb="242">
      <t>イガイ</t>
    </rPh>
    <rPh sb="243" eb="245">
      <t>シュウニュウ</t>
    </rPh>
    <rPh sb="246" eb="247">
      <t>マカナ</t>
    </rPh>
    <rPh sb="248" eb="250">
      <t>ケッカ</t>
    </rPh>
    <rPh sb="257" eb="263">
      <t>オスイショリゲンカ</t>
    </rPh>
    <rPh sb="269" eb="273">
      <t>ルイジダンタイ</t>
    </rPh>
    <rPh sb="273" eb="275">
      <t>ヘイキン</t>
    </rPh>
    <rPh sb="277" eb="278">
      <t>ヒク</t>
    </rPh>
    <rPh sb="279" eb="281">
      <t>ケッカ</t>
    </rPh>
    <rPh sb="287" eb="291">
      <t>リュウイキカンレン</t>
    </rPh>
    <rPh sb="291" eb="293">
      <t>コウキョウ</t>
    </rPh>
    <rPh sb="293" eb="296">
      <t>ゲスイドウ</t>
    </rPh>
    <rPh sb="299" eb="303">
      <t>ショリシセツ</t>
    </rPh>
    <rPh sb="304" eb="305">
      <t>ナ</t>
    </rPh>
    <rPh sb="307" eb="312">
      <t>リュウイキゲスイドウ</t>
    </rPh>
    <rPh sb="312" eb="316">
      <t>カンリウンエイ</t>
    </rPh>
    <rPh sb="316" eb="319">
      <t>フタンキン</t>
    </rPh>
    <rPh sb="320" eb="321">
      <t>オオ</t>
    </rPh>
    <rPh sb="323" eb="325">
      <t>サユウ</t>
    </rPh>
    <rPh sb="331" eb="335">
      <t>スイセンカリツ</t>
    </rPh>
    <rPh sb="341" eb="347">
      <t>ルイジダンタイヘイキン</t>
    </rPh>
    <rPh sb="349" eb="350">
      <t>タカイ</t>
    </rPh>
    <rPh sb="351" eb="353">
      <t>ケッカ</t>
    </rPh>
    <rPh sb="357" eb="359">
      <t>マイトシ</t>
    </rPh>
    <rPh sb="359" eb="361">
      <t>ビゾウ</t>
    </rPh>
    <phoneticPr fontId="4"/>
  </si>
  <si>
    <t>　施設は管渠のみであり、平成6年から整備が開始されている。管渠については小口径の塩ビ管を使用しているため、標準耐用年数（50年）を超えるものはない。
　法定耐用年数に近い資産はほぼ無い状況のため、管渠改善等は行っていない。しかし、今後急激に耐用年数を迎える資産が増えることから、管渠の機能保持のためストックマネジメント計画の策定を今後行う予定でいる。</t>
    <phoneticPr fontId="4"/>
  </si>
  <si>
    <t>　人口減少や節水意識の向上により使用料収入の大幅な伸びが期待できない状況に加え、企業債償還金が多額のため、一般会計からの繰入金に頼らざるを得ない状況にある。
　今後の取り組みとして、更なる水洗化率の向上による使用料収入の増加や、計画的な更新工事等による費用の平準化を図る。
　また、平成31年4月より地方公営企業法を適用したことにより、経営状況・財政状況を明確化し、健全な下水道経営に努める。
　使用料の見直しについては、農業集落排水使用料との画一的な見直しが求められることから、慎重な判断が必要となる。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</si>
</sst>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A93-48FC-B612-0568E9E3F4A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c:v>
                </c:pt>
                <c:pt idx="2">
                  <c:v>0.32</c:v>
                </c:pt>
                <c:pt idx="3">
                  <c:v>0.1</c:v>
                </c:pt>
                <c:pt idx="4">
                  <c:v>0.09</c:v>
                </c:pt>
              </c:numCache>
            </c:numRef>
          </c:val>
          <c:smooth val="0"/>
          <c:extLst>
            <c:ext xmlns:c16="http://schemas.microsoft.com/office/drawing/2014/chart" uri="{C3380CC4-5D6E-409C-BE32-E72D297353CC}">
              <c16:uniqueId val="{00000001-4A93-48FC-B612-0568E9E3F4A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8EA-497F-88DF-FEC0AEFDC51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49.27</c:v>
                </c:pt>
                <c:pt idx="2">
                  <c:v>49.47</c:v>
                </c:pt>
                <c:pt idx="3">
                  <c:v>48.19</c:v>
                </c:pt>
                <c:pt idx="4">
                  <c:v>47.32</c:v>
                </c:pt>
              </c:numCache>
            </c:numRef>
          </c:val>
          <c:smooth val="0"/>
          <c:extLst>
            <c:ext xmlns:c16="http://schemas.microsoft.com/office/drawing/2014/chart" uri="{C3380CC4-5D6E-409C-BE32-E72D297353CC}">
              <c16:uniqueId val="{00000001-C8EA-497F-88DF-FEC0AEFDC51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90.52</c:v>
                </c:pt>
                <c:pt idx="2">
                  <c:v>91.19</c:v>
                </c:pt>
                <c:pt idx="3">
                  <c:v>91.82</c:v>
                </c:pt>
                <c:pt idx="4">
                  <c:v>92.17</c:v>
                </c:pt>
              </c:numCache>
            </c:numRef>
          </c:val>
          <c:extLst>
            <c:ext xmlns:c16="http://schemas.microsoft.com/office/drawing/2014/chart" uri="{C3380CC4-5D6E-409C-BE32-E72D297353CC}">
              <c16:uniqueId val="{00000000-3986-4D7B-8F0D-A42E6684A9B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83.16</c:v>
                </c:pt>
                <c:pt idx="2">
                  <c:v>82.06</c:v>
                </c:pt>
                <c:pt idx="3">
                  <c:v>82.26</c:v>
                </c:pt>
                <c:pt idx="4">
                  <c:v>81.33</c:v>
                </c:pt>
              </c:numCache>
            </c:numRef>
          </c:val>
          <c:smooth val="0"/>
          <c:extLst>
            <c:ext xmlns:c16="http://schemas.microsoft.com/office/drawing/2014/chart" uri="{C3380CC4-5D6E-409C-BE32-E72D297353CC}">
              <c16:uniqueId val="{00000001-3986-4D7B-8F0D-A42E6684A9B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103.72</c:v>
                </c:pt>
                <c:pt idx="2">
                  <c:v>106.28</c:v>
                </c:pt>
                <c:pt idx="3">
                  <c:v>105.6</c:v>
                </c:pt>
                <c:pt idx="4">
                  <c:v>103.88</c:v>
                </c:pt>
              </c:numCache>
            </c:numRef>
          </c:val>
          <c:extLst>
            <c:ext xmlns:c16="http://schemas.microsoft.com/office/drawing/2014/chart" uri="{C3380CC4-5D6E-409C-BE32-E72D297353CC}">
              <c16:uniqueId val="{00000000-F92D-4764-913C-36E48EBB0A3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109.21</c:v>
                </c:pt>
                <c:pt idx="2">
                  <c:v>107.81</c:v>
                </c:pt>
                <c:pt idx="3">
                  <c:v>107.54</c:v>
                </c:pt>
                <c:pt idx="4">
                  <c:v>107.19</c:v>
                </c:pt>
              </c:numCache>
            </c:numRef>
          </c:val>
          <c:smooth val="0"/>
          <c:extLst>
            <c:ext xmlns:c16="http://schemas.microsoft.com/office/drawing/2014/chart" uri="{C3380CC4-5D6E-409C-BE32-E72D297353CC}">
              <c16:uniqueId val="{00000001-F92D-4764-913C-36E48EBB0A3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3.09</c:v>
                </c:pt>
                <c:pt idx="2">
                  <c:v>6.12</c:v>
                </c:pt>
                <c:pt idx="3">
                  <c:v>9.09</c:v>
                </c:pt>
                <c:pt idx="4">
                  <c:v>12.06</c:v>
                </c:pt>
              </c:numCache>
            </c:numRef>
          </c:val>
          <c:extLst>
            <c:ext xmlns:c16="http://schemas.microsoft.com/office/drawing/2014/chart" uri="{C3380CC4-5D6E-409C-BE32-E72D297353CC}">
              <c16:uniqueId val="{00000000-832B-4A9B-A8B7-04EB430F762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24.1</c:v>
                </c:pt>
                <c:pt idx="2">
                  <c:v>19.93</c:v>
                </c:pt>
                <c:pt idx="3">
                  <c:v>21.94</c:v>
                </c:pt>
                <c:pt idx="4">
                  <c:v>22.89</c:v>
                </c:pt>
              </c:numCache>
            </c:numRef>
          </c:val>
          <c:smooth val="0"/>
          <c:extLst>
            <c:ext xmlns:c16="http://schemas.microsoft.com/office/drawing/2014/chart" uri="{C3380CC4-5D6E-409C-BE32-E72D297353CC}">
              <c16:uniqueId val="{00000001-832B-4A9B-A8B7-04EB430F762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8C6-4F4A-A828-5A0716E164B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D8C6-4F4A-A828-5A0716E164B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1BA-487C-A60D-8182B49A030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15.73</c:v>
                </c:pt>
                <c:pt idx="2">
                  <c:v>18.2</c:v>
                </c:pt>
                <c:pt idx="3">
                  <c:v>19.059999999999999</c:v>
                </c:pt>
                <c:pt idx="4">
                  <c:v>31.07</c:v>
                </c:pt>
              </c:numCache>
            </c:numRef>
          </c:val>
          <c:smooth val="0"/>
          <c:extLst>
            <c:ext xmlns:c16="http://schemas.microsoft.com/office/drawing/2014/chart" uri="{C3380CC4-5D6E-409C-BE32-E72D297353CC}">
              <c16:uniqueId val="{00000001-71BA-487C-A60D-8182B49A030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10.44</c:v>
                </c:pt>
                <c:pt idx="2">
                  <c:v>15.93</c:v>
                </c:pt>
                <c:pt idx="3">
                  <c:v>20.010000000000002</c:v>
                </c:pt>
                <c:pt idx="4">
                  <c:v>16.100000000000001</c:v>
                </c:pt>
              </c:numCache>
            </c:numRef>
          </c:val>
          <c:extLst>
            <c:ext xmlns:c16="http://schemas.microsoft.com/office/drawing/2014/chart" uri="{C3380CC4-5D6E-409C-BE32-E72D297353CC}">
              <c16:uniqueId val="{00000000-E9AF-4C66-82B5-0C62EDADC7E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57.26</c:v>
                </c:pt>
                <c:pt idx="2">
                  <c:v>48.56</c:v>
                </c:pt>
                <c:pt idx="3">
                  <c:v>47.58</c:v>
                </c:pt>
                <c:pt idx="4">
                  <c:v>51.09</c:v>
                </c:pt>
              </c:numCache>
            </c:numRef>
          </c:val>
          <c:smooth val="0"/>
          <c:extLst>
            <c:ext xmlns:c16="http://schemas.microsoft.com/office/drawing/2014/chart" uri="{C3380CC4-5D6E-409C-BE32-E72D297353CC}">
              <c16:uniqueId val="{00000001-E9AF-4C66-82B5-0C62EDADC7E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D54-4447-A2B1-DCE3760FD31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1130.42</c:v>
                </c:pt>
                <c:pt idx="2">
                  <c:v>1245.0999999999999</c:v>
                </c:pt>
                <c:pt idx="3">
                  <c:v>1108.8</c:v>
                </c:pt>
                <c:pt idx="4">
                  <c:v>1194.56</c:v>
                </c:pt>
              </c:numCache>
            </c:numRef>
          </c:val>
          <c:smooth val="0"/>
          <c:extLst>
            <c:ext xmlns:c16="http://schemas.microsoft.com/office/drawing/2014/chart" uri="{C3380CC4-5D6E-409C-BE32-E72D297353CC}">
              <c16:uniqueId val="{00000001-BD54-4447-A2B1-DCE3760FD31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97.27</c:v>
                </c:pt>
                <c:pt idx="2">
                  <c:v>97.43</c:v>
                </c:pt>
                <c:pt idx="3">
                  <c:v>97.53</c:v>
                </c:pt>
                <c:pt idx="4">
                  <c:v>97.06</c:v>
                </c:pt>
              </c:numCache>
            </c:numRef>
          </c:val>
          <c:extLst>
            <c:ext xmlns:c16="http://schemas.microsoft.com/office/drawing/2014/chart" uri="{C3380CC4-5D6E-409C-BE32-E72D297353CC}">
              <c16:uniqueId val="{00000000-635C-4AD5-8E29-E5B31AEFEAF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74.17</c:v>
                </c:pt>
                <c:pt idx="2">
                  <c:v>79.77</c:v>
                </c:pt>
                <c:pt idx="3">
                  <c:v>79.63</c:v>
                </c:pt>
                <c:pt idx="4">
                  <c:v>76.78</c:v>
                </c:pt>
              </c:numCache>
            </c:numRef>
          </c:val>
          <c:smooth val="0"/>
          <c:extLst>
            <c:ext xmlns:c16="http://schemas.microsoft.com/office/drawing/2014/chart" uri="{C3380CC4-5D6E-409C-BE32-E72D297353CC}">
              <c16:uniqueId val="{00000001-635C-4AD5-8E29-E5B31AEFEAF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150</c:v>
                </c:pt>
                <c:pt idx="2">
                  <c:v>150</c:v>
                </c:pt>
                <c:pt idx="3">
                  <c:v>150</c:v>
                </c:pt>
                <c:pt idx="4">
                  <c:v>150</c:v>
                </c:pt>
              </c:numCache>
            </c:numRef>
          </c:val>
          <c:extLst>
            <c:ext xmlns:c16="http://schemas.microsoft.com/office/drawing/2014/chart" uri="{C3380CC4-5D6E-409C-BE32-E72D297353CC}">
              <c16:uniqueId val="{00000000-FE7B-4B66-9805-07C31C18F82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230.95</c:v>
                </c:pt>
                <c:pt idx="2">
                  <c:v>214.56</c:v>
                </c:pt>
                <c:pt idx="3">
                  <c:v>213.66</c:v>
                </c:pt>
                <c:pt idx="4">
                  <c:v>224.31</c:v>
                </c:pt>
              </c:numCache>
            </c:numRef>
          </c:val>
          <c:smooth val="0"/>
          <c:extLst>
            <c:ext xmlns:c16="http://schemas.microsoft.com/office/drawing/2014/chart" uri="{C3380CC4-5D6E-409C-BE32-E72D297353CC}">
              <c16:uniqueId val="{00000001-FE7B-4B66-9805-07C31C18F82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E1" zoomScale="120" zoomScaleNormal="120"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8" t="str">
        <f>データ!H6</f>
        <v>山形県　庄内町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2">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Cd2</v>
      </c>
      <c r="X8" s="65"/>
      <c r="Y8" s="65"/>
      <c r="Z8" s="65"/>
      <c r="AA8" s="65"/>
      <c r="AB8" s="65"/>
      <c r="AC8" s="65"/>
      <c r="AD8" s="66" t="str">
        <f>データ!$M$6</f>
        <v>非設置</v>
      </c>
      <c r="AE8" s="66"/>
      <c r="AF8" s="66"/>
      <c r="AG8" s="66"/>
      <c r="AH8" s="66"/>
      <c r="AI8" s="66"/>
      <c r="AJ8" s="66"/>
      <c r="AK8" s="3"/>
      <c r="AL8" s="45">
        <f>データ!S6</f>
        <v>19897</v>
      </c>
      <c r="AM8" s="45"/>
      <c r="AN8" s="45"/>
      <c r="AO8" s="45"/>
      <c r="AP8" s="45"/>
      <c r="AQ8" s="45"/>
      <c r="AR8" s="45"/>
      <c r="AS8" s="45"/>
      <c r="AT8" s="46">
        <f>データ!T6</f>
        <v>249.17</v>
      </c>
      <c r="AU8" s="46"/>
      <c r="AV8" s="46"/>
      <c r="AW8" s="46"/>
      <c r="AX8" s="46"/>
      <c r="AY8" s="46"/>
      <c r="AZ8" s="46"/>
      <c r="BA8" s="46"/>
      <c r="BB8" s="46">
        <f>データ!U6</f>
        <v>79.849999999999994</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2">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2">
      <c r="A10" s="2"/>
      <c r="B10" s="46" t="str">
        <f>データ!N6</f>
        <v>-</v>
      </c>
      <c r="C10" s="46"/>
      <c r="D10" s="46"/>
      <c r="E10" s="46"/>
      <c r="F10" s="46"/>
      <c r="G10" s="46"/>
      <c r="H10" s="46"/>
      <c r="I10" s="46">
        <f>データ!O6</f>
        <v>67</v>
      </c>
      <c r="J10" s="46"/>
      <c r="K10" s="46"/>
      <c r="L10" s="46"/>
      <c r="M10" s="46"/>
      <c r="N10" s="46"/>
      <c r="O10" s="46"/>
      <c r="P10" s="46">
        <f>データ!P6</f>
        <v>52.08</v>
      </c>
      <c r="Q10" s="46"/>
      <c r="R10" s="46"/>
      <c r="S10" s="46"/>
      <c r="T10" s="46"/>
      <c r="U10" s="46"/>
      <c r="V10" s="46"/>
      <c r="W10" s="46">
        <f>データ!Q6</f>
        <v>92.05</v>
      </c>
      <c r="X10" s="46"/>
      <c r="Y10" s="46"/>
      <c r="Z10" s="46"/>
      <c r="AA10" s="46"/>
      <c r="AB10" s="46"/>
      <c r="AC10" s="46"/>
      <c r="AD10" s="45">
        <f>データ!R6</f>
        <v>3146</v>
      </c>
      <c r="AE10" s="45"/>
      <c r="AF10" s="45"/>
      <c r="AG10" s="45"/>
      <c r="AH10" s="45"/>
      <c r="AI10" s="45"/>
      <c r="AJ10" s="45"/>
      <c r="AK10" s="2"/>
      <c r="AL10" s="45">
        <f>データ!V6</f>
        <v>10293</v>
      </c>
      <c r="AM10" s="45"/>
      <c r="AN10" s="45"/>
      <c r="AO10" s="45"/>
      <c r="AP10" s="45"/>
      <c r="AQ10" s="45"/>
      <c r="AR10" s="45"/>
      <c r="AS10" s="45"/>
      <c r="AT10" s="46">
        <f>データ!W6</f>
        <v>4.4000000000000004</v>
      </c>
      <c r="AU10" s="46"/>
      <c r="AV10" s="46"/>
      <c r="AW10" s="46"/>
      <c r="AX10" s="46"/>
      <c r="AY10" s="46"/>
      <c r="AZ10" s="46"/>
      <c r="BA10" s="46"/>
      <c r="BB10" s="46">
        <f>データ!X6</f>
        <v>2339.3200000000002</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MNr+TO9No+bosDAbBvWUA/3kpCVsU9w4lHpuEnLNB4ZJ2+/L/OTcgJKNDh0k/q1EXKYj2DAkttG17KBXOF98UA==" saltValue="ChdpVC3Q2vsjfdvwP+lbc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2">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2">
      <c r="A6" s="14" t="s">
        <v>94</v>
      </c>
      <c r="B6" s="19">
        <f>B7</f>
        <v>2022</v>
      </c>
      <c r="C6" s="19">
        <f t="shared" ref="C6:X6" si="3">C7</f>
        <v>64289</v>
      </c>
      <c r="D6" s="19">
        <f t="shared" si="3"/>
        <v>46</v>
      </c>
      <c r="E6" s="19">
        <f t="shared" si="3"/>
        <v>17</v>
      </c>
      <c r="F6" s="19">
        <f t="shared" si="3"/>
        <v>1</v>
      </c>
      <c r="G6" s="19">
        <f t="shared" si="3"/>
        <v>0</v>
      </c>
      <c r="H6" s="19" t="str">
        <f t="shared" si="3"/>
        <v>山形県　庄内町</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67</v>
      </c>
      <c r="P6" s="20">
        <f t="shared" si="3"/>
        <v>52.08</v>
      </c>
      <c r="Q6" s="20">
        <f t="shared" si="3"/>
        <v>92.05</v>
      </c>
      <c r="R6" s="20">
        <f t="shared" si="3"/>
        <v>3146</v>
      </c>
      <c r="S6" s="20">
        <f t="shared" si="3"/>
        <v>19897</v>
      </c>
      <c r="T6" s="20">
        <f t="shared" si="3"/>
        <v>249.17</v>
      </c>
      <c r="U6" s="20">
        <f t="shared" si="3"/>
        <v>79.849999999999994</v>
      </c>
      <c r="V6" s="20">
        <f t="shared" si="3"/>
        <v>10293</v>
      </c>
      <c r="W6" s="20">
        <f t="shared" si="3"/>
        <v>4.4000000000000004</v>
      </c>
      <c r="X6" s="20">
        <f t="shared" si="3"/>
        <v>2339.3200000000002</v>
      </c>
      <c r="Y6" s="21" t="str">
        <f>IF(Y7="",NA(),Y7)</f>
        <v>-</v>
      </c>
      <c r="Z6" s="21">
        <f t="shared" ref="Z6:AH6" si="4">IF(Z7="",NA(),Z7)</f>
        <v>103.72</v>
      </c>
      <c r="AA6" s="21">
        <f t="shared" si="4"/>
        <v>106.28</v>
      </c>
      <c r="AB6" s="21">
        <f t="shared" si="4"/>
        <v>105.6</v>
      </c>
      <c r="AC6" s="21">
        <f t="shared" si="4"/>
        <v>103.88</v>
      </c>
      <c r="AD6" s="21" t="str">
        <f t="shared" si="4"/>
        <v>-</v>
      </c>
      <c r="AE6" s="21">
        <f t="shared" si="4"/>
        <v>109.21</v>
      </c>
      <c r="AF6" s="21">
        <f t="shared" si="4"/>
        <v>107.81</v>
      </c>
      <c r="AG6" s="21">
        <f t="shared" si="4"/>
        <v>107.54</v>
      </c>
      <c r="AH6" s="21">
        <f t="shared" si="4"/>
        <v>107.19</v>
      </c>
      <c r="AI6" s="20" t="str">
        <f>IF(AI7="","",IF(AI7="-","【-】","【"&amp;SUBSTITUTE(TEXT(AI7,"#,##0.00"),"-","△")&amp;"】"))</f>
        <v>【106.11】</v>
      </c>
      <c r="AJ6" s="21" t="str">
        <f>IF(AJ7="",NA(),AJ7)</f>
        <v>-</v>
      </c>
      <c r="AK6" s="20">
        <f t="shared" ref="AK6:AS6" si="5">IF(AK7="",NA(),AK7)</f>
        <v>0</v>
      </c>
      <c r="AL6" s="20">
        <f t="shared" si="5"/>
        <v>0</v>
      </c>
      <c r="AM6" s="20">
        <f t="shared" si="5"/>
        <v>0</v>
      </c>
      <c r="AN6" s="20">
        <f t="shared" si="5"/>
        <v>0</v>
      </c>
      <c r="AO6" s="21" t="str">
        <f t="shared" si="5"/>
        <v>-</v>
      </c>
      <c r="AP6" s="21">
        <f t="shared" si="5"/>
        <v>15.73</v>
      </c>
      <c r="AQ6" s="21">
        <f t="shared" si="5"/>
        <v>18.2</v>
      </c>
      <c r="AR6" s="21">
        <f t="shared" si="5"/>
        <v>19.059999999999999</v>
      </c>
      <c r="AS6" s="21">
        <f t="shared" si="5"/>
        <v>31.07</v>
      </c>
      <c r="AT6" s="20" t="str">
        <f>IF(AT7="","",IF(AT7="-","【-】","【"&amp;SUBSTITUTE(TEXT(AT7,"#,##0.00"),"-","△")&amp;"】"))</f>
        <v>【3.15】</v>
      </c>
      <c r="AU6" s="21" t="str">
        <f>IF(AU7="",NA(),AU7)</f>
        <v>-</v>
      </c>
      <c r="AV6" s="21">
        <f t="shared" ref="AV6:BD6" si="6">IF(AV7="",NA(),AV7)</f>
        <v>10.44</v>
      </c>
      <c r="AW6" s="21">
        <f t="shared" si="6"/>
        <v>15.93</v>
      </c>
      <c r="AX6" s="21">
        <f t="shared" si="6"/>
        <v>20.010000000000002</v>
      </c>
      <c r="AY6" s="21">
        <f t="shared" si="6"/>
        <v>16.100000000000001</v>
      </c>
      <c r="AZ6" s="21" t="str">
        <f t="shared" si="6"/>
        <v>-</v>
      </c>
      <c r="BA6" s="21">
        <f t="shared" si="6"/>
        <v>57.26</v>
      </c>
      <c r="BB6" s="21">
        <f t="shared" si="6"/>
        <v>48.56</v>
      </c>
      <c r="BC6" s="21">
        <f t="shared" si="6"/>
        <v>47.58</v>
      </c>
      <c r="BD6" s="21">
        <f t="shared" si="6"/>
        <v>51.09</v>
      </c>
      <c r="BE6" s="20" t="str">
        <f>IF(BE7="","",IF(BE7="-","【-】","【"&amp;SUBSTITUTE(TEXT(BE7,"#,##0.00"),"-","△")&amp;"】"))</f>
        <v>【73.44】</v>
      </c>
      <c r="BF6" s="21" t="str">
        <f>IF(BF7="",NA(),BF7)</f>
        <v>-</v>
      </c>
      <c r="BG6" s="20">
        <f t="shared" ref="BG6:BO6" si="7">IF(BG7="",NA(),BG7)</f>
        <v>0</v>
      </c>
      <c r="BH6" s="20">
        <f t="shared" si="7"/>
        <v>0</v>
      </c>
      <c r="BI6" s="20">
        <f t="shared" si="7"/>
        <v>0</v>
      </c>
      <c r="BJ6" s="20">
        <f t="shared" si="7"/>
        <v>0</v>
      </c>
      <c r="BK6" s="21" t="str">
        <f t="shared" si="7"/>
        <v>-</v>
      </c>
      <c r="BL6" s="21">
        <f t="shared" si="7"/>
        <v>1130.42</v>
      </c>
      <c r="BM6" s="21">
        <f t="shared" si="7"/>
        <v>1245.0999999999999</v>
      </c>
      <c r="BN6" s="21">
        <f t="shared" si="7"/>
        <v>1108.8</v>
      </c>
      <c r="BO6" s="21">
        <f t="shared" si="7"/>
        <v>1194.56</v>
      </c>
      <c r="BP6" s="20" t="str">
        <f>IF(BP7="","",IF(BP7="-","【-】","【"&amp;SUBSTITUTE(TEXT(BP7,"#,##0.00"),"-","△")&amp;"】"))</f>
        <v>【652.82】</v>
      </c>
      <c r="BQ6" s="21" t="str">
        <f>IF(BQ7="",NA(),BQ7)</f>
        <v>-</v>
      </c>
      <c r="BR6" s="21">
        <f t="shared" ref="BR6:BZ6" si="8">IF(BR7="",NA(),BR7)</f>
        <v>97.27</v>
      </c>
      <c r="BS6" s="21">
        <f t="shared" si="8"/>
        <v>97.43</v>
      </c>
      <c r="BT6" s="21">
        <f t="shared" si="8"/>
        <v>97.53</v>
      </c>
      <c r="BU6" s="21">
        <f t="shared" si="8"/>
        <v>97.06</v>
      </c>
      <c r="BV6" s="21" t="str">
        <f t="shared" si="8"/>
        <v>-</v>
      </c>
      <c r="BW6" s="21">
        <f t="shared" si="8"/>
        <v>74.17</v>
      </c>
      <c r="BX6" s="21">
        <f t="shared" si="8"/>
        <v>79.77</v>
      </c>
      <c r="BY6" s="21">
        <f t="shared" si="8"/>
        <v>79.63</v>
      </c>
      <c r="BZ6" s="21">
        <f t="shared" si="8"/>
        <v>76.78</v>
      </c>
      <c r="CA6" s="20" t="str">
        <f>IF(CA7="","",IF(CA7="-","【-】","【"&amp;SUBSTITUTE(TEXT(CA7,"#,##0.00"),"-","△")&amp;"】"))</f>
        <v>【97.61】</v>
      </c>
      <c r="CB6" s="21" t="str">
        <f>IF(CB7="",NA(),CB7)</f>
        <v>-</v>
      </c>
      <c r="CC6" s="21">
        <f t="shared" ref="CC6:CK6" si="9">IF(CC7="",NA(),CC7)</f>
        <v>150</v>
      </c>
      <c r="CD6" s="21">
        <f t="shared" si="9"/>
        <v>150</v>
      </c>
      <c r="CE6" s="21">
        <f t="shared" si="9"/>
        <v>150</v>
      </c>
      <c r="CF6" s="21">
        <f t="shared" si="9"/>
        <v>150</v>
      </c>
      <c r="CG6" s="21" t="str">
        <f t="shared" si="9"/>
        <v>-</v>
      </c>
      <c r="CH6" s="21">
        <f t="shared" si="9"/>
        <v>230.95</v>
      </c>
      <c r="CI6" s="21">
        <f t="shared" si="9"/>
        <v>214.56</v>
      </c>
      <c r="CJ6" s="21">
        <f t="shared" si="9"/>
        <v>213.66</v>
      </c>
      <c r="CK6" s="21">
        <f t="shared" si="9"/>
        <v>224.31</v>
      </c>
      <c r="CL6" s="20" t="str">
        <f>IF(CL7="","",IF(CL7="-","【-】","【"&amp;SUBSTITUTE(TEXT(CL7,"#,##0.00"),"-","△")&amp;"】"))</f>
        <v>【138.29】</v>
      </c>
      <c r="CM6" s="21" t="str">
        <f>IF(CM7="",NA(),CM7)</f>
        <v>-</v>
      </c>
      <c r="CN6" s="21" t="str">
        <f t="shared" ref="CN6:CV6" si="10">IF(CN7="",NA(),CN7)</f>
        <v>-</v>
      </c>
      <c r="CO6" s="21" t="str">
        <f t="shared" si="10"/>
        <v>-</v>
      </c>
      <c r="CP6" s="21" t="str">
        <f t="shared" si="10"/>
        <v>-</v>
      </c>
      <c r="CQ6" s="21" t="str">
        <f t="shared" si="10"/>
        <v>-</v>
      </c>
      <c r="CR6" s="21" t="str">
        <f t="shared" si="10"/>
        <v>-</v>
      </c>
      <c r="CS6" s="21">
        <f t="shared" si="10"/>
        <v>49.27</v>
      </c>
      <c r="CT6" s="21">
        <f t="shared" si="10"/>
        <v>49.47</v>
      </c>
      <c r="CU6" s="21">
        <f t="shared" si="10"/>
        <v>48.19</v>
      </c>
      <c r="CV6" s="21">
        <f t="shared" si="10"/>
        <v>47.32</v>
      </c>
      <c r="CW6" s="20" t="str">
        <f>IF(CW7="","",IF(CW7="-","【-】","【"&amp;SUBSTITUTE(TEXT(CW7,"#,##0.00"),"-","△")&amp;"】"))</f>
        <v>【59.10】</v>
      </c>
      <c r="CX6" s="21" t="str">
        <f>IF(CX7="",NA(),CX7)</f>
        <v>-</v>
      </c>
      <c r="CY6" s="21">
        <f t="shared" ref="CY6:DG6" si="11">IF(CY7="",NA(),CY7)</f>
        <v>90.52</v>
      </c>
      <c r="CZ6" s="21">
        <f t="shared" si="11"/>
        <v>91.19</v>
      </c>
      <c r="DA6" s="21">
        <f t="shared" si="11"/>
        <v>91.82</v>
      </c>
      <c r="DB6" s="21">
        <f t="shared" si="11"/>
        <v>92.17</v>
      </c>
      <c r="DC6" s="21" t="str">
        <f t="shared" si="11"/>
        <v>-</v>
      </c>
      <c r="DD6" s="21">
        <f t="shared" si="11"/>
        <v>83.16</v>
      </c>
      <c r="DE6" s="21">
        <f t="shared" si="11"/>
        <v>82.06</v>
      </c>
      <c r="DF6" s="21">
        <f t="shared" si="11"/>
        <v>82.26</v>
      </c>
      <c r="DG6" s="21">
        <f t="shared" si="11"/>
        <v>81.33</v>
      </c>
      <c r="DH6" s="20" t="str">
        <f>IF(DH7="","",IF(DH7="-","【-】","【"&amp;SUBSTITUTE(TEXT(DH7,"#,##0.00"),"-","△")&amp;"】"))</f>
        <v>【95.82】</v>
      </c>
      <c r="DI6" s="21" t="str">
        <f>IF(DI7="",NA(),DI7)</f>
        <v>-</v>
      </c>
      <c r="DJ6" s="21">
        <f t="shared" ref="DJ6:DR6" si="12">IF(DJ7="",NA(),DJ7)</f>
        <v>3.09</v>
      </c>
      <c r="DK6" s="21">
        <f t="shared" si="12"/>
        <v>6.12</v>
      </c>
      <c r="DL6" s="21">
        <f t="shared" si="12"/>
        <v>9.09</v>
      </c>
      <c r="DM6" s="21">
        <f t="shared" si="12"/>
        <v>12.06</v>
      </c>
      <c r="DN6" s="21" t="str">
        <f t="shared" si="12"/>
        <v>-</v>
      </c>
      <c r="DO6" s="21">
        <f t="shared" si="12"/>
        <v>24.1</v>
      </c>
      <c r="DP6" s="21">
        <f t="shared" si="12"/>
        <v>19.93</v>
      </c>
      <c r="DQ6" s="21">
        <f t="shared" si="12"/>
        <v>21.94</v>
      </c>
      <c r="DR6" s="21">
        <f t="shared" si="12"/>
        <v>22.89</v>
      </c>
      <c r="DS6" s="20" t="str">
        <f>IF(DS7="","",IF(DS7="-","【-】","【"&amp;SUBSTITUTE(TEXT(DS7,"#,##0.00"),"-","△")&amp;"】"))</f>
        <v>【39.74】</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【7.62】</v>
      </c>
      <c r="EE6" s="21" t="str">
        <f>IF(EE7="",NA(),EE7)</f>
        <v>-</v>
      </c>
      <c r="EF6" s="20">
        <f t="shared" ref="EF6:EN6" si="14">IF(EF7="",NA(),EF7)</f>
        <v>0</v>
      </c>
      <c r="EG6" s="20">
        <f t="shared" si="14"/>
        <v>0</v>
      </c>
      <c r="EH6" s="20">
        <f t="shared" si="14"/>
        <v>0</v>
      </c>
      <c r="EI6" s="20">
        <f t="shared" si="14"/>
        <v>0</v>
      </c>
      <c r="EJ6" s="21" t="str">
        <f t="shared" si="14"/>
        <v>-</v>
      </c>
      <c r="EK6" s="21">
        <f t="shared" si="14"/>
        <v>0.1</v>
      </c>
      <c r="EL6" s="21">
        <f t="shared" si="14"/>
        <v>0.32</v>
      </c>
      <c r="EM6" s="21">
        <f t="shared" si="14"/>
        <v>0.1</v>
      </c>
      <c r="EN6" s="21">
        <f t="shared" si="14"/>
        <v>0.09</v>
      </c>
      <c r="EO6" s="20" t="str">
        <f>IF(EO7="","",IF(EO7="-","【-】","【"&amp;SUBSTITUTE(TEXT(EO7,"#,##0.00"),"-","△")&amp;"】"))</f>
        <v>【0.23】</v>
      </c>
    </row>
    <row r="7" spans="1:148" s="22" customFormat="1" x14ac:dyDescent="0.2">
      <c r="A7" s="14"/>
      <c r="B7" s="23">
        <v>2022</v>
      </c>
      <c r="C7" s="23">
        <v>64289</v>
      </c>
      <c r="D7" s="23">
        <v>46</v>
      </c>
      <c r="E7" s="23">
        <v>17</v>
      </c>
      <c r="F7" s="23">
        <v>1</v>
      </c>
      <c r="G7" s="23">
        <v>0</v>
      </c>
      <c r="H7" s="23" t="s">
        <v>95</v>
      </c>
      <c r="I7" s="23" t="s">
        <v>96</v>
      </c>
      <c r="J7" s="23" t="s">
        <v>97</v>
      </c>
      <c r="K7" s="23" t="s">
        <v>98</v>
      </c>
      <c r="L7" s="23" t="s">
        <v>99</v>
      </c>
      <c r="M7" s="23" t="s">
        <v>100</v>
      </c>
      <c r="N7" s="24" t="s">
        <v>101</v>
      </c>
      <c r="O7" s="24">
        <v>67</v>
      </c>
      <c r="P7" s="24">
        <v>52.08</v>
      </c>
      <c r="Q7" s="24">
        <v>92.05</v>
      </c>
      <c r="R7" s="24">
        <v>3146</v>
      </c>
      <c r="S7" s="24">
        <v>19897</v>
      </c>
      <c r="T7" s="24">
        <v>249.17</v>
      </c>
      <c r="U7" s="24">
        <v>79.849999999999994</v>
      </c>
      <c r="V7" s="24">
        <v>10293</v>
      </c>
      <c r="W7" s="24">
        <v>4.4000000000000004</v>
      </c>
      <c r="X7" s="24">
        <v>2339.3200000000002</v>
      </c>
      <c r="Y7" s="24" t="s">
        <v>101</v>
      </c>
      <c r="Z7" s="24">
        <v>103.72</v>
      </c>
      <c r="AA7" s="24">
        <v>106.28</v>
      </c>
      <c r="AB7" s="24">
        <v>105.6</v>
      </c>
      <c r="AC7" s="24">
        <v>103.88</v>
      </c>
      <c r="AD7" s="24" t="s">
        <v>101</v>
      </c>
      <c r="AE7" s="24">
        <v>109.21</v>
      </c>
      <c r="AF7" s="24">
        <v>107.81</v>
      </c>
      <c r="AG7" s="24">
        <v>107.54</v>
      </c>
      <c r="AH7" s="24">
        <v>107.19</v>
      </c>
      <c r="AI7" s="24">
        <v>106.11</v>
      </c>
      <c r="AJ7" s="24" t="s">
        <v>101</v>
      </c>
      <c r="AK7" s="24">
        <v>0</v>
      </c>
      <c r="AL7" s="24">
        <v>0</v>
      </c>
      <c r="AM7" s="24">
        <v>0</v>
      </c>
      <c r="AN7" s="24">
        <v>0</v>
      </c>
      <c r="AO7" s="24" t="s">
        <v>101</v>
      </c>
      <c r="AP7" s="24">
        <v>15.73</v>
      </c>
      <c r="AQ7" s="24">
        <v>18.2</v>
      </c>
      <c r="AR7" s="24">
        <v>19.059999999999999</v>
      </c>
      <c r="AS7" s="24">
        <v>31.07</v>
      </c>
      <c r="AT7" s="24">
        <v>3.15</v>
      </c>
      <c r="AU7" s="24" t="s">
        <v>101</v>
      </c>
      <c r="AV7" s="24">
        <v>10.44</v>
      </c>
      <c r="AW7" s="24">
        <v>15.93</v>
      </c>
      <c r="AX7" s="24">
        <v>20.010000000000002</v>
      </c>
      <c r="AY7" s="24">
        <v>16.100000000000001</v>
      </c>
      <c r="AZ7" s="24" t="s">
        <v>101</v>
      </c>
      <c r="BA7" s="24">
        <v>57.26</v>
      </c>
      <c r="BB7" s="24">
        <v>48.56</v>
      </c>
      <c r="BC7" s="24">
        <v>47.58</v>
      </c>
      <c r="BD7" s="24">
        <v>51.09</v>
      </c>
      <c r="BE7" s="24">
        <v>73.44</v>
      </c>
      <c r="BF7" s="24" t="s">
        <v>101</v>
      </c>
      <c r="BG7" s="24">
        <v>0</v>
      </c>
      <c r="BH7" s="24">
        <v>0</v>
      </c>
      <c r="BI7" s="24">
        <v>0</v>
      </c>
      <c r="BJ7" s="24">
        <v>0</v>
      </c>
      <c r="BK7" s="24" t="s">
        <v>101</v>
      </c>
      <c r="BL7" s="24">
        <v>1130.42</v>
      </c>
      <c r="BM7" s="24">
        <v>1245.0999999999999</v>
      </c>
      <c r="BN7" s="24">
        <v>1108.8</v>
      </c>
      <c r="BO7" s="24">
        <v>1194.56</v>
      </c>
      <c r="BP7" s="24">
        <v>652.82000000000005</v>
      </c>
      <c r="BQ7" s="24" t="s">
        <v>101</v>
      </c>
      <c r="BR7" s="24">
        <v>97.27</v>
      </c>
      <c r="BS7" s="24">
        <v>97.43</v>
      </c>
      <c r="BT7" s="24">
        <v>97.53</v>
      </c>
      <c r="BU7" s="24">
        <v>97.06</v>
      </c>
      <c r="BV7" s="24" t="s">
        <v>101</v>
      </c>
      <c r="BW7" s="24">
        <v>74.17</v>
      </c>
      <c r="BX7" s="24">
        <v>79.77</v>
      </c>
      <c r="BY7" s="24">
        <v>79.63</v>
      </c>
      <c r="BZ7" s="24">
        <v>76.78</v>
      </c>
      <c r="CA7" s="24">
        <v>97.61</v>
      </c>
      <c r="CB7" s="24" t="s">
        <v>101</v>
      </c>
      <c r="CC7" s="24">
        <v>150</v>
      </c>
      <c r="CD7" s="24">
        <v>150</v>
      </c>
      <c r="CE7" s="24">
        <v>150</v>
      </c>
      <c r="CF7" s="24">
        <v>150</v>
      </c>
      <c r="CG7" s="24" t="s">
        <v>101</v>
      </c>
      <c r="CH7" s="24">
        <v>230.95</v>
      </c>
      <c r="CI7" s="24">
        <v>214.56</v>
      </c>
      <c r="CJ7" s="24">
        <v>213.66</v>
      </c>
      <c r="CK7" s="24">
        <v>224.31</v>
      </c>
      <c r="CL7" s="24">
        <v>138.29</v>
      </c>
      <c r="CM7" s="24" t="s">
        <v>101</v>
      </c>
      <c r="CN7" s="24" t="s">
        <v>101</v>
      </c>
      <c r="CO7" s="24" t="s">
        <v>101</v>
      </c>
      <c r="CP7" s="24" t="s">
        <v>101</v>
      </c>
      <c r="CQ7" s="24" t="s">
        <v>101</v>
      </c>
      <c r="CR7" s="24" t="s">
        <v>101</v>
      </c>
      <c r="CS7" s="24">
        <v>49.27</v>
      </c>
      <c r="CT7" s="24">
        <v>49.47</v>
      </c>
      <c r="CU7" s="24">
        <v>48.19</v>
      </c>
      <c r="CV7" s="24">
        <v>47.32</v>
      </c>
      <c r="CW7" s="24">
        <v>59.1</v>
      </c>
      <c r="CX7" s="24" t="s">
        <v>101</v>
      </c>
      <c r="CY7" s="24">
        <v>90.52</v>
      </c>
      <c r="CZ7" s="24">
        <v>91.19</v>
      </c>
      <c r="DA7" s="24">
        <v>91.82</v>
      </c>
      <c r="DB7" s="24">
        <v>92.17</v>
      </c>
      <c r="DC7" s="24" t="s">
        <v>101</v>
      </c>
      <c r="DD7" s="24">
        <v>83.16</v>
      </c>
      <c r="DE7" s="24">
        <v>82.06</v>
      </c>
      <c r="DF7" s="24">
        <v>82.26</v>
      </c>
      <c r="DG7" s="24">
        <v>81.33</v>
      </c>
      <c r="DH7" s="24">
        <v>95.82</v>
      </c>
      <c r="DI7" s="24" t="s">
        <v>101</v>
      </c>
      <c r="DJ7" s="24">
        <v>3.09</v>
      </c>
      <c r="DK7" s="24">
        <v>6.12</v>
      </c>
      <c r="DL7" s="24">
        <v>9.09</v>
      </c>
      <c r="DM7" s="24">
        <v>12.06</v>
      </c>
      <c r="DN7" s="24" t="s">
        <v>101</v>
      </c>
      <c r="DO7" s="24">
        <v>24.1</v>
      </c>
      <c r="DP7" s="24">
        <v>19.93</v>
      </c>
      <c r="DQ7" s="24">
        <v>21.94</v>
      </c>
      <c r="DR7" s="24">
        <v>22.89</v>
      </c>
      <c r="DS7" s="24">
        <v>39.74</v>
      </c>
      <c r="DT7" s="24" t="s">
        <v>101</v>
      </c>
      <c r="DU7" s="24">
        <v>0</v>
      </c>
      <c r="DV7" s="24">
        <v>0</v>
      </c>
      <c r="DW7" s="24">
        <v>0</v>
      </c>
      <c r="DX7" s="24">
        <v>0</v>
      </c>
      <c r="DY7" s="24" t="s">
        <v>101</v>
      </c>
      <c r="DZ7" s="24">
        <v>0</v>
      </c>
      <c r="EA7" s="24">
        <v>0</v>
      </c>
      <c r="EB7" s="24">
        <v>0</v>
      </c>
      <c r="EC7" s="24">
        <v>0</v>
      </c>
      <c r="ED7" s="24">
        <v>7.62</v>
      </c>
      <c r="EE7" s="24" t="s">
        <v>101</v>
      </c>
      <c r="EF7" s="24">
        <v>0</v>
      </c>
      <c r="EG7" s="24">
        <v>0</v>
      </c>
      <c r="EH7" s="24">
        <v>0</v>
      </c>
      <c r="EI7" s="24">
        <v>0</v>
      </c>
      <c r="EJ7" s="24" t="s">
        <v>101</v>
      </c>
      <c r="EK7" s="24">
        <v>0.1</v>
      </c>
      <c r="EL7" s="24">
        <v>0.32</v>
      </c>
      <c r="EM7" s="24">
        <v>0.1</v>
      </c>
      <c r="EN7" s="24">
        <v>0.09</v>
      </c>
      <c r="EO7" s="24">
        <v>0.23</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2">
      <c r="B11">
        <v>4</v>
      </c>
      <c r="C11">
        <v>3</v>
      </c>
      <c r="D11">
        <v>2</v>
      </c>
      <c r="E11">
        <v>1</v>
      </c>
      <c r="F11">
        <v>0</v>
      </c>
      <c r="G11" t="s">
        <v>107</v>
      </c>
    </row>
    <row r="12" spans="1:148" x14ac:dyDescent="0.2">
      <c r="B12">
        <v>1</v>
      </c>
      <c r="C12">
        <v>1</v>
      </c>
      <c r="D12">
        <v>2</v>
      </c>
      <c r="E12">
        <v>3</v>
      </c>
      <c r="F12">
        <v>4</v>
      </c>
      <c r="G12" t="s">
        <v>108</v>
      </c>
    </row>
    <row r="13" spans="1:148" x14ac:dyDescent="0.2">
      <c r="B13" t="s">
        <v>109</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