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総務課\財政管理係\D0 財政庶務\03 財政公表\01 財政状況公表\財政状況資料集\R4 財政状況資料集\"/>
    </mc:Choice>
  </mc:AlternateContent>
  <xr:revisionPtr revIDLastSave="0" documentId="13_ncr:1_{A29D767F-CA3E-4CE9-9717-C69FC1ADA63A}"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U63" i="12"/>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<sst xmlns="http://schemas.openxmlformats.org/spreadsheetml/2006/main" count="1112" uniqueCount="587">
  <si>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</si>
  <si>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</si>
  <si>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</si>
  <si>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</si>
  <si>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</si>
  <si>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</si>
  <si>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</si>
  <si>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</si>
  <si>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</si>
  <si>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</si>
  <si>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</si>
  <si>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</si>
  <si>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</si>
  <si>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</si>
  <si>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</si>
  <si>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</si>
  <si>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</si>
  <si>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</si>
  <si>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</si>
  <si>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</si>
  <si>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</si>
  <si>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</si>
  <si>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</si>
  <si>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</si>
  <si>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</si>
  <si>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</si>
  <si>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</si>
  <si>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</si>
  <si>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</si>
  <si>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</si>
  <si>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</si>
  <si>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</si>
  <si>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</si>
  <si>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</si>
  <si>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</si>
  <si>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</si>
  <si>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</si>
  <si>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</si>
  <si>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</si>
  <si>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</si>
  <si>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</si>
  <si>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</si>
  <si>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</si>
  <si>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</si>
  <si>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</si>
  <si>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</si>
  <si>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</si>
  <si>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</si>
  <si>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</si>
  <si>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</si>
  <si>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</si>
  <si>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</si>
  <si>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</si>
  <si>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</si>
  <si>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</si>
  <si>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</si>
  <si>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</si>
  <si>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</si>
  <si>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</si>
  <si>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</si>
  <si>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</si>
  <si>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</si>
  <si>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</si>
  <si>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</si>
  <si>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</si>
  <si>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</si>
  <si>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</si>
  <si>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</si>
  <si>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</si>
  <si>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</si>
  <si>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</si>
  <si>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</si>
  <si>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</si>
  <si>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</si>
  <si>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</si>
  <si>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</si>
  <si>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</si>
  <si>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</si>
  <si>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</si>
  <si>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</si>
  <si>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</si>
  <si>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</si>
  <si>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</si>
  <si>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</si>
  <si>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</si>
  <si>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</si>
  <si>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</si>
  <si>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</si>
  <si>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</si>
  <si>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</si>
  <si>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</si>
  <si>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</si>
  <si>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</si>
  <si>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</si>
  <si>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</si>
  <si>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</si>
  <si>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</si>
  <si>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</si>
  <si>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</si>
  <si>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</si>
  <si>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</si>
  <si>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</si>
  <si>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</si>
  <si>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</si>
  <si>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</si>
  <si>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</si>
  <si>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</si>
  <si>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</si>
  <si>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</si>
  <si>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</si>
  <si>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</si>
  <si>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</si>
  <si>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</si>
  <si>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</si>
  <si>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</si>
  <si>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</si>
  <si>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</si>
  <si>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</si>
  <si>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</si>
  <si>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</si>
  <si>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</si>
  <si>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</si>
  <si>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</si>
  <si>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</si>
  <si>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</si>
  <si>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</si>
  <si>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</si>
  <si>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</si>
  <si>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</si>
  <si>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</si>
  <si>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</si>
  <si>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</si>
  <si>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</si>
  <si>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</si>
  <si>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</si>
  <si>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</si>
  <si>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</si>
  <si>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</si>
  <si>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</si>
  <si>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</si>
  <si>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</si>
  <si>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</si>
  <si>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</si>
  <si>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</si>
  <si>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</si>
  <si>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</si>
  <si>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</si>
  <si>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</si>
  <si>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</si>
  <si>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</si>
  <si>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</si>
  <si>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</si>
  <si>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</si>
  <si>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</si>
  <si>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</si>
  <si>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</si>
  <si>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</si>
  <si>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</si>
  <si>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</si>
  <si>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</si>
  <si>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</si>
  <si>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</si>
  <si>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</si>
  <si>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</si>
  <si>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</si>
  <si>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</si>
  <si>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</si>
  <si>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</si>
  <si>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</si>
  <si>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</si>
  <si>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</si>
  <si>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</si>
  <si>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</si>
  <si>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</si>
  <si>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</si>
  <si>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</si>
  <si>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</si>
  <si>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</si>
  <si>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</si>
  <si>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</si>
  <si>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</si>
  <si>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</si>
  <si>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</si>
  <si>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</si>
  <si>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</si>
  <si>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</si>
  <si>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</si>
  <si>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</si>
  <si>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</si>
  <si>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</si>
  <si>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</si>
  <si>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</si>
  <si>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</si>
  <si>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</si>
  <si>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</si>
  <si>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</si>
  <si>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</si>
  <si>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</si>
  <si>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</si>
  <si>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</si>
  <si>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</si>
  <si>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</si>
  <si>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</si>
  <si>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</si>
  <si>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</si>
  <si>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</si>
  <si>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</si>
  <si>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</si>
  <si>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</si>
  <si>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</si>
  <si>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</si>
  <si>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</si>
  <si>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</si>
  <si>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</si>
  <si>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</si>
  <si>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</si>
  <si>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</si>
  <si>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</si>
  <si>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山形県山辺町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</si>
  <si>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</si>
  <si>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</si>
  <si>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</si>
  <si>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</si>
  <si>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</si>
  <si>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</si>
  <si>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</si>
  <si>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</si>
  <si>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</si>
  <si>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</si>
  <si>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</si>
  <si>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</si>
  <si>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</si>
  <si>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</si>
  <si>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</si>
  <si>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</si>
  <si>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</si>
  <si>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</si>
  <si>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</si>
  <si>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</si>
  <si>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</si>
  <si>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</si>
  <si>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</si>
  <si>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</si>
  <si>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</si>
  <si>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</si>
  <si>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</si>
  <si>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</si>
  <si>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</si>
  <si>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</si>
  <si>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</si>
  <si>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</si>
  <si>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</si>
  <si>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</si>
  <si>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</si>
  <si>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</si>
  <si>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</si>
  <si>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</si>
  <si>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</si>
  <si>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</si>
  <si>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</si>
  <si>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</si>
  <si>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</si>
  <si>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</si>
  <si>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</si>
  <si>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</si>
  <si>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</si>
  <si>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</si>
  <si>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</si>
  <si>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</si>
  <si>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</si>
  <si>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</si>
  <si>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</si>
  <si>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</si>
  <si>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</si>
  <si>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</si>
  <si>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</si>
  <si>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</si>
  <si>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</si>
  <si>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</si>
  <si>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</si>
  <si>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</si>
  <si>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</si>
  <si>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</si>
  <si>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</si>
  <si>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</si>
  <si>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</si>
  <si>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</si>
  <si>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</si>
  <si>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</si>
  <si>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</si>
  <si>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</si>
  <si>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</si>
  <si>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</si>
  <si>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</si>
  <si>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</si>
  <si>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</si>
  <si>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</si>
  <si>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</si>
  <si>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</si>
  <si>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</si>
  <si>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</si>
  <si>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</si>
  <si>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</si>
  <si>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</si>
  <si>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</si>
  <si>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</si>
  <si>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</si>
  <si>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</si>
  <si>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</si>
  <si>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</si>
  <si>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</si>
  <si>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</si>
  <si>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</si>
  <si>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</si>
  <si>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</si>
  <si>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</si>
  <si>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</si>
  <si>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</si>
  <si>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</si>
  <si>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</si>
  <si>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</si>
  <si>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</si>
  <si>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</si>
  <si>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</si>
  <si>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</si>
  <si>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</si>
  <si>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</si>
  <si>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</si>
  <si>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</si>
  <si>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</si>
  <si>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</si>
  <si>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</si>
  <si>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</si>
  <si>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</si>
  <si>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</si>
  <si>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</si>
  <si>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</si>
  <si>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</si>
  <si>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</si>
  <si>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</si>
  <si>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</si>
  <si>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</si>
  <si>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</si>
  <si>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</si>
  <si>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</si>
  <si>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</si>
  <si>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</si>
  <si>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</si>
  <si>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</si>
  <si>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</si>
  <si>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</si>
  <si>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</si>
  <si>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</si>
  <si>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</si>
  <si>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</si>
  <si>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</si>
  <si>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</si>
  <si>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</si>
  <si>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</si>
  <si>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</si>
  <si>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</si>
  <si>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</si>
  <si>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</si>
  <si>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</si>
  <si>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</si>
  <si>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</si>
  <si>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</si>
  <si>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</si>
  <si>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</si>
  <si>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</si>
  <si>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</si>
  <si>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山形県山辺町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</si>
  <si>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</si>
  <si>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</si>
  <si>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</si>
  <si>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</si>
  <si>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</si>
  <si>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</si>
  <si>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</si>
  <si>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</si>
  <si>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</si>
  <si>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</si>
  <si>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</si>
  <si>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</si>
  <si>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</si>
  <si>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</si>
  <si>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</si>
  <si>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</si>
  <si>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</si>
  <si>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</si>
  <si>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</si>
  <si>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</si>
  <si>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</si>
  <si>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</si>
  <si>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</si>
  <si>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</si>
  <si>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</si>
  <si>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</si>
  <si>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</si>
  <si>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</si>
  <si>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</si>
  <si>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</si>
  <si>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</si>
  <si>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</si>
  <si>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</si>
  <si>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山辺町国民健康保険特別会計</t>
    <phoneticPr fontId="5"/>
  </si>
  <si>
    <t>山辺町介護保険特別会計（保険事業）</t>
    <phoneticPr fontId="5"/>
  </si>
  <si>
    <t>山辺町後期高齢者医療特別会計</t>
    <phoneticPr fontId="5"/>
  </si>
  <si>
    <t>山辺町公共下水道事業会計</t>
    <phoneticPr fontId="5"/>
  </si>
  <si>
    <t>法適用企業</t>
    <phoneticPr fontId="5"/>
  </si>
  <si>
    <t>山辺町簡易水道事業会計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</si>
  <si>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</si>
  <si>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</si>
  <si>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</si>
  <si>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</si>
  <si>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</si>
  <si>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</si>
  <si>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</si>
  <si>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</si>
  <si>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</si>
  <si>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</si>
  <si>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</si>
  <si>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</si>
  <si>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</si>
  <si>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</si>
  <si>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</si>
  <si>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</si>
  <si>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</si>
  <si>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</si>
  <si>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</si>
  <si>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</si>
  <si>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</si>
  <si>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</si>
  <si>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</si>
  <si>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</si>
  <si>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</si>
  <si>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</si>
  <si>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</si>
  <si>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</si>
  <si>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</si>
  <si>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</si>
  <si>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</si>
  <si>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</si>
  <si>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</si>
  <si>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</si>
  <si>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</si>
  <si>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</si>
  <si>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</si>
  <si>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</si>
  <si>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</si>
  <si>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</si>
  <si>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</si>
  <si>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</si>
  <si>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</si>
  <si>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</si>
  <si>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</si>
  <si>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</si>
  <si>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</si>
  <si>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</si>
  <si>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</si>
  <si>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</si>
  <si>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</si>
  <si>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</si>
  <si>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</si>
  <si>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</si>
  <si>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</si>
  <si>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</si>
  <si>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</si>
  <si>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山辺町簡易水道事業会計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</si>
  <si>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</si>
  <si>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</si>
  <si>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</si>
  <si>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</si>
  <si>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</si>
  <si>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</si>
  <si>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</si>
  <si>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</si>
  <si>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</si>
  <si>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</si>
  <si>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</si>
  <si>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</si>
  <si>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</si>
  <si>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</si>
  <si>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</si>
  <si>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</si>
  <si>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</si>
  <si>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</si>
  <si>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</si>
  <si>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</si>
  <si>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</si>
  <si>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</si>
  <si>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</si>
  <si>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</si>
  <si>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</si>
  <si>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</si>
  <si>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</si>
  <si>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</si>
  <si>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</si>
  <si>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</si>
  <si>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</si>
  <si>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</si>
  <si>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</si>
  <si>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</si>
  <si>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</si>
  <si>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</si>
  <si>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</si>
  <si>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</si>
  <si>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</si>
  <si>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</si>
  <si>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</si>
  <si>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</si>
  <si>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</si>
  <si>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</si>
  <si>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</si>
  <si>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</si>
  <si>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</si>
  <si>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</si>
  <si>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</si>
  <si>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</si>
  <si>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</si>
  <si>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</si>
  <si>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</si>
  <si>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</si>
  <si>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</si>
  <si>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</si>
  <si>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</si>
  <si>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</si>
  <si>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</si>
  <si>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</si>
  <si>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</si>
  <si>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</si>
  <si>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</si>
  <si>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</si>
  <si>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</si>
  <si>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</si>
  <si>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</si>
  <si>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</si>
  <si>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</si>
  <si>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</si>
  <si>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</si>
  <si>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</si>
  <si>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</si>
  <si>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</si>
  <si>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</si>
  <si>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</si>
  <si>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</si>
  <si>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</si>
  <si>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</si>
  <si>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</si>
  <si>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</si>
  <si>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</si>
  <si>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</si>
  <si>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</si>
  <si>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</si>
  <si>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0.33</t>
  </si>
  <si>
    <t>一般会計</t>
  </si>
  <si>
    <t>山辺町介護保険特別会計（保険事業）</t>
  </si>
  <si>
    <t>山辺町公共下水道事業会計</t>
  </si>
  <si>
    <t>山辺町国民健康保険特別会計</t>
  </si>
  <si>
    <t>山辺町簡易水道事業会計</t>
  </si>
  <si>
    <t>山辺町後期高齢者医療特別会計</t>
  </si>
  <si>
    <t>▲ 0.06</t>
  </si>
  <si>
    <t>▲ 0.17</t>
  </si>
  <si>
    <t>その他会計（赤字）</t>
  </si>
  <si>
    <t>▲ 0.10</t>
  </si>
  <si>
    <t>その他会計（黒字）</t>
  </si>
  <si>
    <t>（百万円）</t>
    <phoneticPr fontId="5"/>
  </si>
  <si>
    <t>H30</t>
    <phoneticPr fontId="5"/>
  </si>
  <si>
    <t>R01</t>
    <phoneticPr fontId="5"/>
  </si>
  <si>
    <t>R02</t>
    <phoneticPr fontId="5"/>
  </si>
  <si>
    <t>R03</t>
    <phoneticPr fontId="5"/>
  </si>
  <si>
    <t>R04</t>
    <phoneticPr fontId="5"/>
  </si>
  <si>
    <t>-</t>
    <phoneticPr fontId="2"/>
  </si>
  <si>
    <t>山形県消防補償等組合</t>
    <rPh sb="0" eb="3">
      <t>ヤマガタケン</t>
    </rPh>
    <rPh sb="3" eb="5">
      <t>ショウボウ</t>
    </rPh>
    <rPh sb="5" eb="7">
      <t>ホショウ</t>
    </rPh>
    <rPh sb="7" eb="8">
      <t>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</si>
  <si>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</si>
  <si>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</si>
  <si>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山形広域環境事務組合</t>
    <rPh sb="0" eb="2">
      <t>ヤマガタ</t>
    </rPh>
    <rPh sb="2" eb="4">
      <t>コウイキ</t>
    </rPh>
    <rPh sb="4" eb="6">
      <t>カンキョウ</t>
    </rPh>
    <rPh sb="6" eb="8">
      <t>ジム</t>
    </rPh>
    <rPh sb="8" eb="10">
      <t>クミアイ</t>
    </rPh>
    <phoneticPr fontId="5"/>
  </si>
  <si>
    <t>山形県市町村交通災害共済組合</t>
    <rPh sb="0" eb="3">
      <t>ヤマガタケン</t>
    </rPh>
    <rPh sb="3" eb="6">
      <t>シチョウソン</t>
    </rPh>
    <rPh sb="6" eb="8">
      <t>コウツウ</t>
    </rPh>
    <rPh sb="8" eb="10">
      <t>サイガイ</t>
    </rPh>
    <rPh sb="10" eb="12">
      <t>キョウサイ</t>
    </rPh>
    <rPh sb="12" eb="14">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</si>
  <si>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</si>
  <si>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</si>
  <si>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最上川中部水道企業団</t>
    <rPh sb="0" eb="2">
      <t>モガミ</t>
    </rPh>
    <rPh sb="2" eb="3">
      <t>ガワ</t>
    </rPh>
    <rPh sb="3" eb="5">
      <t>チュウブ</t>
    </rPh>
    <rPh sb="5" eb="7">
      <t>スイドウ</t>
    </rPh>
    <rPh sb="7" eb="9">
      <t>キギョウ</t>
    </rPh>
    <rPh sb="9" eb="10">
      <t>ダン</t>
    </rPh>
    <phoneticPr fontId="5"/>
  </si>
  <si>
    <t>山辺町公共施設等再生整備基金</t>
    <phoneticPr fontId="5"/>
  </si>
  <si>
    <t>山辺町ふるさとづくり事業基金</t>
    <rPh sb="10" eb="12">
      <t>ジギョウ</t>
    </rPh>
    <phoneticPr fontId="5"/>
  </si>
  <si>
    <t>山辺町ふるさと応援基金</t>
    <phoneticPr fontId="5"/>
  </si>
  <si>
    <t>山辺町学校施設整備基金</t>
    <rPh sb="0" eb="3">
      <t>ヤマノベマチ</t>
    </rPh>
    <rPh sb="3" eb="7">
      <t>ガッコウシセツ</t>
    </rPh>
    <rPh sb="7" eb="11">
      <t>セイビキキン</t>
    </rPh>
    <phoneticPr fontId="5"/>
  </si>
  <si>
    <t>－</t>
    <phoneticPr fontId="2"/>
  </si>
  <si>
    <t>山辺温泉基金</t>
    <rPh sb="0" eb="2">
      <t>ヤマノベ</t>
    </rPh>
    <rPh sb="2" eb="6">
      <t>オンセンキキン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</si>
</sst>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97758</c:v>
                </c:pt>
                <c:pt idx="4">
                  <c:v>91338</c:v>
                </c:pt>
              </c:numCache>
            </c:numRef>
          </c:val>
          <c:smooth val="0"/>
          <c:extLst>
            <c:ext xmlns:c16="http://schemas.microsoft.com/office/drawing/2014/chart" uri="{C3380CC4-5D6E-409C-BE32-E72D297353CC}">
              <c16:uniqueId val="{00000000-1E0D-4D07-8F48-9E27BD21BD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11672</c:v>
                </c:pt>
                <c:pt idx="1">
                  <c:v>32253</c:v>
                </c:pt>
                <c:pt idx="2">
                  <c:v>10334</c:v>
                </c:pt>
                <c:pt idx="3">
                  <c:v>15626</c:v>
                </c:pt>
                <c:pt idx="4">
                  <c:v>14245</c:v>
                </c:pt>
              </c:numCache>
            </c:numRef>
          </c:val>
          <c:smooth val="0"/>
          <c:extLst>
            <c:ext xmlns:c16="http://schemas.microsoft.com/office/drawing/2014/chart" uri="{C3380CC4-5D6E-409C-BE32-E72D297353CC}">
              <c16:uniqueId val="{00000001-1E0D-4D07-8F48-9E27BD21BD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3.78</c:v>
                </c:pt>
                <c:pt idx="1">
                  <c:v>5.31</c:v>
                </c:pt>
                <c:pt idx="2">
                  <c:v>4.5</c:v>
                </c:pt>
                <c:pt idx="3">
                  <c:v>5.52</c:v>
                </c:pt>
                <c:pt idx="4">
                  <c:v>8.7899999999999991</c:v>
                </c:pt>
              </c:numCache>
            </c:numRef>
          </c:val>
          <c:extLst>
            <c:ext xmlns:c16="http://schemas.microsoft.com/office/drawing/2014/chart" uri="{C3380CC4-5D6E-409C-BE32-E72D297353CC}">
              <c16:uniqueId val="{00000000-745D-4BE3-AFEE-A2FAC58647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17.8</c:v>
                </c:pt>
                <c:pt idx="1">
                  <c:v>15.98</c:v>
                </c:pt>
                <c:pt idx="2">
                  <c:v>19.47</c:v>
                </c:pt>
                <c:pt idx="3">
                  <c:v>20.100000000000001</c:v>
                </c:pt>
                <c:pt idx="4">
                  <c:v>25.19</c:v>
                </c:pt>
              </c:numCache>
            </c:numRef>
          </c:val>
          <c:extLst>
            <c:ext xmlns:c16="http://schemas.microsoft.com/office/drawing/2014/chart" uri="{C3380CC4-5D6E-409C-BE32-E72D297353CC}">
              <c16:uniqueId val="{00000001-745D-4BE3-AFEE-A2FAC58647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5.74</c:v>
                </c:pt>
                <c:pt idx="1">
                  <c:v>-0.33</c:v>
                </c:pt>
                <c:pt idx="2">
                  <c:v>3.36</c:v>
                </c:pt>
                <c:pt idx="3">
                  <c:v>3.05</c:v>
                </c:pt>
                <c:pt idx="4">
                  <c:v>7.5</c:v>
                </c:pt>
              </c:numCache>
            </c:numRef>
          </c:val>
          <c:smooth val="0"/>
          <c:extLst>
            <c:ext xmlns:c16="http://schemas.microsoft.com/office/drawing/2014/chart" uri="{C3380CC4-5D6E-409C-BE32-E72D297353CC}">
              <c16:uniqueId val="{00000002-745D-4BE3-AFEE-A2FAC58647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7.0000000000000007E-2</c:v>
                </c:pt>
                <c:pt idx="4">
                  <c:v>0</c:v>
                </c:pt>
                <c:pt idx="5">
                  <c:v>0</c:v>
                </c:pt>
                <c:pt idx="6">
                  <c:v>0</c:v>
                </c:pt>
                <c:pt idx="7">
                  <c:v>0</c:v>
                </c:pt>
                <c:pt idx="8">
                  <c:v>0</c:v>
                </c:pt>
                <c:pt idx="9">
                  <c:v>0</c:v>
                </c:pt>
              </c:numCache>
            </c:numRef>
          </c:val>
          <c:extLst>
            <c:ext xmlns:c16="http://schemas.microsoft.com/office/drawing/2014/chart" uri="{C3380CC4-5D6E-409C-BE32-E72D297353CC}">
              <c16:uniqueId val="{00000000-1ABB-4847-A0E4-BD7CC96EC2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1ABB-4847-A0E4-BD7CC96EC2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BB-4847-A0E4-BD7CC96EC2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ABB-4847-A0E4-BD7CC96EC285}"/>
            </c:ext>
          </c:extLst>
        </c:ser>
        <c:ser>
          <c:idx val="4"/>
          <c:order val="4"/>
          <c:tx>
            <c:strRef>
              <c:f>データシート!$A$31</c:f>
              <c:strCache>
                <c:ptCount val="1"/>
                <c:pt idx="0">
                  <c:v>山辺町後期高齢者医療特別会計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0.06</c:v>
                </c:pt>
                <c:pt idx="1">
                  <c:v>#N/A</c:v>
                </c:pt>
                <c:pt idx="2">
                  <c:v>0.17</c:v>
                </c:pt>
                <c:pt idx="3">
                  <c:v>#N/A</c:v>
                </c:pt>
                <c:pt idx="4">
                  <c:v>#N/A</c:v>
                </c:pt>
                <c:pt idx="5">
                  <c:v>0.11</c:v>
                </c:pt>
                <c:pt idx="6">
                  <c:v>#N/A</c:v>
                </c:pt>
                <c:pt idx="7">
                  <c:v>0.04</c:v>
                </c:pt>
                <c:pt idx="8">
                  <c:v>#N/A</c:v>
                </c:pt>
                <c:pt idx="9">
                  <c:v>0.04</c:v>
                </c:pt>
              </c:numCache>
            </c:numRef>
          </c:val>
          <c:extLst>
            <c:ext xmlns:c16="http://schemas.microsoft.com/office/drawing/2014/chart" uri="{C3380CC4-5D6E-409C-BE32-E72D297353CC}">
              <c16:uniqueId val="{00000004-1ABB-4847-A0E4-BD7CC96EC285}"/>
            </c:ext>
          </c:extLst>
        </c:ser>
        <c:ser>
          <c:idx val="5"/>
          <c:order val="5"/>
          <c:tx>
            <c:strRef>
              <c:f>データシート!$A$32</c:f>
              <c:strCache>
                <c:ptCount val="1"/>
                <c:pt idx="0">
                  <c:v>山辺町簡易水道事業会計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0.47</c:v>
                </c:pt>
                <c:pt idx="6">
                  <c:v>#N/A</c:v>
                </c:pt>
                <c:pt idx="7">
                  <c:v>0.41</c:v>
                </c:pt>
                <c:pt idx="8">
                  <c:v>#N/A</c:v>
                </c:pt>
                <c:pt idx="9">
                  <c:v>0.34</c:v>
                </c:pt>
              </c:numCache>
            </c:numRef>
          </c:val>
          <c:extLst>
            <c:ext xmlns:c16="http://schemas.microsoft.com/office/drawing/2014/chart" uri="{C3380CC4-5D6E-409C-BE32-E72D297353CC}">
              <c16:uniqueId val="{00000005-1ABB-4847-A0E4-BD7CC96EC285}"/>
            </c:ext>
          </c:extLst>
        </c:ser>
        <c:ser>
          <c:idx val="6"/>
          <c:order val="6"/>
          <c:tx>
            <c:strRef>
              <c:f>データシート!$A$33</c:f>
              <c:strCache>
                <c:ptCount val="1"/>
                <c:pt idx="0">
                  <c:v>山辺町国民健康保険特別会計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1.79</c:v>
                </c:pt>
                <c:pt idx="2">
                  <c:v>#N/A</c:v>
                </c:pt>
                <c:pt idx="3">
                  <c:v>0.61</c:v>
                </c:pt>
                <c:pt idx="4">
                  <c:v>#N/A</c:v>
                </c:pt>
                <c:pt idx="5">
                  <c:v>0.83</c:v>
                </c:pt>
                <c:pt idx="6">
                  <c:v>#N/A</c:v>
                </c:pt>
                <c:pt idx="7">
                  <c:v>0.84</c:v>
                </c:pt>
                <c:pt idx="8">
                  <c:v>#N/A</c:v>
                </c:pt>
                <c:pt idx="9">
                  <c:v>0.55000000000000004</c:v>
                </c:pt>
              </c:numCache>
            </c:numRef>
          </c:val>
          <c:extLst>
            <c:ext xmlns:c16="http://schemas.microsoft.com/office/drawing/2014/chart" uri="{C3380CC4-5D6E-409C-BE32-E72D297353CC}">
              <c16:uniqueId val="{00000006-1ABB-4847-A0E4-BD7CC96EC285}"/>
            </c:ext>
          </c:extLst>
        </c:ser>
        <c:ser>
          <c:idx val="7"/>
          <c:order val="7"/>
          <c:tx>
            <c:strRef>
              <c:f>データシート!$A$34</c:f>
              <c:strCache>
                <c:ptCount val="1"/>
                <c:pt idx="0">
                  <c:v>山辺町公共下水道事業会計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1.04</c:v>
                </c:pt>
                <c:pt idx="6">
                  <c:v>#N/A</c:v>
                </c:pt>
                <c:pt idx="7">
                  <c:v>1.1200000000000001</c:v>
                </c:pt>
                <c:pt idx="8">
                  <c:v>#N/A</c:v>
                </c:pt>
                <c:pt idx="9">
                  <c:v>1.6</c:v>
                </c:pt>
              </c:numCache>
            </c:numRef>
          </c:val>
          <c:extLst>
            <c:ext xmlns:c16="http://schemas.microsoft.com/office/drawing/2014/chart" uri="{C3380CC4-5D6E-409C-BE32-E72D297353CC}">
              <c16:uniqueId val="{00000007-1ABB-4847-A0E4-BD7CC96EC285}"/>
            </c:ext>
          </c:extLst>
        </c:ser>
        <c:ser>
          <c:idx val="8"/>
          <c:order val="8"/>
          <c:tx>
            <c:strRef>
              <c:f>データシート!$A$35</c:f>
              <c:strCache>
                <c:ptCount val="1"/>
                <c:pt idx="0">
                  <c:v>山辺町介護保険特別会計（保険事業）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1.1000000000000001</c:v>
                </c:pt>
                <c:pt idx="2">
                  <c:v>#N/A</c:v>
                </c:pt>
                <c:pt idx="3">
                  <c:v>2.38</c:v>
                </c:pt>
                <c:pt idx="4">
                  <c:v>#N/A</c:v>
                </c:pt>
                <c:pt idx="5">
                  <c:v>2.99</c:v>
                </c:pt>
                <c:pt idx="6">
                  <c:v>#N/A</c:v>
                </c:pt>
                <c:pt idx="7">
                  <c:v>4.21</c:v>
                </c:pt>
                <c:pt idx="8">
                  <c:v>#N/A</c:v>
                </c:pt>
                <c:pt idx="9">
                  <c:v>4.21</c:v>
                </c:pt>
              </c:numCache>
            </c:numRef>
          </c:val>
          <c:extLst>
            <c:ext xmlns:c16="http://schemas.microsoft.com/office/drawing/2014/chart" uri="{C3380CC4-5D6E-409C-BE32-E72D297353CC}">
              <c16:uniqueId val="{00000008-1ABB-4847-A0E4-BD7CC96EC2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3.77</c:v>
                </c:pt>
                <c:pt idx="2">
                  <c:v>#N/A</c:v>
                </c:pt>
                <c:pt idx="3">
                  <c:v>5.31</c:v>
                </c:pt>
                <c:pt idx="4">
                  <c:v>#N/A</c:v>
                </c:pt>
                <c:pt idx="5">
                  <c:v>4.49</c:v>
                </c:pt>
                <c:pt idx="6">
                  <c:v>#N/A</c:v>
                </c:pt>
                <c:pt idx="7">
                  <c:v>5.52</c:v>
                </c:pt>
                <c:pt idx="8">
                  <c:v>#N/A</c:v>
                </c:pt>
                <c:pt idx="9">
                  <c:v>8.7899999999999991</c:v>
                </c:pt>
              </c:numCache>
            </c:numRef>
          </c:val>
          <c:extLst>
            <c:ext xmlns:c16="http://schemas.microsoft.com/office/drawing/2014/chart" uri="{C3380CC4-5D6E-409C-BE32-E72D297353CC}">
              <c16:uniqueId val="{00000009-1ABB-4847-A0E4-BD7CC96EC2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486</c:v>
                </c:pt>
                <c:pt idx="5">
                  <c:v>472</c:v>
                </c:pt>
                <c:pt idx="8">
                  <c:v>448</c:v>
                </c:pt>
                <c:pt idx="11">
                  <c:v>443</c:v>
                </c:pt>
                <c:pt idx="14">
                  <c:v>425</c:v>
                </c:pt>
              </c:numCache>
            </c:numRef>
          </c:val>
          <c:extLst>
            <c:ext xmlns:c16="http://schemas.microsoft.com/office/drawing/2014/chart" uri="{C3380CC4-5D6E-409C-BE32-E72D297353CC}">
              <c16:uniqueId val="{00000000-BC25-45DE-B2FD-9A927DF7CE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25-45DE-B2FD-9A927DF7CE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C25-45DE-B2FD-9A927DF7CE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5</c:v>
                </c:pt>
                <c:pt idx="6">
                  <c:v>21</c:v>
                </c:pt>
                <c:pt idx="9">
                  <c:v>39</c:v>
                </c:pt>
                <c:pt idx="12">
                  <c:v>51</c:v>
                </c:pt>
              </c:numCache>
            </c:numRef>
          </c:val>
          <c:extLst>
            <c:ext xmlns:c16="http://schemas.microsoft.com/office/drawing/2014/chart" uri="{C3380CC4-5D6E-409C-BE32-E72D297353CC}">
              <c16:uniqueId val="{00000003-BC25-45DE-B2FD-9A927DF7CE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156</c:v>
                </c:pt>
                <c:pt idx="3">
                  <c:v>158</c:v>
                </c:pt>
                <c:pt idx="6">
                  <c:v>160</c:v>
                </c:pt>
                <c:pt idx="9">
                  <c:v>128</c:v>
                </c:pt>
                <c:pt idx="12">
                  <c:v>151</c:v>
                </c:pt>
              </c:numCache>
            </c:numRef>
          </c:val>
          <c:extLst>
            <c:ext xmlns:c16="http://schemas.microsoft.com/office/drawing/2014/chart" uri="{C3380CC4-5D6E-409C-BE32-E72D297353CC}">
              <c16:uniqueId val="{00000004-BC25-45DE-B2FD-9A927DF7CE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25-45DE-B2FD-9A927DF7CE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25-45DE-B2FD-9A927DF7CE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699</c:v>
                </c:pt>
                <c:pt idx="3">
                  <c:v>675</c:v>
                </c:pt>
                <c:pt idx="6">
                  <c:v>618</c:v>
                </c:pt>
                <c:pt idx="9">
                  <c:v>610</c:v>
                </c:pt>
                <c:pt idx="12">
                  <c:v>601</c:v>
                </c:pt>
              </c:numCache>
            </c:numRef>
          </c:val>
          <c:extLst>
            <c:ext xmlns:c16="http://schemas.microsoft.com/office/drawing/2014/chart" uri="{C3380CC4-5D6E-409C-BE32-E72D297353CC}">
              <c16:uniqueId val="{00000007-BC25-45DE-B2FD-9A927DF7CE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371</c:v>
                </c:pt>
                <c:pt idx="2">
                  <c:v>#N/A</c:v>
                </c:pt>
                <c:pt idx="3">
                  <c:v>#N/A</c:v>
                </c:pt>
                <c:pt idx="4">
                  <c:v>366</c:v>
                </c:pt>
                <c:pt idx="5">
                  <c:v>#N/A</c:v>
                </c:pt>
                <c:pt idx="6">
                  <c:v>#N/A</c:v>
                </c:pt>
                <c:pt idx="7">
                  <c:v>351</c:v>
                </c:pt>
                <c:pt idx="8">
                  <c:v>#N/A</c:v>
                </c:pt>
                <c:pt idx="9">
                  <c:v>#N/A</c:v>
                </c:pt>
                <c:pt idx="10">
                  <c:v>334</c:v>
                </c:pt>
                <c:pt idx="11">
                  <c:v>#N/A</c:v>
                </c:pt>
                <c:pt idx="12">
                  <c:v>#N/A</c:v>
                </c:pt>
                <c:pt idx="13">
                  <c:v>378</c:v>
                </c:pt>
                <c:pt idx="14">
                  <c:v>#N/A</c:v>
                </c:pt>
              </c:numCache>
            </c:numRef>
          </c:val>
          <c:smooth val="0"/>
          <c:extLst>
            <c:ext xmlns:c16="http://schemas.microsoft.com/office/drawing/2014/chart" uri="{C3380CC4-5D6E-409C-BE32-E72D297353CC}">
              <c16:uniqueId val="{00000008-BC25-45DE-B2FD-9A927DF7CE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5640</c:v>
                </c:pt>
                <c:pt idx="5">
                  <c:v>5399</c:v>
                </c:pt>
                <c:pt idx="8">
                  <c:v>5201</c:v>
                </c:pt>
                <c:pt idx="11">
                  <c:v>4945</c:v>
                </c:pt>
                <c:pt idx="14">
                  <c:v>4743</c:v>
                </c:pt>
              </c:numCache>
            </c:numRef>
          </c:val>
          <c:extLst>
            <c:ext xmlns:c16="http://schemas.microsoft.com/office/drawing/2014/chart" uri="{C3380CC4-5D6E-409C-BE32-E72D297353CC}">
              <c16:uniqueId val="{00000000-CFC0-407F-879D-50DFBA1D76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25</c:v>
                </c:pt>
                <c:pt idx="11">
                  <c:v>46</c:v>
                </c:pt>
                <c:pt idx="14">
                  <c:v>43</c:v>
                </c:pt>
              </c:numCache>
            </c:numRef>
          </c:val>
          <c:extLst>
            <c:ext xmlns:c16="http://schemas.microsoft.com/office/drawing/2014/chart" uri="{C3380CC4-5D6E-409C-BE32-E72D297353CC}">
              <c16:uniqueId val="{00000001-CFC0-407F-879D-50DFBA1D76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2024</c:v>
                </c:pt>
                <c:pt idx="5">
                  <c:v>2133</c:v>
                </c:pt>
                <c:pt idx="8">
                  <c:v>2460</c:v>
                </c:pt>
                <c:pt idx="11">
                  <c:v>3077</c:v>
                </c:pt>
                <c:pt idx="14">
                  <c:v>3593</c:v>
                </c:pt>
              </c:numCache>
            </c:numRef>
          </c:val>
          <c:extLst>
            <c:ext xmlns:c16="http://schemas.microsoft.com/office/drawing/2014/chart" uri="{C3380CC4-5D6E-409C-BE32-E72D297353CC}">
              <c16:uniqueId val="{00000002-CFC0-407F-879D-50DFBA1D76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C0-407F-879D-50DFBA1D76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C0-407F-879D-50DFBA1D76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C0-407F-879D-50DFBA1D76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754</c:v>
                </c:pt>
                <c:pt idx="3">
                  <c:v>727</c:v>
                </c:pt>
                <c:pt idx="6">
                  <c:v>715</c:v>
                </c:pt>
                <c:pt idx="9">
                  <c:v>701</c:v>
                </c:pt>
                <c:pt idx="12">
                  <c:v>734</c:v>
                </c:pt>
              </c:numCache>
            </c:numRef>
          </c:val>
          <c:extLst>
            <c:ext xmlns:c16="http://schemas.microsoft.com/office/drawing/2014/chart" uri="{C3380CC4-5D6E-409C-BE32-E72D297353CC}">
              <c16:uniqueId val="{00000006-CFC0-407F-879D-50DFBA1D76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582</c:v>
                </c:pt>
                <c:pt idx="3">
                  <c:v>597</c:v>
                </c:pt>
                <c:pt idx="6">
                  <c:v>605</c:v>
                </c:pt>
                <c:pt idx="9">
                  <c:v>567</c:v>
                </c:pt>
                <c:pt idx="12">
                  <c:v>532</c:v>
                </c:pt>
              </c:numCache>
            </c:numRef>
          </c:val>
          <c:extLst>
            <c:ext xmlns:c16="http://schemas.microsoft.com/office/drawing/2014/chart" uri="{C3380CC4-5D6E-409C-BE32-E72D297353CC}">
              <c16:uniqueId val="{00000007-CFC0-407F-879D-50DFBA1D76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2122</c:v>
                </c:pt>
                <c:pt idx="3">
                  <c:v>2010</c:v>
                </c:pt>
                <c:pt idx="6">
                  <c:v>2028</c:v>
                </c:pt>
                <c:pt idx="9">
                  <c:v>1780</c:v>
                </c:pt>
                <c:pt idx="12">
                  <c:v>1638</c:v>
                </c:pt>
              </c:numCache>
            </c:numRef>
          </c:val>
          <c:extLst>
            <c:ext xmlns:c16="http://schemas.microsoft.com/office/drawing/2014/chart" uri="{C3380CC4-5D6E-409C-BE32-E72D297353CC}">
              <c16:uniqueId val="{00000008-CFC0-407F-879D-50DFBA1D76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C0-407F-879D-50DFBA1D76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6141</c:v>
                </c:pt>
                <c:pt idx="3">
                  <c:v>5801</c:v>
                </c:pt>
                <c:pt idx="6">
                  <c:v>5421</c:v>
                </c:pt>
                <c:pt idx="9">
                  <c:v>5136</c:v>
                </c:pt>
                <c:pt idx="12">
                  <c:v>4658</c:v>
                </c:pt>
              </c:numCache>
            </c:numRef>
          </c:val>
          <c:extLst>
            <c:ext xmlns:c16="http://schemas.microsoft.com/office/drawing/2014/chart" uri="{C3380CC4-5D6E-409C-BE32-E72D297353CC}">
              <c16:uniqueId val="{0000000A-CFC0-407F-879D-50DFBA1D76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1935</c:v>
                </c:pt>
                <c:pt idx="2">
                  <c:v>#N/A</c:v>
                </c:pt>
                <c:pt idx="3">
                  <c:v>#N/A</c:v>
                </c:pt>
                <c:pt idx="4">
                  <c:v>1604</c:v>
                </c:pt>
                <c:pt idx="5">
                  <c:v>#N/A</c:v>
                </c:pt>
                <c:pt idx="6">
                  <c:v>#N/A</c:v>
                </c:pt>
                <c:pt idx="7">
                  <c:v>1084</c:v>
                </c:pt>
                <c:pt idx="8">
                  <c:v>#N/A</c:v>
                </c:pt>
                <c:pt idx="9">
                  <c:v>#N/A</c:v>
                </c:pt>
                <c:pt idx="10">
                  <c:v>116</c:v>
                </c:pt>
                <c:pt idx="11">
                  <c:v>#N/A</c:v>
                </c:pt>
                <c:pt idx="12">
                  <c:v>#N/A</c:v>
                </c:pt>
                <c:pt idx="13">
                  <c:v>0</c:v>
                </c:pt>
                <c:pt idx="14">
                  <c:v>#N/A</c:v>
                </c:pt>
              </c:numCache>
            </c:numRef>
          </c:val>
          <c:smooth val="0"/>
          <c:extLst>
            <c:ext xmlns:c16="http://schemas.microsoft.com/office/drawing/2014/chart" uri="{C3380CC4-5D6E-409C-BE32-E72D297353CC}">
              <c16:uniqueId val="{0000000B-CFC0-407F-879D-50DFBA1D76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730</c:v>
                </c:pt>
                <c:pt idx="1">
                  <c:v>800</c:v>
                </c:pt>
                <c:pt idx="2">
                  <c:v>971</c:v>
                </c:pt>
              </c:numCache>
            </c:numRef>
          </c:val>
          <c:extLst>
            <c:ext xmlns:c16="http://schemas.microsoft.com/office/drawing/2014/chart" uri="{C3380CC4-5D6E-409C-BE32-E72D297353CC}">
              <c16:uniqueId val="{00000000-920E-405F-9364-9555133DE3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151</c:v>
                </c:pt>
                <c:pt idx="1">
                  <c:v>201</c:v>
                </c:pt>
                <c:pt idx="2">
                  <c:v>201</c:v>
                </c:pt>
              </c:numCache>
            </c:numRef>
          </c:val>
          <c:extLst>
            <c:ext xmlns:c16="http://schemas.microsoft.com/office/drawing/2014/chart" uri="{C3380CC4-5D6E-409C-BE32-E72D297353CC}">
              <c16:uniqueId val="{00000001-920E-405F-9364-9555133DE3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1200</c:v>
                </c:pt>
                <c:pt idx="1">
                  <c:v>1681</c:v>
                </c:pt>
                <c:pt idx="2">
                  <c:v>1990</c:v>
                </c:pt>
              </c:numCache>
            </c:numRef>
          </c:val>
          <c:extLst>
            <c:ext xmlns:c16="http://schemas.microsoft.com/office/drawing/2014/chart" uri="{C3380CC4-5D6E-409C-BE32-E72D297353CC}">
              <c16:uniqueId val="{00000002-920E-405F-9364-9555133DE3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元利償還金については、平成２５年度以降の山辺中学校改築事業等の借入れに伴う元利償還により増加していたが、新規借入抑制効果により令和元年度から減少に転じている。</a:t>
          </a:r>
        </a:p>
        <a:p>
          <a:r>
            <a:rPr kumimoji="1" lang="ja-JP" altLang="en-US" sz="1400">
              <a:latin typeface="ＭＳ ゴシック" pitchFamily="49" charset="-128"/>
              <a:ea typeface="ＭＳ ゴシック" pitchFamily="49" charset="-128"/>
            </a:rPr>
            <a:t>　また、公営企業債の元利償還金に対する繰入金については、公共下水道事業会計等に係るもので、増加傾向で推移していたが、令和３年度は減少、令和４年度は上昇と増減している状況である。</a:t>
          </a:r>
        </a:p>
        <a:p>
          <a:r>
            <a:rPr kumimoji="1" lang="ja-JP" altLang="en-US" sz="1400">
              <a:latin typeface="ＭＳ ゴシック" pitchFamily="49" charset="-128"/>
              <a:ea typeface="ＭＳ ゴシック" pitchFamily="49" charset="-128"/>
            </a:rPr>
            <a:t>　一部事務組合の地方債の元利償還金に対する負担金等については、新たに建設した施設の起債の償還開始により増加している。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地方債の現在高は、山辺中学校改築事業などに伴う借入等により大幅な増額となっていたが、以降の借入抑制により減少傾向となっている。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公営企業債等繰入見込額は、公共下水道事業会計における地方債の元利償還金に対する使用料の充当割合が高くなってきていることなどにより減少傾向となっている。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組合等負担等見込額は、減少傾向であるが、退職手当負担見込額は、令和４年度は増加した。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充当可能基金は、前述の大規模事業における取崩しのために減額となり、それ以降は同程度の金額で推移していたが、清算金、寄附金の増及び事業精査の効果により、平成３０年度以降、充当可能基金が増加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結果、将来負担比率の分子がマイナス８１６百万円と前年度比９３２百万円減と前年度に引き続き大幅な減となっている。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辺町温泉基金の取り崩しにより減少した基金はあるものの、歳入歳出調整による財政調整基金及び山辺町公共施設等再生整備基金は、事業精査等により増額となっている。また、小学校の建て替え時期をまもなく迎えることもあり、新たに山辺町学校施設整備基金を創設し積立を開始している。基金全体としては、総じて増加傾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自治体と比較し、依然として基金残高が低い状況が続いており、今後も、厳しい財政状況が続くことや各公共施設等の老朽化への対応が予想されるため、各基金の設立目的に沿った適切な管理・活用を図り、必要に応じて新たな基金の設立及び廃止等の検討・実施、余剰資金の運用など、これまで以上に基金の有効活用を積極的に検討し、計画的な財源確保に努め、安定的で持続可能な財政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公共施設等の改築・改修・その他整備等に備え、令和元年度に創設した公共施設等再生整備基金は、毎年度３０百万円以上の積立てを条件付けている基金であるが、新型コロナウイルス感染症などにより、通常の事業が実施できなかったこともあり、令和２年度は、対前年比４２１百万円増と基金に多くの積立をすることでてている。統廃合により廃校となって４つの小中学校の解体又は再利用にかかる費用、町民総合体育館の改修、公民館等の改修などがま目前に迫っており、この基金を活用し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また、学校施設整備基金を新たに創設し、５年後及び７年後に耐用年数を迎える２つの小学校の改築に向けて積立を行っている。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ふるさとづくり基金については、文化会館建設に向け平成初期に設立されたが、その後の当町を取り巻く環境、必要性及び財政状況の変化に伴い、事業実施には至っていない。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応援寄附金に基づき設立されているが、町単独事業、地場産品による返礼品及び業務委託への支出等に活用されている。その他の基金についても、各基金の目的に沿い各事業の事業実施に常時適切な活用が図られ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辺温泉基金が減少傾向で推移しているものの、その他特定目的基金全体としては増額傾向となっている。これは、後年度の公共施設等の改築、改修その他整備等に備え、公共施設等再生整備基金、学校施設整備基金を設けたことによるところが大きく、事業精査等により、令和４年度はそれぞれ２０百万円、１５０百万円を積み立てることができ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ふるさと応援基金は、寄附金の増により、１７９百万円を積み立てることができている。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学校施設整備基金については、今後１０年以内に小学校の改築を行う予定であるため、１０億円以上の積立を予定している。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等の老朽化により施設の更新等が見込まれることから、これまで以上に各基金の設立目的に沿った適切な管理・活用を図るとともに、必要に応じた新たな基金の設立及び廃止等を検討するなど、今後も基金の有効活用を検討し、計画的な財源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２年度の７６２百万円をピークに、以降平成２６年度まで山辺中学校改築事業を始めとした大規模事業への充当並びに歳入歳出の調整に伴い減少傾向にて推移していた。平成２７年度及び平成２８年度に歳出抑制効果により積み立てを実施することができたものの、再び平成２９年度には歳入不足への対応により９０百万円の取り崩しを実施しており、平成２６年度と同程度の４１３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平成３０年度には土地開発公社の解散に伴う清算金、ふるさと応援寄附金の増、加えて事業精査並びに職員給与独自削減の効果により、２００百万円以上の積み立てを実施することができており、令和元年度では若干の取崩しにより、減額となったものの令和２年度では再び積立てができ、令和３年度、令和４年度とさらに上積みとなり、９７１百万円の残高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年度間の財源の不均衡の調整や繰替運用などに活用を図っているものの、歳出増及び歳入減に伴う財源補てんへの対応のほか、老朽化した施設等の修繕など突発的な支出も想定されるため、今後も継続的にこれまで以上の歳入歳出の精査により、継続的な一定額の確保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３年度までは２５０百万円程度であったが、平成２４年度の取り崩し実施以降、特段の積み立て及び取り崩しともに実施していなかったが、令和３年度の普通交付税の再算定により、臨時財政対策債償還基金費が交付されたため、５０百万円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また、現在、当初予算時では取り崩しによる歳入予算計上はしていない状況である。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各年度の予算編成にあたり、適宜、歳入歳出の動向並びに公債費を踏まえた柔軟な活用や積立を図る。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73C64EB-C4D8-4C3B-A175-443A38E6020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1D31037-36CA-4011-960F-5313270EF60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7A183EE-3165-4FF2-B561-847FB7D8DDB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9CCFD9D-DB99-4D3F-88E9-A56F994D87C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18E318A-9414-429E-89F4-968E26536D0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ADB272D-3862-4296-B531-675E8D3A228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7D14DCA-A332-4532-B27E-0C77B1DA951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66FDEF7-1539-4E4A-9E23-4FBCF32C9BB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AA34329-A5E1-4847-9274-0642F002D85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DDC1CEF-2DCB-46FE-8203-166D9083EBC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13,685
13,637
61.45
6,978,757
6,639,624
338,693
3,852,460
4,658,256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98F5AB2-88EF-4B9F-ADCC-9F72A0A52B0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F9A5014-41CC-4F26-956A-6C86E685AC7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2362E8F-DBA3-4256-8E8F-3B43FA80EB8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79C2E38-70EC-49B8-BDE1-E7A353F0FC5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5BB3C92-D358-4E90-ACF4-F2712865B01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4F212DD-D856-4B38-95B9-3AEE7B8E600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0CA84C8-5825-4093-BA1D-A6C908B742C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36BB78D-13D4-458C-8BD9-9C275DF8778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D201F13-1F98-425D-81C6-391146CD71C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48C6566-B364-4D7F-AA03-C8A9DD44ABE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2541688-5A9D-4375-9FFB-C8072AFFF94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5D8FABA-B784-47F1-98E5-C33E55EA848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B9C1B84-820D-47EF-B497-4511C87F50E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666A717-BADF-45D9-92D6-BC0D95B4215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F0CBBE2-8051-436A-AA90-FDFA99B6F38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2543627-F0B7-45D3-B230-62CE5BBB9C1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7E8CCF1-471C-4CE0-880D-685E1A5E6C4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151614C-DDC5-4BF2-A47A-09EC92889C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161A65B-4D75-4829-9304-141B09B5B9D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3FC5BA8-74BC-43A8-9E35-DCA083C0DCF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0DF533D-6F9D-43E3-B83F-706C100D282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B295F50-BC77-49A0-9DE1-C185934EADD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6E448CC-CA50-4BAA-9035-C25FFDDF136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CB7AA0B-3F82-45EA-A881-FBB885B5452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DC66647-2840-41BF-AF25-B2542D541FD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F59D3CD-73A6-4BBF-8218-77955C8B39C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2A44397-4AB5-4244-8C4A-64C61E5F052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52A5DA8-0FE8-4BAD-B960-64DAB7F82D0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72259A0-CD09-4CD1-AB3D-40717AC28FF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C2C7AA6-29B2-410E-9654-CDE517BBED5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7E499E3-41B5-493A-A2E5-18D0FE60518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D351D98-A7BB-4530-8B17-3EF0B033A30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3DB495B-476F-4460-B1A3-43A2517F7EC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6C54875-04D1-4AD0-80AF-1DE45112E42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CFF739F-5FCC-463D-9CEC-AA7FD942D98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FA108D0-C5EF-4663-9429-EDE96B7E12A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2B619BC-B729-4795-A7EC-C10984EF808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には基幹となる産業や大きな企業がないことなどから財政基盤が弱く、類似団体平均値０．４３を０．０５ポイント下回り０．３８となっている。今後も事業精査等による歳出削減を図るとともに、税収入及び手数料等の増加に取組み、組織体制の見直しを含めさらに強化していく。</a:t>
          </a:r>
        </a:p>
        <a:p>
          <a:r>
            <a:rPr kumimoji="1" lang="ja-JP" altLang="en-US" sz="1300">
              <a:latin typeface="ＭＳ Ｐゴシック" panose="020B0600070205080204" pitchFamily="50" charset="-128"/>
              <a:ea typeface="ＭＳ Ｐゴシック" panose="020B0600070205080204" pitchFamily="50" charset="-128"/>
            </a:rPr>
            <a:t>　また、より良い生活環境の整備を推進しながら、県都に近いという地理的利点を活かした施策などによる人口減を抑制し、自主財源確保を含めた財政基盤の強化を図る。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E11D37A-5E82-4087-970E-5E2CFFE317B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CAE0409-8D56-4BF1-A313-56C81573DA8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D8F49CF-67FB-4719-910D-3895BDF3E59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69335F8-D1AD-44A2-9408-23647A3E8E2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2955BAA9-3E53-4025-BAD2-C2273A08462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3FB6A69D-3D74-4E70-95C7-8CF3547C858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C92F281C-A4AF-4923-A552-388B42817AF4}"/>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A51AE49-C08F-4AC5-AA9B-7BACEB2CD5D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F45536E5-87CC-4AC1-A453-D4E2974CCB4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9D768D3-D903-432A-9474-8B76580CF77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C6353EF-1CD1-408A-96A6-56AA792851B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6DE6487-F151-4DD5-80DA-F8AAEDAE96F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9DA66D2D-B23D-4807-9481-DF11A682DDD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3566FB44-14F4-4735-91B3-C4D8A20D051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F4AF7D19-107C-4F0C-9C3F-0C5987C9505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AF301AEE-35A8-4A83-ABB1-74816FC1146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EF08F34F-E7D6-4785-B602-500D011F1135}"/>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18BEEFF1-E3A8-47E0-8722-0296375C1D96}"/>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32525CD-5F13-4749-AF92-A451766D574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E891BD97-2A4C-483E-BED8-9CE01C73B35F}"/>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34DA9BB4-34A1-4AFB-970E-2984758B5E87}"/>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1FB75F4-3C71-45CA-9599-7311652CA5A7}"/>
            </a:ext>
          </a:extLst>
        </xdr:cNvPr>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FA2B2F26-AA22-48D4-B231-3F8BB4ACEECF}"/>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B09A0CE5-AE45-4D6B-85E0-18A48FC3C9BA}"/>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82C8E604-74BB-443C-AB00-99F734A6C997}"/>
            </a:ext>
          </a:extLst>
        </xdr:cNvPr>
        <xdr:cNvCxnSpPr/>
      </xdr:nvCxnSpPr>
      <xdr:spPr>
        <a:xfrm>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DBA55FF1-1B96-43A3-8B45-B2AC6F0A4315}"/>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7B527319-2DC8-4106-B05F-F5E42EA4D9F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E5C5B-BF35-4287-9A14-9010A753CEA1}"/>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7" name="フローチャート: 判断 76">
          <a:extLst>
            <a:ext uri="{FF2B5EF4-FFF2-40B4-BE49-F238E27FC236}">
              <a16:creationId xmlns:a16="http://schemas.microsoft.com/office/drawing/2014/main" id="{93242571-5903-45DB-ACBB-29FEA0CFB242}"/>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8" name="テキスト ボックス 77">
          <a:extLst>
            <a:ext uri="{FF2B5EF4-FFF2-40B4-BE49-F238E27FC236}">
              <a16:creationId xmlns:a16="http://schemas.microsoft.com/office/drawing/2014/main" id="{544BA6CD-6733-400D-839F-BB0E4D35EA21}"/>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AF11A69D-8608-48A9-A9B5-5F3EBEE0039D}"/>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E2C6693C-533B-4C69-A076-3948A114863F}"/>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6A542FDE-A531-4140-A2C7-692D14104A21}"/>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3F963ABA-77CA-401D-BA0B-5732A9A38073}"/>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E87D8483-B4DB-41B0-A420-05B0904A0EB8}"/>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4F43D07-1A4A-475A-8E81-283FBAC539A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B01D587-AFBF-4D97-9792-76F384D9928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F960B63-1F4F-4E51-8772-284A63F426F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3257DFC-B52C-4165-9FE1-B00DFB32E41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4325405-9DB0-4EBC-9777-319F6F07558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5BF9FC13-55F6-4877-AFF9-8BAB5DA85C5B}"/>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id="{2F1E75D1-5C3F-45E5-813A-FB8DF7BFA4A3}"/>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79E26659-2929-45E5-AFCC-42D7DF97452A}"/>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46BD6C56-62EB-4AF5-A104-4C9BB0F3657D}"/>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C519816-140A-4323-8B78-F223B1CF1F7B}"/>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3E6119C2-D4BD-4543-A937-86AB9D463C79}"/>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D7785EBA-B07E-46E4-ABEC-0ED61BE6A6D5}"/>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1A615F4B-BF14-4811-A83E-31AF5EF2E858}"/>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850FEF-576B-47D5-8F77-627190A4C538}"/>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E2BBC9BC-2D55-4606-856D-237928021118}"/>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93303D2-2B8A-446C-A275-9419262B684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37EA76F-939E-40EC-9E9A-26310563B64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4EF4ADB5-3307-4B0A-8501-6959E99BD5D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65A363CC-7535-40D0-BB9E-085B50B0FEF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53DA835-9C10-4052-ADCC-C9AC1DAC814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AFBBD392-DEC2-4169-8819-E3942F01388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64C998F0-75B2-462D-A87B-0947BAA37FB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485CC3C6-1B56-4A23-B8D8-0FAE983B3DA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7637AAC-CA49-4A73-812B-410C13EB5F8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6B5C637-67D2-45E6-A078-D580F060634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1BD9EAE-8DCD-46F1-A487-41B2DA2A4E9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842F55F4-C025-438A-88DE-91AE01ECDF2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3F8EF44-1439-41B7-AC1F-A84131D1678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の給与等の増額に伴い、人件費の増加により前年度より３．３ポイント下降している。しかしながら、事業精査や地方債発行の抑制等により、義務的経費抑制を図っていることなどから、類似団体平均値８７．５を１．８ポイント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今後、より一層の事務事業の見直し、投資的経費を始めとした歳出経費の抑制など、様々な取り組みを図るとともに、自主財源の確保に努め、これまで以上に経常一般財源の確保に努める。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9CA3721D-B845-441E-968E-317A7101DC0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6A95015-2A51-43B8-A6D9-27945BF1F35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2F2F1D90-7A14-4C94-AFF2-6C29D71A3CE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14E01AF3-86A7-4FAE-A1E4-1096FDB1C95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9A371DB8-7F83-48A1-933F-2278EA99D22F}"/>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8BA14A9F-C15B-4089-A890-F75170C3E7E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80976E56-99AC-41C0-9E50-9EF117DAB708}"/>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22B50318-7550-43DA-B3E6-1BC12A3C0C1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5DFB43A8-3A88-4E37-8069-B9D702E2977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433A0750-9C56-4DC6-B97B-6C5ADE0EA68A}"/>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2685AD25-55AE-4448-A8DB-0D6262B78C52}"/>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CF1E4372-2324-495C-B34C-84C3D08E1E5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1E105CB-35F3-4D1C-A348-198CD4F149F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46D36043-77CC-40D0-8AAD-047EFDADF44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1CA983A-C0F7-4BB4-A9C4-D96A473A5E3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483D782A-806C-4A24-843A-5DC1E24E476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E419A665-5E9A-47D5-96B4-2F567901C83D}"/>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6FEE22D6-6017-40EB-8EFD-C791B01899C2}"/>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7B0FB9CA-5D49-44F7-A3CF-F5B489EBABFF}"/>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7BD260A1-4593-4F7F-86AD-37DEB1F948A4}"/>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B0D14377-9888-4E28-9F23-26338FBE1743}"/>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51435</xdr:rowOff>
    </xdr:to>
    <xdr:cxnSp macro="">
      <xdr:nvCxnSpPr>
        <xdr:cNvPr id="133" name="直線コネクタ 132">
          <a:extLst>
            <a:ext uri="{FF2B5EF4-FFF2-40B4-BE49-F238E27FC236}">
              <a16:creationId xmlns:a16="http://schemas.microsoft.com/office/drawing/2014/main" id="{44653948-F38F-4CD5-BE69-3E9FE2F265B8}"/>
            </a:ext>
          </a:extLst>
        </xdr:cNvPr>
        <xdr:cNvCxnSpPr/>
      </xdr:nvCxnSpPr>
      <xdr:spPr>
        <a:xfrm>
          <a:off x="4114800" y="1089152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A580EDD6-479F-4F37-9CEE-4BEEE34C8539}"/>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7576271C-90FE-4A72-AD19-4DE66C6E6843}"/>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93133</xdr:rowOff>
    </xdr:to>
    <xdr:cxnSp macro="">
      <xdr:nvCxnSpPr>
        <xdr:cNvPr id="136" name="直線コネクタ 135">
          <a:extLst>
            <a:ext uri="{FF2B5EF4-FFF2-40B4-BE49-F238E27FC236}">
              <a16:creationId xmlns:a16="http://schemas.microsoft.com/office/drawing/2014/main" id="{D7A52DB7-CDE6-424D-BD29-74FC91E58B71}"/>
            </a:ext>
          </a:extLst>
        </xdr:cNvPr>
        <xdr:cNvCxnSpPr/>
      </xdr:nvCxnSpPr>
      <xdr:spPr>
        <a:xfrm flipV="1">
          <a:off x="3225800" y="1089152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5753739D-AF82-4589-B710-35C9228BCF92}"/>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B138E77B-CCAE-4456-903A-07A187CFCBC2}"/>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74506</xdr:rowOff>
    </xdr:to>
    <xdr:cxnSp macro="">
      <xdr:nvCxnSpPr>
        <xdr:cNvPr id="139" name="直線コネクタ 138">
          <a:extLst>
            <a:ext uri="{FF2B5EF4-FFF2-40B4-BE49-F238E27FC236}">
              <a16:creationId xmlns:a16="http://schemas.microsoft.com/office/drawing/2014/main" id="{3661CA21-D585-47C7-9138-D4F1AC2F5259}"/>
            </a:ext>
          </a:extLst>
        </xdr:cNvPr>
        <xdr:cNvCxnSpPr/>
      </xdr:nvCxnSpPr>
      <xdr:spPr>
        <a:xfrm flipV="1">
          <a:off x="2336800" y="112373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0" name="フローチャート: 判断 139">
          <a:extLst>
            <a:ext uri="{FF2B5EF4-FFF2-40B4-BE49-F238E27FC236}">
              <a16:creationId xmlns:a16="http://schemas.microsoft.com/office/drawing/2014/main" id="{31AEBF99-BD6C-4AA4-A64C-D9B7753A0F1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DBF15437-FAF6-4DCB-850D-C6AD8A6A4C85}"/>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66463</xdr:rowOff>
    </xdr:from>
    <xdr:to>
      <xdr:col>11</xdr:col>
      <xdr:colOff>31750</xdr:colOff>
      <xdr:row>66</xdr:row>
      <xdr:rowOff>74506</xdr:rowOff>
    </xdr:to>
    <xdr:cxnSp macro="">
      <xdr:nvCxnSpPr>
        <xdr:cNvPr id="142" name="直線コネクタ 141">
          <a:extLst>
            <a:ext uri="{FF2B5EF4-FFF2-40B4-BE49-F238E27FC236}">
              <a16:creationId xmlns:a16="http://schemas.microsoft.com/office/drawing/2014/main" id="{E36B7F2E-500E-4F60-99CD-BCCEC6D93FA6}"/>
            </a:ext>
          </a:extLst>
        </xdr:cNvPr>
        <xdr:cNvCxnSpPr/>
      </xdr:nvCxnSpPr>
      <xdr:spPr>
        <a:xfrm>
          <a:off x="1447800" y="1138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3" name="フローチャート: 判断 142">
          <a:extLst>
            <a:ext uri="{FF2B5EF4-FFF2-40B4-BE49-F238E27FC236}">
              <a16:creationId xmlns:a16="http://schemas.microsoft.com/office/drawing/2014/main" id="{2C9811D6-125F-4CE2-AA2D-9A94D5633E2E}"/>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4" name="テキスト ボックス 143">
          <a:extLst>
            <a:ext uri="{FF2B5EF4-FFF2-40B4-BE49-F238E27FC236}">
              <a16:creationId xmlns:a16="http://schemas.microsoft.com/office/drawing/2014/main" id="{7791DE20-3FC0-4FCC-A50A-DB606DEED2C5}"/>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5" name="フローチャート: 判断 144">
          <a:extLst>
            <a:ext uri="{FF2B5EF4-FFF2-40B4-BE49-F238E27FC236}">
              <a16:creationId xmlns:a16="http://schemas.microsoft.com/office/drawing/2014/main" id="{17CA1C83-F3B9-42EE-8602-10202F274EC2}"/>
            </a:ext>
          </a:extLst>
        </xdr:cNvPr>
        <xdr:cNvSpPr/>
      </xdr:nvSpPr>
      <xdr:spPr>
        <a:xfrm>
          <a:off x="1397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6" name="テキスト ボックス 145">
          <a:extLst>
            <a:ext uri="{FF2B5EF4-FFF2-40B4-BE49-F238E27FC236}">
              <a16:creationId xmlns:a16="http://schemas.microsoft.com/office/drawing/2014/main" id="{E509F793-67F1-4CBF-A0D1-BD171841983C}"/>
            </a:ext>
          </a:extLst>
        </xdr:cNvPr>
        <xdr:cNvSpPr txBox="1"/>
      </xdr:nvSpPr>
      <xdr:spPr>
        <a:xfrm>
          <a:off x="1066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6DFF500-EFEA-4401-8198-2FD756B40E6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A0AB4A6-0026-4E89-A6F7-FDFAB3ED363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3AB9C6D-B4B2-4D82-9780-49ED0297E93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FD941A4-7661-4BD2-916D-D86388BECCA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C9A39C11-E3AB-41B4-903B-56D1C94F0DE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2" name="楕円 151">
          <a:extLst>
            <a:ext uri="{FF2B5EF4-FFF2-40B4-BE49-F238E27FC236}">
              <a16:creationId xmlns:a16="http://schemas.microsoft.com/office/drawing/2014/main" id="{375154FD-7FB5-447C-922E-D75FB5DD7A15}"/>
            </a:ext>
          </a:extLst>
        </xdr:cNvPr>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17162</xdr:rowOff>
    </xdr:from>
    <xdr:ext cx="762000" cy="259045"/>
    <xdr:sp macro="" textlink="">
      <xdr:nvSpPr>
        <xdr:cNvPr id="153" name="財政構造の弾力性該当値テキスト">
          <a:extLst>
            <a:ext uri="{FF2B5EF4-FFF2-40B4-BE49-F238E27FC236}">
              <a16:creationId xmlns:a16="http://schemas.microsoft.com/office/drawing/2014/main" id="{876FAB9D-970E-4010-AFFD-DD43D50CA1AA}"/>
            </a:ext>
          </a:extLst>
        </xdr:cNvPr>
        <xdr:cNvSpPr txBox="1"/>
      </xdr:nvSpPr>
      <xdr:spPr>
        <a:xfrm>
          <a:off x="50419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4" name="楕円 153">
          <a:extLst>
            <a:ext uri="{FF2B5EF4-FFF2-40B4-BE49-F238E27FC236}">
              <a16:creationId xmlns:a16="http://schemas.microsoft.com/office/drawing/2014/main" id="{07A13990-D05F-43F9-891D-E933A30A9AC3}"/>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5" name="テキスト ボックス 154">
          <a:extLst>
            <a:ext uri="{FF2B5EF4-FFF2-40B4-BE49-F238E27FC236}">
              <a16:creationId xmlns:a16="http://schemas.microsoft.com/office/drawing/2014/main" id="{7F110BBE-CA8E-4E0E-A455-5025288FBCC5}"/>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6" name="楕円 155">
          <a:extLst>
            <a:ext uri="{FF2B5EF4-FFF2-40B4-BE49-F238E27FC236}">
              <a16:creationId xmlns:a16="http://schemas.microsoft.com/office/drawing/2014/main" id="{848572B5-F229-42DC-87CF-08EC56BABC0F}"/>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7" name="テキスト ボックス 156">
          <a:extLst>
            <a:ext uri="{FF2B5EF4-FFF2-40B4-BE49-F238E27FC236}">
              <a16:creationId xmlns:a16="http://schemas.microsoft.com/office/drawing/2014/main" id="{47C44EF8-0CB5-4CC5-B7F5-936D5DAA306C}"/>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58" name="楕円 157">
          <a:extLst>
            <a:ext uri="{FF2B5EF4-FFF2-40B4-BE49-F238E27FC236}">
              <a16:creationId xmlns:a16="http://schemas.microsoft.com/office/drawing/2014/main" id="{A2C22A10-795B-4A20-8172-C18F8FB5B4DC}"/>
            </a:ext>
          </a:extLst>
        </xdr:cNvPr>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59" name="テキスト ボックス 158">
          <a:extLst>
            <a:ext uri="{FF2B5EF4-FFF2-40B4-BE49-F238E27FC236}">
              <a16:creationId xmlns:a16="http://schemas.microsoft.com/office/drawing/2014/main" id="{5132700B-53CA-4116-BED1-007301377EF6}"/>
            </a:ext>
          </a:extLst>
        </xdr:cNvPr>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60" name="楕円 159">
          <a:extLst>
            <a:ext uri="{FF2B5EF4-FFF2-40B4-BE49-F238E27FC236}">
              <a16:creationId xmlns:a16="http://schemas.microsoft.com/office/drawing/2014/main" id="{41FDF427-0E9E-4494-BE2E-B6F12055615E}"/>
            </a:ext>
          </a:extLst>
        </xdr:cNvPr>
        <xdr:cNvSpPr/>
      </xdr:nvSpPr>
      <xdr:spPr>
        <a:xfrm>
          <a:off x="1397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61" name="テキスト ボックス 160">
          <a:extLst>
            <a:ext uri="{FF2B5EF4-FFF2-40B4-BE49-F238E27FC236}">
              <a16:creationId xmlns:a16="http://schemas.microsoft.com/office/drawing/2014/main" id="{4EA9F117-9845-4545-87A7-9952CB87CBC7}"/>
            </a:ext>
          </a:extLst>
        </xdr:cNvPr>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355F6BA6-12FF-49FB-84B4-FDE14D5FF1F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C258486D-3659-490A-9A73-42C6F4F074F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E92F84E3-1EF5-4ABA-B129-8B07182B3BA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2CC951D1-3835-45D8-B3B4-4EBCB5CE8A9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1B8FA401-4CC5-43A7-AA41-C80E470A161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DE894781-D521-4717-89C1-05E9F18656F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88804C8F-AA28-4035-AF17-9AE2D6C65C3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F5E4F6A9-FD24-45A4-B541-EF843DD4AB1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301B3F7E-2084-4B38-AF33-21F5E08861C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A533012B-C031-4547-97DD-1577BECA379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6C97CE3-082B-4BBF-9D42-86F10EED125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C6E995ED-8BA0-4783-9332-7475A00CAAC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5F62EA59-40B6-474C-A757-E55A15407CE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開始の影響により、増額となっているものの、類似団体と比較し、人件費・物件費等の人口１人当たりの額が低くなっているのは、ゴミ処理業務等を一部事務組合で行っていることや消防業務を委託している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負担金及び委託料相当分を、人件費・物件費等に合算した場合、人口１人当たりの金額が増加することになるため、構成市町との協議・調整を図りながら、引き続き事務事業の見直しなどによる経費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2524699F-6649-411C-B436-85867808817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C74CFE1B-7DBC-41FB-B997-3FE7341B8A8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4B32ABD4-0EF7-463B-979E-8B673C8F231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CCD1F50C-BABE-4F3C-9A4F-F115E054DC7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F185A302-9F86-4B81-A1C1-732EEF1FB1AC}"/>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BA3315A-E59A-478B-B968-71F6F557B2C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E156234-FB9F-4F20-B957-5FA7F185036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6910DEB5-7ABA-4A01-A626-C379AAE7B0DB}"/>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9B9F4E85-1CE0-4EEC-A9F6-3FA547F5D05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4DF5D2D8-E66F-4E23-9266-62DE9E4BD2E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48330BF-DC22-4D14-AA9E-614BD6BDBEDD}"/>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DF28E94F-86C4-46E8-B36B-FD0834825DD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D845A5EC-4958-4D2A-B783-5AF55D4D9A8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A99F23EA-CFFB-458D-B7E2-6A1C83B1128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D96BE3A6-36B1-4128-8D45-B9B84F4CFB7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BDC485E5-EBF4-43BB-8DC6-8CF24E2544F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BF8BE2D0-BF37-4012-8F5C-5F6510A602A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6384A35C-B563-481C-9794-89B99176C31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15781B26-AB3C-4F9D-AA8E-402BD70CF781}"/>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DBF5531E-7F4C-40CC-8774-AFB4B9A5D3DF}"/>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B99C1AF0-056D-4A7A-BA34-D5E46B2A1B2C}"/>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20E8DA53-653B-4D34-AECF-E9B529841505}"/>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6ECE793A-542A-45AF-B71E-A07E7895F06F}"/>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37863</xdr:rowOff>
    </xdr:from>
    <xdr:to>
      <xdr:col>23</xdr:col>
      <xdr:colOff>133350</xdr:colOff>
      <xdr:row>81</xdr:row>
      <xdr:rowOff>44723</xdr:rowOff>
    </xdr:to>
    <xdr:cxnSp macro="">
      <xdr:nvCxnSpPr>
        <xdr:cNvPr id="198" name="直線コネクタ 197">
          <a:extLst>
            <a:ext uri="{FF2B5EF4-FFF2-40B4-BE49-F238E27FC236}">
              <a16:creationId xmlns:a16="http://schemas.microsoft.com/office/drawing/2014/main" id="{2C16C128-A59B-4C5E-9F27-27AF22962EE6}"/>
            </a:ext>
          </a:extLst>
        </xdr:cNvPr>
        <xdr:cNvCxnSpPr/>
      </xdr:nvCxnSpPr>
      <xdr:spPr>
        <a:xfrm>
          <a:off x="4114800" y="13925313"/>
          <a:ext cx="8382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AF40ADA4-5E95-40D0-A273-952EADE683BB}"/>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93BAB8FA-EC6B-4F61-A5A2-81A69C83FB9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168329</xdr:rowOff>
    </xdr:from>
    <xdr:to>
      <xdr:col>19</xdr:col>
      <xdr:colOff>133350</xdr:colOff>
      <xdr:row>81</xdr:row>
      <xdr:rowOff>37863</xdr:rowOff>
    </xdr:to>
    <xdr:cxnSp macro="">
      <xdr:nvCxnSpPr>
        <xdr:cNvPr id="201" name="直線コネクタ 200">
          <a:extLst>
            <a:ext uri="{FF2B5EF4-FFF2-40B4-BE49-F238E27FC236}">
              <a16:creationId xmlns:a16="http://schemas.microsoft.com/office/drawing/2014/main" id="{CFD52CA8-122A-40FE-A352-BF736AD37928}"/>
            </a:ext>
          </a:extLst>
        </xdr:cNvPr>
        <xdr:cNvCxnSpPr/>
      </xdr:nvCxnSpPr>
      <xdr:spPr>
        <a:xfrm>
          <a:off x="3225800" y="13884329"/>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45B28B20-1943-4D05-8966-C4040BAA3FF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4251DC22-232F-4B48-BAF0-C9ADFC6E4F59}"/>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124578</xdr:rowOff>
    </xdr:from>
    <xdr:to>
      <xdr:col>15</xdr:col>
      <xdr:colOff>82550</xdr:colOff>
      <xdr:row>80</xdr:row>
      <xdr:rowOff>168329</xdr:rowOff>
    </xdr:to>
    <xdr:cxnSp macro="">
      <xdr:nvCxnSpPr>
        <xdr:cNvPr id="204" name="直線コネクタ 203">
          <a:extLst>
            <a:ext uri="{FF2B5EF4-FFF2-40B4-BE49-F238E27FC236}">
              <a16:creationId xmlns:a16="http://schemas.microsoft.com/office/drawing/2014/main" id="{0FC1F1AE-B6CF-481D-92E5-4E587F49C0E6}"/>
            </a:ext>
          </a:extLst>
        </xdr:cNvPr>
        <xdr:cNvCxnSpPr/>
      </xdr:nvCxnSpPr>
      <xdr:spPr>
        <a:xfrm>
          <a:off x="2336800" y="13840578"/>
          <a:ext cx="889000" cy="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20F695B7-71D2-48E7-A2D6-5757C2342297}"/>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A1F366F7-95FD-4534-897D-B5DFDCBDFE4F}"/>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114379</xdr:rowOff>
    </xdr:from>
    <xdr:to>
      <xdr:col>11</xdr:col>
      <xdr:colOff>31750</xdr:colOff>
      <xdr:row>80</xdr:row>
      <xdr:rowOff>124578</xdr:rowOff>
    </xdr:to>
    <xdr:cxnSp macro="">
      <xdr:nvCxnSpPr>
        <xdr:cNvPr id="207" name="直線コネクタ 206">
          <a:extLst>
            <a:ext uri="{FF2B5EF4-FFF2-40B4-BE49-F238E27FC236}">
              <a16:creationId xmlns:a16="http://schemas.microsoft.com/office/drawing/2014/main" id="{61F5CBD2-7BDD-41CF-B058-6E23A30D0B68}"/>
            </a:ext>
          </a:extLst>
        </xdr:cNvPr>
        <xdr:cNvCxnSpPr/>
      </xdr:nvCxnSpPr>
      <xdr:spPr>
        <a:xfrm>
          <a:off x="1447800" y="13830379"/>
          <a:ext cx="8890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5F183037-5DC2-4B24-A130-B89710C2ACA8}"/>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194C0182-2FF4-4BFF-B1EA-62BE9282758D}"/>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FCBD3F47-AE89-4699-A478-16697216A714}"/>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EC031E93-4D0C-42E3-A4B6-93C0D63628F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DA35476-A85C-48C2-A07B-AF356EA1A97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77C1EAE-6446-4F9B-931E-C7B7F1D88D9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69AD6FD-8E6F-4E4A-B1E1-1228446D767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CEDB1F3-4F0B-4DBB-9567-FB0EE7AD784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4EE49CCC-CBFB-4917-A0FC-26F21FF2ABE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165373</xdr:rowOff>
    </xdr:from>
    <xdr:to>
      <xdr:col>23</xdr:col>
      <xdr:colOff>184150</xdr:colOff>
      <xdr:row>81</xdr:row>
      <xdr:rowOff>95523</xdr:rowOff>
    </xdr:to>
    <xdr:sp macro="" textlink="">
      <xdr:nvSpPr>
        <xdr:cNvPr id="217" name="楕円 216">
          <a:extLst>
            <a:ext uri="{FF2B5EF4-FFF2-40B4-BE49-F238E27FC236}">
              <a16:creationId xmlns:a16="http://schemas.microsoft.com/office/drawing/2014/main" id="{6B27CCED-B9C8-41DC-9DBC-A129D5FE322B}"/>
            </a:ext>
          </a:extLst>
        </xdr:cNvPr>
        <xdr:cNvSpPr/>
      </xdr:nvSpPr>
      <xdr:spPr>
        <a:xfrm>
          <a:off x="4902200" y="138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86650</xdr:rowOff>
    </xdr:from>
    <xdr:ext cx="762000" cy="259045"/>
    <xdr:sp macro="" textlink="">
      <xdr:nvSpPr>
        <xdr:cNvPr id="218" name="人件費・物件費等の状況該当値テキスト">
          <a:extLst>
            <a:ext uri="{FF2B5EF4-FFF2-40B4-BE49-F238E27FC236}">
              <a16:creationId xmlns:a16="http://schemas.microsoft.com/office/drawing/2014/main" id="{BDCA8446-C9C8-4D3F-AD21-26D884BCD923}"/>
            </a:ext>
          </a:extLst>
        </xdr:cNvPr>
        <xdr:cNvSpPr txBox="1"/>
      </xdr:nvSpPr>
      <xdr:spPr>
        <a:xfrm>
          <a:off x="5041900" y="1380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158513</xdr:rowOff>
    </xdr:from>
    <xdr:to>
      <xdr:col>19</xdr:col>
      <xdr:colOff>184150</xdr:colOff>
      <xdr:row>81</xdr:row>
      <xdr:rowOff>88663</xdr:rowOff>
    </xdr:to>
    <xdr:sp macro="" textlink="">
      <xdr:nvSpPr>
        <xdr:cNvPr id="219" name="楕円 218">
          <a:extLst>
            <a:ext uri="{FF2B5EF4-FFF2-40B4-BE49-F238E27FC236}">
              <a16:creationId xmlns:a16="http://schemas.microsoft.com/office/drawing/2014/main" id="{65B20755-7B82-4592-8A87-6B9E64CBC210}"/>
            </a:ext>
          </a:extLst>
        </xdr:cNvPr>
        <xdr:cNvSpPr/>
      </xdr:nvSpPr>
      <xdr:spPr>
        <a:xfrm>
          <a:off x="4064000" y="138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98840</xdr:rowOff>
    </xdr:from>
    <xdr:ext cx="736600" cy="259045"/>
    <xdr:sp macro="" textlink="">
      <xdr:nvSpPr>
        <xdr:cNvPr id="220" name="テキスト ボックス 219">
          <a:extLst>
            <a:ext uri="{FF2B5EF4-FFF2-40B4-BE49-F238E27FC236}">
              <a16:creationId xmlns:a16="http://schemas.microsoft.com/office/drawing/2014/main" id="{FF568855-C528-41EB-903A-802D4DDF57FD}"/>
            </a:ext>
          </a:extLst>
        </xdr:cNvPr>
        <xdr:cNvSpPr txBox="1"/>
      </xdr:nvSpPr>
      <xdr:spPr>
        <a:xfrm>
          <a:off x="3733800" y="1364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117529</xdr:rowOff>
    </xdr:from>
    <xdr:to>
      <xdr:col>15</xdr:col>
      <xdr:colOff>133350</xdr:colOff>
      <xdr:row>81</xdr:row>
      <xdr:rowOff>47679</xdr:rowOff>
    </xdr:to>
    <xdr:sp macro="" textlink="">
      <xdr:nvSpPr>
        <xdr:cNvPr id="221" name="楕円 220">
          <a:extLst>
            <a:ext uri="{FF2B5EF4-FFF2-40B4-BE49-F238E27FC236}">
              <a16:creationId xmlns:a16="http://schemas.microsoft.com/office/drawing/2014/main" id="{A8A82656-E973-4A0A-AEAB-82D28B28BAC6}"/>
            </a:ext>
          </a:extLst>
        </xdr:cNvPr>
        <xdr:cNvSpPr/>
      </xdr:nvSpPr>
      <xdr:spPr>
        <a:xfrm>
          <a:off x="3175000" y="138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57856</xdr:rowOff>
    </xdr:from>
    <xdr:ext cx="762000" cy="259045"/>
    <xdr:sp macro="" textlink="">
      <xdr:nvSpPr>
        <xdr:cNvPr id="222" name="テキスト ボックス 221">
          <a:extLst>
            <a:ext uri="{FF2B5EF4-FFF2-40B4-BE49-F238E27FC236}">
              <a16:creationId xmlns:a16="http://schemas.microsoft.com/office/drawing/2014/main" id="{6F872450-07B1-4726-8D41-B845E204E711}"/>
            </a:ext>
          </a:extLst>
        </xdr:cNvPr>
        <xdr:cNvSpPr txBox="1"/>
      </xdr:nvSpPr>
      <xdr:spPr>
        <a:xfrm>
          <a:off x="2844800" y="1360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73778</xdr:rowOff>
    </xdr:from>
    <xdr:to>
      <xdr:col>11</xdr:col>
      <xdr:colOff>82550</xdr:colOff>
      <xdr:row>81</xdr:row>
      <xdr:rowOff>3928</xdr:rowOff>
    </xdr:to>
    <xdr:sp macro="" textlink="">
      <xdr:nvSpPr>
        <xdr:cNvPr id="223" name="楕円 222">
          <a:extLst>
            <a:ext uri="{FF2B5EF4-FFF2-40B4-BE49-F238E27FC236}">
              <a16:creationId xmlns:a16="http://schemas.microsoft.com/office/drawing/2014/main" id="{4FE7FD68-CE68-440E-A049-97FEEA3732F0}"/>
            </a:ext>
          </a:extLst>
        </xdr:cNvPr>
        <xdr:cNvSpPr/>
      </xdr:nvSpPr>
      <xdr:spPr>
        <a:xfrm>
          <a:off x="2286000" y="137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14105</xdr:rowOff>
    </xdr:from>
    <xdr:ext cx="762000" cy="259045"/>
    <xdr:sp macro="" textlink="">
      <xdr:nvSpPr>
        <xdr:cNvPr id="224" name="テキスト ボックス 223">
          <a:extLst>
            <a:ext uri="{FF2B5EF4-FFF2-40B4-BE49-F238E27FC236}">
              <a16:creationId xmlns:a16="http://schemas.microsoft.com/office/drawing/2014/main" id="{3F3C39FF-1254-4AB9-8F27-3FA9C9F866D0}"/>
            </a:ext>
          </a:extLst>
        </xdr:cNvPr>
        <xdr:cNvSpPr txBox="1"/>
      </xdr:nvSpPr>
      <xdr:spPr>
        <a:xfrm>
          <a:off x="1955800" y="1355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63579</xdr:rowOff>
    </xdr:from>
    <xdr:to>
      <xdr:col>7</xdr:col>
      <xdr:colOff>31750</xdr:colOff>
      <xdr:row>80</xdr:row>
      <xdr:rowOff>165179</xdr:rowOff>
    </xdr:to>
    <xdr:sp macro="" textlink="">
      <xdr:nvSpPr>
        <xdr:cNvPr id="225" name="楕円 224">
          <a:extLst>
            <a:ext uri="{FF2B5EF4-FFF2-40B4-BE49-F238E27FC236}">
              <a16:creationId xmlns:a16="http://schemas.microsoft.com/office/drawing/2014/main" id="{1C49710E-ED00-4182-9A3A-A78A71F05562}"/>
            </a:ext>
          </a:extLst>
        </xdr:cNvPr>
        <xdr:cNvSpPr/>
      </xdr:nvSpPr>
      <xdr:spPr>
        <a:xfrm>
          <a:off x="1397000" y="137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3906</xdr:rowOff>
    </xdr:from>
    <xdr:ext cx="762000" cy="259045"/>
    <xdr:sp macro="" textlink="">
      <xdr:nvSpPr>
        <xdr:cNvPr id="226" name="テキスト ボックス 225">
          <a:extLst>
            <a:ext uri="{FF2B5EF4-FFF2-40B4-BE49-F238E27FC236}">
              <a16:creationId xmlns:a16="http://schemas.microsoft.com/office/drawing/2014/main" id="{57AEFF72-681D-4CA0-9F38-9CE3F818EC65}"/>
            </a:ext>
          </a:extLst>
        </xdr:cNvPr>
        <xdr:cNvSpPr txBox="1"/>
      </xdr:nvSpPr>
      <xdr:spPr>
        <a:xfrm>
          <a:off x="1066800" y="1354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2E64B1D8-7E0C-4F8F-B613-930485F1823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31EB9A46-5AF2-4F80-9832-1124432C412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536B177-4398-47F1-B1EA-7E1D2EB68FD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F639EA30-2FB5-49CF-837D-957E583F4DD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4B89CCA9-FED4-4C83-9F71-B5C1E2E290B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8A56E7B-2F4E-44B1-B8C7-54703038ACC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C59CB72-5CA2-401A-83A4-1A9242F512A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D3D5348-2A65-46DE-9C8B-98D78485D26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7BCB8F89-13D1-4A9B-B81F-7B967BE114C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682A62B0-5A33-437E-8CD5-53C929C8C7B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5F94BA42-3ECA-4788-A340-DACF7600723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E4D07DA4-5907-4AFC-8EC9-135084C89F6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B76EE52-46A5-43C9-9D69-8DEC8B6561F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８年度から平成２２年度までの行財政改革の取組みによる職員給与の独自削減の終了に伴い、類似団体内平均値を上回っていたが、平成２９年度以降は新規採用職員の抑制、平成３０年度から令和３年度までは職員給与の独自削減を実施していたため、類似団体内平均値下を回っていたが、給与独自削減の終了に伴い、前年度より３ポイント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指数は１００を下回っているところではあるが、これまで以上に給与水準の適正化を図る。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19CEB42E-B4B0-4FF7-AC16-7D95C50C65F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246D1994-2E34-4941-BAD1-8FA1044C984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E65912A9-B214-4E81-B5DD-5A77F9EF9DC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5AC0ACA1-C8FF-45B3-B901-8E84FDCE82E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CB95F4CB-A420-47E2-903E-6E675EB3A07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543F0EDD-8F37-4474-A493-8C4556BB20E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8E39FB4B-F8BF-40B6-9092-41FB2EB5C63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77A543C9-FD74-43C7-8201-09AEDEE3DA8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CDC9A428-E0FD-4BD3-8B10-258BB96BEE6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2F644AF-FED3-4F25-AFC3-D0B4FDA575B5}"/>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AC993E4-FFAE-40AB-9EE6-221E915C94D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78543DC5-186F-4934-9223-FC78EC8192C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BFC1330A-5448-4AE5-AF60-C879F2C8015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A92405FC-6DAA-45B1-B115-C1019A24931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AF20FEDE-9A83-4465-86C3-C450CBEACD5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200567F-B3E3-4220-ACB2-B9682B592E47}"/>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BD7E8B3E-24FA-4153-974C-AD3305C0B56E}"/>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B83D39ED-8B60-414A-9C6F-2E7431646DFC}"/>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298F01B0-39DF-4CF7-8F4E-DAB8D8A817BF}"/>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AF279BA5-6AFC-4178-BA5D-D6EE685CC575}"/>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87</xdr:row>
      <xdr:rowOff>91016</xdr:rowOff>
    </xdr:to>
    <xdr:cxnSp macro="">
      <xdr:nvCxnSpPr>
        <xdr:cNvPr id="260" name="直線コネクタ 259">
          <a:extLst>
            <a:ext uri="{FF2B5EF4-FFF2-40B4-BE49-F238E27FC236}">
              <a16:creationId xmlns:a16="http://schemas.microsoft.com/office/drawing/2014/main" id="{3DE69219-F1C4-427A-B045-B69CFC9ACAD7}"/>
            </a:ext>
          </a:extLst>
        </xdr:cNvPr>
        <xdr:cNvCxnSpPr/>
      </xdr:nvCxnSpPr>
      <xdr:spPr>
        <a:xfrm>
          <a:off x="16179800" y="14605000"/>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62B9FC67-679C-4894-A381-94A1A52B2462}"/>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3575944C-DF77-4BC4-9162-5DDF29717BC3}"/>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31750</xdr:rowOff>
    </xdr:to>
    <xdr:cxnSp macro="">
      <xdr:nvCxnSpPr>
        <xdr:cNvPr id="263" name="直線コネクタ 262">
          <a:extLst>
            <a:ext uri="{FF2B5EF4-FFF2-40B4-BE49-F238E27FC236}">
              <a16:creationId xmlns:a16="http://schemas.microsoft.com/office/drawing/2014/main" id="{540C36DE-CBC3-4AFF-BD14-8D14DAE228E3}"/>
            </a:ext>
          </a:extLst>
        </xdr:cNvPr>
        <xdr:cNvCxnSpPr/>
      </xdr:nvCxnSpPr>
      <xdr:spPr>
        <a:xfrm>
          <a:off x="15290800" y="1457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638F7375-6255-47CE-852D-07467C756F9A}"/>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76E47FA3-602F-4BAA-ACAB-2B4DD8466AF5}"/>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4939</xdr:rowOff>
    </xdr:to>
    <xdr:cxnSp macro="">
      <xdr:nvCxnSpPr>
        <xdr:cNvPr id="266" name="直線コネクタ 265">
          <a:extLst>
            <a:ext uri="{FF2B5EF4-FFF2-40B4-BE49-F238E27FC236}">
              <a16:creationId xmlns:a16="http://schemas.microsoft.com/office/drawing/2014/main" id="{818CCD96-1E10-4260-90D8-7A8EF294C112}"/>
            </a:ext>
          </a:extLst>
        </xdr:cNvPr>
        <xdr:cNvCxnSpPr/>
      </xdr:nvCxnSpPr>
      <xdr:spPr>
        <a:xfrm>
          <a:off x="14401800" y="14363700"/>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397C5863-392F-4CD5-A876-BB261834FB69}"/>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AD28927B-80C0-45DF-8611-08832BCF855D}"/>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160161</xdr:rowOff>
    </xdr:to>
    <xdr:cxnSp macro="">
      <xdr:nvCxnSpPr>
        <xdr:cNvPr id="269" name="直線コネクタ 268">
          <a:extLst>
            <a:ext uri="{FF2B5EF4-FFF2-40B4-BE49-F238E27FC236}">
              <a16:creationId xmlns:a16="http://schemas.microsoft.com/office/drawing/2014/main" id="{2A7C9A9D-12E8-4424-9AC7-C1087578582E}"/>
            </a:ext>
          </a:extLst>
        </xdr:cNvPr>
        <xdr:cNvCxnSpPr/>
      </xdr:nvCxnSpPr>
      <xdr:spPr>
        <a:xfrm flipV="1">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AE91318A-25F9-41ED-8A31-CC661ED654BB}"/>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C3FB60A1-CC5C-45AF-B63D-FD2A0CF4DB48}"/>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7D84A70-A596-463B-9C2A-E3CF6A3C3D6D}"/>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5D99A729-86EA-462C-8660-F00856FA3D0C}"/>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22402ED-390A-4204-9D0C-F3CDB70914E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E01FFEC-FE05-497B-848A-881D1C60CB4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D086E46-1F5E-4AF8-8B72-93BD344918A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580D29A-D13A-4A8A-826D-96F61C81DAB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0198A41-B13D-44A0-9D1C-4E2E55CAE85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9" name="楕円 278">
          <a:extLst>
            <a:ext uri="{FF2B5EF4-FFF2-40B4-BE49-F238E27FC236}">
              <a16:creationId xmlns:a16="http://schemas.microsoft.com/office/drawing/2014/main" id="{3756B112-62F5-4FC2-A93D-BF32495DAD3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0" name="給与水準   （国との比較）該当値テキスト">
          <a:extLst>
            <a:ext uri="{FF2B5EF4-FFF2-40B4-BE49-F238E27FC236}">
              <a16:creationId xmlns:a16="http://schemas.microsoft.com/office/drawing/2014/main" id="{1DEEF323-CB22-4D6B-A2CF-6707201EF58C}"/>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id="{DAAD2C31-81F7-42F6-A4EA-FC79CD8F076B}"/>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a:extLst>
            <a:ext uri="{FF2B5EF4-FFF2-40B4-BE49-F238E27FC236}">
              <a16:creationId xmlns:a16="http://schemas.microsoft.com/office/drawing/2014/main" id="{97BBF7E5-F5CE-4A67-91D0-A8BF8C138725}"/>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3" name="楕円 282">
          <a:extLst>
            <a:ext uri="{FF2B5EF4-FFF2-40B4-BE49-F238E27FC236}">
              <a16:creationId xmlns:a16="http://schemas.microsoft.com/office/drawing/2014/main" id="{142A2337-E1B5-4E2E-9FE8-0C716A9A871C}"/>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84" name="テキスト ボックス 283">
          <a:extLst>
            <a:ext uri="{FF2B5EF4-FFF2-40B4-BE49-F238E27FC236}">
              <a16:creationId xmlns:a16="http://schemas.microsoft.com/office/drawing/2014/main" id="{C6D7D639-12FC-4C98-AB8C-A0E35D782711}"/>
            </a:ext>
          </a:extLst>
        </xdr:cNvPr>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5" name="楕円 284">
          <a:extLst>
            <a:ext uri="{FF2B5EF4-FFF2-40B4-BE49-F238E27FC236}">
              <a16:creationId xmlns:a16="http://schemas.microsoft.com/office/drawing/2014/main" id="{09861137-89CC-4A3E-B381-027239AFA458}"/>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6" name="テキスト ボックス 285">
          <a:extLst>
            <a:ext uri="{FF2B5EF4-FFF2-40B4-BE49-F238E27FC236}">
              <a16:creationId xmlns:a16="http://schemas.microsoft.com/office/drawing/2014/main" id="{81B4589B-672D-4A3D-ABD1-55EFE1DB69F9}"/>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7" name="楕円 286">
          <a:extLst>
            <a:ext uri="{FF2B5EF4-FFF2-40B4-BE49-F238E27FC236}">
              <a16:creationId xmlns:a16="http://schemas.microsoft.com/office/drawing/2014/main" id="{9DAC4690-34F8-4028-BEA3-E17F8B973BB8}"/>
            </a:ext>
          </a:extLst>
        </xdr:cNvPr>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8" name="テキスト ボックス 287">
          <a:extLst>
            <a:ext uri="{FF2B5EF4-FFF2-40B4-BE49-F238E27FC236}">
              <a16:creationId xmlns:a16="http://schemas.microsoft.com/office/drawing/2014/main" id="{9B26085C-7663-4A6E-89BD-76AC46AE5529}"/>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B153682C-30DE-4A51-97CC-4B20267937F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C9884BFD-EA95-4672-8CE5-ACC3565F520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A68FC914-EE66-4AE3-ADE2-DE4C05A786E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56F46E14-57FA-4FFF-9720-24677943DC7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8ED4EB4A-C35D-4D14-AC07-061F06498F9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AF14DA85-0F17-4851-8722-A63A96A7040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7AED0784-C74B-4AE0-AED9-8FFA65B67B2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80BC7069-4496-4909-A1F8-306FC6CB235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E51DEB31-F600-4038-BCEA-E7F466268E4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D4AA2A-4808-482F-AC71-D14F6AAB315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C5365D36-07C4-4F30-A94A-011A691C4AA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DCB2770C-48CA-4E87-8F12-C21D24C915D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621A7A94-3227-49BE-AD12-7B385318D26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現在、７．８２人で類似団体内平均値１０．７８人を２．９６人と大幅に下回っている。これは、平成１８年度からの行財政改革の取組みにおける職員数の削減及び事務事業等の見直しによるものである。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しかしながら、業務が増加傾向にある昨今においては、類似団体の動向を踏まえ、それらの状況に応じた適正な人員管理を勘案し、正職員のみならず会計年度任用職員も含めた適正な職員の配置に努める。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5813222E-B62C-48A7-AF3A-CFCEEA83BA9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DB4027E8-1B47-4829-B06B-70B7B35741F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2074F904-D403-49E2-A7F1-A89B77851E2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18B53D04-E61D-47A7-830A-19129B8F3B5D}"/>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1437D599-223A-472E-A4C9-DB753C0B39E5}"/>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86A1C24-66FA-43D2-BA2E-5F8B03817EF6}"/>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4E821A98-3942-442F-A15F-E0073DB18A01}"/>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B804E2FC-6EC3-42DC-B2FB-564A4FFFE165}"/>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4C54B4A-D329-4C6F-8057-7BFC706EB0A8}"/>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1EB15535-FCE4-4EF3-A802-21C6394C326B}"/>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16731DE6-DEBA-46AD-9ECF-5F8DEEF1D967}"/>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30AE4ABB-530B-41F4-87EF-0341AD03959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8822993-2AF5-44D8-A8B8-4A4BCC81C83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E61FB1D3-7007-4E6F-A673-F80C5C9DF1BC}"/>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28D6BD2F-3877-47B0-BEE5-439775EC24B9}"/>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AF7959FD-2163-47A0-88C1-648B93F2417B}"/>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77BC35B3-B150-48B0-BC68-17452F85F375}"/>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5E687C3C-F433-420D-85DB-C143CBB693C8}"/>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141707</xdr:rowOff>
    </xdr:from>
    <xdr:to>
      <xdr:col>81</xdr:col>
      <xdr:colOff>44450</xdr:colOff>
      <xdr:row>60</xdr:row>
      <xdr:rowOff>161493</xdr:rowOff>
    </xdr:to>
    <xdr:cxnSp macro="">
      <xdr:nvCxnSpPr>
        <xdr:cNvPr id="320" name="直線コネクタ 319">
          <a:extLst>
            <a:ext uri="{FF2B5EF4-FFF2-40B4-BE49-F238E27FC236}">
              <a16:creationId xmlns:a16="http://schemas.microsoft.com/office/drawing/2014/main" id="{BF120E8D-37E3-4FD6-AEB6-1137C93F4A42}"/>
            </a:ext>
          </a:extLst>
        </xdr:cNvPr>
        <xdr:cNvCxnSpPr/>
      </xdr:nvCxnSpPr>
      <xdr:spPr>
        <a:xfrm>
          <a:off x="16179800" y="10428707"/>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AC5F8188-C223-4C42-8F2D-F61B5D8E78B7}"/>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60CFB431-93DD-49B0-959D-B7E900862DCE}"/>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138329</xdr:rowOff>
    </xdr:from>
    <xdr:to>
      <xdr:col>77</xdr:col>
      <xdr:colOff>44450</xdr:colOff>
      <xdr:row>60</xdr:row>
      <xdr:rowOff>141707</xdr:rowOff>
    </xdr:to>
    <xdr:cxnSp macro="">
      <xdr:nvCxnSpPr>
        <xdr:cNvPr id="323" name="直線コネクタ 322">
          <a:extLst>
            <a:ext uri="{FF2B5EF4-FFF2-40B4-BE49-F238E27FC236}">
              <a16:creationId xmlns:a16="http://schemas.microsoft.com/office/drawing/2014/main" id="{4DDA9EE8-E1CD-4043-ABB2-797A278330F5}"/>
            </a:ext>
          </a:extLst>
        </xdr:cNvPr>
        <xdr:cNvCxnSpPr/>
      </xdr:nvCxnSpPr>
      <xdr:spPr>
        <a:xfrm>
          <a:off x="15290800" y="10425329"/>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552C98BC-AB92-4830-9721-5EEA943F3889}"/>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6AC90BDF-E294-4314-B65A-18F13D67922B}"/>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138329</xdr:rowOff>
    </xdr:from>
    <xdr:to>
      <xdr:col>72</xdr:col>
      <xdr:colOff>203200</xdr:colOff>
      <xdr:row>60</xdr:row>
      <xdr:rowOff>151359</xdr:rowOff>
    </xdr:to>
    <xdr:cxnSp macro="">
      <xdr:nvCxnSpPr>
        <xdr:cNvPr id="326" name="直線コネクタ 325">
          <a:extLst>
            <a:ext uri="{FF2B5EF4-FFF2-40B4-BE49-F238E27FC236}">
              <a16:creationId xmlns:a16="http://schemas.microsoft.com/office/drawing/2014/main" id="{41036B6D-DA8B-481D-BB4F-FA3C3C0E763F}"/>
            </a:ext>
          </a:extLst>
        </xdr:cNvPr>
        <xdr:cNvCxnSpPr/>
      </xdr:nvCxnSpPr>
      <xdr:spPr>
        <a:xfrm flipV="1">
          <a:off x="14401800" y="1042532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52171</xdr:rowOff>
    </xdr:from>
    <xdr:to>
      <xdr:col>73</xdr:col>
      <xdr:colOff>44450</xdr:colOff>
      <xdr:row>61</xdr:row>
      <xdr:rowOff>153771</xdr:rowOff>
    </xdr:to>
    <xdr:sp macro="" textlink="">
      <xdr:nvSpPr>
        <xdr:cNvPr id="327" name="フローチャート: 判断 326">
          <a:extLst>
            <a:ext uri="{FF2B5EF4-FFF2-40B4-BE49-F238E27FC236}">
              <a16:creationId xmlns:a16="http://schemas.microsoft.com/office/drawing/2014/main" id="{D11D88FE-09D4-4F1D-8328-87FA4A71B311}"/>
            </a:ext>
          </a:extLst>
        </xdr:cNvPr>
        <xdr:cNvSpPr/>
      </xdr:nvSpPr>
      <xdr:spPr>
        <a:xfrm>
          <a:off x="15240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138548</xdr:rowOff>
    </xdr:from>
    <xdr:ext cx="762000" cy="259045"/>
    <xdr:sp macro="" textlink="">
      <xdr:nvSpPr>
        <xdr:cNvPr id="328" name="テキスト ボックス 327">
          <a:extLst>
            <a:ext uri="{FF2B5EF4-FFF2-40B4-BE49-F238E27FC236}">
              <a16:creationId xmlns:a16="http://schemas.microsoft.com/office/drawing/2014/main" id="{66880BDD-3027-4769-8A57-312CB610AF35}"/>
            </a:ext>
          </a:extLst>
        </xdr:cNvPr>
        <xdr:cNvSpPr txBox="1"/>
      </xdr:nvSpPr>
      <xdr:spPr>
        <a:xfrm>
          <a:off x="14909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147498</xdr:rowOff>
    </xdr:from>
    <xdr:to>
      <xdr:col>68</xdr:col>
      <xdr:colOff>152400</xdr:colOff>
      <xdr:row>60</xdr:row>
      <xdr:rowOff>151359</xdr:rowOff>
    </xdr:to>
    <xdr:cxnSp macro="">
      <xdr:nvCxnSpPr>
        <xdr:cNvPr id="329" name="直線コネクタ 328">
          <a:extLst>
            <a:ext uri="{FF2B5EF4-FFF2-40B4-BE49-F238E27FC236}">
              <a16:creationId xmlns:a16="http://schemas.microsoft.com/office/drawing/2014/main" id="{FB14CEF2-441F-46C7-BA8B-711421EE0D81}"/>
            </a:ext>
          </a:extLst>
        </xdr:cNvPr>
        <xdr:cNvCxnSpPr/>
      </xdr:nvCxnSpPr>
      <xdr:spPr>
        <a:xfrm>
          <a:off x="13512800" y="10434498"/>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3075E238-3DA1-4D3D-984E-0BB3836F82B6}"/>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513A6B9C-E86E-4857-B6C5-8CD455ED0D58}"/>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2" name="フローチャート: 判断 331">
          <a:extLst>
            <a:ext uri="{FF2B5EF4-FFF2-40B4-BE49-F238E27FC236}">
              <a16:creationId xmlns:a16="http://schemas.microsoft.com/office/drawing/2014/main" id="{AB87C104-7F98-4B7B-9A33-FC8D84B8E893}"/>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3" name="テキスト ボックス 332">
          <a:extLst>
            <a:ext uri="{FF2B5EF4-FFF2-40B4-BE49-F238E27FC236}">
              <a16:creationId xmlns:a16="http://schemas.microsoft.com/office/drawing/2014/main" id="{A12EE704-3342-41C7-8EEE-EC5693D2B4E2}"/>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A7BB42D-152E-4CD3-8F33-36544099386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EF9BCDA-CB44-4E09-B306-F9E0576DE6F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5012CBE-5CF7-4874-ACCC-A9A111E521C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FEFC839-905C-4721-B443-61A510A01E5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CA1A73D-E355-474B-ADB5-A796BE7B8E7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110693</xdr:rowOff>
    </xdr:from>
    <xdr:to>
      <xdr:col>81</xdr:col>
      <xdr:colOff>95250</xdr:colOff>
      <xdr:row>61</xdr:row>
      <xdr:rowOff>40843</xdr:rowOff>
    </xdr:to>
    <xdr:sp macro="" textlink="">
      <xdr:nvSpPr>
        <xdr:cNvPr id="339" name="楕円 338">
          <a:extLst>
            <a:ext uri="{FF2B5EF4-FFF2-40B4-BE49-F238E27FC236}">
              <a16:creationId xmlns:a16="http://schemas.microsoft.com/office/drawing/2014/main" id="{DAEB2F1F-53DF-4F72-852B-A6A2F2D51599}"/>
            </a:ext>
          </a:extLst>
        </xdr:cNvPr>
        <xdr:cNvSpPr/>
      </xdr:nvSpPr>
      <xdr:spPr>
        <a:xfrm>
          <a:off x="16967200" y="103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31970</xdr:rowOff>
    </xdr:from>
    <xdr:ext cx="762000" cy="259045"/>
    <xdr:sp macro="" textlink="">
      <xdr:nvSpPr>
        <xdr:cNvPr id="340" name="定員管理の状況該当値テキスト">
          <a:extLst>
            <a:ext uri="{FF2B5EF4-FFF2-40B4-BE49-F238E27FC236}">
              <a16:creationId xmlns:a16="http://schemas.microsoft.com/office/drawing/2014/main" id="{53E26071-7150-47E5-AD3E-94769C293466}"/>
            </a:ext>
          </a:extLst>
        </xdr:cNvPr>
        <xdr:cNvSpPr txBox="1"/>
      </xdr:nvSpPr>
      <xdr:spPr>
        <a:xfrm>
          <a:off x="17106900" y="103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90907</xdr:rowOff>
    </xdr:from>
    <xdr:to>
      <xdr:col>77</xdr:col>
      <xdr:colOff>95250</xdr:colOff>
      <xdr:row>61</xdr:row>
      <xdr:rowOff>21057</xdr:rowOff>
    </xdr:to>
    <xdr:sp macro="" textlink="">
      <xdr:nvSpPr>
        <xdr:cNvPr id="341" name="楕円 340">
          <a:extLst>
            <a:ext uri="{FF2B5EF4-FFF2-40B4-BE49-F238E27FC236}">
              <a16:creationId xmlns:a16="http://schemas.microsoft.com/office/drawing/2014/main" id="{0F8DB43B-0ACB-4322-A329-C28287F97056}"/>
            </a:ext>
          </a:extLst>
        </xdr:cNvPr>
        <xdr:cNvSpPr/>
      </xdr:nvSpPr>
      <xdr:spPr>
        <a:xfrm>
          <a:off x="16129000" y="10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31234</xdr:rowOff>
    </xdr:from>
    <xdr:ext cx="736600" cy="259045"/>
    <xdr:sp macro="" textlink="">
      <xdr:nvSpPr>
        <xdr:cNvPr id="342" name="テキスト ボックス 341">
          <a:extLst>
            <a:ext uri="{FF2B5EF4-FFF2-40B4-BE49-F238E27FC236}">
              <a16:creationId xmlns:a16="http://schemas.microsoft.com/office/drawing/2014/main" id="{64DC93FE-0052-46AB-B79E-D1C7EC8CA559}"/>
            </a:ext>
          </a:extLst>
        </xdr:cNvPr>
        <xdr:cNvSpPr txBox="1"/>
      </xdr:nvSpPr>
      <xdr:spPr>
        <a:xfrm>
          <a:off x="15798800" y="10146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87529</xdr:rowOff>
    </xdr:from>
    <xdr:to>
      <xdr:col>73</xdr:col>
      <xdr:colOff>44450</xdr:colOff>
      <xdr:row>61</xdr:row>
      <xdr:rowOff>17679</xdr:rowOff>
    </xdr:to>
    <xdr:sp macro="" textlink="">
      <xdr:nvSpPr>
        <xdr:cNvPr id="343" name="楕円 342">
          <a:extLst>
            <a:ext uri="{FF2B5EF4-FFF2-40B4-BE49-F238E27FC236}">
              <a16:creationId xmlns:a16="http://schemas.microsoft.com/office/drawing/2014/main" id="{F5AE7E7F-F3CC-4DAA-92C2-D0DF242B33F8}"/>
            </a:ext>
          </a:extLst>
        </xdr:cNvPr>
        <xdr:cNvSpPr/>
      </xdr:nvSpPr>
      <xdr:spPr>
        <a:xfrm>
          <a:off x="15240000" y="10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27856</xdr:rowOff>
    </xdr:from>
    <xdr:ext cx="762000" cy="259045"/>
    <xdr:sp macro="" textlink="">
      <xdr:nvSpPr>
        <xdr:cNvPr id="344" name="テキスト ボックス 343">
          <a:extLst>
            <a:ext uri="{FF2B5EF4-FFF2-40B4-BE49-F238E27FC236}">
              <a16:creationId xmlns:a16="http://schemas.microsoft.com/office/drawing/2014/main" id="{38B15B89-F4A0-44F7-BBE9-D62CCCDAC72B}"/>
            </a:ext>
          </a:extLst>
        </xdr:cNvPr>
        <xdr:cNvSpPr txBox="1"/>
      </xdr:nvSpPr>
      <xdr:spPr>
        <a:xfrm>
          <a:off x="14909800" y="1014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100559</xdr:rowOff>
    </xdr:from>
    <xdr:to>
      <xdr:col>68</xdr:col>
      <xdr:colOff>203200</xdr:colOff>
      <xdr:row>61</xdr:row>
      <xdr:rowOff>30709</xdr:rowOff>
    </xdr:to>
    <xdr:sp macro="" textlink="">
      <xdr:nvSpPr>
        <xdr:cNvPr id="345" name="楕円 344">
          <a:extLst>
            <a:ext uri="{FF2B5EF4-FFF2-40B4-BE49-F238E27FC236}">
              <a16:creationId xmlns:a16="http://schemas.microsoft.com/office/drawing/2014/main" id="{4C9DA29B-8298-4068-9BF5-96B136871EF9}"/>
            </a:ext>
          </a:extLst>
        </xdr:cNvPr>
        <xdr:cNvSpPr/>
      </xdr:nvSpPr>
      <xdr:spPr>
        <a:xfrm>
          <a:off x="14351000" y="103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40886</xdr:rowOff>
    </xdr:from>
    <xdr:ext cx="762000" cy="259045"/>
    <xdr:sp macro="" textlink="">
      <xdr:nvSpPr>
        <xdr:cNvPr id="346" name="テキスト ボックス 345">
          <a:extLst>
            <a:ext uri="{FF2B5EF4-FFF2-40B4-BE49-F238E27FC236}">
              <a16:creationId xmlns:a16="http://schemas.microsoft.com/office/drawing/2014/main" id="{31A26BD8-F899-4997-B4DC-11F47ED9249A}"/>
            </a:ext>
          </a:extLst>
        </xdr:cNvPr>
        <xdr:cNvSpPr txBox="1"/>
      </xdr:nvSpPr>
      <xdr:spPr>
        <a:xfrm>
          <a:off x="14020800" y="1015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96698</xdr:rowOff>
    </xdr:from>
    <xdr:to>
      <xdr:col>64</xdr:col>
      <xdr:colOff>152400</xdr:colOff>
      <xdr:row>61</xdr:row>
      <xdr:rowOff>26848</xdr:rowOff>
    </xdr:to>
    <xdr:sp macro="" textlink="">
      <xdr:nvSpPr>
        <xdr:cNvPr id="347" name="楕円 346">
          <a:extLst>
            <a:ext uri="{FF2B5EF4-FFF2-40B4-BE49-F238E27FC236}">
              <a16:creationId xmlns:a16="http://schemas.microsoft.com/office/drawing/2014/main" id="{49216332-F03A-4511-B488-8F84634C71C2}"/>
            </a:ext>
          </a:extLst>
        </xdr:cNvPr>
        <xdr:cNvSpPr/>
      </xdr:nvSpPr>
      <xdr:spPr>
        <a:xfrm>
          <a:off x="13462000" y="10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37025</xdr:rowOff>
    </xdr:from>
    <xdr:ext cx="762000" cy="259045"/>
    <xdr:sp macro="" textlink="">
      <xdr:nvSpPr>
        <xdr:cNvPr id="348" name="テキスト ボックス 347">
          <a:extLst>
            <a:ext uri="{FF2B5EF4-FFF2-40B4-BE49-F238E27FC236}">
              <a16:creationId xmlns:a16="http://schemas.microsoft.com/office/drawing/2014/main" id="{F8693C73-55A5-4511-910B-93E73F13095A}"/>
            </a:ext>
          </a:extLst>
        </xdr:cNvPr>
        <xdr:cNvSpPr txBox="1"/>
      </xdr:nvSpPr>
      <xdr:spPr>
        <a:xfrm>
          <a:off x="13131800" y="1015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C3222E2-C5DF-4DB7-A663-C5B9BAA94FF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3A3960C-012B-4DA3-98DA-EFC8B57E745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CF391024-7AFB-4BFE-91EF-39278448B62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A71C9C41-F9BB-4321-8FE7-6ED06966848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A9E7579-92C2-4DD1-A49B-E4EAECD0AE7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453A3537-711D-4ECC-BDDF-2A5298E8FB7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5AF8C7C-5ED0-4602-9B4B-07AA1AB4E94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7D0E1C5-8FB8-4EEC-A27F-9CC5B8A95E0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B72E3BB-A958-4803-81C7-C32A81E22D8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1D441137-392C-4988-90FF-055C895DA51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85AE387-6D9F-4176-9AE9-CB1857FF679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17C2CE7-3E24-4997-AB67-3B4D8D1C7CF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587D5CE6-7A7B-46A1-91D1-62A4D95F1E2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１０．３％と前年度から０．２ポイント改善しているが、類似団体内平均値８．０％を２．３ポイント上回っている。これは、平成２５年度以降の山辺中学校改築事業などの償還及び借入による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新規起債発行抑制を図っていることなどから、同程度の比率で推移することが予想されるが、今後の公共施設等の更新等により上昇することも十分見込まれるため、今後の数値の増減を注視し、数値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B333A64-F834-4BF4-85A4-F6224D38C88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3A4F003-75E4-4D24-B739-46707258428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44484CE7-9065-4A4F-88B6-2C22968E242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D38DA30E-B220-4BE0-8A05-9ECA5AAA306C}"/>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BC0B87FE-7951-4336-8C9E-2F2C31EE53E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AA68ACA0-60BC-41D5-928F-982D435EF62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A0F1D1EB-7A2A-41F3-9764-8CCA3445FEF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4E917F0-1DD6-4D14-9C71-3C88E6B5BFE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73E26910-48E3-473A-9EE2-AAA0169B0E3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B1D965B9-E819-4530-AA94-C711248FA2A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AF59FD65-81F6-4112-BD3E-116723B7520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5663F6CA-49AB-4526-A80A-3F77D4C72B5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1CF336DF-F8BD-4FE8-A700-405E825845C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9C1BAAE-1CA1-436F-BAB7-6C4271268FA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29A3AAB-2DEA-43E9-B7EE-0B038674D54F}"/>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2882F1FD-2571-4B95-A373-DB7829A4D734}"/>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490DAAE8-2539-4F4C-88CA-FEBDC7A0C08E}"/>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B5AAA5B-24DD-42E7-997A-6F83819FAD7A}"/>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43552504-0E58-4B9F-8536-89FD8C9F80BF}"/>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55033</xdr:rowOff>
    </xdr:to>
    <xdr:cxnSp macro="">
      <xdr:nvCxnSpPr>
        <xdr:cNvPr id="381" name="直線コネクタ 380">
          <a:extLst>
            <a:ext uri="{FF2B5EF4-FFF2-40B4-BE49-F238E27FC236}">
              <a16:creationId xmlns:a16="http://schemas.microsoft.com/office/drawing/2014/main" id="{77B5A0A7-5515-4E0A-9298-2E86B1939AD3}"/>
            </a:ext>
          </a:extLst>
        </xdr:cNvPr>
        <xdr:cNvCxnSpPr/>
      </xdr:nvCxnSpPr>
      <xdr:spPr>
        <a:xfrm flipV="1">
          <a:off x="16179800" y="74112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8B2CEC0B-CB8B-4564-AFB5-E52D2BB22B53}"/>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ED61DF13-DEAE-46AA-89E0-97374CABC943}"/>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119380</xdr:rowOff>
    </xdr:to>
    <xdr:cxnSp macro="">
      <xdr:nvCxnSpPr>
        <xdr:cNvPr id="384" name="直線コネクタ 383">
          <a:extLst>
            <a:ext uri="{FF2B5EF4-FFF2-40B4-BE49-F238E27FC236}">
              <a16:creationId xmlns:a16="http://schemas.microsoft.com/office/drawing/2014/main" id="{D045126F-D734-47EF-A475-F32AE6B033CE}"/>
            </a:ext>
          </a:extLst>
        </xdr:cNvPr>
        <xdr:cNvCxnSpPr/>
      </xdr:nvCxnSpPr>
      <xdr:spPr>
        <a:xfrm flipV="1">
          <a:off x="15290800" y="74273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61CBC294-37BF-4040-9AD0-DB30CB86E141}"/>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26F181-3C0F-4E14-81CB-B351D4180A4A}"/>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43</xdr:row>
      <xdr:rowOff>119380</xdr:rowOff>
    </xdr:to>
    <xdr:cxnSp macro="">
      <xdr:nvCxnSpPr>
        <xdr:cNvPr id="387" name="直線コネクタ 386">
          <a:extLst>
            <a:ext uri="{FF2B5EF4-FFF2-40B4-BE49-F238E27FC236}">
              <a16:creationId xmlns:a16="http://schemas.microsoft.com/office/drawing/2014/main" id="{A01E7F31-BDA8-4862-8F90-A710159329A3}"/>
            </a:ext>
          </a:extLst>
        </xdr:cNvPr>
        <xdr:cNvCxnSpPr/>
      </xdr:nvCxnSpPr>
      <xdr:spPr>
        <a:xfrm>
          <a:off x="14401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8" name="フローチャート: 判断 387">
          <a:extLst>
            <a:ext uri="{FF2B5EF4-FFF2-40B4-BE49-F238E27FC236}">
              <a16:creationId xmlns:a16="http://schemas.microsoft.com/office/drawing/2014/main" id="{5C4C82B6-D5C0-483B-B07A-4A818D554713}"/>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89" name="テキスト ボックス 388">
          <a:extLst>
            <a:ext uri="{FF2B5EF4-FFF2-40B4-BE49-F238E27FC236}">
              <a16:creationId xmlns:a16="http://schemas.microsoft.com/office/drawing/2014/main" id="{9DF8F818-4904-4513-AAB8-B9DC7B02C35C}"/>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111337</xdr:rowOff>
    </xdr:to>
    <xdr:cxnSp macro="">
      <xdr:nvCxnSpPr>
        <xdr:cNvPr id="390" name="直線コネクタ 389">
          <a:extLst>
            <a:ext uri="{FF2B5EF4-FFF2-40B4-BE49-F238E27FC236}">
              <a16:creationId xmlns:a16="http://schemas.microsoft.com/office/drawing/2014/main" id="{F18EF967-80A2-49A4-AEAD-C9585E407D30}"/>
            </a:ext>
          </a:extLst>
        </xdr:cNvPr>
        <xdr:cNvCxnSpPr/>
      </xdr:nvCxnSpPr>
      <xdr:spPr>
        <a:xfrm>
          <a:off x="13512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71120</xdr:rowOff>
    </xdr:from>
    <xdr:to>
      <xdr:col>68</xdr:col>
      <xdr:colOff>203200</xdr:colOff>
      <xdr:row>43</xdr:row>
      <xdr:rowOff>1270</xdr:rowOff>
    </xdr:to>
    <xdr:sp macro="" textlink="">
      <xdr:nvSpPr>
        <xdr:cNvPr id="391" name="フローチャート: 判断 390">
          <a:extLst>
            <a:ext uri="{FF2B5EF4-FFF2-40B4-BE49-F238E27FC236}">
              <a16:creationId xmlns:a16="http://schemas.microsoft.com/office/drawing/2014/main" id="{838331A5-2640-4E56-8989-D9F79FE275AA}"/>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11447</xdr:rowOff>
    </xdr:from>
    <xdr:ext cx="762000" cy="259045"/>
    <xdr:sp macro="" textlink="">
      <xdr:nvSpPr>
        <xdr:cNvPr id="392" name="テキスト ボックス 391">
          <a:extLst>
            <a:ext uri="{FF2B5EF4-FFF2-40B4-BE49-F238E27FC236}">
              <a16:creationId xmlns:a16="http://schemas.microsoft.com/office/drawing/2014/main" id="{5DF0C1B0-718C-4D30-8B4F-493B191DFDA9}"/>
            </a:ext>
          </a:extLst>
        </xdr:cNvPr>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1F0191E7-E098-46D8-A354-53D2940C3301}"/>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3404</xdr:rowOff>
    </xdr:from>
    <xdr:ext cx="762000" cy="259045"/>
    <xdr:sp macro="" textlink="">
      <xdr:nvSpPr>
        <xdr:cNvPr id="394" name="テキスト ボックス 393">
          <a:extLst>
            <a:ext uri="{FF2B5EF4-FFF2-40B4-BE49-F238E27FC236}">
              <a16:creationId xmlns:a16="http://schemas.microsoft.com/office/drawing/2014/main" id="{60E39D6A-763E-4E1B-9809-5D138D3BD2EF}"/>
            </a:ext>
          </a:extLst>
        </xdr:cNvPr>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2260635-BDF1-4E0D-9DC0-474D4FF5D22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78FFCD7-0E1E-4BB4-A254-0A5FFFFA79A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6DCB692-5636-4691-9794-5867DB200AD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C2705B4-7771-4AD0-B573-E3283BD90DF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9B83D38-9F1E-444A-9DDA-5C50062EDA7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0" name="楕円 399">
          <a:extLst>
            <a:ext uri="{FF2B5EF4-FFF2-40B4-BE49-F238E27FC236}">
              <a16:creationId xmlns:a16="http://schemas.microsoft.com/office/drawing/2014/main" id="{803C941B-E272-4AFE-B8C9-6B931EB7B612}"/>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1" name="公債費負担の状況該当値テキスト">
          <a:extLst>
            <a:ext uri="{FF2B5EF4-FFF2-40B4-BE49-F238E27FC236}">
              <a16:creationId xmlns:a16="http://schemas.microsoft.com/office/drawing/2014/main" id="{F06980C4-4F52-4372-A2F8-0D871D67AD54}"/>
            </a:ext>
          </a:extLst>
        </xdr:cNvPr>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a:extLst>
            <a:ext uri="{FF2B5EF4-FFF2-40B4-BE49-F238E27FC236}">
              <a16:creationId xmlns:a16="http://schemas.microsoft.com/office/drawing/2014/main" id="{D76066DB-7425-411E-8DBD-2B96BCC97089}"/>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a:extLst>
            <a:ext uri="{FF2B5EF4-FFF2-40B4-BE49-F238E27FC236}">
              <a16:creationId xmlns:a16="http://schemas.microsoft.com/office/drawing/2014/main" id="{F00F49CE-9823-4B59-9085-D5ED2ABCB33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a:extLst>
            <a:ext uri="{FF2B5EF4-FFF2-40B4-BE49-F238E27FC236}">
              <a16:creationId xmlns:a16="http://schemas.microsoft.com/office/drawing/2014/main" id="{7B8895E2-4C31-4A71-A270-9A5C1ECA94B4}"/>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a:extLst>
            <a:ext uri="{FF2B5EF4-FFF2-40B4-BE49-F238E27FC236}">
              <a16:creationId xmlns:a16="http://schemas.microsoft.com/office/drawing/2014/main" id="{58018103-1E7E-482B-9547-7E5EEC41015E}"/>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6" name="楕円 405">
          <a:extLst>
            <a:ext uri="{FF2B5EF4-FFF2-40B4-BE49-F238E27FC236}">
              <a16:creationId xmlns:a16="http://schemas.microsoft.com/office/drawing/2014/main" id="{FBC63FDA-89D3-4B8B-8953-3A7691A11742}"/>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7" name="テキスト ボックス 406">
          <a:extLst>
            <a:ext uri="{FF2B5EF4-FFF2-40B4-BE49-F238E27FC236}">
              <a16:creationId xmlns:a16="http://schemas.microsoft.com/office/drawing/2014/main" id="{C9AE4AE2-01E2-409F-9F2A-6F6513A4985B}"/>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8" name="楕円 407">
          <a:extLst>
            <a:ext uri="{FF2B5EF4-FFF2-40B4-BE49-F238E27FC236}">
              <a16:creationId xmlns:a16="http://schemas.microsoft.com/office/drawing/2014/main" id="{221571A6-4908-4BAF-89FE-FC0DFF820E13}"/>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9" name="テキスト ボックス 408">
          <a:extLst>
            <a:ext uri="{FF2B5EF4-FFF2-40B4-BE49-F238E27FC236}">
              <a16:creationId xmlns:a16="http://schemas.microsoft.com/office/drawing/2014/main" id="{10699764-4779-408A-BD8B-C7CAA9C58028}"/>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CDC7E9DA-EDE7-4470-A13F-2C232F4846F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A0A15DF1-EA2D-4133-848B-A172F6344C6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EF50E8EA-B247-4BC1-A4B0-82833A22031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B832EE78-CEFC-437A-B34B-610C4F81896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6E543169-F52C-4D35-9494-AF2C397ED05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5DD3D388-4F5E-45DF-840E-B179E267E55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07A051A-4BAC-481B-86C1-59E357EE6CC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37452187-14D0-4F08-9D60-2698B2BD1E8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A981386-E9A4-40B2-86DF-91C82C4C905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44EFAB88-94A3-4AF2-85BF-372A87DE286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477BB2B-672A-41C5-8528-AA8905A6EC4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4BA0212-F911-4476-B07B-A7F2F17D006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C5AFFC0-2178-4E60-B56D-5DE47545B9D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学校改築事業などの大規模事業による多額の借入が影響し、平成３０年度においては類似団体を４０．４ポイントと大幅に上回っていたが、起債発行の抑制及び事業の精査やふるさと応援基金の増額等により、前年度の実質単年度収支の黒字に続き、ほぼ収支均衡を図ることができたことや新規起債発行抑制により、令和４年度は数値な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引き続き計画的な起債発行や事業実施等を図る。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BA770AD-A3F3-4F51-90A8-7478218B81A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B25AA4A-4766-4DD2-B92C-BA0C043243E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4A8EEDF-A45F-4146-A002-64B68E6E0F5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1F8FEE0B-6C12-4041-9B79-0899F454FA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B3647139-A9A3-4B25-8493-3A6A2183EB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70AD291-E7AA-4367-AB14-869D0BD6A137}"/>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75F4D86-E7FD-4F42-BCEB-1A86D596D6D2}"/>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6E52ADC0-A1E9-431D-BDB3-6FE5A1B21B95}"/>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81FB322F-CB45-4394-A038-72394065E506}"/>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E5BD6E37-999B-4123-A371-DF1B1183B3D1}"/>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3E17E056-207F-4467-AB36-B87B868AF8E4}"/>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26206D47-C809-4F3A-8BD8-A630823890B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B6CEAB6-715D-438A-A4B9-70424D438AB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62F7D51E-2546-44E2-8277-04E4778CF15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A1B41A7F-95CE-47FE-899E-CB87FE8B33F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0D6350C-C1F4-40A4-904F-A1AC36C8877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5888EDB-5BD6-4425-B015-55B48296A8D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EA2FE130-E2E7-43DE-B902-F9FB5D06440D}"/>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2ED1CD44-8971-44B1-9D98-E9E99858CFEE}"/>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33CB8403-9CF6-48F0-BD4A-230E46DC1591}"/>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1C7BC6DA-A64C-490B-B90C-1EBD6E3ED052}"/>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B30140A2-3221-4FDF-AF3A-0CABAF88ADE2}"/>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121134</xdr:rowOff>
    </xdr:from>
    <xdr:to>
      <xdr:col>77</xdr:col>
      <xdr:colOff>44450</xdr:colOff>
      <xdr:row>15</xdr:row>
      <xdr:rowOff>117203</xdr:rowOff>
    </xdr:to>
    <xdr:cxnSp macro="">
      <xdr:nvCxnSpPr>
        <xdr:cNvPr id="445" name="直線コネクタ 444">
          <a:extLst>
            <a:ext uri="{FF2B5EF4-FFF2-40B4-BE49-F238E27FC236}">
              <a16:creationId xmlns:a16="http://schemas.microsoft.com/office/drawing/2014/main" id="{9F21DAE6-7225-4200-BB56-CDFC47C6F79C}"/>
            </a:ext>
          </a:extLst>
        </xdr:cNvPr>
        <xdr:cNvCxnSpPr/>
      </xdr:nvCxnSpPr>
      <xdr:spPr>
        <a:xfrm flipV="1">
          <a:off x="15290800" y="2349984"/>
          <a:ext cx="889000" cy="3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9AC049D8-AFD7-48FE-9860-222EB396C49B}"/>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5FE0F0A7-080B-4A21-AA01-F02D2B27BD53}"/>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117203</xdr:rowOff>
    </xdr:from>
    <xdr:to>
      <xdr:col>72</xdr:col>
      <xdr:colOff>203200</xdr:colOff>
      <xdr:row>16</xdr:row>
      <xdr:rowOff>152581</xdr:rowOff>
    </xdr:to>
    <xdr:cxnSp macro="">
      <xdr:nvCxnSpPr>
        <xdr:cNvPr id="448" name="直線コネクタ 447">
          <a:extLst>
            <a:ext uri="{FF2B5EF4-FFF2-40B4-BE49-F238E27FC236}">
              <a16:creationId xmlns:a16="http://schemas.microsoft.com/office/drawing/2014/main" id="{AA0A2317-A3C4-4EDA-8ABD-DB55ACDC4707}"/>
            </a:ext>
          </a:extLst>
        </xdr:cNvPr>
        <xdr:cNvCxnSpPr/>
      </xdr:nvCxnSpPr>
      <xdr:spPr>
        <a:xfrm flipV="1">
          <a:off x="14401800" y="268895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B4177FF7-9019-4F87-AA40-8D6C5456CAC9}"/>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27776</xdr:rowOff>
    </xdr:from>
    <xdr:ext cx="736600" cy="259045"/>
    <xdr:sp macro="" textlink="">
      <xdr:nvSpPr>
        <xdr:cNvPr id="450" name="テキスト ボックス 449">
          <a:extLst>
            <a:ext uri="{FF2B5EF4-FFF2-40B4-BE49-F238E27FC236}">
              <a16:creationId xmlns:a16="http://schemas.microsoft.com/office/drawing/2014/main" id="{0575A18F-BEBB-47EB-B4F6-108CB65EFB6E}"/>
            </a:ext>
          </a:extLst>
        </xdr:cNvPr>
        <xdr:cNvSpPr txBox="1"/>
      </xdr:nvSpPr>
      <xdr:spPr>
        <a:xfrm>
          <a:off x="15798800" y="242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152581</xdr:rowOff>
    </xdr:from>
    <xdr:to>
      <xdr:col>68</xdr:col>
      <xdr:colOff>152400</xdr:colOff>
      <xdr:row>17</xdr:row>
      <xdr:rowOff>102931</xdr:rowOff>
    </xdr:to>
    <xdr:cxnSp macro="">
      <xdr:nvCxnSpPr>
        <xdr:cNvPr id="451" name="直線コネクタ 450">
          <a:extLst>
            <a:ext uri="{FF2B5EF4-FFF2-40B4-BE49-F238E27FC236}">
              <a16:creationId xmlns:a16="http://schemas.microsoft.com/office/drawing/2014/main" id="{D0622412-4C0A-4E44-9862-13618496A89A}"/>
            </a:ext>
          </a:extLst>
        </xdr:cNvPr>
        <xdr:cNvCxnSpPr/>
      </xdr:nvCxnSpPr>
      <xdr:spPr>
        <a:xfrm flipV="1">
          <a:off x="13512800" y="2895781"/>
          <a:ext cx="889000" cy="1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52" name="フローチャート: 判断 451">
          <a:extLst>
            <a:ext uri="{FF2B5EF4-FFF2-40B4-BE49-F238E27FC236}">
              <a16:creationId xmlns:a16="http://schemas.microsoft.com/office/drawing/2014/main" id="{ED3637B7-091D-47F2-9EE9-57704A3DE6BE}"/>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53" name="テキスト ボックス 452">
          <a:extLst>
            <a:ext uri="{FF2B5EF4-FFF2-40B4-BE49-F238E27FC236}">
              <a16:creationId xmlns:a16="http://schemas.microsoft.com/office/drawing/2014/main" id="{B1B3BB8A-892C-4BB1-B684-F370A271104D}"/>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4" name="フローチャート: 判断 453">
          <a:extLst>
            <a:ext uri="{FF2B5EF4-FFF2-40B4-BE49-F238E27FC236}">
              <a16:creationId xmlns:a16="http://schemas.microsoft.com/office/drawing/2014/main" id="{F7CBA1AB-89F7-4D03-9B32-F9754F5E62EB}"/>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5" name="テキスト ボックス 454">
          <a:extLst>
            <a:ext uri="{FF2B5EF4-FFF2-40B4-BE49-F238E27FC236}">
              <a16:creationId xmlns:a16="http://schemas.microsoft.com/office/drawing/2014/main" id="{DBAD5113-859C-41B1-9123-FCCA337D5EC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56" name="フローチャート: 判断 455">
          <a:extLst>
            <a:ext uri="{FF2B5EF4-FFF2-40B4-BE49-F238E27FC236}">
              <a16:creationId xmlns:a16="http://schemas.microsoft.com/office/drawing/2014/main" id="{56F2BC06-2D85-4BCB-A264-FC806E728FFA}"/>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57" name="テキスト ボックス 456">
          <a:extLst>
            <a:ext uri="{FF2B5EF4-FFF2-40B4-BE49-F238E27FC236}">
              <a16:creationId xmlns:a16="http://schemas.microsoft.com/office/drawing/2014/main" id="{556F66C0-3B02-44EF-9D32-AAA931B8826E}"/>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7D22FBF-A584-4C1F-82A5-DF580A64835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EE632EB-21F3-4CF2-A9DF-D209D4798CA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AA7967A-CC61-4FCB-9856-A3B7045DFD1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16E5C30-4C18-46C8-9311-201F8AE8F1B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D6D1D57-6471-472D-82BA-A3356CC0F14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70334</xdr:rowOff>
    </xdr:from>
    <xdr:to>
      <xdr:col>77</xdr:col>
      <xdr:colOff>95250</xdr:colOff>
      <xdr:row>14</xdr:row>
      <xdr:rowOff>484</xdr:rowOff>
    </xdr:to>
    <xdr:sp macro="" textlink="">
      <xdr:nvSpPr>
        <xdr:cNvPr id="463" name="楕円 462">
          <a:extLst>
            <a:ext uri="{FF2B5EF4-FFF2-40B4-BE49-F238E27FC236}">
              <a16:creationId xmlns:a16="http://schemas.microsoft.com/office/drawing/2014/main" id="{819D5A66-3F25-42DC-BB51-4B5DADDECDC6}"/>
            </a:ext>
          </a:extLst>
        </xdr:cNvPr>
        <xdr:cNvSpPr/>
      </xdr:nvSpPr>
      <xdr:spPr>
        <a:xfrm>
          <a:off x="161290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64" name="テキスト ボックス 463">
          <a:extLst>
            <a:ext uri="{FF2B5EF4-FFF2-40B4-BE49-F238E27FC236}">
              <a16:creationId xmlns:a16="http://schemas.microsoft.com/office/drawing/2014/main" id="{A9895C24-A1C1-41A4-834A-289F30353A57}"/>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66403</xdr:rowOff>
    </xdr:from>
    <xdr:to>
      <xdr:col>73</xdr:col>
      <xdr:colOff>44450</xdr:colOff>
      <xdr:row>15</xdr:row>
      <xdr:rowOff>168003</xdr:rowOff>
    </xdr:to>
    <xdr:sp macro="" textlink="">
      <xdr:nvSpPr>
        <xdr:cNvPr id="465" name="楕円 464">
          <a:extLst>
            <a:ext uri="{FF2B5EF4-FFF2-40B4-BE49-F238E27FC236}">
              <a16:creationId xmlns:a16="http://schemas.microsoft.com/office/drawing/2014/main" id="{923BD563-B15E-4588-A401-4578E0AC3503}"/>
            </a:ext>
          </a:extLst>
        </xdr:cNvPr>
        <xdr:cNvSpPr/>
      </xdr:nvSpPr>
      <xdr:spPr>
        <a:xfrm>
          <a:off x="15240000" y="26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152780</xdr:rowOff>
    </xdr:from>
    <xdr:ext cx="762000" cy="259045"/>
    <xdr:sp macro="" textlink="">
      <xdr:nvSpPr>
        <xdr:cNvPr id="466" name="テキスト ボックス 465">
          <a:extLst>
            <a:ext uri="{FF2B5EF4-FFF2-40B4-BE49-F238E27FC236}">
              <a16:creationId xmlns:a16="http://schemas.microsoft.com/office/drawing/2014/main" id="{0596ACAB-1951-4A67-B119-8BE70325778C}"/>
            </a:ext>
          </a:extLst>
        </xdr:cNvPr>
        <xdr:cNvSpPr txBox="1"/>
      </xdr:nvSpPr>
      <xdr:spPr>
        <a:xfrm>
          <a:off x="14909800" y="272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101781</xdr:rowOff>
    </xdr:from>
    <xdr:to>
      <xdr:col>68</xdr:col>
      <xdr:colOff>203200</xdr:colOff>
      <xdr:row>17</xdr:row>
      <xdr:rowOff>31931</xdr:rowOff>
    </xdr:to>
    <xdr:sp macro="" textlink="">
      <xdr:nvSpPr>
        <xdr:cNvPr id="467" name="楕円 466">
          <a:extLst>
            <a:ext uri="{FF2B5EF4-FFF2-40B4-BE49-F238E27FC236}">
              <a16:creationId xmlns:a16="http://schemas.microsoft.com/office/drawing/2014/main" id="{8BE36BAD-60E9-417C-8850-73AF3F5648B5}"/>
            </a:ext>
          </a:extLst>
        </xdr:cNvPr>
        <xdr:cNvSpPr/>
      </xdr:nvSpPr>
      <xdr:spPr>
        <a:xfrm>
          <a:off x="14351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16708</xdr:rowOff>
    </xdr:from>
    <xdr:ext cx="762000" cy="259045"/>
    <xdr:sp macro="" textlink="">
      <xdr:nvSpPr>
        <xdr:cNvPr id="468" name="テキスト ボックス 467">
          <a:extLst>
            <a:ext uri="{FF2B5EF4-FFF2-40B4-BE49-F238E27FC236}">
              <a16:creationId xmlns:a16="http://schemas.microsoft.com/office/drawing/2014/main" id="{C4C4F971-F05F-4C06-AEDB-AF670F253432}"/>
            </a:ext>
          </a:extLst>
        </xdr:cNvPr>
        <xdr:cNvSpPr txBox="1"/>
      </xdr:nvSpPr>
      <xdr:spPr>
        <a:xfrm>
          <a:off x="14020800" y="29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52131</xdr:rowOff>
    </xdr:from>
    <xdr:to>
      <xdr:col>64</xdr:col>
      <xdr:colOff>152400</xdr:colOff>
      <xdr:row>17</xdr:row>
      <xdr:rowOff>153731</xdr:rowOff>
    </xdr:to>
    <xdr:sp macro="" textlink="">
      <xdr:nvSpPr>
        <xdr:cNvPr id="469" name="楕円 468">
          <a:extLst>
            <a:ext uri="{FF2B5EF4-FFF2-40B4-BE49-F238E27FC236}">
              <a16:creationId xmlns:a16="http://schemas.microsoft.com/office/drawing/2014/main" id="{5E7E5231-1A5E-4391-852A-B461ED29BBDF}"/>
            </a:ext>
          </a:extLst>
        </xdr:cNvPr>
        <xdr:cNvSpPr/>
      </xdr:nvSpPr>
      <xdr:spPr>
        <a:xfrm>
          <a:off x="13462000" y="2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138508</xdr:rowOff>
    </xdr:from>
    <xdr:ext cx="762000" cy="259045"/>
    <xdr:sp macro="" textlink="">
      <xdr:nvSpPr>
        <xdr:cNvPr id="470" name="テキスト ボックス 469">
          <a:extLst>
            <a:ext uri="{FF2B5EF4-FFF2-40B4-BE49-F238E27FC236}">
              <a16:creationId xmlns:a16="http://schemas.microsoft.com/office/drawing/2014/main" id="{03FDA35E-61DB-4033-AD31-B987A00BF181}"/>
            </a:ext>
          </a:extLst>
        </xdr:cNvPr>
        <xdr:cNvSpPr txBox="1"/>
      </xdr:nvSpPr>
      <xdr:spPr>
        <a:xfrm>
          <a:off x="13131800" y="30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13,685
13,637
61.45
6,978,757
6,639,624
338,693
3,852,460
4,658,256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平成３０年度から実施していた職員給与の独自削減が令和３年度で終了したことにより、前年度より２．０ポイント上昇し、り類似団体内平均値より０．１ポイント高くなっている。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今後も継続して事務事業の見直し、適正な人員配置及び指定管理者制度や民間委託等を推進することにより、経常収支比率に占める割合を低くするよう人件費の抑制に引き続き努める。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3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157480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8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72390</xdr:rowOff>
    </xdr:from>
    <xdr:to>
      <xdr:col>11</xdr:col>
      <xdr:colOff>60325</xdr:colOff>
      <xdr:row>36</xdr:row>
      <xdr:rowOff>2540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xdr:rowOff>
    </xdr:from>
    <xdr:to>
      <xdr:col>15</xdr:col>
      <xdr:colOff>149225</xdr:colOff>
      <xdr:row>36</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物件費については、新型コロナウイルス感染症対策の臨時交付金を充当したものが多く、一時的にポイントが低下しており、前年度より０．３ポイント低下している。</a:t>
          </a:r>
        </a:p>
        <a:p>
          <a:r>
            <a:rPr kumimoji="1" lang="ja-JP" altLang="en-US" sz="1300">
              <a:latin typeface="ＭＳ Ｐゴシック" panose="020B0600070205080204" pitchFamily="50" charset="-128"/>
              <a:ea typeface="ＭＳ Ｐゴシック" panose="020B0600070205080204" pitchFamily="50" charset="-128"/>
            </a:rPr>
            <a:t>　類似団体より低い数値となってはいるが、今後も、更なる経費節減や職員のスキルアップを図りながら削減に努める。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155575</xdr:rowOff>
    </xdr:from>
    <xdr:to>
      <xdr:col>82</xdr:col>
      <xdr:colOff>107950</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273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7559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22225</xdr:rowOff>
    </xdr:from>
    <xdr:to>
      <xdr:col>73</xdr:col>
      <xdr:colOff>180975</xdr:colOff>
      <xdr:row>18</xdr:row>
      <xdr:rowOff>117475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3687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19050</xdr:rowOff>
    </xdr:from>
    <xdr:to>
      <xdr:col>74</xdr:col>
      <xdr:colOff>31750</xdr:colOff>
      <xdr:row>16</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31750</xdr:rowOff>
    </xdr:from>
    <xdr:to>
      <xdr:col>69</xdr:col>
      <xdr:colOff>92075</xdr:colOff>
      <xdr:row>18</xdr:row>
      <xdr:rowOff>117475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17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85725</xdr:rowOff>
    </xdr:from>
    <xdr:to>
      <xdr:col>69</xdr:col>
      <xdr:colOff>142875</xdr:colOff>
      <xdr:row>18</xdr:row>
      <xdr:rowOff>15875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0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26052</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121302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142875</xdr:rowOff>
    </xdr:from>
    <xdr:to>
      <xdr:col>74</xdr:col>
      <xdr:colOff>31750</xdr:colOff>
      <xdr:row>17</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57802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66675</xdr:rowOff>
    </xdr:from>
    <xdr:to>
      <xdr:col>69</xdr:col>
      <xdr:colOff>142875</xdr:colOff>
      <xdr:row>18</xdr:row>
      <xdr:rowOff>168275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153052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152400</xdr:rowOff>
    </xdr:from>
    <xdr:to>
      <xdr:col>65</xdr:col>
      <xdr:colOff>53975</xdr:colOff>
      <xdr:row>18</xdr:row>
      <xdr:rowOff>82550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67327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財政状況は厳しいが、令和３年度は類似団体内平均値より１．１％低い数値となっている。</a:t>
          </a:r>
        </a:p>
        <a:p>
          <a:r>
            <a:rPr kumimoji="1" lang="ja-JP" altLang="en-US" sz="1300">
              <a:latin typeface="ＭＳ Ｐゴシック" panose="020B0600070205080204" pitchFamily="50" charset="-128"/>
              <a:ea typeface="ＭＳ Ｐゴシック" panose="020B0600070205080204" pitchFamily="50" charset="-128"/>
            </a:rPr>
            <a:t>　しかしながら、子育て施策等に対する経費が増加傾向にあるなど、国等の少子高齢化施策にも左右されることから、今後も注視しながら対策を実施し、柔軟な対応に努める。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1815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56</xdr:row>
      <xdr:rowOff>1815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26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122465</xdr:rowOff>
    </xdr:from>
    <xdr:to>
      <xdr:col>15</xdr:col>
      <xdr:colOff>149225</xdr:colOff>
      <xdr:row>56</xdr:row>
      <xdr:rowOff>52615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140607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その他に係る経常収支比率が１３．２％で、類似団体内平均値の１２．４％を０．８ポイント上回っている。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令和２年度に公営企業の法適化に伴い企業会計への経常的な繰出金がその他から補助費等へ振り替えられたことにより大きく低下しているが、令和２年度以降は同程度で推移している。</a:t>
          </a:r>
        </a:p>
        <a:p>
          <a:r>
            <a:rPr kumimoji="1" lang="ja-JP" altLang="en-US" sz="1300">
              <a:latin typeface="ＭＳ Ｐゴシック" panose="020B0600070205080204" pitchFamily="50" charset="-128"/>
              <a:ea typeface="ＭＳ Ｐゴシック" panose="020B0600070205080204" pitchFamily="50" charset="-128"/>
            </a:rPr>
            <a:t>　今後も、これまで以上に、特別会計の経営適正化及び健全化を図り、普通会計負担額の軽減に努める。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490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141696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490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59</xdr:row>
      <xdr:rowOff>138430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14346"/>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143147</xdr:rowOff>
    </xdr:from>
    <xdr:to>
      <xdr:col>74</xdr:col>
      <xdr:colOff>31750</xdr:colOff>
      <xdr:row>58</xdr:row>
      <xdr:rowOff>73297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1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58074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59</xdr:row>
      <xdr:rowOff>151493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253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169273</xdr:rowOff>
    </xdr:from>
    <xdr:to>
      <xdr:col>69</xdr:col>
      <xdr:colOff>142875</xdr:colOff>
      <xdr:row>58</xdr:row>
      <xdr:rowOff>99423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109600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148789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31223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前年度より０．９ポイントと低下しており、類似団体内平均値の１５．０ポイントより０．８ポイント上回っている。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令和２年度の上昇は、公営企業の法適化に伴い企業会計への経常的な繰出金がその他から補助費等へ振り替えられたことが、主な要因である。</a:t>
          </a:r>
        </a:p>
        <a:p>
          <a:r>
            <a:rPr kumimoji="1" lang="ja-JP" altLang="en-US" sz="1300">
              <a:latin typeface="ＭＳ Ｐゴシック" panose="020B0600070205080204" pitchFamily="50" charset="-128"/>
              <a:ea typeface="ＭＳ Ｐゴシック" panose="020B0600070205080204" pitchFamily="50" charset="-128"/>
            </a:rPr>
            <a:t>　令和４年度については、学校給食費の無償化などにより上昇していることから、今後も経費の縮減などに努める。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130810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0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62230</xdr:rowOff>
    </xdr:from>
    <xdr:to>
      <xdr:col>78</xdr:col>
      <xdr:colOff>69850</xdr:colOff>
      <xdr:row>37</xdr:row>
      <xdr:rowOff>153670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37</xdr:row>
      <xdr:rowOff>153670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077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35560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52087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97807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102870</xdr:rowOff>
    </xdr:from>
    <xdr:to>
      <xdr:col>74</xdr:col>
      <xdr:colOff>31750</xdr:colOff>
      <xdr:row>38</xdr:row>
      <xdr:rowOff>33020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17797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１５．２％と類似団体内平均値より０．４ポイント低い数値となっているが、対前年度０．４ポイント上昇している。</a:t>
          </a:r>
        </a:p>
        <a:p>
          <a:r>
            <a:rPr kumimoji="1" lang="ja-JP" altLang="en-US" sz="1300">
              <a:latin typeface="ＭＳ Ｐゴシック" panose="020B0600070205080204" pitchFamily="50" charset="-128"/>
              <a:ea typeface="ＭＳ Ｐゴシック" panose="020B0600070205080204" pitchFamily="50" charset="-128"/>
            </a:rPr>
            <a:t>　山辺中学校改築事業等に伴う公債費の償還が大きいところであるが、　平成３０年度以降の地方債の新規発行抑制に努めていたことにより、公債費の割合は横ばいの状況である。</a:t>
          </a:r>
        </a:p>
        <a:p>
          <a:r>
            <a:rPr kumimoji="1" lang="ja-JP" altLang="en-US" sz="1300">
              <a:latin typeface="ＭＳ Ｐゴシック" panose="020B0600070205080204" pitchFamily="50" charset="-128"/>
              <a:ea typeface="ＭＳ Ｐゴシック" panose="020B0600070205080204" pitchFamily="50" charset="-128"/>
            </a:rPr>
            <a:t>　今後も計画的な地方債の新規発行等を行うよう努める。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78994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62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124713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62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44704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263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81280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17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７０．５ポイントと前年度より２．９ポイント上昇しているが、類似団体内平均値の７１．９％より１．４ポイント下回っている状況である。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今後もこれまで以上に事務事業の見直しや人件費の抑制に努める。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18006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81280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18006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149861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114300</xdr:rowOff>
    </xdr:from>
    <xdr:to>
      <xdr:col>74</xdr:col>
      <xdr:colOff>31750</xdr:colOff>
      <xdr:row>78</xdr:row>
      <xdr:rowOff>44450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54627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78</xdr:row>
      <xdr:rowOff>149861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84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125730</xdr:rowOff>
    </xdr:from>
    <xdr:to>
      <xdr:col>69</xdr:col>
      <xdr:colOff>142875</xdr:colOff>
      <xdr:row>78</xdr:row>
      <xdr:rowOff>55880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66057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54627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18550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8373</xdr:rowOff>
    </xdr:from>
    <xdr:to>
      <xdr:col>29</xdr:col>
      <xdr:colOff>127000</xdr:colOff>
      <xdr:row>18</xdr:row>
      <xdr:rowOff>27000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42098"/>
          <a:ext cx="647700" cy="18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21742</xdr:rowOff>
    </xdr:from>
    <xdr:to>
      <xdr:col>26</xdr:col>
      <xdr:colOff>50800</xdr:colOff>
      <xdr:row>18</xdr:row>
      <xdr:rowOff>27000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55467"/>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21742</xdr:rowOff>
    </xdr:from>
    <xdr:to>
      <xdr:col>22</xdr:col>
      <xdr:colOff>114300</xdr:colOff>
      <xdr:row>18</xdr:row>
      <xdr:rowOff>31247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55467"/>
          <a:ext cx="698500" cy="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117987</xdr:rowOff>
    </xdr:from>
    <xdr:to>
      <xdr:col>22</xdr:col>
      <xdr:colOff>165100</xdr:colOff>
      <xdr:row>17</xdr:row>
      <xdr:rowOff>48137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08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58314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7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31247</xdr:rowOff>
    </xdr:from>
    <xdr:to>
      <xdr:col>18</xdr:col>
      <xdr:colOff>177800</xdr:colOff>
      <xdr:row>18</xdr:row>
      <xdr:rowOff>41205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64972"/>
          <a:ext cx="698500" cy="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121054</xdr:rowOff>
    </xdr:from>
    <xdr:to>
      <xdr:col>19</xdr:col>
      <xdr:colOff>38100</xdr:colOff>
      <xdr:row>17</xdr:row>
      <xdr:rowOff>51204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11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61381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8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134830</xdr:rowOff>
    </xdr:from>
    <xdr:to>
      <xdr:col>15</xdr:col>
      <xdr:colOff>101600</xdr:colOff>
      <xdr:row>17</xdr:row>
      <xdr:rowOff>64980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25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75157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129023</xdr:rowOff>
    </xdr:from>
    <xdr:to>
      <xdr:col>29</xdr:col>
      <xdr:colOff>177800</xdr:colOff>
      <xdr:row>18</xdr:row>
      <xdr:rowOff>59173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9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37600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147650</xdr:rowOff>
    </xdr:from>
    <xdr:to>
      <xdr:col>26</xdr:col>
      <xdr:colOff>101600</xdr:colOff>
      <xdr:row>18</xdr:row>
      <xdr:rowOff>77800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62577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9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142392</xdr:rowOff>
    </xdr:from>
    <xdr:to>
      <xdr:col>22</xdr:col>
      <xdr:colOff>165100</xdr:colOff>
      <xdr:row>18</xdr:row>
      <xdr:rowOff>72542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0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57319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9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151897</xdr:rowOff>
    </xdr:from>
    <xdr:to>
      <xdr:col>19</xdr:col>
      <xdr:colOff>38100</xdr:colOff>
      <xdr:row>18</xdr:row>
      <xdr:rowOff>82047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14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66824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161855</xdr:rowOff>
    </xdr:from>
    <xdr:to>
      <xdr:col>15</xdr:col>
      <xdr:colOff>101600</xdr:colOff>
      <xdr:row>18</xdr:row>
      <xdr:rowOff>92005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2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76782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37408</xdr:rowOff>
    </xdr:from>
    <xdr:to>
      <xdr:col>29</xdr:col>
      <xdr:colOff>127000</xdr:colOff>
      <xdr:row>35</xdr:row>
      <xdr:rowOff>105569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47758"/>
          <a:ext cx="647700" cy="6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22185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32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88195</xdr:rowOff>
    </xdr:from>
    <xdr:to>
      <xdr:col>26</xdr:col>
      <xdr:colOff>50800</xdr:colOff>
      <xdr:row>35</xdr:row>
      <xdr:rowOff>105569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98545"/>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72631</xdr:rowOff>
    </xdr:from>
    <xdr:to>
      <xdr:col>22</xdr:col>
      <xdr:colOff>114300</xdr:colOff>
      <xdr:row>35</xdr:row>
      <xdr:rowOff>88195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82981"/>
          <a:ext cx="698500" cy="1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33147</xdr:rowOff>
    </xdr:from>
    <xdr:to>
      <xdr:col>22</xdr:col>
      <xdr:colOff>165100</xdr:colOff>
      <xdr:row>35</xdr:row>
      <xdr:rowOff>134747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144924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1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69793</xdr:rowOff>
    </xdr:from>
    <xdr:to>
      <xdr:col>18</xdr:col>
      <xdr:colOff>177800</xdr:colOff>
      <xdr:row>35</xdr:row>
      <xdr:rowOff>72631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80143"/>
          <a:ext cx="698500" cy="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337204</xdr:rowOff>
    </xdr:from>
    <xdr:to>
      <xdr:col>19</xdr:col>
      <xdr:colOff>38100</xdr:colOff>
      <xdr:row>35</xdr:row>
      <xdr:rowOff>95904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04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106081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12859</xdr:rowOff>
    </xdr:from>
    <xdr:to>
      <xdr:col>15</xdr:col>
      <xdr:colOff>101600</xdr:colOff>
      <xdr:row>35</xdr:row>
      <xdr:rowOff>114459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623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124636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9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329508</xdr:rowOff>
    </xdr:from>
    <xdr:to>
      <xdr:col>29</xdr:col>
      <xdr:colOff>177800</xdr:colOff>
      <xdr:row>35</xdr:row>
      <xdr:rowOff>88208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9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174585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54769</xdr:rowOff>
    </xdr:from>
    <xdr:to>
      <xdr:col>26</xdr:col>
      <xdr:colOff>101600</xdr:colOff>
      <xdr:row>35</xdr:row>
      <xdr:rowOff>156369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141146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5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37395</xdr:rowOff>
    </xdr:from>
    <xdr:to>
      <xdr:col>22</xdr:col>
      <xdr:colOff>165100</xdr:colOff>
      <xdr:row>35</xdr:row>
      <xdr:rowOff>138995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4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123772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3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21831</xdr:rowOff>
    </xdr:from>
    <xdr:to>
      <xdr:col>19</xdr:col>
      <xdr:colOff>38100</xdr:colOff>
      <xdr:row>35</xdr:row>
      <xdr:rowOff>123431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3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108208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1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18993</xdr:rowOff>
    </xdr:from>
    <xdr:to>
      <xdr:col>15</xdr:col>
      <xdr:colOff>101600</xdr:colOff>
      <xdr:row>35</xdr:row>
      <xdr:rowOff>120593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105370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13,685
13,637
61.45
6,978,757
6,639,624
338,693
3,852,460
4,658,256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142599</xdr:rowOff>
    </xdr:from>
    <xdr:to>
      <xdr:col>24</xdr:col>
      <xdr:colOff>63500</xdr:colOff>
      <xdr:row>36</xdr:row>
      <xdr:rowOff>164526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14799"/>
          <a:ext cx="8382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154765</xdr:rowOff>
    </xdr:from>
    <xdr:to>
      <xdr:col>19</xdr:col>
      <xdr:colOff>177800</xdr:colOff>
      <xdr:row>36</xdr:row>
      <xdr:rowOff>164526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26965"/>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154765</xdr:rowOff>
    </xdr:from>
    <xdr:to>
      <xdr:col>15</xdr:col>
      <xdr:colOff>50800</xdr:colOff>
      <xdr:row>37</xdr:row>
      <xdr:rowOff>11291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26965"/>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150622</xdr:rowOff>
    </xdr:from>
    <xdr:to>
      <xdr:col>15</xdr:col>
      <xdr:colOff>101600</xdr:colOff>
      <xdr:row>36</xdr:row>
      <xdr:rowOff>80772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97299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11291</xdr:rowOff>
    </xdr:from>
    <xdr:to>
      <xdr:col>10</xdr:col>
      <xdr:colOff>114300</xdr:colOff>
      <xdr:row>37</xdr:row>
      <xdr:rowOff>19424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54941"/>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24613</xdr:rowOff>
    </xdr:from>
    <xdr:to>
      <xdr:col>10</xdr:col>
      <xdr:colOff>165100</xdr:colOff>
      <xdr:row>36</xdr:row>
      <xdr:rowOff>126213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142740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31151</xdr:rowOff>
    </xdr:from>
    <xdr:to>
      <xdr:col>6</xdr:col>
      <xdr:colOff>38100</xdr:colOff>
      <xdr:row>36</xdr:row>
      <xdr:rowOff>132751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149278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91799</xdr:rowOff>
    </xdr:from>
    <xdr:to>
      <xdr:col>24</xdr:col>
      <xdr:colOff>114300</xdr:colOff>
      <xdr:row>37</xdr:row>
      <xdr:rowOff>21949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6726</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113726</xdr:rowOff>
    </xdr:from>
    <xdr:to>
      <xdr:col>20</xdr:col>
      <xdr:colOff>38100</xdr:colOff>
      <xdr:row>37</xdr:row>
      <xdr:rowOff>43876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35003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7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103965</xdr:rowOff>
    </xdr:from>
    <xdr:to>
      <xdr:col>15</xdr:col>
      <xdr:colOff>101600</xdr:colOff>
      <xdr:row>37</xdr:row>
      <xdr:rowOff>34115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25242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6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131941</xdr:rowOff>
    </xdr:from>
    <xdr:to>
      <xdr:col>10</xdr:col>
      <xdr:colOff>165100</xdr:colOff>
      <xdr:row>37</xdr:row>
      <xdr:rowOff>62091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53218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140074</xdr:rowOff>
    </xdr:from>
    <xdr:to>
      <xdr:col>6</xdr:col>
      <xdr:colOff>38100</xdr:colOff>
      <xdr:row>37</xdr:row>
      <xdr:rowOff>70224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61351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131603</xdr:rowOff>
    </xdr:from>
    <xdr:to>
      <xdr:col>24</xdr:col>
      <xdr:colOff>63500</xdr:colOff>
      <xdr:row>56</xdr:row>
      <xdr:rowOff>146375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32803"/>
          <a:ext cx="8382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146375</xdr:rowOff>
    </xdr:from>
    <xdr:to>
      <xdr:col>19</xdr:col>
      <xdr:colOff>177800</xdr:colOff>
      <xdr:row>57</xdr:row>
      <xdr:rowOff>14487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47575"/>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14487</xdr:rowOff>
    </xdr:from>
    <xdr:to>
      <xdr:col>15</xdr:col>
      <xdr:colOff>50800</xdr:colOff>
      <xdr:row>57</xdr:row>
      <xdr:rowOff>26488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8713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18455</xdr:rowOff>
    </xdr:from>
    <xdr:to>
      <xdr:col>15</xdr:col>
      <xdr:colOff>101600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26488</xdr:rowOff>
    </xdr:from>
    <xdr:to>
      <xdr:col>10</xdr:col>
      <xdr:colOff>114300</xdr:colOff>
      <xdr:row>57</xdr:row>
      <xdr:rowOff>30196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99138"/>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156049</xdr:rowOff>
    </xdr:from>
    <xdr:to>
      <xdr:col>10</xdr:col>
      <xdr:colOff>165100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39898</xdr:rowOff>
    </xdr:from>
    <xdr:to>
      <xdr:col>6</xdr:col>
      <xdr:colOff>38100</xdr:colOff>
      <xdr:row>56</xdr:row>
      <xdr:rowOff>141498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158025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80803</xdr:rowOff>
    </xdr:from>
    <xdr:to>
      <xdr:col>24</xdr:col>
      <xdr:colOff>114300</xdr:colOff>
      <xdr:row>57</xdr:row>
      <xdr:rowOff>10953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167180</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95575</xdr:rowOff>
    </xdr:from>
    <xdr:to>
      <xdr:col>20</xdr:col>
      <xdr:colOff>38100</xdr:colOff>
      <xdr:row>57</xdr:row>
      <xdr:rowOff>25725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16852</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135137</xdr:rowOff>
    </xdr:from>
    <xdr:to>
      <xdr:col>15</xdr:col>
      <xdr:colOff>101600</xdr:colOff>
      <xdr:row>57</xdr:row>
      <xdr:rowOff>65287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56414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2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147138</xdr:rowOff>
    </xdr:from>
    <xdr:to>
      <xdr:col>10</xdr:col>
      <xdr:colOff>165100</xdr:colOff>
      <xdr:row>57</xdr:row>
      <xdr:rowOff>77288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68415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150846</xdr:rowOff>
    </xdr:from>
    <xdr:to>
      <xdr:col>6</xdr:col>
      <xdr:colOff>38100</xdr:colOff>
      <xdr:row>57</xdr:row>
      <xdr:rowOff>80996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72123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18999</xdr:rowOff>
    </xdr:from>
    <xdr:to>
      <xdr:col>24</xdr:col>
      <xdr:colOff>63500</xdr:colOff>
      <xdr:row>77</xdr:row>
      <xdr:rowOff>51651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049199"/>
          <a:ext cx="838200" cy="2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18999</xdr:rowOff>
    </xdr:from>
    <xdr:to>
      <xdr:col>19</xdr:col>
      <xdr:colOff>177800</xdr:colOff>
      <xdr:row>77</xdr:row>
      <xdr:rowOff>17704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049199"/>
          <a:ext cx="889000" cy="17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17704</xdr:rowOff>
    </xdr:from>
    <xdr:to>
      <xdr:col>15</xdr:col>
      <xdr:colOff>50800</xdr:colOff>
      <xdr:row>78</xdr:row>
      <xdr:rowOff>11570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19354"/>
          <a:ext cx="889000" cy="1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135534</xdr:rowOff>
    </xdr:from>
    <xdr:to>
      <xdr:col>15</xdr:col>
      <xdr:colOff>101600</xdr:colOff>
      <xdr:row>77</xdr:row>
      <xdr:rowOff>65684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82211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168884</xdr:rowOff>
    </xdr:from>
    <xdr:to>
      <xdr:col>10</xdr:col>
      <xdr:colOff>114300</xdr:colOff>
      <xdr:row>78</xdr:row>
      <xdr:rowOff>11570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70534"/>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102730</xdr:rowOff>
    </xdr:from>
    <xdr:to>
      <xdr:col>10</xdr:col>
      <xdr:colOff>165100</xdr:colOff>
      <xdr:row>78</xdr:row>
      <xdr:rowOff>32880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49407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79108</xdr:rowOff>
    </xdr:from>
    <xdr:to>
      <xdr:col>6</xdr:col>
      <xdr:colOff>38100</xdr:colOff>
      <xdr:row>78</xdr:row>
      <xdr:rowOff>9258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25785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851</xdr:rowOff>
    </xdr:from>
    <xdr:to>
      <xdr:col>24</xdr:col>
      <xdr:colOff>114300</xdr:colOff>
      <xdr:row>77</xdr:row>
      <xdr:rowOff>102451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23728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5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139649</xdr:rowOff>
    </xdr:from>
    <xdr:to>
      <xdr:col>20</xdr:col>
      <xdr:colOff>38100</xdr:colOff>
      <xdr:row>76</xdr:row>
      <xdr:rowOff>69799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9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86326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138354</xdr:rowOff>
    </xdr:from>
    <xdr:to>
      <xdr:col>15</xdr:col>
      <xdr:colOff>101600</xdr:colOff>
      <xdr:row>77</xdr:row>
      <xdr:rowOff>68504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59631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132220</xdr:rowOff>
    </xdr:from>
    <xdr:to>
      <xdr:col>10</xdr:col>
      <xdr:colOff>165100</xdr:colOff>
      <xdr:row>78</xdr:row>
      <xdr:rowOff>62370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53497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118084</xdr:rowOff>
    </xdr:from>
    <xdr:to>
      <xdr:col>6</xdr:col>
      <xdr:colOff>38100</xdr:colOff>
      <xdr:row>78</xdr:row>
      <xdr:rowOff>48234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39361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16506</xdr:rowOff>
    </xdr:from>
    <xdr:to>
      <xdr:col>24</xdr:col>
      <xdr:colOff>63500</xdr:colOff>
      <xdr:row>98</xdr:row>
      <xdr:rowOff>2279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47156"/>
          <a:ext cx="838200" cy="1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16506</xdr:rowOff>
    </xdr:from>
    <xdr:to>
      <xdr:col>19</xdr:col>
      <xdr:colOff>177800</xdr:colOff>
      <xdr:row>98</xdr:row>
      <xdr:rowOff>69106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47156"/>
          <a:ext cx="889000" cy="2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69106</xdr:rowOff>
    </xdr:from>
    <xdr:to>
      <xdr:col>15</xdr:col>
      <xdr:colOff>50800</xdr:colOff>
      <xdr:row>98</xdr:row>
      <xdr:rowOff>100685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71206"/>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11111</xdr:rowOff>
    </xdr:from>
    <xdr:to>
      <xdr:col>15</xdr:col>
      <xdr:colOff>101600</xdr:colOff>
      <xdr:row>97</xdr:row>
      <xdr:rowOff>112711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129238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4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100685</xdr:rowOff>
    </xdr:from>
    <xdr:to>
      <xdr:col>10</xdr:col>
      <xdr:colOff>114300</xdr:colOff>
      <xdr:row>98</xdr:row>
      <xdr:rowOff>101437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02785"/>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39164</xdr:rowOff>
    </xdr:from>
    <xdr:to>
      <xdr:col>10</xdr:col>
      <xdr:colOff>165100</xdr:colOff>
      <xdr:row>97</xdr:row>
      <xdr:rowOff>140764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50256</xdr:rowOff>
    </xdr:from>
    <xdr:to>
      <xdr:col>6</xdr:col>
      <xdr:colOff>38100</xdr:colOff>
      <xdr:row>97</xdr:row>
      <xdr:rowOff>151856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168383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122929</xdr:rowOff>
    </xdr:from>
    <xdr:to>
      <xdr:col>24</xdr:col>
      <xdr:colOff>114300</xdr:colOff>
      <xdr:row>98</xdr:row>
      <xdr:rowOff>53079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37856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137156</xdr:rowOff>
    </xdr:from>
    <xdr:to>
      <xdr:col>20</xdr:col>
      <xdr:colOff>38100</xdr:colOff>
      <xdr:row>97</xdr:row>
      <xdr:rowOff>67306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58433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18306</xdr:rowOff>
    </xdr:from>
    <xdr:to>
      <xdr:col>15</xdr:col>
      <xdr:colOff>101600</xdr:colOff>
      <xdr:row>98</xdr:row>
      <xdr:rowOff>119906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111033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49885</xdr:rowOff>
    </xdr:from>
    <xdr:to>
      <xdr:col>10</xdr:col>
      <xdr:colOff>165100</xdr:colOff>
      <xdr:row>98</xdr:row>
      <xdr:rowOff>151485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142612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4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50637</xdr:rowOff>
    </xdr:from>
    <xdr:to>
      <xdr:col>6</xdr:col>
      <xdr:colOff>38100</xdr:colOff>
      <xdr:row>98</xdr:row>
      <xdr:rowOff>152237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143364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23887</xdr:rowOff>
    </xdr:from>
    <xdr:to>
      <xdr:col>55</xdr:col>
      <xdr:colOff>0</xdr:colOff>
      <xdr:row>36</xdr:row>
      <xdr:rowOff>118591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96087"/>
          <a:ext cx="8382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159419</xdr:rowOff>
    </xdr:from>
    <xdr:to>
      <xdr:col>50</xdr:col>
      <xdr:colOff>114300</xdr:colOff>
      <xdr:row>36</xdr:row>
      <xdr:rowOff>118591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17269"/>
          <a:ext cx="889000" cy="4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159419</xdr:rowOff>
    </xdr:from>
    <xdr:to>
      <xdr:col>45</xdr:col>
      <xdr:colOff>177800</xdr:colOff>
      <xdr:row>37</xdr:row>
      <xdr:rowOff>17646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17269"/>
          <a:ext cx="889000" cy="54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17646</xdr:rowOff>
    </xdr:from>
    <xdr:to>
      <xdr:col>41</xdr:col>
      <xdr:colOff>50800</xdr:colOff>
      <xdr:row>37</xdr:row>
      <xdr:rowOff>93070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61296"/>
          <a:ext cx="889000" cy="7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144537</xdr:rowOff>
    </xdr:from>
    <xdr:to>
      <xdr:col>55</xdr:col>
      <xdr:colOff>50800</xdr:colOff>
      <xdr:row>36</xdr:row>
      <xdr:rowOff>74687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122964</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2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67791</xdr:rowOff>
    </xdr:from>
    <xdr:to>
      <xdr:col>50</xdr:col>
      <xdr:colOff>165100</xdr:colOff>
      <xdr:row>36</xdr:row>
      <xdr:rowOff>169391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2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160518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3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108619</xdr:rowOff>
    </xdr:from>
    <xdr:to>
      <xdr:col>46</xdr:col>
      <xdr:colOff>38100</xdr:colOff>
      <xdr:row>34</xdr:row>
      <xdr:rowOff>38769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29896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5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138296</xdr:rowOff>
    </xdr:from>
    <xdr:to>
      <xdr:col>41</xdr:col>
      <xdr:colOff>101600</xdr:colOff>
      <xdr:row>37</xdr:row>
      <xdr:rowOff>68446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59573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42270</xdr:rowOff>
    </xdr:from>
    <xdr:to>
      <xdr:col>36</xdr:col>
      <xdr:colOff>165100</xdr:colOff>
      <xdr:row>37</xdr:row>
      <xdr:rowOff>143870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134997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68258</xdr:rowOff>
    </xdr:from>
    <xdr:to>
      <xdr:col>55</xdr:col>
      <xdr:colOff>0</xdr:colOff>
      <xdr:row>58</xdr:row>
      <xdr:rowOff>74572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10012358"/>
          <a:ext cx="8382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68258</xdr:rowOff>
    </xdr:from>
    <xdr:to>
      <xdr:col>50</xdr:col>
      <xdr:colOff>114300</xdr:colOff>
      <xdr:row>58</xdr:row>
      <xdr:rowOff>92453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10012358"/>
          <a:ext cx="889000" cy="2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163689</xdr:rowOff>
    </xdr:from>
    <xdr:to>
      <xdr:col>45</xdr:col>
      <xdr:colOff>177800</xdr:colOff>
      <xdr:row>58</xdr:row>
      <xdr:rowOff>92453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936339"/>
          <a:ext cx="889000" cy="10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169842</xdr:rowOff>
    </xdr:from>
    <xdr:to>
      <xdr:col>46</xdr:col>
      <xdr:colOff>38100</xdr:colOff>
      <xdr:row>56</xdr:row>
      <xdr:rowOff>99992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5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116519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3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163689</xdr:rowOff>
    </xdr:from>
    <xdr:to>
      <xdr:col>41</xdr:col>
      <xdr:colOff>50800</xdr:colOff>
      <xdr:row>58</xdr:row>
      <xdr:rowOff>86336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936339"/>
          <a:ext cx="889000" cy="9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4355</xdr:rowOff>
    </xdr:from>
    <xdr:to>
      <xdr:col>41</xdr:col>
      <xdr:colOff>101600</xdr:colOff>
      <xdr:row>56</xdr:row>
      <xdr:rowOff>105955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122482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3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108322</xdr:rowOff>
    </xdr:from>
    <xdr:to>
      <xdr:col>36</xdr:col>
      <xdr:colOff>165100</xdr:colOff>
      <xdr:row>56</xdr:row>
      <xdr:rowOff>38472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53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54999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672795" y="93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23772</xdr:rowOff>
    </xdr:from>
    <xdr:to>
      <xdr:col>55</xdr:col>
      <xdr:colOff>50800</xdr:colOff>
      <xdr:row>58</xdr:row>
      <xdr:rowOff>125372</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9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110149</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17458</xdr:rowOff>
    </xdr:from>
    <xdr:to>
      <xdr:col>50</xdr:col>
      <xdr:colOff>165100</xdr:colOff>
      <xdr:row>58</xdr:row>
      <xdr:rowOff>119058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9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110185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100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41653</xdr:rowOff>
    </xdr:from>
    <xdr:to>
      <xdr:col>46</xdr:col>
      <xdr:colOff>38100</xdr:colOff>
      <xdr:row>58</xdr:row>
      <xdr:rowOff>143253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9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134380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100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112889</xdr:rowOff>
    </xdr:from>
    <xdr:to>
      <xdr:col>41</xdr:col>
      <xdr:colOff>101600</xdr:colOff>
      <xdr:row>58</xdr:row>
      <xdr:rowOff>43039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34166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7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35536</xdr:rowOff>
    </xdr:from>
    <xdr:to>
      <xdr:col>36</xdr:col>
      <xdr:colOff>165100</xdr:colOff>
      <xdr:row>58</xdr:row>
      <xdr:rowOff>137136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9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128263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35244</xdr:rowOff>
    </xdr:from>
    <xdr:to>
      <xdr:col>55</xdr:col>
      <xdr:colOff>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79794"/>
          <a:ext cx="8382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5093</xdr:rowOff>
    </xdr:from>
    <xdr:to>
      <xdr:col>50</xdr:col>
      <xdr:colOff>114300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49643"/>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135013</xdr:rowOff>
    </xdr:from>
    <xdr:to>
      <xdr:col>45</xdr:col>
      <xdr:colOff>177800</xdr:colOff>
      <xdr:row>79</xdr:row>
      <xdr:rowOff>5093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08113"/>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105702</xdr:rowOff>
    </xdr:from>
    <xdr:to>
      <xdr:col>46</xdr:col>
      <xdr:colOff>38100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135013</xdr:rowOff>
    </xdr:from>
    <xdr:to>
      <xdr:col>41</xdr:col>
      <xdr:colOff>50800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08113"/>
          <a:ext cx="8890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99614</xdr:rowOff>
    </xdr:from>
    <xdr:to>
      <xdr:col>41</xdr:col>
      <xdr:colOff>101600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88236</xdr:rowOff>
    </xdr:from>
    <xdr:to>
      <xdr:col>36</xdr:col>
      <xdr:colOff>165100</xdr:colOff>
      <xdr:row>78</xdr:row>
      <xdr:rowOff>18386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34913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155894</xdr:rowOff>
    </xdr:from>
    <xdr:to>
      <xdr:col>55</xdr:col>
      <xdr:colOff>50800</xdr:colOff>
      <xdr:row>79</xdr:row>
      <xdr:rowOff>86044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70821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125743</xdr:rowOff>
    </xdr:from>
    <xdr:to>
      <xdr:col>46</xdr:col>
      <xdr:colOff>38100</xdr:colOff>
      <xdr:row>79</xdr:row>
      <xdr:rowOff>55893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47020</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84213</xdr:rowOff>
    </xdr:from>
    <xdr:to>
      <xdr:col>41</xdr:col>
      <xdr:colOff>101600</xdr:colOff>
      <xdr:row>79</xdr:row>
      <xdr:rowOff>14363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5490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68267</xdr:rowOff>
    </xdr:from>
    <xdr:to>
      <xdr:col>55</xdr:col>
      <xdr:colOff>0</xdr:colOff>
      <xdr:row>98</xdr:row>
      <xdr:rowOff>80190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70367"/>
          <a:ext cx="8382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68267</xdr:rowOff>
    </xdr:from>
    <xdr:to>
      <xdr:col>50</xdr:col>
      <xdr:colOff>114300</xdr:colOff>
      <xdr:row>98</xdr:row>
      <xdr:rowOff>116283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70367"/>
          <a:ext cx="889000" cy="4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108071</xdr:rowOff>
    </xdr:from>
    <xdr:to>
      <xdr:col>45</xdr:col>
      <xdr:colOff>177800</xdr:colOff>
      <xdr:row>98</xdr:row>
      <xdr:rowOff>116283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910171"/>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87830</xdr:rowOff>
    </xdr:from>
    <xdr:to>
      <xdr:col>41</xdr:col>
      <xdr:colOff>50800</xdr:colOff>
      <xdr:row>98</xdr:row>
      <xdr:rowOff>108071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89930"/>
          <a:ext cx="8890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29390</xdr:rowOff>
    </xdr:from>
    <xdr:to>
      <xdr:col>55</xdr:col>
      <xdr:colOff>50800</xdr:colOff>
      <xdr:row>98</xdr:row>
      <xdr:rowOff>130990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115767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4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17467</xdr:rowOff>
    </xdr:from>
    <xdr:to>
      <xdr:col>50</xdr:col>
      <xdr:colOff>165100</xdr:colOff>
      <xdr:row>98</xdr:row>
      <xdr:rowOff>119067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110194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1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65483</xdr:rowOff>
    </xdr:from>
    <xdr:to>
      <xdr:col>46</xdr:col>
      <xdr:colOff>38100</xdr:colOff>
      <xdr:row>98</xdr:row>
      <xdr:rowOff>167083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6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158210</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6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57271</xdr:rowOff>
    </xdr:from>
    <xdr:to>
      <xdr:col>41</xdr:col>
      <xdr:colOff>101600</xdr:colOff>
      <xdr:row>98</xdr:row>
      <xdr:rowOff>158871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149998</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26428" y="1695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37030</xdr:rowOff>
    </xdr:from>
    <xdr:to>
      <xdr:col>36</xdr:col>
      <xdr:colOff>165100</xdr:colOff>
      <xdr:row>98</xdr:row>
      <xdr:rowOff>138630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129757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31858</xdr:rowOff>
    </xdr:from>
    <xdr:to>
      <xdr:col>85</xdr:col>
      <xdr:colOff>127000</xdr:colOff>
      <xdr:row>39</xdr:row>
      <xdr:rowOff>38868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46958"/>
          <a:ext cx="8382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31858</xdr:rowOff>
    </xdr:from>
    <xdr:to>
      <xdr:col>81</xdr:col>
      <xdr:colOff>50800</xdr:colOff>
      <xdr:row>38</xdr:row>
      <xdr:rowOff>111506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46958"/>
          <a:ext cx="889000" cy="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111506</xdr:rowOff>
    </xdr:from>
    <xdr:to>
      <xdr:col>76</xdr:col>
      <xdr:colOff>114300</xdr:colOff>
      <xdr:row>39</xdr:row>
      <xdr:rowOff>38354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2660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38341</xdr:rowOff>
    </xdr:from>
    <xdr:to>
      <xdr:col>76</xdr:col>
      <xdr:colOff>165100</xdr:colOff>
      <xdr:row>37</xdr:row>
      <xdr:rowOff>139941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156468</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38354</xdr:rowOff>
    </xdr:from>
    <xdr:to>
      <xdr:col>71</xdr:col>
      <xdr:colOff>177800</xdr:colOff>
      <xdr:row>39</xdr:row>
      <xdr:rowOff>42469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249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78918</xdr:rowOff>
    </xdr:from>
    <xdr:to>
      <xdr:col>72</xdr:col>
      <xdr:colOff>38100</xdr:colOff>
      <xdr:row>38</xdr:row>
      <xdr:rowOff>9068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25595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160300</xdr:rowOff>
    </xdr:from>
    <xdr:to>
      <xdr:col>67</xdr:col>
      <xdr:colOff>101600</xdr:colOff>
      <xdr:row>38</xdr:row>
      <xdr:rowOff>90450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106977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159518</xdr:rowOff>
    </xdr:from>
    <xdr:to>
      <xdr:col>85</xdr:col>
      <xdr:colOff>177800</xdr:colOff>
      <xdr:row>39</xdr:row>
      <xdr:rowOff>89668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74445</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89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152508</xdr:rowOff>
    </xdr:from>
    <xdr:to>
      <xdr:col>81</xdr:col>
      <xdr:colOff>101600</xdr:colOff>
      <xdr:row>38</xdr:row>
      <xdr:rowOff>82659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96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99185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7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60706</xdr:rowOff>
    </xdr:from>
    <xdr:to>
      <xdr:col>76</xdr:col>
      <xdr:colOff>165100</xdr:colOff>
      <xdr:row>38</xdr:row>
      <xdr:rowOff>162306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153433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6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159004</xdr:rowOff>
    </xdr:from>
    <xdr:to>
      <xdr:col>72</xdr:col>
      <xdr:colOff>38100</xdr:colOff>
      <xdr:row>39</xdr:row>
      <xdr:rowOff>89154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80281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163119</xdr:rowOff>
    </xdr:from>
    <xdr:to>
      <xdr:col>67</xdr:col>
      <xdr:colOff>101600</xdr:colOff>
      <xdr:row>39</xdr:row>
      <xdr:rowOff>93269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84396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770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52673</xdr:rowOff>
    </xdr:from>
    <xdr:to>
      <xdr:col>85</xdr:col>
      <xdr:colOff>127000</xdr:colOff>
      <xdr:row>77</xdr:row>
      <xdr:rowOff>53060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54323"/>
          <a:ext cx="8382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51819</xdr:rowOff>
    </xdr:from>
    <xdr:to>
      <xdr:col>81</xdr:col>
      <xdr:colOff>50800</xdr:colOff>
      <xdr:row>77</xdr:row>
      <xdr:rowOff>53060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5346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25126</xdr:rowOff>
    </xdr:from>
    <xdr:to>
      <xdr:col>76</xdr:col>
      <xdr:colOff>114300</xdr:colOff>
      <xdr:row>77</xdr:row>
      <xdr:rowOff>51819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26776"/>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16180</xdr:rowOff>
    </xdr:from>
    <xdr:to>
      <xdr:col>71</xdr:col>
      <xdr:colOff>177800</xdr:colOff>
      <xdr:row>77</xdr:row>
      <xdr:rowOff>25126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17830"/>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1873</xdr:rowOff>
    </xdr:from>
    <xdr:to>
      <xdr:col>85</xdr:col>
      <xdr:colOff>177800</xdr:colOff>
      <xdr:row>77</xdr:row>
      <xdr:rowOff>103473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151750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2260</xdr:rowOff>
    </xdr:from>
    <xdr:to>
      <xdr:col>81</xdr:col>
      <xdr:colOff>101600</xdr:colOff>
      <xdr:row>77</xdr:row>
      <xdr:rowOff>103860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94987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1019</xdr:rowOff>
    </xdr:from>
    <xdr:to>
      <xdr:col>76</xdr:col>
      <xdr:colOff>165100</xdr:colOff>
      <xdr:row>77</xdr:row>
      <xdr:rowOff>102619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145776</xdr:rowOff>
    </xdr:from>
    <xdr:to>
      <xdr:col>72</xdr:col>
      <xdr:colOff>38100</xdr:colOff>
      <xdr:row>77</xdr:row>
      <xdr:rowOff>75926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67053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136830</xdr:rowOff>
    </xdr:from>
    <xdr:to>
      <xdr:col>67</xdr:col>
      <xdr:colOff>101600</xdr:colOff>
      <xdr:row>77</xdr:row>
      <xdr:rowOff>66980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58107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4735</xdr:rowOff>
    </xdr:from>
    <xdr:to>
      <xdr:col>85</xdr:col>
      <xdr:colOff>127000</xdr:colOff>
      <xdr:row>97</xdr:row>
      <xdr:rowOff>29510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35385"/>
          <a:ext cx="838200" cy="2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29510</xdr:rowOff>
    </xdr:from>
    <xdr:to>
      <xdr:col>81</xdr:col>
      <xdr:colOff>50800</xdr:colOff>
      <xdr:row>97</xdr:row>
      <xdr:rowOff>127603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60160"/>
          <a:ext cx="889000" cy="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127603</xdr:rowOff>
    </xdr:from>
    <xdr:to>
      <xdr:col>76</xdr:col>
      <xdr:colOff>114300</xdr:colOff>
      <xdr:row>98</xdr:row>
      <xdr:rowOff>32545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58253"/>
          <a:ext cx="889000" cy="7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19864</xdr:rowOff>
    </xdr:from>
    <xdr:to>
      <xdr:col>71</xdr:col>
      <xdr:colOff>177800</xdr:colOff>
      <xdr:row>98</xdr:row>
      <xdr:rowOff>32545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21964"/>
          <a:ext cx="889000" cy="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125385</xdr:rowOff>
    </xdr:from>
    <xdr:to>
      <xdr:col>85</xdr:col>
      <xdr:colOff>177800</xdr:colOff>
      <xdr:row>97</xdr:row>
      <xdr:rowOff>55535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148262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150160</xdr:rowOff>
    </xdr:from>
    <xdr:to>
      <xdr:col>81</xdr:col>
      <xdr:colOff>101600</xdr:colOff>
      <xdr:row>97</xdr:row>
      <xdr:rowOff>80310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96837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3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76803</xdr:rowOff>
    </xdr:from>
    <xdr:to>
      <xdr:col>76</xdr:col>
      <xdr:colOff>165100</xdr:colOff>
      <xdr:row>98</xdr:row>
      <xdr:rowOff>6953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23480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153195</xdr:rowOff>
    </xdr:from>
    <xdr:to>
      <xdr:col>72</xdr:col>
      <xdr:colOff>38100</xdr:colOff>
      <xdr:row>98</xdr:row>
      <xdr:rowOff>83345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74472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140514</xdr:rowOff>
    </xdr:from>
    <xdr:to>
      <xdr:col>67</xdr:col>
      <xdr:colOff>101600</xdr:colOff>
      <xdr:row>98</xdr:row>
      <xdr:rowOff>70664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87191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21768</xdr:rowOff>
    </xdr:from>
    <xdr:to>
      <xdr:col>107</xdr:col>
      <xdr:colOff>101600</xdr:colOff>
      <xdr:row>37</xdr:row>
      <xdr:rowOff>123368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6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139895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85318</xdr:rowOff>
    </xdr:from>
    <xdr:to>
      <xdr:col>102</xdr:col>
      <xdr:colOff>165100</xdr:colOff>
      <xdr:row>38</xdr:row>
      <xdr:rowOff>15469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289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31995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152908</xdr:rowOff>
    </xdr:from>
    <xdr:to>
      <xdr:col>98</xdr:col>
      <xdr:colOff>38100</xdr:colOff>
      <xdr:row>38</xdr:row>
      <xdr:rowOff>83058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99585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2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31115</xdr:rowOff>
    </xdr:from>
    <xdr:to>
      <xdr:col>116</xdr:col>
      <xdr:colOff>63500</xdr:colOff>
      <xdr:row>58</xdr:row>
      <xdr:rowOff>33584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75215"/>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33584</xdr:rowOff>
    </xdr:from>
    <xdr:to>
      <xdr:col>111</xdr:col>
      <xdr:colOff>177800</xdr:colOff>
      <xdr:row>58</xdr:row>
      <xdr:rowOff>34589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77684"/>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34589</xdr:rowOff>
    </xdr:from>
    <xdr:to>
      <xdr:col>107</xdr:col>
      <xdr:colOff>50800</xdr:colOff>
      <xdr:row>58</xdr:row>
      <xdr:rowOff>35847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78689"/>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154325</xdr:rowOff>
    </xdr:from>
    <xdr:to>
      <xdr:col>107</xdr:col>
      <xdr:colOff>101600</xdr:colOff>
      <xdr:row>58</xdr:row>
      <xdr:rowOff>84475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2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101002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0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35847</xdr:rowOff>
    </xdr:from>
    <xdr:to>
      <xdr:col>102</xdr:col>
      <xdr:colOff>114300</xdr:colOff>
      <xdr:row>58</xdr:row>
      <xdr:rowOff>36121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7994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150805</xdr:rowOff>
    </xdr:from>
    <xdr:to>
      <xdr:col>102</xdr:col>
      <xdr:colOff>165100</xdr:colOff>
      <xdr:row>58</xdr:row>
      <xdr:rowOff>80955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97482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154988</xdr:rowOff>
    </xdr:from>
    <xdr:to>
      <xdr:col>98</xdr:col>
      <xdr:colOff>38100</xdr:colOff>
      <xdr:row>58</xdr:row>
      <xdr:rowOff>85138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101665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151765</xdr:rowOff>
    </xdr:from>
    <xdr:to>
      <xdr:col>116</xdr:col>
      <xdr:colOff>114300</xdr:colOff>
      <xdr:row>58</xdr:row>
      <xdr:rowOff>81915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111142</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1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154234</xdr:rowOff>
    </xdr:from>
    <xdr:to>
      <xdr:col>112</xdr:col>
      <xdr:colOff>38100</xdr:colOff>
      <xdr:row>58</xdr:row>
      <xdr:rowOff>84384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100911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0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155239</xdr:rowOff>
    </xdr:from>
    <xdr:to>
      <xdr:col>107</xdr:col>
      <xdr:colOff>101600</xdr:colOff>
      <xdr:row>58</xdr:row>
      <xdr:rowOff>85389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76516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2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156497</xdr:rowOff>
    </xdr:from>
    <xdr:to>
      <xdr:col>102</xdr:col>
      <xdr:colOff>165100</xdr:colOff>
      <xdr:row>58</xdr:row>
      <xdr:rowOff>86647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77774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2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156771</xdr:rowOff>
    </xdr:from>
    <xdr:to>
      <xdr:col>98</xdr:col>
      <xdr:colOff>38100</xdr:colOff>
      <xdr:row>58</xdr:row>
      <xdr:rowOff>86921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78048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2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5882</xdr:rowOff>
    </xdr:from>
    <xdr:to>
      <xdr:col>116</xdr:col>
      <xdr:colOff>63500</xdr:colOff>
      <xdr:row>77</xdr:row>
      <xdr:rowOff>10280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07532"/>
          <a:ext cx="8382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166556</xdr:rowOff>
    </xdr:from>
    <xdr:to>
      <xdr:col>111</xdr:col>
      <xdr:colOff>177800</xdr:colOff>
      <xdr:row>77</xdr:row>
      <xdr:rowOff>10280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96756"/>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58122</xdr:rowOff>
    </xdr:from>
    <xdr:to>
      <xdr:col>107</xdr:col>
      <xdr:colOff>50800</xdr:colOff>
      <xdr:row>76</xdr:row>
      <xdr:rowOff>166556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88322"/>
          <a:ext cx="889000" cy="10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80986</xdr:rowOff>
    </xdr:from>
    <xdr:to>
      <xdr:col>107</xdr:col>
      <xdr:colOff>101600</xdr:colOff>
      <xdr:row>76</xdr:row>
      <xdr:rowOff>11136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27663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58122</xdr:rowOff>
    </xdr:from>
    <xdr:to>
      <xdr:col>102</xdr:col>
      <xdr:colOff>114300</xdr:colOff>
      <xdr:row>76</xdr:row>
      <xdr:rowOff>62204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8832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51181</xdr:rowOff>
    </xdr:from>
    <xdr:to>
      <xdr:col>102</xdr:col>
      <xdr:colOff>165100</xdr:colOff>
      <xdr:row>75</xdr:row>
      <xdr:rowOff>152781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169308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52825</xdr:rowOff>
    </xdr:from>
    <xdr:to>
      <xdr:col>98</xdr:col>
      <xdr:colOff>38100</xdr:colOff>
      <xdr:row>75</xdr:row>
      <xdr:rowOff>154425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126532</xdr:rowOff>
    </xdr:from>
    <xdr:to>
      <xdr:col>116</xdr:col>
      <xdr:colOff>114300</xdr:colOff>
      <xdr:row>77</xdr:row>
      <xdr:rowOff>56682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104959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130930</xdr:rowOff>
    </xdr:from>
    <xdr:to>
      <xdr:col>112</xdr:col>
      <xdr:colOff>38100</xdr:colOff>
      <xdr:row>77</xdr:row>
      <xdr:rowOff>61080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52207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115756</xdr:rowOff>
    </xdr:from>
    <xdr:to>
      <xdr:col>107</xdr:col>
      <xdr:colOff>101600</xdr:colOff>
      <xdr:row>77</xdr:row>
      <xdr:rowOff>45906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37033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3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7322</xdr:rowOff>
    </xdr:from>
    <xdr:to>
      <xdr:col>102</xdr:col>
      <xdr:colOff>165100</xdr:colOff>
      <xdr:row>76</xdr:row>
      <xdr:rowOff>108922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100049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11404</xdr:rowOff>
    </xdr:from>
    <xdr:to>
      <xdr:col>98</xdr:col>
      <xdr:colOff>38100</xdr:colOff>
      <xdr:row>76</xdr:row>
      <xdr:rowOff>113004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104131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歳出総額は、住民一人当たり４８５千円となっている。主な構成項目である人件費は、住民一人当たり７４．４千円となっており、類似団体内平均値</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１０８．８千円</a:t>
          </a:r>
          <a:r>
            <a:rPr kumimoji="1" lang="ja-JP" altLang="en-US" sz="1300">
              <a:latin typeface="ＭＳ Ｐゴシック" panose="020B0600070205080204" pitchFamily="50" charset="-128"/>
              <a:ea typeface="ＭＳ Ｐゴシック" panose="020B0600070205080204" pitchFamily="50" charset="-128"/>
            </a:rPr>
            <a:t>と比較し３４．４千円下回っている。類似団体、全国及び山形県平均を大幅に下回る状態で推移している。これは、平成１８年度からの行財政改革の取組みにより、職員数の削減等（新規採用抑制）や給与独自削減が主な要因である。扶助費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５４．６千円となっており、前年度より減少しており、全国及び山形県の平均を大幅に下回っているが、これは町直営施設がないことなどが大きな要因と考えられる。公債費は、住民一人当たり４３．９千円となっており、平成３０年度までは山辺中学校改築事業による多額の起債発行などに伴う元金償還等により増額となっているが、以降は新規発行抑制効果等により下降傾向となっている。普通建設事業費は住民一人当たり１４．２千円と投資的経費の抑制により、類似団体と比較して一人当たりコストが大幅に低い状況となっている。物件費は、類似団体平均値を大きく下回るものの増加傾向にあり、補助費等は、令和２年度に新型コロナウイルス感染症に伴う緊急経済対策として、特別定額給付金を交付したことにより大幅に増加し、令和４年度は、新型コロナウイルス感染症対応にかかる臨時交付金を財源とした生活支援・経済対策として商品券を全町民に配布したことなどから増加している。積立金は増加傾向にあり、類似団体、全国及び山形県平均と比較し、低水準で推移していたが、令和２年度から類似団体平均値を上回る結果となっている。今後も当該</a:t>
          </a:r>
          <a:r>
            <a:rPr kumimoji="1" lang="ja-JP" altLang="en-US" sz="1300">
              <a:latin typeface="ＭＳ Ｐゴシック" panose="020B0600070205080204" pitchFamily="50" charset="-128"/>
              <a:ea typeface="ＭＳ Ｐゴシック" panose="020B0600070205080204" pitchFamily="50" charset="-128"/>
            </a:rPr>
            <a:t>数値を参照しながら、他の自治体の動向も踏まえ、人口減少や少子高齢化対策を始め、公共施設の老朽化対策など、後年度に向けた持続可能な自治体構築に向け、継続的なバランスのとれた財政運営可能な自治体の確立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13,685
13,637
61.45
6,978,757
6,639,624
338,693
3,852,460
4,658,256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58166</xdr:rowOff>
    </xdr:from>
    <xdr:to>
      <xdr:col>24</xdr:col>
      <xdr:colOff>63500</xdr:colOff>
      <xdr:row>37</xdr:row>
      <xdr:rowOff>64834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01816"/>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162560</xdr:rowOff>
    </xdr:from>
    <xdr:to>
      <xdr:col>19</xdr:col>
      <xdr:colOff>177800</xdr:colOff>
      <xdr:row>37</xdr:row>
      <xdr:rowOff>64834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4760"/>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161036</xdr:rowOff>
    </xdr:from>
    <xdr:to>
      <xdr:col>15</xdr:col>
      <xdr:colOff>50800</xdr:colOff>
      <xdr:row>36</xdr:row>
      <xdr:rowOff>162560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323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161036</xdr:rowOff>
    </xdr:from>
    <xdr:to>
      <xdr:col>10</xdr:col>
      <xdr:colOff>114300</xdr:colOff>
      <xdr:row>37</xdr:row>
      <xdr:rowOff>54166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3236"/>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134620</xdr:rowOff>
    </xdr:from>
    <xdr:to>
      <xdr:col>10</xdr:col>
      <xdr:colOff>165100</xdr:colOff>
      <xdr:row>36</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81297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165862</xdr:rowOff>
    </xdr:from>
    <xdr:to>
      <xdr:col>6</xdr:col>
      <xdr:colOff>38100</xdr:colOff>
      <xdr:row>36</xdr:row>
      <xdr:rowOff>96012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112539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7366</xdr:rowOff>
    </xdr:from>
    <xdr:to>
      <xdr:col>24</xdr:col>
      <xdr:colOff>114300</xdr:colOff>
      <xdr:row>37</xdr:row>
      <xdr:rowOff>108966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157243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14034</xdr:rowOff>
    </xdr:from>
    <xdr:to>
      <xdr:col>20</xdr:col>
      <xdr:colOff>38100</xdr:colOff>
      <xdr:row>37</xdr:row>
      <xdr:rowOff>115634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106761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33037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110236</xdr:rowOff>
    </xdr:from>
    <xdr:to>
      <xdr:col>10</xdr:col>
      <xdr:colOff>165100</xdr:colOff>
      <xdr:row>37</xdr:row>
      <xdr:rowOff>40386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3366</xdr:rowOff>
    </xdr:from>
    <xdr:to>
      <xdr:col>6</xdr:col>
      <xdr:colOff>38100</xdr:colOff>
      <xdr:row>37</xdr:row>
      <xdr:rowOff>104966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96093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29126</xdr:rowOff>
    </xdr:from>
    <xdr:to>
      <xdr:col>24</xdr:col>
      <xdr:colOff>63500</xdr:colOff>
      <xdr:row>57</xdr:row>
      <xdr:rowOff>100015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1776"/>
          <a:ext cx="838200" cy="7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139958</xdr:rowOff>
    </xdr:from>
    <xdr:to>
      <xdr:col>19</xdr:col>
      <xdr:colOff>177800</xdr:colOff>
      <xdr:row>57</xdr:row>
      <xdr:rowOff>100015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69708"/>
          <a:ext cx="889000" cy="30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139958</xdr:rowOff>
    </xdr:from>
    <xdr:to>
      <xdr:col>15</xdr:col>
      <xdr:colOff>50800</xdr:colOff>
      <xdr:row>57</xdr:row>
      <xdr:rowOff>162750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69708"/>
          <a:ext cx="889000" cy="3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160289</xdr:rowOff>
    </xdr:from>
    <xdr:to>
      <xdr:col>15</xdr:col>
      <xdr:colOff>101600</xdr:colOff>
      <xdr:row>55</xdr:row>
      <xdr:rowOff>90439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106966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9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162750</xdr:rowOff>
    </xdr:from>
    <xdr:to>
      <xdr:col>10</xdr:col>
      <xdr:colOff>114300</xdr:colOff>
      <xdr:row>58</xdr:row>
      <xdr:rowOff>23542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35400"/>
          <a:ext cx="889000" cy="3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28350</xdr:rowOff>
    </xdr:from>
    <xdr:to>
      <xdr:col>10</xdr:col>
      <xdr:colOff>165100</xdr:colOff>
      <xdr:row>57</xdr:row>
      <xdr:rowOff>129950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146477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7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41818</xdr:rowOff>
    </xdr:from>
    <xdr:to>
      <xdr:col>6</xdr:col>
      <xdr:colOff>38100</xdr:colOff>
      <xdr:row>57</xdr:row>
      <xdr:rowOff>143418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159945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149776</xdr:rowOff>
    </xdr:from>
    <xdr:to>
      <xdr:col>24</xdr:col>
      <xdr:colOff>114300</xdr:colOff>
      <xdr:row>57</xdr:row>
      <xdr:rowOff>79926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128203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49215</xdr:rowOff>
    </xdr:from>
    <xdr:to>
      <xdr:col>20</xdr:col>
      <xdr:colOff>38100</xdr:colOff>
      <xdr:row>57</xdr:row>
      <xdr:rowOff>150815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141942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1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89158</xdr:rowOff>
    </xdr:from>
    <xdr:to>
      <xdr:col>15</xdr:col>
      <xdr:colOff>101600</xdr:colOff>
      <xdr:row>56</xdr:row>
      <xdr:rowOff>19308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111950</xdr:rowOff>
    </xdr:from>
    <xdr:to>
      <xdr:col>10</xdr:col>
      <xdr:colOff>165100</xdr:colOff>
      <xdr:row>58</xdr:row>
      <xdr:rowOff>42100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33227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144192</xdr:rowOff>
    </xdr:from>
    <xdr:to>
      <xdr:col>6</xdr:col>
      <xdr:colOff>38100</xdr:colOff>
      <xdr:row>58</xdr:row>
      <xdr:rowOff>74342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65469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125298</xdr:rowOff>
    </xdr:from>
    <xdr:to>
      <xdr:col>24</xdr:col>
      <xdr:colOff>63500</xdr:colOff>
      <xdr:row>77</xdr:row>
      <xdr:rowOff>3054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55498"/>
          <a:ext cx="8382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125298</xdr:rowOff>
    </xdr:from>
    <xdr:to>
      <xdr:col>19</xdr:col>
      <xdr:colOff>177800</xdr:colOff>
      <xdr:row>77</xdr:row>
      <xdr:rowOff>61810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5498"/>
          <a:ext cx="889000" cy="1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51741</xdr:rowOff>
    </xdr:from>
    <xdr:to>
      <xdr:col>15</xdr:col>
      <xdr:colOff>50800</xdr:colOff>
      <xdr:row>77</xdr:row>
      <xdr:rowOff>61810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53391"/>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21766</xdr:rowOff>
    </xdr:from>
    <xdr:to>
      <xdr:col>15</xdr:col>
      <xdr:colOff>101600</xdr:colOff>
      <xdr:row>76</xdr:row>
      <xdr:rowOff>123366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139893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2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51741</xdr:rowOff>
    </xdr:from>
    <xdr:to>
      <xdr:col>10</xdr:col>
      <xdr:colOff>114300</xdr:colOff>
      <xdr:row>78</xdr:row>
      <xdr:rowOff>5575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3391"/>
          <a:ext cx="889000" cy="1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29029</xdr:rowOff>
    </xdr:from>
    <xdr:to>
      <xdr:col>10</xdr:col>
      <xdr:colOff>165100</xdr:colOff>
      <xdr:row>76</xdr:row>
      <xdr:rowOff>130629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147157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54919</xdr:rowOff>
    </xdr:from>
    <xdr:to>
      <xdr:col>6</xdr:col>
      <xdr:colOff>38100</xdr:colOff>
      <xdr:row>76</xdr:row>
      <xdr:rowOff>156519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123704</xdr:rowOff>
    </xdr:from>
    <xdr:to>
      <xdr:col>24</xdr:col>
      <xdr:colOff>114300</xdr:colOff>
      <xdr:row>77</xdr:row>
      <xdr:rowOff>53854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38631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74498</xdr:rowOff>
    </xdr:from>
    <xdr:to>
      <xdr:col>20</xdr:col>
      <xdr:colOff>38100</xdr:colOff>
      <xdr:row>77</xdr:row>
      <xdr:rowOff>4648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167225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9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11010</xdr:rowOff>
    </xdr:from>
    <xdr:to>
      <xdr:col>15</xdr:col>
      <xdr:colOff>101600</xdr:colOff>
      <xdr:row>77</xdr:row>
      <xdr:rowOff>112610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103737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941</xdr:rowOff>
    </xdr:from>
    <xdr:to>
      <xdr:col>10</xdr:col>
      <xdr:colOff>165100</xdr:colOff>
      <xdr:row>77</xdr:row>
      <xdr:rowOff>102541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93668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126225</xdr:rowOff>
    </xdr:from>
    <xdr:to>
      <xdr:col>6</xdr:col>
      <xdr:colOff>38100</xdr:colOff>
      <xdr:row>78</xdr:row>
      <xdr:rowOff>56375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47502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141579</xdr:rowOff>
    </xdr:from>
    <xdr:to>
      <xdr:col>24</xdr:col>
      <xdr:colOff>63500</xdr:colOff>
      <xdr:row>97</xdr:row>
      <xdr:rowOff>144701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72229"/>
          <a:ext cx="8382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144701</xdr:rowOff>
    </xdr:from>
    <xdr:to>
      <xdr:col>19</xdr:col>
      <xdr:colOff>177800</xdr:colOff>
      <xdr:row>98</xdr:row>
      <xdr:rowOff>23498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75351"/>
          <a:ext cx="889000" cy="5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23498</xdr:rowOff>
    </xdr:from>
    <xdr:to>
      <xdr:col>15</xdr:col>
      <xdr:colOff>50800</xdr:colOff>
      <xdr:row>98</xdr:row>
      <xdr:rowOff>31733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25598"/>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24842</xdr:rowOff>
    </xdr:from>
    <xdr:to>
      <xdr:col>15</xdr:col>
      <xdr:colOff>101600</xdr:colOff>
      <xdr:row>97</xdr:row>
      <xdr:rowOff>126442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142969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3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30183</xdr:rowOff>
    </xdr:from>
    <xdr:to>
      <xdr:col>10</xdr:col>
      <xdr:colOff>114300</xdr:colOff>
      <xdr:row>98</xdr:row>
      <xdr:rowOff>31733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3228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35623</xdr:rowOff>
    </xdr:from>
    <xdr:to>
      <xdr:col>10</xdr:col>
      <xdr:colOff>165100</xdr:colOff>
      <xdr:row>97</xdr:row>
      <xdr:rowOff>137223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153750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46312</xdr:rowOff>
    </xdr:from>
    <xdr:to>
      <xdr:col>6</xdr:col>
      <xdr:colOff>38100</xdr:colOff>
      <xdr:row>97</xdr:row>
      <xdr:rowOff>147912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164439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90779</xdr:rowOff>
    </xdr:from>
    <xdr:to>
      <xdr:col>24</xdr:col>
      <xdr:colOff>114300</xdr:colOff>
      <xdr:row>98</xdr:row>
      <xdr:rowOff>20929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5706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93901</xdr:rowOff>
    </xdr:from>
    <xdr:to>
      <xdr:col>20</xdr:col>
      <xdr:colOff>38100</xdr:colOff>
      <xdr:row>98</xdr:row>
      <xdr:rowOff>24051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144148</xdr:rowOff>
    </xdr:from>
    <xdr:to>
      <xdr:col>15</xdr:col>
      <xdr:colOff>101600</xdr:colOff>
      <xdr:row>98</xdr:row>
      <xdr:rowOff>74298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65425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152383</xdr:rowOff>
    </xdr:from>
    <xdr:to>
      <xdr:col>10</xdr:col>
      <xdr:colOff>165100</xdr:colOff>
      <xdr:row>98</xdr:row>
      <xdr:rowOff>82533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73660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150833</xdr:rowOff>
    </xdr:from>
    <xdr:to>
      <xdr:col>6</xdr:col>
      <xdr:colOff>38100</xdr:colOff>
      <xdr:row>98</xdr:row>
      <xdr:rowOff>80983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156355</xdr:rowOff>
    </xdr:from>
    <xdr:to>
      <xdr:col>55</xdr:col>
      <xdr:colOff>0</xdr:colOff>
      <xdr:row>38</xdr:row>
      <xdr:rowOff>1887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00005"/>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1887</xdr:rowOff>
    </xdr:from>
    <xdr:to>
      <xdr:col>50</xdr:col>
      <xdr:colOff>114300</xdr:colOff>
      <xdr:row>38</xdr:row>
      <xdr:rowOff>2213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1698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143619</xdr:rowOff>
    </xdr:from>
    <xdr:to>
      <xdr:col>45</xdr:col>
      <xdr:colOff>177800</xdr:colOff>
      <xdr:row>38</xdr:row>
      <xdr:rowOff>2213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487269"/>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83329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127290</xdr:rowOff>
    </xdr:from>
    <xdr:to>
      <xdr:col>41</xdr:col>
      <xdr:colOff>50800</xdr:colOff>
      <xdr:row>37</xdr:row>
      <xdr:rowOff>143619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709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159439</xdr:rowOff>
    </xdr:from>
    <xdr:to>
      <xdr:col>36</xdr:col>
      <xdr:colOff>165100</xdr:colOff>
      <xdr:row>38</xdr:row>
      <xdr:rowOff>89589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80716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9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105555</xdr:rowOff>
    </xdr:from>
    <xdr:to>
      <xdr:col>55</xdr:col>
      <xdr:colOff>50800</xdr:colOff>
      <xdr:row>38</xdr:row>
      <xdr:rowOff>35705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128432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0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122537</xdr:rowOff>
    </xdr:from>
    <xdr:to>
      <xdr:col>50</xdr:col>
      <xdr:colOff>165100</xdr:colOff>
      <xdr:row>38</xdr:row>
      <xdr:rowOff>52687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69214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24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122863</xdr:rowOff>
    </xdr:from>
    <xdr:to>
      <xdr:col>46</xdr:col>
      <xdr:colOff>38100</xdr:colOff>
      <xdr:row>38</xdr:row>
      <xdr:rowOff>53014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69540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241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92819</xdr:rowOff>
    </xdr:from>
    <xdr:to>
      <xdr:col>41</xdr:col>
      <xdr:colOff>101600</xdr:colOff>
      <xdr:row>38</xdr:row>
      <xdr:rowOff>22969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39496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211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76490</xdr:rowOff>
    </xdr:from>
    <xdr:to>
      <xdr:col>36</xdr:col>
      <xdr:colOff>165100</xdr:colOff>
      <xdr:row>38</xdr:row>
      <xdr:rowOff>6640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23167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195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111346</xdr:rowOff>
    </xdr:from>
    <xdr:to>
      <xdr:col>55</xdr:col>
      <xdr:colOff>0</xdr:colOff>
      <xdr:row>58</xdr:row>
      <xdr:rowOff>114112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55446"/>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111346</xdr:rowOff>
    </xdr:from>
    <xdr:to>
      <xdr:col>50</xdr:col>
      <xdr:colOff>114300</xdr:colOff>
      <xdr:row>58</xdr:row>
      <xdr:rowOff>117839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55446"/>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117839</xdr:rowOff>
    </xdr:from>
    <xdr:to>
      <xdr:col>45</xdr:col>
      <xdr:colOff>177800</xdr:colOff>
      <xdr:row>58</xdr:row>
      <xdr:rowOff>131592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61939"/>
          <a:ext cx="8890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113457</xdr:rowOff>
    </xdr:from>
    <xdr:to>
      <xdr:col>41</xdr:col>
      <xdr:colOff>50800</xdr:colOff>
      <xdr:row>58</xdr:row>
      <xdr:rowOff>131592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57557"/>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63312</xdr:rowOff>
    </xdr:from>
    <xdr:to>
      <xdr:col>55</xdr:col>
      <xdr:colOff>50800</xdr:colOff>
      <xdr:row>58</xdr:row>
      <xdr:rowOff>164912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149689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60546</xdr:rowOff>
    </xdr:from>
    <xdr:to>
      <xdr:col>50</xdr:col>
      <xdr:colOff>165100</xdr:colOff>
      <xdr:row>58</xdr:row>
      <xdr:rowOff>162146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0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153273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9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67039</xdr:rowOff>
    </xdr:from>
    <xdr:to>
      <xdr:col>46</xdr:col>
      <xdr:colOff>38100</xdr:colOff>
      <xdr:row>58</xdr:row>
      <xdr:rowOff>168639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159766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1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80792</xdr:rowOff>
    </xdr:from>
    <xdr:to>
      <xdr:col>41</xdr:col>
      <xdr:colOff>101600</xdr:colOff>
      <xdr:row>59</xdr:row>
      <xdr:rowOff>10942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1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62657</xdr:rowOff>
    </xdr:from>
    <xdr:to>
      <xdr:col>36</xdr:col>
      <xdr:colOff>165100</xdr:colOff>
      <xdr:row>58</xdr:row>
      <xdr:rowOff>164257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155384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9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37936</xdr:rowOff>
    </xdr:from>
    <xdr:to>
      <xdr:col>55</xdr:col>
      <xdr:colOff>0</xdr:colOff>
      <xdr:row>78</xdr:row>
      <xdr:rowOff>74054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11036"/>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167830</xdr:rowOff>
    </xdr:from>
    <xdr:to>
      <xdr:col>50</xdr:col>
      <xdr:colOff>114300</xdr:colOff>
      <xdr:row>78</xdr:row>
      <xdr:rowOff>74054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69480"/>
          <a:ext cx="889000" cy="7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167830</xdr:rowOff>
    </xdr:from>
    <xdr:to>
      <xdr:col>45</xdr:col>
      <xdr:colOff>177800</xdr:colOff>
      <xdr:row>78</xdr:row>
      <xdr:rowOff>114922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69480"/>
          <a:ext cx="889000" cy="1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111709</xdr:rowOff>
    </xdr:from>
    <xdr:to>
      <xdr:col>46</xdr:col>
      <xdr:colOff>38100</xdr:colOff>
      <xdr:row>77</xdr:row>
      <xdr:rowOff>41859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58386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114922</xdr:rowOff>
    </xdr:from>
    <xdr:to>
      <xdr:col>41</xdr:col>
      <xdr:colOff>50800</xdr:colOff>
      <xdr:row>78</xdr:row>
      <xdr:rowOff>125413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88022"/>
          <a:ext cx="88900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88112</xdr:rowOff>
    </xdr:from>
    <xdr:to>
      <xdr:col>41</xdr:col>
      <xdr:colOff>101600</xdr:colOff>
      <xdr:row>78</xdr:row>
      <xdr:rowOff>18262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34789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6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117272</xdr:rowOff>
    </xdr:from>
    <xdr:to>
      <xdr:col>36</xdr:col>
      <xdr:colOff>165100</xdr:colOff>
      <xdr:row>78</xdr:row>
      <xdr:rowOff>47422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63949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158586</xdr:rowOff>
    </xdr:from>
    <xdr:to>
      <xdr:col>55</xdr:col>
      <xdr:colOff>50800</xdr:colOff>
      <xdr:row>78</xdr:row>
      <xdr:rowOff>88736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137013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23254</xdr:rowOff>
    </xdr:from>
    <xdr:to>
      <xdr:col>50</xdr:col>
      <xdr:colOff>165100</xdr:colOff>
      <xdr:row>78</xdr:row>
      <xdr:rowOff>124854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115981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117030</xdr:rowOff>
    </xdr:from>
    <xdr:to>
      <xdr:col>46</xdr:col>
      <xdr:colOff>38100</xdr:colOff>
      <xdr:row>78</xdr:row>
      <xdr:rowOff>47180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38307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64122</xdr:rowOff>
    </xdr:from>
    <xdr:to>
      <xdr:col>41</xdr:col>
      <xdr:colOff>101600</xdr:colOff>
      <xdr:row>78</xdr:row>
      <xdr:rowOff>165722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156849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2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74613</xdr:rowOff>
    </xdr:from>
    <xdr:to>
      <xdr:col>36</xdr:col>
      <xdr:colOff>165100</xdr:colOff>
      <xdr:row>79</xdr:row>
      <xdr:rowOff>4763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167340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4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133367</xdr:rowOff>
    </xdr:from>
    <xdr:to>
      <xdr:col>55</xdr:col>
      <xdr:colOff>0</xdr:colOff>
      <xdr:row>97</xdr:row>
      <xdr:rowOff>712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592567"/>
          <a:ext cx="838200" cy="3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133367</xdr:rowOff>
    </xdr:from>
    <xdr:to>
      <xdr:col>50</xdr:col>
      <xdr:colOff>114300</xdr:colOff>
      <xdr:row>97</xdr:row>
      <xdr:rowOff>12112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92567"/>
          <a:ext cx="889000" cy="5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12112</xdr:rowOff>
    </xdr:from>
    <xdr:to>
      <xdr:col>45</xdr:col>
      <xdr:colOff>177800</xdr:colOff>
      <xdr:row>97</xdr:row>
      <xdr:rowOff>30880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42762"/>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103005</xdr:rowOff>
    </xdr:from>
    <xdr:to>
      <xdr:col>46</xdr:col>
      <xdr:colOff>38100</xdr:colOff>
      <xdr:row>96</xdr:row>
      <xdr:rowOff>33155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39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49682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19879</xdr:rowOff>
    </xdr:from>
    <xdr:to>
      <xdr:col>41</xdr:col>
      <xdr:colOff>50800</xdr:colOff>
      <xdr:row>97</xdr:row>
      <xdr:rowOff>30880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50529"/>
          <a:ext cx="8890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68418</xdr:rowOff>
    </xdr:from>
    <xdr:to>
      <xdr:col>41</xdr:col>
      <xdr:colOff>101600</xdr:colOff>
      <xdr:row>95</xdr:row>
      <xdr:rowOff>170018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35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15095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1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6866</xdr:rowOff>
    </xdr:from>
    <xdr:to>
      <xdr:col>36</xdr:col>
      <xdr:colOff>165100</xdr:colOff>
      <xdr:row>95</xdr:row>
      <xdr:rowOff>108466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2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124993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0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121362</xdr:rowOff>
    </xdr:from>
    <xdr:to>
      <xdr:col>55</xdr:col>
      <xdr:colOff>50800</xdr:colOff>
      <xdr:row>97</xdr:row>
      <xdr:rowOff>51512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36289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82567</xdr:rowOff>
    </xdr:from>
    <xdr:to>
      <xdr:col>50</xdr:col>
      <xdr:colOff>165100</xdr:colOff>
      <xdr:row>97</xdr:row>
      <xdr:rowOff>12717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132762</xdr:rowOff>
    </xdr:from>
    <xdr:to>
      <xdr:col>46</xdr:col>
      <xdr:colOff>38100</xdr:colOff>
      <xdr:row>97</xdr:row>
      <xdr:rowOff>62912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54039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151530</xdr:rowOff>
    </xdr:from>
    <xdr:to>
      <xdr:col>41</xdr:col>
      <xdr:colOff>101600</xdr:colOff>
      <xdr:row>97</xdr:row>
      <xdr:rowOff>81680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72807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140529</xdr:rowOff>
    </xdr:from>
    <xdr:to>
      <xdr:col>36</xdr:col>
      <xdr:colOff>165100</xdr:colOff>
      <xdr:row>97</xdr:row>
      <xdr:rowOff>70679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61806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9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29204</xdr:rowOff>
    </xdr:from>
    <xdr:to>
      <xdr:col>85</xdr:col>
      <xdr:colOff>127000</xdr:colOff>
      <xdr:row>37</xdr:row>
      <xdr:rowOff>83448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72854"/>
          <a:ext cx="838200" cy="5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83448</xdr:rowOff>
    </xdr:from>
    <xdr:to>
      <xdr:col>81</xdr:col>
      <xdr:colOff>50800</xdr:colOff>
      <xdr:row>37</xdr:row>
      <xdr:rowOff>87040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2709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77717</xdr:rowOff>
    </xdr:from>
    <xdr:to>
      <xdr:col>76</xdr:col>
      <xdr:colOff>114300</xdr:colOff>
      <xdr:row>37</xdr:row>
      <xdr:rowOff>87040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21367"/>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61289</xdr:rowOff>
    </xdr:from>
    <xdr:to>
      <xdr:col>76</xdr:col>
      <xdr:colOff>165100</xdr:colOff>
      <xdr:row>36</xdr:row>
      <xdr:rowOff>162889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7966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77717</xdr:rowOff>
    </xdr:from>
    <xdr:to>
      <xdr:col>71</xdr:col>
      <xdr:colOff>177800</xdr:colOff>
      <xdr:row>37</xdr:row>
      <xdr:rowOff>105198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21367"/>
          <a:ext cx="8890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81242</xdr:rowOff>
    </xdr:from>
    <xdr:to>
      <xdr:col>72</xdr:col>
      <xdr:colOff>38100</xdr:colOff>
      <xdr:row>37</xdr:row>
      <xdr:rowOff>11392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27919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154427</xdr:rowOff>
    </xdr:from>
    <xdr:to>
      <xdr:col>67</xdr:col>
      <xdr:colOff>101600</xdr:colOff>
      <xdr:row>37</xdr:row>
      <xdr:rowOff>84577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101104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149854</xdr:rowOff>
    </xdr:from>
    <xdr:to>
      <xdr:col>85</xdr:col>
      <xdr:colOff>177800</xdr:colOff>
      <xdr:row>37</xdr:row>
      <xdr:rowOff>80004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128281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32648</xdr:rowOff>
    </xdr:from>
    <xdr:to>
      <xdr:col>81</xdr:col>
      <xdr:colOff>101600</xdr:colOff>
      <xdr:row>37</xdr:row>
      <xdr:rowOff>134248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125375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36240</xdr:rowOff>
    </xdr:from>
    <xdr:to>
      <xdr:col>76</xdr:col>
      <xdr:colOff>165100</xdr:colOff>
      <xdr:row>37</xdr:row>
      <xdr:rowOff>137840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128967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26917</xdr:rowOff>
    </xdr:from>
    <xdr:to>
      <xdr:col>72</xdr:col>
      <xdr:colOff>38100</xdr:colOff>
      <xdr:row>37</xdr:row>
      <xdr:rowOff>128517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119644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54398</xdr:rowOff>
    </xdr:from>
    <xdr:to>
      <xdr:col>67</xdr:col>
      <xdr:colOff>101600</xdr:colOff>
      <xdr:row>37</xdr:row>
      <xdr:rowOff>155998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147124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82348</xdr:rowOff>
    </xdr:from>
    <xdr:to>
      <xdr:col>85</xdr:col>
      <xdr:colOff>127000</xdr:colOff>
      <xdr:row>57</xdr:row>
      <xdr:rowOff>85137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4998"/>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85137</xdr:rowOff>
    </xdr:from>
    <xdr:to>
      <xdr:col>81</xdr:col>
      <xdr:colOff>50800</xdr:colOff>
      <xdr:row>57</xdr:row>
      <xdr:rowOff>144245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57787"/>
          <a:ext cx="889000" cy="5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117224</xdr:rowOff>
    </xdr:from>
    <xdr:to>
      <xdr:col>76</xdr:col>
      <xdr:colOff>114300</xdr:colOff>
      <xdr:row>57</xdr:row>
      <xdr:rowOff>144245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889874"/>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117224</xdr:rowOff>
    </xdr:from>
    <xdr:to>
      <xdr:col>71</xdr:col>
      <xdr:colOff>177800</xdr:colOff>
      <xdr:row>57</xdr:row>
      <xdr:rowOff>149361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89874"/>
          <a:ext cx="889000" cy="3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31548</xdr:rowOff>
    </xdr:from>
    <xdr:to>
      <xdr:col>85</xdr:col>
      <xdr:colOff>177800</xdr:colOff>
      <xdr:row>57</xdr:row>
      <xdr:rowOff>133148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117925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34337</xdr:rowOff>
    </xdr:from>
    <xdr:to>
      <xdr:col>81</xdr:col>
      <xdr:colOff>101600</xdr:colOff>
      <xdr:row>57</xdr:row>
      <xdr:rowOff>135937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127064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9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93445</xdr:rowOff>
    </xdr:from>
    <xdr:to>
      <xdr:col>76</xdr:col>
      <xdr:colOff>165100</xdr:colOff>
      <xdr:row>58</xdr:row>
      <xdr:rowOff>23595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66424</xdr:rowOff>
    </xdr:from>
    <xdr:to>
      <xdr:col>72</xdr:col>
      <xdr:colOff>38100</xdr:colOff>
      <xdr:row>57</xdr:row>
      <xdr:rowOff>168024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3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159151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98561</xdr:rowOff>
    </xdr:from>
    <xdr:to>
      <xdr:col>67</xdr:col>
      <xdr:colOff>101600</xdr:colOff>
      <xdr:row>58</xdr:row>
      <xdr:rowOff>28711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19838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31859</xdr:rowOff>
    </xdr:from>
    <xdr:to>
      <xdr:col>85</xdr:col>
      <xdr:colOff>127000</xdr:colOff>
      <xdr:row>79</xdr:row>
      <xdr:rowOff>38869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04959"/>
          <a:ext cx="8382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31859</xdr:rowOff>
    </xdr:from>
    <xdr:to>
      <xdr:col>81</xdr:col>
      <xdr:colOff>50800</xdr:colOff>
      <xdr:row>78</xdr:row>
      <xdr:rowOff>111506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04959"/>
          <a:ext cx="889000" cy="7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111506</xdr:rowOff>
    </xdr:from>
    <xdr:to>
      <xdr:col>76</xdr:col>
      <xdr:colOff>114300</xdr:colOff>
      <xdr:row>79</xdr:row>
      <xdr:rowOff>38354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8460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38018</xdr:rowOff>
    </xdr:from>
    <xdr:to>
      <xdr:col>76</xdr:col>
      <xdr:colOff>165100</xdr:colOff>
      <xdr:row>77</xdr:row>
      <xdr:rowOff>139618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156145</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38354</xdr:rowOff>
    </xdr:from>
    <xdr:to>
      <xdr:col>71</xdr:col>
      <xdr:colOff>177800</xdr:colOff>
      <xdr:row>79</xdr:row>
      <xdr:rowOff>42469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29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78880</xdr:rowOff>
    </xdr:from>
    <xdr:to>
      <xdr:col>72</xdr:col>
      <xdr:colOff>38100</xdr:colOff>
      <xdr:row>78</xdr:row>
      <xdr:rowOff>9030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25557</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160299</xdr:rowOff>
    </xdr:from>
    <xdr:to>
      <xdr:col>67</xdr:col>
      <xdr:colOff>101600</xdr:colOff>
      <xdr:row>78</xdr:row>
      <xdr:rowOff>90449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106976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159519</xdr:rowOff>
    </xdr:from>
    <xdr:to>
      <xdr:col>85</xdr:col>
      <xdr:colOff>177800</xdr:colOff>
      <xdr:row>79</xdr:row>
      <xdr:rowOff>89669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74446</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152509</xdr:rowOff>
    </xdr:from>
    <xdr:to>
      <xdr:col>81</xdr:col>
      <xdr:colOff>101600</xdr:colOff>
      <xdr:row>78</xdr:row>
      <xdr:rowOff>82659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99186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60706</xdr:rowOff>
    </xdr:from>
    <xdr:to>
      <xdr:col>76</xdr:col>
      <xdr:colOff>165100</xdr:colOff>
      <xdr:row>78</xdr:row>
      <xdr:rowOff>162306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153433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2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159004</xdr:rowOff>
    </xdr:from>
    <xdr:to>
      <xdr:col>72</xdr:col>
      <xdr:colOff>38100</xdr:colOff>
      <xdr:row>79</xdr:row>
      <xdr:rowOff>89154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80281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163119</xdr:rowOff>
    </xdr:from>
    <xdr:to>
      <xdr:col>67</xdr:col>
      <xdr:colOff>101600</xdr:colOff>
      <xdr:row>79</xdr:row>
      <xdr:rowOff>93269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84396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52673</xdr:rowOff>
    </xdr:from>
    <xdr:to>
      <xdr:col>85</xdr:col>
      <xdr:colOff>127000</xdr:colOff>
      <xdr:row>97</xdr:row>
      <xdr:rowOff>53060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83323"/>
          <a:ext cx="8382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51819</xdr:rowOff>
    </xdr:from>
    <xdr:to>
      <xdr:col>81</xdr:col>
      <xdr:colOff>50800</xdr:colOff>
      <xdr:row>97</xdr:row>
      <xdr:rowOff>53060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8246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25126</xdr:rowOff>
    </xdr:from>
    <xdr:to>
      <xdr:col>76</xdr:col>
      <xdr:colOff>114300</xdr:colOff>
      <xdr:row>97</xdr:row>
      <xdr:rowOff>51819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55776"/>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16180</xdr:rowOff>
    </xdr:from>
    <xdr:to>
      <xdr:col>71</xdr:col>
      <xdr:colOff>177800</xdr:colOff>
      <xdr:row>97</xdr:row>
      <xdr:rowOff>25126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46830"/>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1873</xdr:rowOff>
    </xdr:from>
    <xdr:to>
      <xdr:col>85</xdr:col>
      <xdr:colOff>177800</xdr:colOff>
      <xdr:row>97</xdr:row>
      <xdr:rowOff>103473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151750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2260</xdr:rowOff>
    </xdr:from>
    <xdr:to>
      <xdr:col>81</xdr:col>
      <xdr:colOff>101600</xdr:colOff>
      <xdr:row>97</xdr:row>
      <xdr:rowOff>103860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94987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1019</xdr:rowOff>
    </xdr:from>
    <xdr:to>
      <xdr:col>76</xdr:col>
      <xdr:colOff>165100</xdr:colOff>
      <xdr:row>97</xdr:row>
      <xdr:rowOff>102619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93746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145776</xdr:rowOff>
    </xdr:from>
    <xdr:to>
      <xdr:col>72</xdr:col>
      <xdr:colOff>38100</xdr:colOff>
      <xdr:row>97</xdr:row>
      <xdr:rowOff>75926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0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67053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136830</xdr:rowOff>
    </xdr:from>
    <xdr:to>
      <xdr:col>67</xdr:col>
      <xdr:colOff>101600</xdr:colOff>
      <xdr:row>97</xdr:row>
      <xdr:rowOff>66980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58107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134620</xdr:rowOff>
    </xdr:from>
    <xdr:to>
      <xdr:col>107</xdr:col>
      <xdr:colOff>101600</xdr:colOff>
      <xdr:row>38</xdr:row>
      <xdr:rowOff>64770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81297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111015</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２年度に特別定額給付金などにより大きく上昇しているが、例年と比較すると増加傾向にある。民生費の令和元年度における急激な上昇は、私立幼稚園の認定こども園化に対する施設整備補助が主な要因になっているものの、一時的なものである。また、民生費が、類似団体、全国平均及び山形県平均より一貫して低いのは、町直営施設がないことなどが主な要因となっているが、毎年度の実績に加え、今後も増加傾向が見込まれることから、民生費のさらなる歳出等が危惧される。消防費は、住民一人当たり２５．３千円と上昇傾向にある。近年、全国でさまざまな災害が多発していることもあり、特に安全・安心確保のための事業強化に取り組んできたことや消防事務委託の増額に伴い、増加することが予想されることから注視していく必要がある。公債費は、住民一人当たり４３．９千円となっており、平成３０年度までは山辺中学校改築事業による多額の起債発行などに伴う元利償還等により、増加傾向が続いていたものの、令和元年度には減少に転じている。総じて、類似団体内平均値を下回る状況が続いているものの、後年度に向けた持続可能な自治体構築に向け、継続的なバランスのとれた財政運営可能な自治体の確立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金残高については、事業実施に伴う取崩しにより減少していたが、平成３０年度は土地開発公社の解散に伴う清算金、ふるさと応援寄付金の増加及び事業精査などにより、実質単年度収支がプラスになると同時に、基金残高も増額となっている。令和元年度において、実質単年度収支がマイナスとはなっているものの、令和２年度から令和４年度では、事業改善効果等により、実質単年度収支もプラス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今後も事務事業の見直し・統廃合など歳出の合理化等行財政改革を推進し、健全な行財政運営に努めていく。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平成２５年度以降、山辺中学校建設事業等の大規模事業の実施に伴い、歳出が増加したものの、基金の活用も含めた調整の結果、平成２５年度から平成２７年度まで実質収支額が２００百万円台であったため、６～７％で推移していたが、平成２８年度及び平成２９年度に１００万円台となっていることなどから、平成２９年度には４．５３％に低下し、平成３０年度においては４．００％を切る３．７７％と低下に歯止めが係らない状態が続い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令和元年度にはこれまでの事業精査、給与の独自削減並びに地方債発行の抑制等の様々な施策の効果により、５．３１％と数値が上昇し、令和２年度においても４．４９％、令和３年度は５．５２％、令和４年度は８．７９％となっている。</a:t>
          </a:r>
        </a:p>
        <a:p>
          <a:r>
            <a:rPr kumimoji="1" lang="ja-JP" altLang="en-US" sz="1400">
              <a:latin typeface="ＭＳ ゴシック" pitchFamily="49" charset="-128"/>
              <a:ea typeface="ＭＳ ゴシック" pitchFamily="49" charset="-128"/>
            </a:rPr>
            <a:t>　その他特別会計については、年度毎に多少の増減はあるもの、一般会計からの繰入金が増加傾向で高い水準にある。令和２年度から法適化となった公営企業（公共下水道事業、簡易水道等事業）の独立採算制の原則、保険料や使用料金等の定期的な見直しによる料金体制の適正化を図り、一般会計の負担軽減に努める必要がある。また、令和元年度にその他会計において生じた赤字については令和２年度において解消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6978757</v>
      </c>
      <c r="BO4" s="358"/>
      <c r="BP4" s="358"/>
      <c r="BQ4" s="358"/>
      <c r="BR4" s="358"/>
      <c r="BS4" s="358"/>
      <c r="BT4" s="358"/>
      <c r="BU4" s="359"/>
      <c r="BV4" s="357">
        <v>6914490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8.8000000000000007</v>
      </c>
      <c r="CU4" s="364"/>
      <c r="CV4" s="364"/>
      <c r="CW4" s="364"/>
      <c r="CX4" s="364"/>
      <c r="CY4" s="364"/>
      <c r="CZ4" s="364"/>
      <c r="DA4" s="365"/>
      <c r="DB4" s="363">
        <v>5.5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6639624</v>
      </c>
      <c r="BO5" s="395"/>
      <c r="BP5" s="395"/>
      <c r="BQ5" s="395"/>
      <c r="BR5" s="395"/>
      <c r="BS5" s="395"/>
      <c r="BT5" s="395"/>
      <c r="BU5" s="396"/>
      <c r="BV5" s="394">
        <v>6683499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85.7</v>
      </c>
      <c r="CU5" s="392"/>
      <c r="CV5" s="392"/>
      <c r="CW5" s="392"/>
      <c r="CX5" s="392"/>
      <c r="CY5" s="392"/>
      <c r="CZ5" s="392"/>
      <c r="DA5" s="393"/>
      <c r="DB5" s="391">
        <v>82.4</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339133</v>
      </c>
      <c r="BO6" s="395"/>
      <c r="BP6" s="395"/>
      <c r="BQ6" s="395"/>
      <c r="BR6" s="395"/>
      <c r="BS6" s="395"/>
      <c r="BT6" s="395"/>
      <c r="BU6" s="396"/>
      <c r="BV6" s="394">
        <v>230991</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86.8</v>
      </c>
      <c r="CU6" s="432"/>
      <c r="CV6" s="432"/>
      <c r="CW6" s="432"/>
      <c r="CX6" s="432"/>
      <c r="CY6" s="432"/>
      <c r="CZ6" s="432"/>
      <c r="DA6" s="433"/>
      <c r="DB6" s="431">
        <v>86.2</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440</v>
      </c>
      <c r="BO7" s="395"/>
      <c r="BP7" s="395"/>
      <c r="BQ7" s="395"/>
      <c r="BR7" s="395"/>
      <c r="BS7" s="395"/>
      <c r="BT7" s="395"/>
      <c r="BU7" s="396"/>
      <c r="BV7" s="394">
        <v>11000</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3852460</v>
      </c>
      <c r="CU7" s="395"/>
      <c r="CV7" s="395"/>
      <c r="CW7" s="395"/>
      <c r="CX7" s="395"/>
      <c r="CY7" s="395"/>
      <c r="CZ7" s="395"/>
      <c r="DA7" s="396"/>
      <c r="DB7" s="394">
        <v>3981921</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96</v>
      </c>
      <c r="AV8" s="427"/>
      <c r="AW8" s="427"/>
      <c r="AX8" s="427"/>
      <c r="AY8" s="428" t="s">
        <v>110</v>
      </c>
      <c r="AZ8" s="429"/>
      <c r="BA8" s="429"/>
      <c r="BB8" s="429"/>
      <c r="BC8" s="429"/>
      <c r="BD8" s="429"/>
      <c r="BE8" s="429"/>
      <c r="BF8" s="429"/>
      <c r="BG8" s="429"/>
      <c r="BH8" s="429"/>
      <c r="BI8" s="429"/>
      <c r="BJ8" s="429"/>
      <c r="BK8" s="429"/>
      <c r="BL8" s="429"/>
      <c r="BM8" s="430"/>
      <c r="BN8" s="394">
        <v>338693</v>
      </c>
      <c r="BO8" s="395"/>
      <c r="BP8" s="395"/>
      <c r="BQ8" s="395"/>
      <c r="BR8" s="395"/>
      <c r="BS8" s="395"/>
      <c r="BT8" s="395"/>
      <c r="BU8" s="396"/>
      <c r="BV8" s="394">
        <v>219991</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0.38</v>
      </c>
      <c r="CU8" s="435"/>
      <c r="CV8" s="435"/>
      <c r="CW8" s="435"/>
      <c r="CX8" s="435"/>
      <c r="CY8" s="435"/>
      <c r="CZ8" s="435"/>
      <c r="DA8" s="436"/>
      <c r="DB8" s="434">
        <v>0.38</v>
      </c>
      <c r="DC8" s="435"/>
      <c r="DD8" s="435"/>
      <c r="DE8" s="435"/>
      <c r="DF8" s="435"/>
      <c r="DG8" s="435"/>
      <c r="DH8" s="435"/>
      <c r="DI8" s="436"/>
    </row>
    <row r="9" spans="1:119" ht="18.75" customHeight="1" thickBot="1" x14ac:dyDescent="0.2">
      <c r="A9" s="175"/>
      <c r="B9" s="388" t="s">
        <v>112</v>
      </c>
      <c r="C9" s="389"/>
      <c r="D9" s="389"/>
      <c r="E9" s="389"/>
      <c r="F9" s="389"/>
      <c r="G9" s="389"/>
      <c r="H9" s="389"/>
      <c r="I9" s="389"/>
      <c r="J9" s="389"/>
      <c r="K9" s="437"/>
      <c r="L9" s="438" t="s">
        <v>113</v>
      </c>
      <c r="M9" s="439"/>
      <c r="N9" s="439"/>
      <c r="O9" s="439"/>
      <c r="P9" s="439"/>
      <c r="Q9" s="440"/>
      <c r="R9" s="441">
        <v>13725</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96</v>
      </c>
      <c r="AV9" s="427"/>
      <c r="AW9" s="427"/>
      <c r="AX9" s="427"/>
      <c r="AY9" s="428" t="s">
        <v>116</v>
      </c>
      <c r="AZ9" s="429"/>
      <c r="BA9" s="429"/>
      <c r="BB9" s="429"/>
      <c r="BC9" s="429"/>
      <c r="BD9" s="429"/>
      <c r="BE9" s="429"/>
      <c r="BF9" s="429"/>
      <c r="BG9" s="429"/>
      <c r="BH9" s="429"/>
      <c r="BI9" s="429"/>
      <c r="BJ9" s="429"/>
      <c r="BK9" s="429"/>
      <c r="BL9" s="429"/>
      <c r="BM9" s="430"/>
      <c r="BN9" s="394">
        <v>118702</v>
      </c>
      <c r="BO9" s="395"/>
      <c r="BP9" s="395"/>
      <c r="BQ9" s="395"/>
      <c r="BR9" s="395"/>
      <c r="BS9" s="395"/>
      <c r="BT9" s="395"/>
      <c r="BU9" s="396"/>
      <c r="BV9" s="394">
        <v>51275</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13</v>
      </c>
      <c r="CU9" s="392"/>
      <c r="CV9" s="392"/>
      <c r="CW9" s="392"/>
      <c r="CX9" s="392"/>
      <c r="CY9" s="392"/>
      <c r="CZ9" s="392"/>
      <c r="DA9" s="393"/>
      <c r="DB9" s="391">
        <v>13.1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118</v>
      </c>
      <c r="M10" s="424"/>
      <c r="N10" s="424"/>
      <c r="O10" s="424"/>
      <c r="P10" s="424"/>
      <c r="Q10" s="425"/>
      <c r="R10" s="445">
        <v>14369</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96</v>
      </c>
      <c r="AV10" s="427"/>
      <c r="AW10" s="427"/>
      <c r="AX10" s="427"/>
      <c r="AY10" s="428" t="s">
        <v>120</v>
      </c>
      <c r="AZ10" s="429"/>
      <c r="BA10" s="429"/>
      <c r="BB10" s="429"/>
      <c r="BC10" s="429"/>
      <c r="BD10" s="429"/>
      <c r="BE10" s="429"/>
      <c r="BF10" s="429"/>
      <c r="BG10" s="429"/>
      <c r="BH10" s="429"/>
      <c r="BI10" s="429"/>
      <c r="BJ10" s="429"/>
      <c r="BK10" s="429"/>
      <c r="BL10" s="429"/>
      <c r="BM10" s="430"/>
      <c r="BN10" s="394">
        <v>170043</v>
      </c>
      <c r="BO10" s="395"/>
      <c r="BP10" s="395"/>
      <c r="BQ10" s="395"/>
      <c r="BR10" s="395"/>
      <c r="BS10" s="395"/>
      <c r="BT10" s="395"/>
      <c r="BU10" s="396"/>
      <c r="BV10" s="394">
        <v>70061</v>
      </c>
      <c r="BW10" s="395"/>
      <c r="BX10" s="395"/>
      <c r="BY10" s="395"/>
      <c r="BZ10" s="395"/>
      <c r="CA10" s="395"/>
      <c r="CB10" s="395"/>
      <c r="CC10" s="396"/>
      <c r="CD10" s="181" t="s">
        <v>121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122</v>
      </c>
      <c r="M11" s="449"/>
      <c r="N11" s="449"/>
      <c r="O11" s="449"/>
      <c r="P11" s="449"/>
      <c r="Q11" s="450"/>
      <c r="R11" s="451" t="s">
        <v>123</v>
      </c>
      <c r="S11" s="452"/>
      <c r="T11" s="452"/>
      <c r="U11" s="452"/>
      <c r="V11" s="453"/>
      <c r="W11" s="382"/>
      <c r="X11" s="383"/>
      <c r="Y11" s="383"/>
      <c r="Z11" s="383"/>
      <c r="AA11" s="383"/>
      <c r="AB11" s="383"/>
      <c r="AC11" s="383"/>
      <c r="AD11" s="383"/>
      <c r="AE11" s="383"/>
      <c r="AF11" s="383"/>
      <c r="AG11" s="383"/>
      <c r="AH11" s="383"/>
      <c r="AI11" s="383"/>
      <c r="AJ11" s="383"/>
      <c r="AK11" s="383"/>
      <c r="AL11" s="386"/>
      <c r="AM11" s="423" t="s">
        <v>124</v>
      </c>
      <c r="AN11" s="424"/>
      <c r="AO11" s="424"/>
      <c r="AP11" s="424"/>
      <c r="AQ11" s="424"/>
      <c r="AR11" s="424"/>
      <c r="AS11" s="424"/>
      <c r="AT11" s="425"/>
      <c r="AU11" s="426" t="s">
        <v>125</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13685</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129</v>
      </c>
      <c r="CU12" s="435"/>
      <c r="CV12" s="435"/>
      <c r="CW12" s="435"/>
      <c r="CX12" s="435"/>
      <c r="CY12" s="435"/>
      <c r="CZ12" s="435"/>
      <c r="DA12" s="436"/>
      <c r="DB12" s="434" t="s">
        <v>129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13637</v>
      </c>
      <c r="S13" s="479"/>
      <c r="T13" s="479"/>
      <c r="U13" s="479"/>
      <c r="V13" s="480"/>
      <c r="W13" s="410" t="s">
        <v>139</v>
      </c>
      <c r="X13" s="411"/>
      <c r="Y13" s="411"/>
      <c r="Z13" s="411"/>
      <c r="AA13" s="411"/>
      <c r="AB13" s="401"/>
      <c r="AC13" s="445">
        <v>393</v>
      </c>
      <c r="AD13" s="446"/>
      <c r="AE13" s="446"/>
      <c r="AF13" s="446"/>
      <c r="AG13" s="488"/>
      <c r="AH13" s="445">
        <v>435</v>
      </c>
      <c r="AI13" s="446"/>
      <c r="AJ13" s="446"/>
      <c r="AK13" s="446"/>
      <c r="AL13" s="447"/>
      <c r="AM13" s="423" t="s">
        <v>140</v>
      </c>
      <c r="AN13" s="424"/>
      <c r="AO13" s="424"/>
      <c r="AP13" s="424"/>
      <c r="AQ13" s="424"/>
      <c r="AR13" s="424"/>
      <c r="AS13" s="424"/>
      <c r="AT13" s="425"/>
      <c r="AU13" s="426" t="s">
        <v>141</v>
      </c>
      <c r="AV13" s="427"/>
      <c r="AW13" s="427"/>
      <c r="AX13" s="427"/>
      <c r="AY13" s="428" t="s">
        <v>142</v>
      </c>
      <c r="AZ13" s="429"/>
      <c r="BA13" s="429"/>
      <c r="BB13" s="429"/>
      <c r="BC13" s="429"/>
      <c r="BD13" s="429"/>
      <c r="BE13" s="429"/>
      <c r="BF13" s="429"/>
      <c r="BG13" s="429"/>
      <c r="BH13" s="429"/>
      <c r="BI13" s="429"/>
      <c r="BJ13" s="429"/>
      <c r="BK13" s="429"/>
      <c r="BL13" s="429"/>
      <c r="BM13" s="430"/>
      <c r="BN13" s="394">
        <v>288745</v>
      </c>
      <c r="BO13" s="395"/>
      <c r="BP13" s="395"/>
      <c r="BQ13" s="395"/>
      <c r="BR13" s="395"/>
      <c r="BS13" s="395"/>
      <c r="BT13" s="395"/>
      <c r="BU13" s="396"/>
      <c r="BV13" s="394">
        <v>121336</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10.3</v>
      </c>
      <c r="CU13" s="392"/>
      <c r="CV13" s="392"/>
      <c r="CW13" s="392"/>
      <c r="CX13" s="392"/>
      <c r="CY13" s="392"/>
      <c r="CZ13" s="392"/>
      <c r="DA13" s="393"/>
      <c r="DB13" s="391">
        <v>10.5</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13895</v>
      </c>
      <c r="S14" s="479"/>
      <c r="T14" s="479"/>
      <c r="U14" s="479"/>
      <c r="V14" s="480"/>
      <c r="W14" s="384"/>
      <c r="X14" s="385"/>
      <c r="Y14" s="385"/>
      <c r="Z14" s="385"/>
      <c r="AA14" s="385"/>
      <c r="AB14" s="374"/>
      <c r="AC14" s="481">
        <v>5.8</v>
      </c>
      <c r="AD14" s="482"/>
      <c r="AE14" s="482"/>
      <c r="AF14" s="482"/>
      <c r="AG14" s="483"/>
      <c r="AH14" s="481">
        <v>6.3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129</v>
      </c>
      <c r="CU14" s="493"/>
      <c r="CV14" s="493"/>
      <c r="CW14" s="493"/>
      <c r="CX14" s="493"/>
      <c r="CY14" s="493"/>
      <c r="CZ14" s="493"/>
      <c r="DA14" s="494"/>
      <c r="DB14" s="492">
        <v>3.2</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146</v>
      </c>
      <c r="N15" s="486"/>
      <c r="O15" s="486"/>
      <c r="P15" s="486"/>
      <c r="Q15" s="487"/>
      <c r="R15" s="478">
        <v>13847</v>
      </c>
      <c r="S15" s="479"/>
      <c r="T15" s="479"/>
      <c r="U15" s="479"/>
      <c r="V15" s="480"/>
      <c r="W15" s="410" t="s">
        <v>147</v>
      </c>
      <c r="X15" s="411"/>
      <c r="Y15" s="411"/>
      <c r="Z15" s="411"/>
      <c r="AA15" s="411"/>
      <c r="AB15" s="401"/>
      <c r="AC15" s="445">
        <v>2036</v>
      </c>
      <c r="AD15" s="446"/>
      <c r="AE15" s="446"/>
      <c r="AF15" s="446"/>
      <c r="AG15" s="488"/>
      <c r="AH15" s="445">
        <v>2202</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1316430</v>
      </c>
      <c r="BO15" s="358"/>
      <c r="BP15" s="358"/>
      <c r="BQ15" s="358"/>
      <c r="BR15" s="358"/>
      <c r="BS15" s="358"/>
      <c r="BT15" s="358"/>
      <c r="BU15" s="359"/>
      <c r="BV15" s="357">
        <v>1265290</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30.2</v>
      </c>
      <c r="AD16" s="482"/>
      <c r="AE16" s="482"/>
      <c r="AF16" s="482"/>
      <c r="AG16" s="483"/>
      <c r="AH16" s="481">
        <v>32</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3493958</v>
      </c>
      <c r="BO16" s="395"/>
      <c r="BP16" s="395"/>
      <c r="BQ16" s="395"/>
      <c r="BR16" s="395"/>
      <c r="BS16" s="395"/>
      <c r="BT16" s="395"/>
      <c r="BU16" s="396"/>
      <c r="BV16" s="394">
        <v>3510783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151</v>
      </c>
      <c r="S17" s="501"/>
      <c r="T17" s="501"/>
      <c r="U17" s="501"/>
      <c r="V17" s="502"/>
      <c r="W17" s="410" t="s">
        <v>154</v>
      </c>
      <c r="X17" s="411"/>
      <c r="Y17" s="411"/>
      <c r="Z17" s="411"/>
      <c r="AA17" s="411"/>
      <c r="AB17" s="401"/>
      <c r="AC17" s="445">
        <v>4317</v>
      </c>
      <c r="AD17" s="446"/>
      <c r="AE17" s="446"/>
      <c r="AF17" s="446"/>
      <c r="AG17" s="488"/>
      <c r="AH17" s="445">
        <v>4240</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1626400</v>
      </c>
      <c r="BO17" s="395"/>
      <c r="BP17" s="395"/>
      <c r="BQ17" s="395"/>
      <c r="BR17" s="395"/>
      <c r="BS17" s="395"/>
      <c r="BT17" s="395"/>
      <c r="BU17" s="396"/>
      <c r="BV17" s="394">
        <v>1558643</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156</v>
      </c>
      <c r="C18" s="437"/>
      <c r="D18" s="437"/>
      <c r="E18" s="517"/>
      <c r="F18" s="517"/>
      <c r="G18" s="517"/>
      <c r="H18" s="517"/>
      <c r="I18" s="517"/>
      <c r="J18" s="517"/>
      <c r="K18" s="517"/>
      <c r="L18" s="518">
        <v>61.45</v>
      </c>
      <c r="M18" s="518"/>
      <c r="N18" s="518"/>
      <c r="O18" s="518"/>
      <c r="P18" s="518"/>
      <c r="Q18" s="518"/>
      <c r="R18" s="519"/>
      <c r="S18" s="519"/>
      <c r="T18" s="519"/>
      <c r="U18" s="519"/>
      <c r="V18" s="520"/>
      <c r="W18" s="412"/>
      <c r="X18" s="413"/>
      <c r="Y18" s="413"/>
      <c r="Z18" s="413"/>
      <c r="AA18" s="413"/>
      <c r="AB18" s="404"/>
      <c r="AC18" s="521">
        <v>64</v>
      </c>
      <c r="AD18" s="522"/>
      <c r="AE18" s="522"/>
      <c r="AF18" s="522"/>
      <c r="AG18" s="523"/>
      <c r="AH18" s="521">
        <v>61.7</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3354563</v>
      </c>
      <c r="BO18" s="395"/>
      <c r="BP18" s="395"/>
      <c r="BQ18" s="395"/>
      <c r="BR18" s="395"/>
      <c r="BS18" s="395"/>
      <c r="BT18" s="395"/>
      <c r="BU18" s="396"/>
      <c r="BV18" s="394">
        <v>3354134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158</v>
      </c>
      <c r="C19" s="437"/>
      <c r="D19" s="437"/>
      <c r="E19" s="517"/>
      <c r="F19" s="517"/>
      <c r="G19" s="517"/>
      <c r="H19" s="517"/>
      <c r="I19" s="517"/>
      <c r="J19" s="517"/>
      <c r="K19" s="517"/>
      <c r="L19" s="525">
        <v>223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4584820</v>
      </c>
      <c r="BO19" s="395"/>
      <c r="BP19" s="395"/>
      <c r="BQ19" s="395"/>
      <c r="BR19" s="395"/>
      <c r="BS19" s="395"/>
      <c r="BT19" s="395"/>
      <c r="BU19" s="396"/>
      <c r="BV19" s="394">
        <v>4603358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160</v>
      </c>
      <c r="C20" s="437"/>
      <c r="D20" s="437"/>
      <c r="E20" s="517"/>
      <c r="F20" s="517"/>
      <c r="G20" s="517"/>
      <c r="H20" s="517"/>
      <c r="I20" s="517"/>
      <c r="J20" s="517"/>
      <c r="K20" s="517"/>
      <c r="L20" s="525">
        <v>4551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4658256</v>
      </c>
      <c r="BO22" s="358"/>
      <c r="BP22" s="358"/>
      <c r="BQ22" s="358"/>
      <c r="BR22" s="358"/>
      <c r="BS22" s="358"/>
      <c r="BT22" s="358"/>
      <c r="BU22" s="359"/>
      <c r="BV22" s="357">
        <v>5135760</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2182073</v>
      </c>
      <c r="BO23" s="395"/>
      <c r="BP23" s="395"/>
      <c r="BQ23" s="395"/>
      <c r="BR23" s="395"/>
      <c r="BS23" s="395"/>
      <c r="BT23" s="395"/>
      <c r="BU23" s="396"/>
      <c r="BV23" s="394">
        <v>2403626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8200</v>
      </c>
      <c r="R24" s="446"/>
      <c r="S24" s="446"/>
      <c r="T24" s="446"/>
      <c r="U24" s="446"/>
      <c r="V24" s="488"/>
      <c r="W24" s="540"/>
      <c r="X24" s="541"/>
      <c r="Y24" s="542"/>
      <c r="Z24" s="444" t="s">
        <v>171</v>
      </c>
      <c r="AA24" s="424"/>
      <c r="AB24" s="424"/>
      <c r="AC24" s="424"/>
      <c r="AD24" s="424"/>
      <c r="AE24" s="424"/>
      <c r="AF24" s="424"/>
      <c r="AG24" s="425"/>
      <c r="AH24" s="445">
        <v>106</v>
      </c>
      <c r="AI24" s="446"/>
      <c r="AJ24" s="446"/>
      <c r="AK24" s="446"/>
      <c r="AL24" s="488"/>
      <c r="AM24" s="445">
        <v>331356</v>
      </c>
      <c r="AN24" s="446"/>
      <c r="AO24" s="446"/>
      <c r="AP24" s="446"/>
      <c r="AQ24" s="446"/>
      <c r="AR24" s="488"/>
      <c r="AS24" s="445">
        <v>3126</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2342925</v>
      </c>
      <c r="BO24" s="395"/>
      <c r="BP24" s="395"/>
      <c r="BQ24" s="395"/>
      <c r="BR24" s="395"/>
      <c r="BS24" s="395"/>
      <c r="BT24" s="395"/>
      <c r="BU24" s="396"/>
      <c r="BV24" s="394">
        <v>2622968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6350</v>
      </c>
      <c r="R25" s="446"/>
      <c r="S25" s="446"/>
      <c r="T25" s="446"/>
      <c r="U25" s="446"/>
      <c r="V25" s="488"/>
      <c r="W25" s="540"/>
      <c r="X25" s="541"/>
      <c r="Y25" s="542"/>
      <c r="Z25" s="444" t="s">
        <v>174</v>
      </c>
      <c r="AA25" s="424"/>
      <c r="AB25" s="424"/>
      <c r="AC25" s="424"/>
      <c r="AD25" s="424"/>
      <c r="AE25" s="424"/>
      <c r="AF25" s="424"/>
      <c r="AG25" s="425"/>
      <c r="AH25" s="445" t="s">
        <v>129</v>
      </c>
      <c r="AI25" s="446"/>
      <c r="AJ25" s="446"/>
      <c r="AK25" s="446"/>
      <c r="AL25" s="488"/>
      <c r="AM25" s="445" t="s">
        <v>129</v>
      </c>
      <c r="AN25" s="446"/>
      <c r="AO25" s="446"/>
      <c r="AP25" s="446"/>
      <c r="AQ25" s="446"/>
      <c r="AR25" s="488"/>
      <c r="AS25" s="445" t="s">
        <v>175</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516266</v>
      </c>
      <c r="BO25" s="358"/>
      <c r="BP25" s="358"/>
      <c r="BQ25" s="358"/>
      <c r="BR25" s="358"/>
      <c r="BS25" s="358"/>
      <c r="BT25" s="358"/>
      <c r="BU25" s="359"/>
      <c r="BV25" s="357">
        <v>552903</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5850</v>
      </c>
      <c r="R26" s="446"/>
      <c r="S26" s="446"/>
      <c r="T26" s="446"/>
      <c r="U26" s="446"/>
      <c r="V26" s="488"/>
      <c r="W26" s="540"/>
      <c r="X26" s="541"/>
      <c r="Y26" s="542"/>
      <c r="Z26" s="444" t="s">
        <v>178</v>
      </c>
      <c r="AA26" s="546"/>
      <c r="AB26" s="546"/>
      <c r="AC26" s="546"/>
      <c r="AD26" s="546"/>
      <c r="AE26" s="546"/>
      <c r="AF26" s="546"/>
      <c r="AG26" s="547"/>
      <c r="AH26" s="445">
        <v>9</v>
      </c>
      <c r="AI26" s="446"/>
      <c r="AJ26" s="446"/>
      <c r="AK26" s="446"/>
      <c r="AL26" s="488"/>
      <c r="AM26" s="445">
        <v>33093</v>
      </c>
      <c r="AN26" s="446"/>
      <c r="AO26" s="446"/>
      <c r="AP26" s="446"/>
      <c r="AQ26" s="446"/>
      <c r="AR26" s="488"/>
      <c r="AS26" s="445">
        <v>3677</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129</v>
      </c>
      <c r="BO26" s="395"/>
      <c r="BP26" s="395"/>
      <c r="BQ26" s="395"/>
      <c r="BR26" s="395"/>
      <c r="BS26" s="395"/>
      <c r="BT26" s="395"/>
      <c r="BU26" s="396"/>
      <c r="BV26" s="394" t="s">
        <v>129</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3100</v>
      </c>
      <c r="R27" s="446"/>
      <c r="S27" s="446"/>
      <c r="T27" s="446"/>
      <c r="U27" s="446"/>
      <c r="V27" s="488"/>
      <c r="W27" s="540"/>
      <c r="X27" s="541"/>
      <c r="Y27" s="542"/>
      <c r="Z27" s="444" t="s">
        <v>181</v>
      </c>
      <c r="AA27" s="424"/>
      <c r="AB27" s="424"/>
      <c r="AC27" s="424"/>
      <c r="AD27" s="424"/>
      <c r="AE27" s="424"/>
      <c r="AF27" s="424"/>
      <c r="AG27" s="425"/>
      <c r="AH27" s="445">
        <v>1</v>
      </c>
      <c r="AI27" s="446"/>
      <c r="AJ27" s="446"/>
      <c r="AK27" s="446"/>
      <c r="AL27" s="488"/>
      <c r="AM27" s="445" t="s">
        <v>182</v>
      </c>
      <c r="AN27" s="446"/>
      <c r="AO27" s="446"/>
      <c r="AP27" s="446"/>
      <c r="AQ27" s="446"/>
      <c r="AR27" s="488"/>
      <c r="AS27" s="445" t="s">
        <v>183</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18204</v>
      </c>
      <c r="BO27" s="514"/>
      <c r="BP27" s="514"/>
      <c r="BQ27" s="514"/>
      <c r="BR27" s="514"/>
      <c r="BS27" s="514"/>
      <c r="BT27" s="514"/>
      <c r="BU27" s="515"/>
      <c r="BV27" s="513">
        <v>18204</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2550</v>
      </c>
      <c r="R28" s="446"/>
      <c r="S28" s="446"/>
      <c r="T28" s="446"/>
      <c r="U28" s="446"/>
      <c r="V28" s="488"/>
      <c r="W28" s="540"/>
      <c r="X28" s="541"/>
      <c r="Y28" s="542"/>
      <c r="Z28" s="444" t="s">
        <v>186</v>
      </c>
      <c r="AA28" s="424"/>
      <c r="AB28" s="424"/>
      <c r="AC28" s="424"/>
      <c r="AD28" s="424"/>
      <c r="AE28" s="424"/>
      <c r="AF28" s="424"/>
      <c r="AG28" s="425"/>
      <c r="AH28" s="445" t="s">
        <v>175</v>
      </c>
      <c r="AI28" s="446"/>
      <c r="AJ28" s="446"/>
      <c r="AK28" s="446"/>
      <c r="AL28" s="488"/>
      <c r="AM28" s="445" t="s">
        <v>175</v>
      </c>
      <c r="AN28" s="446"/>
      <c r="AO28" s="446"/>
      <c r="AP28" s="446"/>
      <c r="AQ28" s="446"/>
      <c r="AR28" s="488"/>
      <c r="AS28" s="445" t="s">
        <v>129</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970522</v>
      </c>
      <c r="BO28" s="358"/>
      <c r="BP28" s="358"/>
      <c r="BQ28" s="358"/>
      <c r="BR28" s="358"/>
      <c r="BS28" s="358"/>
      <c r="BT28" s="358"/>
      <c r="BU28" s="359"/>
      <c r="BV28" s="357">
        <v>800479</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10</v>
      </c>
      <c r="M29" s="446"/>
      <c r="N29" s="446"/>
      <c r="O29" s="446"/>
      <c r="P29" s="488"/>
      <c r="Q29" s="445">
        <v>2400</v>
      </c>
      <c r="R29" s="446"/>
      <c r="S29" s="446"/>
      <c r="T29" s="446"/>
      <c r="U29" s="446"/>
      <c r="V29" s="488"/>
      <c r="W29" s="543"/>
      <c r="X29" s="544"/>
      <c r="Y29" s="545"/>
      <c r="Z29" s="444" t="s">
        <v>189</v>
      </c>
      <c r="AA29" s="424"/>
      <c r="AB29" s="424"/>
      <c r="AC29" s="424"/>
      <c r="AD29" s="424"/>
      <c r="AE29" s="424"/>
      <c r="AF29" s="424"/>
      <c r="AG29" s="425"/>
      <c r="AH29" s="445">
        <v>107</v>
      </c>
      <c r="AI29" s="446"/>
      <c r="AJ29" s="446"/>
      <c r="AK29" s="446"/>
      <c r="AL29" s="488"/>
      <c r="AM29" s="445">
        <v>335542</v>
      </c>
      <c r="AN29" s="446"/>
      <c r="AO29" s="446"/>
      <c r="AP29" s="446"/>
      <c r="AQ29" s="446"/>
      <c r="AR29" s="488"/>
      <c r="AS29" s="445">
        <v>3136</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200563</v>
      </c>
      <c r="BO29" s="395"/>
      <c r="BP29" s="395"/>
      <c r="BQ29" s="395"/>
      <c r="BR29" s="395"/>
      <c r="BS29" s="395"/>
      <c r="BT29" s="395"/>
      <c r="BU29" s="396"/>
      <c r="BV29" s="394">
        <v>200559</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1990437</v>
      </c>
      <c r="BO30" s="514"/>
      <c r="BP30" s="514"/>
      <c r="BQ30" s="514"/>
      <c r="BR30" s="514"/>
      <c r="BS30" s="514"/>
      <c r="BT30" s="514"/>
      <c r="BU30" s="515"/>
      <c r="BV30" s="513">
        <v>1680527</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198</v>
      </c>
      <c r="V33" s="418"/>
      <c r="W33" s="383" t="s">
        <v>200</v>
      </c>
      <c r="X33" s="383"/>
      <c r="Y33" s="383"/>
      <c r="Z33" s="383"/>
      <c r="AA33" s="383"/>
      <c r="AB33" s="383"/>
      <c r="AC33" s="383"/>
      <c r="AD33" s="383"/>
      <c r="AE33" s="383"/>
      <c r="AF33" s="383"/>
      <c r="AG33" s="383"/>
      <c r="AH33" s="383"/>
      <c r="AI33" s="383"/>
      <c r="AJ33" s="383"/>
      <c r="AK33" s="383"/>
      <c r="AL33" s="179"/>
      <c r="AM33" s="418" t="s">
        <v>198</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205</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山辺町国民健康保険特別会計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山辺町公共下水道事業会計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山形県消防補償等組合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山辺町介護保険特別会計（保険事業）</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山辺町簡易水道事業会計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山形県自治会館管理組合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山辺町後期高齢者医療特別会計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山形県市町村職員退職手当組合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山形広域環境事務組合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山形県市町村交通災害共済組合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山形県後期高齢者医療広域連合（普通会計分）</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山形県後期高齢者医療広域連合（事業会計分）</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最上川中部水道企業団</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lG0aqSiXw3YBaitHjLSUuml8YUU3px2w0tXPOKWzW9t0mvU6gy1x61VZopERFvFk/N/2HIRFMBu0Z+doPFw0g==" saltValue="yRwGc9HmLhBSMbE7GmSvO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36" t="s">
        <v>555</v>
      </c>
      <c r="D34" s="1136"/>
      <c r="E34" s="1137"/>
      <c r="F34" s="32">
        <v>3.77</v>
      </c>
      <c r="G34" s="33">
        <v>5.31</v>
      </c>
      <c r="H34" s="33">
        <v>4.49</v>
      </c>
      <c r="I34" s="33">
        <v>5.52</v>
      </c>
      <c r="J34" s="34">
        <v>8.7899999999999991</v>
      </c>
      <c r="K34" s="22"/>
      <c r="L34" s="22"/>
      <c r="M34" s="22"/>
      <c r="N34" s="22"/>
      <c r="O34" s="22"/>
      <c r="P34" s="22"/>
    </row>
    <row r="35" spans="1:16" ht="39" customHeight="1" x14ac:dyDescent="0.15">
      <c r="A35" s="22"/>
      <c r="B35" s="35"/>
      <c r="C35" s="1132" t="s">
        <v>556</v>
      </c>
      <c r="D35" s="1132"/>
      <c r="E35" s="1133"/>
      <c r="F35" s="36">
        <v>1.1000000000000001</v>
      </c>
      <c r="G35" s="37">
        <v>2.38</v>
      </c>
      <c r="H35" s="37">
        <v>2.99</v>
      </c>
      <c r="I35" s="37">
        <v>4.21</v>
      </c>
      <c r="J35" s="38">
        <v>4.21</v>
      </c>
      <c r="K35" s="22"/>
      <c r="L35" s="22"/>
      <c r="M35" s="22"/>
      <c r="N35" s="22"/>
      <c r="O35" s="22"/>
      <c r="P35" s="22"/>
    </row>
    <row r="36" spans="1:16" ht="39" customHeight="1" x14ac:dyDescent="0.15">
      <c r="A36" s="22"/>
      <c r="B36" s="35"/>
      <c r="C36" s="1132" t="s">
        <v>557</v>
      </c>
      <c r="D36" s="1132"/>
      <c r="E36" s="1133"/>
      <c r="F36" s="36" t="s">
        <v>507</v>
      </c>
      <c r="G36" s="37" t="s">
        <v>507</v>
      </c>
      <c r="H36" s="37">
        <v>1.04</v>
      </c>
      <c r="I36" s="37">
        <v>1.1200000000000001</v>
      </c>
      <c r="J36" s="38">
        <v>1.6</v>
      </c>
      <c r="K36" s="22"/>
      <c r="L36" s="22"/>
      <c r="M36" s="22"/>
      <c r="N36" s="22"/>
      <c r="O36" s="22"/>
      <c r="P36" s="22"/>
    </row>
    <row r="37" spans="1:16" ht="39" customHeight="1" x14ac:dyDescent="0.15">
      <c r="A37" s="22"/>
      <c r="B37" s="35"/>
      <c r="C37" s="1132" t="s">
        <v>558</v>
      </c>
      <c r="D37" s="1132"/>
      <c r="E37" s="1133"/>
      <c r="F37" s="36">
        <v>1.79</v>
      </c>
      <c r="G37" s="37">
        <v>0.61</v>
      </c>
      <c r="H37" s="37">
        <v>0.83</v>
      </c>
      <c r="I37" s="37">
        <v>0.84</v>
      </c>
      <c r="J37" s="38">
        <v>0.55000000000000004</v>
      </c>
      <c r="K37" s="22"/>
      <c r="L37" s="22"/>
      <c r="M37" s="22"/>
      <c r="N37" s="22"/>
      <c r="O37" s="22"/>
      <c r="P37" s="22"/>
    </row>
    <row r="38" spans="1:16" ht="39" customHeight="1" x14ac:dyDescent="0.15">
      <c r="A38" s="22"/>
      <c r="B38" s="35"/>
      <c r="C38" s="1132" t="s">
        <v>559</v>
      </c>
      <c r="D38" s="1132"/>
      <c r="E38" s="1133"/>
      <c r="F38" s="36" t="s">
        <v>507</v>
      </c>
      <c r="G38" s="37" t="s">
        <v>507</v>
      </c>
      <c r="H38" s="37">
        <v>0.47</v>
      </c>
      <c r="I38" s="37">
        <v>0.41</v>
      </c>
      <c r="J38" s="38">
        <v>0.34</v>
      </c>
      <c r="K38" s="22"/>
      <c r="L38" s="22"/>
      <c r="M38" s="22"/>
      <c r="N38" s="22"/>
      <c r="O38" s="22"/>
      <c r="P38" s="22"/>
    </row>
    <row r="39" spans="1:16" ht="39" customHeight="1" x14ac:dyDescent="0.15">
      <c r="A39" s="22"/>
      <c r="B39" s="35"/>
      <c r="C39" s="1132" t="s">
        <v>560</v>
      </c>
      <c r="D39" s="1132"/>
      <c r="E39" s="1133"/>
      <c r="F39" s="36" t="s">
        <v>561</v>
      </c>
      <c r="G39" s="37" t="s">
        <v>562</v>
      </c>
      <c r="H39" s="37">
        <v>0.11</v>
      </c>
      <c r="I39" s="37">
        <v>0.04</v>
      </c>
      <c r="J39" s="38">
        <v>0.04</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563</v>
      </c>
      <c r="D42" s="1132"/>
      <c r="E42" s="1133"/>
      <c r="F42" s="36" t="s">
        <v>507</v>
      </c>
      <c r="G42" s="37" t="s">
        <v>564</v>
      </c>
      <c r="H42" s="37" t="s">
        <v>507</v>
      </c>
      <c r="I42" s="37" t="s">
        <v>507</v>
      </c>
      <c r="J42" s="38" t="s">
        <v>507</v>
      </c>
      <c r="K42" s="22"/>
      <c r="L42" s="22"/>
      <c r="M42" s="22"/>
      <c r="N42" s="22"/>
      <c r="O42" s="22"/>
      <c r="P42" s="22"/>
    </row>
    <row r="43" spans="1:16" ht="39" customHeight="1" thickBot="1" x14ac:dyDescent="0.2">
      <c r="A43" s="22"/>
      <c r="B43" s="40"/>
      <c r="C43" s="1134" t="s">
        <v>565</v>
      </c>
      <c r="D43" s="1134"/>
      <c r="E43" s="1135"/>
      <c r="F43" s="41">
        <v>0.01</v>
      </c>
      <c r="G43" s="42">
        <v>7.0000000000000007E-2</v>
      </c>
      <c r="H43" s="42" t="s">
        <v>507</v>
      </c>
      <c r="I43" s="42" t="s">
        <v>507</v>
      </c>
      <c r="J43" s="43" t="s">
        <v>507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AZFIJnd46jEo6svBWNvhH4viJJKJjQJXeauqbv7+LMYzV7zVEmKwK+70G4K5IHje02sGD+afRGYZa+GS0EifQ==" saltValue="iQP3zxmMaLWKToO4wMK7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699</v>
      </c>
      <c r="L45" s="58">
        <v>675</v>
      </c>
      <c r="M45" s="58">
        <v>618</v>
      </c>
      <c r="N45" s="58">
        <v>610</v>
      </c>
      <c r="O45" s="59">
        <v>601</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507</v>
      </c>
      <c r="L46" s="62" t="s">
        <v>507</v>
      </c>
      <c r="M46" s="62" t="s">
        <v>507</v>
      </c>
      <c r="N46" s="62" t="s">
        <v>507</v>
      </c>
      <c r="O46" s="63" t="s">
        <v>507</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507</v>
      </c>
      <c r="L47" s="62" t="s">
        <v>507</v>
      </c>
      <c r="M47" s="62" t="s">
        <v>507</v>
      </c>
      <c r="N47" s="62" t="s">
        <v>507</v>
      </c>
      <c r="O47" s="63" t="s">
        <v>507</v>
      </c>
      <c r="P47" s="46"/>
      <c r="Q47" s="46"/>
      <c r="R47" s="46"/>
      <c r="S47" s="46"/>
      <c r="T47" s="46"/>
      <c r="U47" s="46"/>
    </row>
    <row r="48" spans="1:21" ht="30.75" customHeight="1" x14ac:dyDescent="0.15">
      <c r="A48" s="46"/>
      <c r="B48" s="1140"/>
      <c r="C48" s="1141"/>
      <c r="D48" s="60"/>
      <c r="E48" s="1146" t="s">
        <v>15</v>
      </c>
      <c r="F48" s="1146"/>
      <c r="G48" s="1146"/>
      <c r="H48" s="1146"/>
      <c r="I48" s="1146"/>
      <c r="J48" s="1147"/>
      <c r="K48" s="61">
        <v>156</v>
      </c>
      <c r="L48" s="62">
        <v>158</v>
      </c>
      <c r="M48" s="62">
        <v>160</v>
      </c>
      <c r="N48" s="62">
        <v>128</v>
      </c>
      <c r="O48" s="63">
        <v>151</v>
      </c>
      <c r="P48" s="46"/>
      <c r="Q48" s="46"/>
      <c r="R48" s="46"/>
      <c r="S48" s="46"/>
      <c r="T48" s="46"/>
      <c r="U48" s="46"/>
    </row>
    <row r="49" spans="1:21" ht="30.75" customHeight="1" x14ac:dyDescent="0.15">
      <c r="A49" s="46"/>
      <c r="B49" s="1140"/>
      <c r="C49" s="1141"/>
      <c r="D49" s="60"/>
      <c r="E49" s="1146" t="s">
        <v>16</v>
      </c>
      <c r="F49" s="1146"/>
      <c r="G49" s="1146"/>
      <c r="H49" s="1146"/>
      <c r="I49" s="1146"/>
      <c r="J49" s="1147"/>
      <c r="K49" s="61">
        <v>2</v>
      </c>
      <c r="L49" s="62">
        <v>5</v>
      </c>
      <c r="M49" s="62">
        <v>21</v>
      </c>
      <c r="N49" s="62">
        <v>39</v>
      </c>
      <c r="O49" s="63">
        <v>51</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507</v>
      </c>
      <c r="L50" s="62" t="s">
        <v>507</v>
      </c>
      <c r="M50" s="62" t="s">
        <v>507</v>
      </c>
      <c r="N50" s="62" t="s">
        <v>507</v>
      </c>
      <c r="O50" s="63" t="s">
        <v>507</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507</v>
      </c>
      <c r="L51" s="62" t="s">
        <v>507</v>
      </c>
      <c r="M51" s="62" t="s">
        <v>507</v>
      </c>
      <c r="N51" s="62" t="s">
        <v>507</v>
      </c>
      <c r="O51" s="63" t="s">
        <v>507</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486</v>
      </c>
      <c r="L52" s="62">
        <v>472</v>
      </c>
      <c r="M52" s="62">
        <v>448</v>
      </c>
      <c r="N52" s="62">
        <v>443</v>
      </c>
      <c r="O52" s="63">
        <v>425</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371</v>
      </c>
      <c r="L53" s="67">
        <v>366</v>
      </c>
      <c r="M53" s="67">
        <v>351</v>
      </c>
      <c r="N53" s="67">
        <v>334</v>
      </c>
      <c r="O53" s="68">
        <v>378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566</v>
      </c>
      <c r="P56" s="46"/>
      <c r="Q56" s="46"/>
      <c r="R56" s="46"/>
      <c r="S56" s="46"/>
      <c r="T56" s="46"/>
      <c r="U56" s="46"/>
    </row>
    <row r="57" spans="1:21" ht="31.5" customHeight="1" thickBot="1" x14ac:dyDescent="0.2">
      <c r="A57" s="46"/>
      <c r="B57" s="74"/>
      <c r="C57" s="75"/>
      <c r="D57" s="75"/>
      <c r="E57" s="76"/>
      <c r="F57" s="76"/>
      <c r="G57" s="76"/>
      <c r="H57" s="76"/>
      <c r="I57" s="76"/>
      <c r="J57" s="77" t="s">
        <v>2</v>
      </c>
      <c r="K57" s="78" t="s">
        <v>567</v>
      </c>
      <c r="L57" s="79" t="s">
        <v>568</v>
      </c>
      <c r="M57" s="79" t="s">
        <v>569</v>
      </c>
      <c r="N57" s="79" t="s">
        <v>570</v>
      </c>
      <c r="O57" s="80" t="s">
        <v>571</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572</v>
      </c>
      <c r="L58" s="82" t="s">
        <v>572</v>
      </c>
      <c r="M58" s="82" t="s">
        <v>572</v>
      </c>
      <c r="N58" s="82" t="s">
        <v>572</v>
      </c>
      <c r="O58" s="83" t="s">
        <v>572</v>
      </c>
    </row>
    <row r="59" spans="1:21" ht="31.5" customHeight="1" x14ac:dyDescent="0.15">
      <c r="B59" s="1156"/>
      <c r="C59" s="1157"/>
      <c r="D59" s="1163" t="s">
        <v>28</v>
      </c>
      <c r="E59" s="1164"/>
      <c r="F59" s="1164"/>
      <c r="G59" s="1164"/>
      <c r="H59" s="1164"/>
      <c r="I59" s="1164"/>
      <c r="J59" s="1165"/>
      <c r="K59" s="84" t="s">
        <v>507</v>
      </c>
      <c r="L59" s="85" t="s">
        <v>507</v>
      </c>
      <c r="M59" s="85" t="s">
        <v>507</v>
      </c>
      <c r="N59" s="85" t="s">
        <v>507</v>
      </c>
      <c r="O59" s="86" t="s">
        <v>507</v>
      </c>
    </row>
    <row r="60" spans="1:21" ht="31.5" customHeight="1" thickBot="1" x14ac:dyDescent="0.2">
      <c r="B60" s="1158"/>
      <c r="C60" s="1159"/>
      <c r="D60" s="1166" t="s">
        <v>29</v>
      </c>
      <c r="E60" s="1167"/>
      <c r="F60" s="1167"/>
      <c r="G60" s="1167"/>
      <c r="H60" s="1167"/>
      <c r="I60" s="1167"/>
      <c r="J60" s="1168"/>
      <c r="K60" s="87" t="s">
        <v>572</v>
      </c>
      <c r="L60" s="88" t="s">
        <v>572</v>
      </c>
      <c r="M60" s="88" t="s">
        <v>572</v>
      </c>
      <c r="N60" s="88" t="s">
        <v>572</v>
      </c>
      <c r="O60" s="89" t="s">
        <v>572</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dVTPRZiM5Kwe3AdmTi7zfBGWANjCi2tEdPnvFaGgdPGkkscmY8KoKkCkVsrPVSHYaFlE4KeM4Kn8yy4G6mHB1A==" saltValue="YTBwciSc5kzFnsmqd1jri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549</v>
      </c>
      <c r="J40" s="101" t="s">
        <v>550</v>
      </c>
      <c r="K40" s="101" t="s">
        <v>551</v>
      </c>
      <c r="L40" s="101" t="s">
        <v>552</v>
      </c>
      <c r="M40" s="102" t="s">
        <v>553</v>
      </c>
    </row>
    <row r="41" spans="2:13" ht="27.75" customHeight="1" x14ac:dyDescent="0.15">
      <c r="B41" s="1169" t="s">
        <v>32</v>
      </c>
      <c r="C41" s="1170"/>
      <c r="D41" s="103"/>
      <c r="E41" s="1175" t="s">
        <v>33</v>
      </c>
      <c r="F41" s="1175"/>
      <c r="G41" s="1175"/>
      <c r="H41" s="1176"/>
      <c r="I41" s="342">
        <v>6141</v>
      </c>
      <c r="J41" s="343">
        <v>5801</v>
      </c>
      <c r="K41" s="343">
        <v>5421</v>
      </c>
      <c r="L41" s="343">
        <v>5136</v>
      </c>
      <c r="M41" s="344">
        <v>4658</v>
      </c>
    </row>
    <row r="42" spans="2:13" ht="27.75" customHeight="1" x14ac:dyDescent="0.15">
      <c r="B42" s="1171"/>
      <c r="C42" s="1172"/>
      <c r="D42" s="104"/>
      <c r="E42" s="1177" t="s">
        <v>34</v>
      </c>
      <c r="F42" s="1177"/>
      <c r="G42" s="1177"/>
      <c r="H42" s="1178"/>
      <c r="I42" s="345" t="s">
        <v>507</v>
      </c>
      <c r="J42" s="346" t="s">
        <v>507</v>
      </c>
      <c r="K42" s="346" t="s">
        <v>507</v>
      </c>
      <c r="L42" s="346" t="s">
        <v>507</v>
      </c>
      <c r="M42" s="347" t="s">
        <v>507</v>
      </c>
    </row>
    <row r="43" spans="2:13" ht="27.75" customHeight="1" x14ac:dyDescent="0.15">
      <c r="B43" s="1171"/>
      <c r="C43" s="1172"/>
      <c r="D43" s="104"/>
      <c r="E43" s="1177" t="s">
        <v>35</v>
      </c>
      <c r="F43" s="1177"/>
      <c r="G43" s="1177"/>
      <c r="H43" s="1178"/>
      <c r="I43" s="345">
        <v>2122</v>
      </c>
      <c r="J43" s="346">
        <v>2010</v>
      </c>
      <c r="K43" s="346">
        <v>2028</v>
      </c>
      <c r="L43" s="346">
        <v>1780</v>
      </c>
      <c r="M43" s="347">
        <v>1638</v>
      </c>
    </row>
    <row r="44" spans="2:13" ht="27.75" customHeight="1" x14ac:dyDescent="0.15">
      <c r="B44" s="1171"/>
      <c r="C44" s="1172"/>
      <c r="D44" s="104"/>
      <c r="E44" s="1177" t="s">
        <v>36</v>
      </c>
      <c r="F44" s="1177"/>
      <c r="G44" s="1177"/>
      <c r="H44" s="1178"/>
      <c r="I44" s="345">
        <v>582</v>
      </c>
      <c r="J44" s="346">
        <v>597</v>
      </c>
      <c r="K44" s="346">
        <v>605</v>
      </c>
      <c r="L44" s="346">
        <v>567</v>
      </c>
      <c r="M44" s="347">
        <v>532</v>
      </c>
    </row>
    <row r="45" spans="2:13" ht="27.75" customHeight="1" x14ac:dyDescent="0.15">
      <c r="B45" s="1171"/>
      <c r="C45" s="1172"/>
      <c r="D45" s="104"/>
      <c r="E45" s="1177" t="s">
        <v>37</v>
      </c>
      <c r="F45" s="1177"/>
      <c r="G45" s="1177"/>
      <c r="H45" s="1178"/>
      <c r="I45" s="345">
        <v>754</v>
      </c>
      <c r="J45" s="346">
        <v>727</v>
      </c>
      <c r="K45" s="346">
        <v>715</v>
      </c>
      <c r="L45" s="346">
        <v>701</v>
      </c>
      <c r="M45" s="347">
        <v>734</v>
      </c>
    </row>
    <row r="46" spans="2:13" ht="27.75" customHeight="1" x14ac:dyDescent="0.15">
      <c r="B46" s="1171"/>
      <c r="C46" s="1172"/>
      <c r="D46" s="105"/>
      <c r="E46" s="1177" t="s">
        <v>38</v>
      </c>
      <c r="F46" s="1177"/>
      <c r="G46" s="1177"/>
      <c r="H46" s="1178"/>
      <c r="I46" s="345" t="s">
        <v>507</v>
      </c>
      <c r="J46" s="346" t="s">
        <v>507</v>
      </c>
      <c r="K46" s="346" t="s">
        <v>507</v>
      </c>
      <c r="L46" s="346" t="s">
        <v>507</v>
      </c>
      <c r="M46" s="347" t="s">
        <v>507</v>
      </c>
    </row>
    <row r="47" spans="2:13" ht="27.75" customHeight="1" x14ac:dyDescent="0.15">
      <c r="B47" s="1171"/>
      <c r="C47" s="1172"/>
      <c r="D47" s="106"/>
      <c r="E47" s="1179" t="s">
        <v>39</v>
      </c>
      <c r="F47" s="1180"/>
      <c r="G47" s="1180"/>
      <c r="H47" s="1181"/>
      <c r="I47" s="345" t="s">
        <v>507</v>
      </c>
      <c r="J47" s="346" t="s">
        <v>507</v>
      </c>
      <c r="K47" s="346" t="s">
        <v>507</v>
      </c>
      <c r="L47" s="346" t="s">
        <v>507</v>
      </c>
      <c r="M47" s="347" t="s">
        <v>507</v>
      </c>
    </row>
    <row r="48" spans="2:13" ht="27.75" customHeight="1" x14ac:dyDescent="0.15">
      <c r="B48" s="1171"/>
      <c r="C48" s="1172"/>
      <c r="D48" s="104"/>
      <c r="E48" s="1177" t="s">
        <v>40</v>
      </c>
      <c r="F48" s="1177"/>
      <c r="G48" s="1177"/>
      <c r="H48" s="1178"/>
      <c r="I48" s="345" t="s">
        <v>507</v>
      </c>
      <c r="J48" s="346" t="s">
        <v>507</v>
      </c>
      <c r="K48" s="346" t="s">
        <v>507</v>
      </c>
      <c r="L48" s="346" t="s">
        <v>507</v>
      </c>
      <c r="M48" s="347" t="s">
        <v>507</v>
      </c>
    </row>
    <row r="49" spans="2:13" ht="27.75" customHeight="1" x14ac:dyDescent="0.15">
      <c r="B49" s="1173"/>
      <c r="C49" s="1174"/>
      <c r="D49" s="104"/>
      <c r="E49" s="1177" t="s">
        <v>41</v>
      </c>
      <c r="F49" s="1177"/>
      <c r="G49" s="1177"/>
      <c r="H49" s="1178"/>
      <c r="I49" s="345" t="s">
        <v>507</v>
      </c>
      <c r="J49" s="346" t="s">
        <v>507</v>
      </c>
      <c r="K49" s="346" t="s">
        <v>507</v>
      </c>
      <c r="L49" s="346" t="s">
        <v>507</v>
      </c>
      <c r="M49" s="347" t="s">
        <v>507</v>
      </c>
    </row>
    <row r="50" spans="2:13" ht="27.75" customHeight="1" x14ac:dyDescent="0.15">
      <c r="B50" s="1182" t="s">
        <v>42</v>
      </c>
      <c r="C50" s="1183"/>
      <c r="D50" s="107"/>
      <c r="E50" s="1177" t="s">
        <v>43</v>
      </c>
      <c r="F50" s="1177"/>
      <c r="G50" s="1177"/>
      <c r="H50" s="1178"/>
      <c r="I50" s="345">
        <v>2024</v>
      </c>
      <c r="J50" s="346">
        <v>2133</v>
      </c>
      <c r="K50" s="346">
        <v>2460</v>
      </c>
      <c r="L50" s="346">
        <v>3077</v>
      </c>
      <c r="M50" s="347">
        <v>3593</v>
      </c>
    </row>
    <row r="51" spans="2:13" ht="27.75" customHeight="1" x14ac:dyDescent="0.15">
      <c r="B51" s="1171"/>
      <c r="C51" s="1172"/>
      <c r="D51" s="104"/>
      <c r="E51" s="1177" t="s">
        <v>44</v>
      </c>
      <c r="F51" s="1177"/>
      <c r="G51" s="1177"/>
      <c r="H51" s="1178"/>
      <c r="I51" s="345" t="s">
        <v>507</v>
      </c>
      <c r="J51" s="346" t="s">
        <v>507</v>
      </c>
      <c r="K51" s="346">
        <v>25</v>
      </c>
      <c r="L51" s="346">
        <v>46</v>
      </c>
      <c r="M51" s="347">
        <v>43</v>
      </c>
    </row>
    <row r="52" spans="2:13" ht="27.75" customHeight="1" x14ac:dyDescent="0.15">
      <c r="B52" s="1173"/>
      <c r="C52" s="1174"/>
      <c r="D52" s="104"/>
      <c r="E52" s="1177" t="s">
        <v>45</v>
      </c>
      <c r="F52" s="1177"/>
      <c r="G52" s="1177"/>
      <c r="H52" s="1178"/>
      <c r="I52" s="345">
        <v>5640</v>
      </c>
      <c r="J52" s="346">
        <v>5399</v>
      </c>
      <c r="K52" s="346">
        <v>5201</v>
      </c>
      <c r="L52" s="346">
        <v>4945</v>
      </c>
      <c r="M52" s="347">
        <v>4743</v>
      </c>
    </row>
    <row r="53" spans="2:13" ht="27.75" customHeight="1" thickBot="1" x14ac:dyDescent="0.2">
      <c r="B53" s="1184" t="s">
        <v>46</v>
      </c>
      <c r="C53" s="1185"/>
      <c r="D53" s="108"/>
      <c r="E53" s="1186" t="s">
        <v>47</v>
      </c>
      <c r="F53" s="1186"/>
      <c r="G53" s="1186"/>
      <c r="H53" s="1187"/>
      <c r="I53" s="348">
        <v>1935</v>
      </c>
      <c r="J53" s="349">
        <v>1604</v>
      </c>
      <c r="K53" s="349">
        <v>1084</v>
      </c>
      <c r="L53" s="349">
        <v>116</v>
      </c>
      <c r="M53" s="350">
        <v>-816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imoPx6+8W1RvH34/kjAuHxKtFHgXMenWdCro41LNna6VDHwQbXovmKE6UDckZOQlxGTQyeyg5/JwchdyciHZOQ==" saltValue="f54sF9m9xNfkSN33GetG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551</v>
      </c>
      <c r="G54" s="117" t="s">
        <v>552</v>
      </c>
      <c r="H54" s="118" t="s">
        <v>553</v>
      </c>
    </row>
    <row r="55" spans="2:8" ht="52.5" customHeight="1" x14ac:dyDescent="0.15">
      <c r="B55" s="119"/>
      <c r="C55" s="1196" t="s">
        <v>50</v>
      </c>
      <c r="D55" s="1196"/>
      <c r="E55" s="1197"/>
      <c r="F55" s="120">
        <v>730</v>
      </c>
      <c r="G55" s="120">
        <v>800</v>
      </c>
      <c r="H55" s="121">
        <v>971</v>
      </c>
    </row>
    <row r="56" spans="2:8" ht="52.5" customHeight="1" x14ac:dyDescent="0.15">
      <c r="B56" s="122"/>
      <c r="C56" s="1198" t="s">
        <v>51</v>
      </c>
      <c r="D56" s="1198"/>
      <c r="E56" s="1199"/>
      <c r="F56" s="123">
        <v>151</v>
      </c>
      <c r="G56" s="123">
        <v>201</v>
      </c>
      <c r="H56" s="124">
        <v>201</v>
      </c>
    </row>
    <row r="57" spans="2:8" ht="53.25" customHeight="1" x14ac:dyDescent="0.15">
      <c r="B57" s="122"/>
      <c r="C57" s="1200" t="s">
        <v>52</v>
      </c>
      <c r="D57" s="1200"/>
      <c r="E57" s="1201"/>
      <c r="F57" s="125">
        <v>1200</v>
      </c>
      <c r="G57" s="125">
        <v>1681</v>
      </c>
      <c r="H57" s="126">
        <v>1990</v>
      </c>
    </row>
    <row r="58" spans="2:8" ht="45.75" customHeight="1" x14ac:dyDescent="0.15">
      <c r="B58" s="127"/>
      <c r="C58" s="1188" t="s">
        <v>581</v>
      </c>
      <c r="D58" s="1189"/>
      <c r="E58" s="1190"/>
      <c r="F58" s="128">
        <v>250</v>
      </c>
      <c r="G58" s="128">
        <v>671</v>
      </c>
      <c r="H58" s="129">
        <v>673</v>
      </c>
    </row>
    <row r="59" spans="2:8" ht="45.75" customHeight="1" x14ac:dyDescent="0.15">
      <c r="B59" s="127"/>
      <c r="C59" s="1188" t="s">
        <v>582</v>
      </c>
      <c r="D59" s="1189"/>
      <c r="E59" s="1190"/>
      <c r="F59" s="128">
        <v>524</v>
      </c>
      <c r="G59" s="128">
        <v>524</v>
      </c>
      <c r="H59" s="129">
        <v>524</v>
      </c>
    </row>
    <row r="60" spans="2:8" ht="45.75" customHeight="1" x14ac:dyDescent="0.15">
      <c r="B60" s="127"/>
      <c r="C60" s="1188" t="s">
        <v>583</v>
      </c>
      <c r="D60" s="1189"/>
      <c r="E60" s="1190"/>
      <c r="F60" s="128">
        <v>233</v>
      </c>
      <c r="G60" s="128">
        <v>208</v>
      </c>
      <c r="H60" s="129">
        <v>387</v>
      </c>
    </row>
    <row r="61" spans="2:8" ht="45.75" customHeight="1" x14ac:dyDescent="0.15">
      <c r="B61" s="127"/>
      <c r="C61" s="1188" t="s">
        <v>584</v>
      </c>
      <c r="D61" s="1189"/>
      <c r="E61" s="1190"/>
      <c r="F61" s="128" t="s">
        <v>585</v>
      </c>
      <c r="G61" s="128">
        <v>100</v>
      </c>
      <c r="H61" s="129">
        <v>250</v>
      </c>
    </row>
    <row r="62" spans="2:8" ht="45.75" customHeight="1" thickBot="1" x14ac:dyDescent="0.2">
      <c r="B62" s="130"/>
      <c r="C62" s="1191" t="s">
        <v>586</v>
      </c>
      <c r="D62" s="1192"/>
      <c r="E62" s="1193"/>
      <c r="F62" s="131">
        <v>100</v>
      </c>
      <c r="G62" s="131">
        <v>89</v>
      </c>
      <c r="H62" s="132">
        <v>74</v>
      </c>
    </row>
    <row r="63" spans="2:8" ht="52.5" customHeight="1" thickBot="1" x14ac:dyDescent="0.2">
      <c r="B63" s="133"/>
      <c r="C63" s="1194" t="s">
        <v>53</v>
      </c>
      <c r="D63" s="1194"/>
      <c r="E63" s="1195"/>
      <c r="F63" s="134">
        <v>2081</v>
      </c>
      <c r="G63" s="134">
        <v>2682</v>
      </c>
      <c r="H63" s="135">
        <v>3162</v>
      </c>
    </row>
    <row r="64" spans="2:8" x14ac:dyDescent="0.15"/>
  </sheetData>
  <sheetProtection algorithmName="SHA-512" hashValue="PiPr++0wHnGuixCEXAfy0+1NIwQXtEEeG0UpaelT9xO3TN6hz64AA+oLWrQYBZdACuoVrpJI5w/eRVUFJRHCuA==" saltValue="gzXtSXjPS2M01oYOhJfN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546</v>
      </c>
      <c r="G2" s="149"/>
      <c r="H2" s="150"/>
    </row>
    <row r="3" spans="1:8" x14ac:dyDescent="0.15">
      <c r="A3" s="146" t="s">
        <v>539</v>
      </c>
      <c r="B3" s="151"/>
      <c r="C3" s="152"/>
      <c r="D3" s="153">
        <v>11672</v>
      </c>
      <c r="E3" s="154"/>
      <c r="F3" s="155">
        <v>108252</v>
      </c>
      <c r="G3" s="156"/>
      <c r="H3" s="157"/>
    </row>
    <row r="4" spans="1:8" x14ac:dyDescent="0.15">
      <c r="A4" s="158"/>
      <c r="B4" s="159"/>
      <c r="C4" s="160"/>
      <c r="D4" s="161">
        <v>5817</v>
      </c>
      <c r="E4" s="162"/>
      <c r="F4" s="163">
        <v>50321</v>
      </c>
      <c r="G4" s="164"/>
      <c r="H4" s="165"/>
    </row>
    <row r="5" spans="1:8" x14ac:dyDescent="0.15">
      <c r="A5" s="146" t="s">
        <v>541</v>
      </c>
      <c r="B5" s="151"/>
      <c r="C5" s="152"/>
      <c r="D5" s="153">
        <v>32253</v>
      </c>
      <c r="E5" s="154"/>
      <c r="F5" s="155">
        <v>93492</v>
      </c>
      <c r="G5" s="156"/>
      <c r="H5" s="157"/>
    </row>
    <row r="6" spans="1:8" x14ac:dyDescent="0.15">
      <c r="A6" s="158"/>
      <c r="B6" s="159"/>
      <c r="C6" s="160"/>
      <c r="D6" s="161">
        <v>17288</v>
      </c>
      <c r="E6" s="162"/>
      <c r="F6" s="163">
        <v>53316</v>
      </c>
      <c r="G6" s="164"/>
      <c r="H6" s="165"/>
    </row>
    <row r="7" spans="1:8" x14ac:dyDescent="0.15">
      <c r="A7" s="146" t="s">
        <v>542</v>
      </c>
      <c r="B7" s="151"/>
      <c r="C7" s="152"/>
      <c r="D7" s="153">
        <v>10334</v>
      </c>
      <c r="E7" s="154"/>
      <c r="F7" s="155">
        <v>94796</v>
      </c>
      <c r="G7" s="156"/>
      <c r="H7" s="157"/>
    </row>
    <row r="8" spans="1:8" x14ac:dyDescent="0.15">
      <c r="A8" s="158"/>
      <c r="B8" s="159"/>
      <c r="C8" s="160"/>
      <c r="D8" s="161">
        <v>5560</v>
      </c>
      <c r="E8" s="162"/>
      <c r="F8" s="163">
        <v>55781</v>
      </c>
      <c r="G8" s="164"/>
      <c r="H8" s="165"/>
    </row>
    <row r="9" spans="1:8" x14ac:dyDescent="0.15">
      <c r="A9" s="146" t="s">
        <v>543</v>
      </c>
      <c r="B9" s="151"/>
      <c r="C9" s="152"/>
      <c r="D9" s="153">
        <v>15626</v>
      </c>
      <c r="E9" s="154"/>
      <c r="F9" s="155">
        <v>97758</v>
      </c>
      <c r="G9" s="156"/>
      <c r="H9" s="157"/>
    </row>
    <row r="10" spans="1:8" x14ac:dyDescent="0.15">
      <c r="A10" s="158"/>
      <c r="B10" s="159"/>
      <c r="C10" s="160"/>
      <c r="D10" s="161">
        <v>9957</v>
      </c>
      <c r="E10" s="162"/>
      <c r="F10" s="163">
        <v>45946</v>
      </c>
      <c r="G10" s="164"/>
      <c r="H10" s="165"/>
    </row>
    <row r="11" spans="1:8" x14ac:dyDescent="0.15">
      <c r="A11" s="146" t="s">
        <v>544</v>
      </c>
      <c r="B11" s="151"/>
      <c r="C11" s="152"/>
      <c r="D11" s="153">
        <v>14245</v>
      </c>
      <c r="E11" s="154"/>
      <c r="F11" s="155">
        <v>91338</v>
      </c>
      <c r="G11" s="156"/>
      <c r="H11" s="157"/>
    </row>
    <row r="12" spans="1:8" x14ac:dyDescent="0.15">
      <c r="A12" s="158"/>
      <c r="B12" s="159"/>
      <c r="C12" s="166"/>
      <c r="D12" s="161">
        <v>8202</v>
      </c>
      <c r="E12" s="162"/>
      <c r="F12" s="163">
        <v>43989</v>
      </c>
      <c r="G12" s="164"/>
      <c r="H12" s="165"/>
    </row>
    <row r="13" spans="1:8" x14ac:dyDescent="0.15">
      <c r="A13" s="146"/>
      <c r="B13" s="151"/>
      <c r="C13" s="152"/>
      <c r="D13" s="153">
        <v>16826</v>
      </c>
      <c r="E13" s="154"/>
      <c r="F13" s="155">
        <v>97127</v>
      </c>
      <c r="G13" s="167"/>
      <c r="H13" s="157"/>
    </row>
    <row r="14" spans="1:8" x14ac:dyDescent="0.15">
      <c r="A14" s="158"/>
      <c r="B14" s="159"/>
      <c r="C14" s="160"/>
      <c r="D14" s="161">
        <v>9365</v>
      </c>
      <c r="E14" s="162"/>
      <c r="F14" s="163">
        <v>49871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3.78</v>
      </c>
      <c r="C19" s="168">
        <f>ROUND(VALUE(SUBSTITUTE(実質収支比率等に係る経年分析!G$48,"▲","-")),2)</f>
        <v>5.31</v>
      </c>
      <c r="D19" s="168">
        <f>ROUND(VALUE(SUBSTITUTE(実質収支比率等に係る経年分析!H$48,"▲","-")),2)</f>
        <v>4.5</v>
      </c>
      <c r="E19" s="168">
        <f>ROUND(VALUE(SUBSTITUTE(実質収支比率等に係る経年分析!I$48,"▲","-")),2)</f>
        <v>5.52</v>
      </c>
      <c r="F19" s="168">
        <f>ROUND(VALUE(SUBSTITUTE(実質収支比率等に係る経年分析!J$48,"▲","-")),2)</f>
        <v>8.7899999999999991</v>
      </c>
    </row>
    <row r="20" spans="1:11" x14ac:dyDescent="0.15">
      <c r="A20" s="168" t="s">
        <v>57</v>
      </c>
      <c r="B20" s="168">
        <f>ROUND(VALUE(SUBSTITUTE(実質収支比率等に係る経年分析!F$47,"▲","-")),2)</f>
        <v>17.8</v>
      </c>
      <c r="C20" s="168">
        <f>ROUND(VALUE(SUBSTITUTE(実質収支比率等に係る経年分析!G$47,"▲","-")),2)</f>
        <v>15.98</v>
      </c>
      <c r="D20" s="168">
        <f>ROUND(VALUE(SUBSTITUTE(実質収支比率等に係る経年分析!H$47,"▲","-")),2)</f>
        <v>19.47</v>
      </c>
      <c r="E20" s="168">
        <f>ROUND(VALUE(SUBSTITUTE(実質収支比率等に係る経年分析!I$47,"▲","-")),2)</f>
        <v>20.100000000000001</v>
      </c>
      <c r="F20" s="168">
        <f>ROUND(VALUE(SUBSTITUTE(実質収支比率等に係る経年分析!J$47,"▲","-")),2)</f>
        <v>25.19</v>
      </c>
    </row>
    <row r="21" spans="1:11" x14ac:dyDescent="0.15">
      <c r="A21" s="168" t="s">
        <v>58</v>
      </c>
      <c r="B21" s="168">
        <f>IF(ISNUMBER(VALUE(SUBSTITUTE(実質収支比率等に係る経年分析!F$49,"▲","-"))),ROUND(VALUE(SUBSTITUTE(実質収支比率等に係る経年分析!F$49,"▲","-")),2),NA())</f>
        <v>5.74</v>
      </c>
      <c r="C21" s="168">
        <f>IF(ISNUMBER(VALUE(SUBSTITUTE(実質収支比率等に係る経年分析!G$49,"▲","-"))),ROUND(VALUE(SUBSTITUTE(実質収支比率等に係る経年分析!G$49,"▲","-")),2),NA())</f>
        <v>-0.33</v>
      </c>
      <c r="D21" s="168">
        <f>IF(ISNUMBER(VALUE(SUBSTITUTE(実質収支比率等に係る経年分析!H$49,"▲","-"))),ROUND(VALUE(SUBSTITUTE(実質収支比率等に係る経年分析!H$49,"▲","-")),2),NA())</f>
        <v>3.36</v>
      </c>
      <c r="E21" s="168">
        <f>IF(ISNUMBER(VALUE(SUBSTITUTE(実質収支比率等に係る経年分析!I$49,"▲","-"))),ROUND(VALUE(SUBSTITUTE(実質収支比率等に係る経年分析!I$49,"▲","-")),2),NA())</f>
        <v>3.05</v>
      </c>
      <c r="F21" s="168">
        <f>IF(ISNUMBER(VALUE(SUBSTITUTE(実質収支比率等に係る経年分析!J$49,"▲","-"))),ROUND(VALUE(SUBSTITUTE(実質収支比率等に係る経年分析!J$49,"▲","-")),2),NA())</f>
        <v>7.5</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7.0000000000000007E-2</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f>IF(ROUND(VALUE(SUBSTITUTE(連結実質赤字比率に係る赤字・黒字の構成分析!G$42,"▲", "-")), 2) &lt; 0, ABS(ROUND(VALUE(SUBSTITUTE(連結実質赤字比率に係る赤字・黒字の構成分析!G$42,"▲", "-")), 2)), NA())</f>
        <v>0.1</v>
      </c>
      <c r="E28" s="169" t="e">
        <f>IF(ROUND(VALUE(SUBSTITUTE(連結実質赤字比率に係る赤字・黒字の構成分析!G$42,"▲", "-")), 2) &gt;= 0, ABS(ROUND(VALUE(SUBSTITUTE(連結実質赤字比率に係る赤字・黒字の構成分析!G$42,"▲", "-")), 2)), NA())</f>
        <v>#N/A</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山辺町後期高齢者医療特別会計</v>
      </c>
      <c r="B31" s="169">
        <f>IF(ROUND(VALUE(SUBSTITUTE(連結実質赤字比率に係る赤字・黒字の構成分析!F$39,"▲", "-")), 2) &lt; 0, ABS(ROUND(VALUE(SUBSTITUTE(連結実質赤字比率に係る赤字・黒字の構成分析!F$39,"▲", "-")), 2)), NA())</f>
        <v>0.06</v>
      </c>
      <c r="C31" s="169" t="e">
        <f>IF(ROUND(VALUE(SUBSTITUTE(連結実質赤字比率に係る赤字・黒字の構成分析!F$39,"▲", "-")), 2) &gt;= 0, ABS(ROUND(VALUE(SUBSTITUTE(連結実質赤字比率に係る赤字・黒字の構成分析!F$39,"▲", "-")), 2)), NA())</f>
        <v>#N/A</v>
      </c>
      <c r="D31" s="169">
        <f>IF(ROUND(VALUE(SUBSTITUTE(連結実質赤字比率に係る赤字・黒字の構成分析!G$39,"▲", "-")), 2) &lt; 0, ABS(ROUND(VALUE(SUBSTITUTE(連結実質赤字比率に係る赤字・黒字の構成分析!G$39,"▲", "-")), 2)), NA())</f>
        <v>0.17</v>
      </c>
      <c r="E31" s="169" t="e">
        <f>IF(ROUND(VALUE(SUBSTITUTE(連結実質赤字比率に係る赤字・黒字の構成分析!G$39,"▲", "-")), 2) &gt;= 0, ABS(ROUND(VALUE(SUBSTITUTE(連結実質赤字比率に係る赤字・黒字の構成分析!G$39,"▲", "-")), 2)), NA())</f>
        <v>#N/A</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15">
      <c r="A32" s="169" t="str">
        <f>IF(連結実質赤字比率に係る赤字・黒字の構成分析!C$38="",NA(),連結実質赤字比率に係る赤字・黒字の構成分析!C$38)</f>
        <v>山辺町簡易水道事業会計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0.47</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0.34</v>
      </c>
    </row>
    <row r="33" spans="1:16" x14ac:dyDescent="0.15">
      <c r="A33" s="169" t="str">
        <f>IF(連結実質赤字比率に係る赤字・黒字の構成分析!C$37="",NA(),連結実質赤字比率に係る赤字・黒字の構成分析!C$37)</f>
        <v>山辺町国民健康保険特別会計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1.79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0.83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0.55000000000000004</v>
      </c>
    </row>
    <row r="34" spans="1:16" x14ac:dyDescent="0.15">
      <c r="A34" s="169" t="str">
        <f>IF(連結実質赤字比率に係る赤字・黒字の構成分析!C$36="",NA(),連結実質赤字比率に係る赤字・黒字の構成分析!C$36)</f>
        <v>山辺町公共下水道事業会計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1.1200000000000001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v>
      </c>
    </row>
    <row r="35" spans="1:16" x14ac:dyDescent="0.15">
      <c r="A35" s="169" t="str">
        <f>IF(連結実質赤字比率に係る赤字・黒字の構成分析!C$35="",NA(),連結実質赤字比率に係る赤字・黒字の構成分析!C$35)</f>
        <v>山辺町介護保険特別会計（保険事業）</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1.1000000000000001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2.38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2.99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4.21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4.21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3.77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5.31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4.49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5.52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8.7899999999999991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486</v>
      </c>
      <c r="E42" s="170"/>
      <c r="F42" s="170"/>
      <c r="G42" s="170">
        <f>'実質公債費比率（分子）の構造'!L$52</f>
        <v>472</v>
      </c>
      <c r="H42" s="170"/>
      <c r="I42" s="170"/>
      <c r="J42" s="170">
        <f>'実質公債費比率（分子）の構造'!M$52</f>
        <v>448</v>
      </c>
      <c r="K42" s="170"/>
      <c r="L42" s="170"/>
      <c r="M42" s="170">
        <f>'実質公債費比率（分子）の構造'!N$52</f>
        <v>443</v>
      </c>
      <c r="N42" s="170"/>
      <c r="O42" s="170"/>
      <c r="P42" s="170">
        <f>'実質公債費比率（分子）の構造'!O$52</f>
        <v>425</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2</v>
      </c>
      <c r="C45" s="170"/>
      <c r="D45" s="170"/>
      <c r="E45" s="170">
        <f>'実質公債費比率（分子）の構造'!L$49</f>
        <v>5</v>
      </c>
      <c r="F45" s="170"/>
      <c r="G45" s="170"/>
      <c r="H45" s="170">
        <f>'実質公債費比率（分子）の構造'!M$49</f>
        <v>21</v>
      </c>
      <c r="I45" s="170"/>
      <c r="J45" s="170"/>
      <c r="K45" s="170">
        <f>'実質公債費比率（分子）の構造'!N$49</f>
        <v>39</v>
      </c>
      <c r="L45" s="170"/>
      <c r="M45" s="170"/>
      <c r="N45" s="170">
        <f>'実質公債費比率（分子）の構造'!O$49</f>
        <v>51</v>
      </c>
      <c r="O45" s="170"/>
      <c r="P45" s="170"/>
    </row>
    <row r="46" spans="1:16" x14ac:dyDescent="0.15">
      <c r="A46" s="170" t="s">
        <v>69</v>
      </c>
      <c r="B46" s="170">
        <f>'実質公債費比率（分子）の構造'!K$48</f>
        <v>156</v>
      </c>
      <c r="C46" s="170"/>
      <c r="D46" s="170"/>
      <c r="E46" s="170">
        <f>'実質公債費比率（分子）の構造'!L$48</f>
        <v>158</v>
      </c>
      <c r="F46" s="170"/>
      <c r="G46" s="170"/>
      <c r="H46" s="170">
        <f>'実質公債費比率（分子）の構造'!M$48</f>
        <v>160</v>
      </c>
      <c r="I46" s="170"/>
      <c r="J46" s="170"/>
      <c r="K46" s="170">
        <f>'実質公債費比率（分子）の構造'!N$48</f>
        <v>128</v>
      </c>
      <c r="L46" s="170"/>
      <c r="M46" s="170"/>
      <c r="N46" s="170">
        <f>'実質公債費比率（分子）の構造'!O$48</f>
        <v>151</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699</v>
      </c>
      <c r="C49" s="170"/>
      <c r="D49" s="170"/>
      <c r="E49" s="170">
        <f>'実質公債費比率（分子）の構造'!L$45</f>
        <v>675</v>
      </c>
      <c r="F49" s="170"/>
      <c r="G49" s="170"/>
      <c r="H49" s="170">
        <f>'実質公債費比率（分子）の構造'!M$45</f>
        <v>618</v>
      </c>
      <c r="I49" s="170"/>
      <c r="J49" s="170"/>
      <c r="K49" s="170">
        <f>'実質公債費比率（分子）の構造'!N$45</f>
        <v>610</v>
      </c>
      <c r="L49" s="170"/>
      <c r="M49" s="170"/>
      <c r="N49" s="170">
        <f>'実質公債費比率（分子）の構造'!O$45</f>
        <v>601</v>
      </c>
      <c r="O49" s="170"/>
      <c r="P49" s="170"/>
    </row>
    <row r="50" spans="1:16" x14ac:dyDescent="0.15">
      <c r="A50" s="170" t="s">
        <v>73</v>
      </c>
      <c r="B50" s="170" t="e">
        <f>NA()</f>
        <v>#N/A</v>
      </c>
      <c r="C50" s="170">
        <f>IF(ISNUMBER('実質公債費比率（分子）の構造'!K$53),'実質公債費比率（分子）の構造'!K$53,NA())</f>
        <v>371</v>
      </c>
      <c r="D50" s="170" t="e">
        <f>NA()</f>
        <v>#N/A</v>
      </c>
      <c r="E50" s="170" t="e">
        <f>NA()</f>
        <v>#N/A</v>
      </c>
      <c r="F50" s="170">
        <f>IF(ISNUMBER('実質公債費比率（分子）の構造'!L$53),'実質公債費比率（分子）の構造'!L$53,NA())</f>
        <v>366</v>
      </c>
      <c r="G50" s="170" t="e">
        <f>NA()</f>
        <v>#N/A</v>
      </c>
      <c r="H50" s="170" t="e">
        <f>NA()</f>
        <v>#N/A</v>
      </c>
      <c r="I50" s="170">
        <f>IF(ISNUMBER('実質公債費比率（分子）の構造'!M$53),'実質公債費比率（分子）の構造'!M$53,NA())</f>
        <v>351</v>
      </c>
      <c r="J50" s="170" t="e">
        <f>NA()</f>
        <v>#N/A</v>
      </c>
      <c r="K50" s="170" t="e">
        <f>NA()</f>
        <v>#N/A</v>
      </c>
      <c r="L50" s="170">
        <f>IF(ISNUMBER('実質公債費比率（分子）の構造'!N$53),'実質公債費比率（分子）の構造'!N$53,NA())</f>
        <v>334</v>
      </c>
      <c r="M50" s="170" t="e">
        <f>NA()</f>
        <v>#N/A</v>
      </c>
      <c r="N50" s="170" t="e">
        <f>NA()</f>
        <v>#N/A</v>
      </c>
      <c r="O50" s="170">
        <f>IF(ISNUMBER('実質公債費比率（分子）の構造'!O$53),'実質公債費比率（分子）の構造'!O$53,NA())</f>
        <v>378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5640</v>
      </c>
      <c r="E56" s="169"/>
      <c r="F56" s="169"/>
      <c r="G56" s="169">
        <f>'将来負担比率（分子）の構造'!J$52</f>
        <v>5399</v>
      </c>
      <c r="H56" s="169"/>
      <c r="I56" s="169"/>
      <c r="J56" s="169">
        <f>'将来負担比率（分子）の構造'!K$52</f>
        <v>5201</v>
      </c>
      <c r="K56" s="169"/>
      <c r="L56" s="169"/>
      <c r="M56" s="169">
        <f>'将来負担比率（分子）の構造'!L$52</f>
        <v>4945</v>
      </c>
      <c r="N56" s="169"/>
      <c r="O56" s="169"/>
      <c r="P56" s="169">
        <f>'将来負担比率（分子）の構造'!M$52</f>
        <v>4743</v>
      </c>
    </row>
    <row r="57" spans="1:16" x14ac:dyDescent="0.15">
      <c r="A57" s="169" t="s">
        <v>44</v>
      </c>
      <c r="B57" s="169"/>
      <c r="C57" s="169"/>
      <c r="D57" s="169" t="str">
        <f>'将来負担比率（分子）の構造'!I$51</f>
        <v>-</v>
      </c>
      <c r="E57" s="169"/>
      <c r="F57" s="169"/>
      <c r="G57" s="169" t="str">
        <f>'将来負担比率（分子）の構造'!J$51</f>
        <v>-</v>
      </c>
      <c r="H57" s="169"/>
      <c r="I57" s="169"/>
      <c r="J57" s="169">
        <f>'将来負担比率（分子）の構造'!K$51</f>
        <v>25</v>
      </c>
      <c r="K57" s="169"/>
      <c r="L57" s="169"/>
      <c r="M57" s="169">
        <f>'将来負担比率（分子）の構造'!L$51</f>
        <v>46</v>
      </c>
      <c r="N57" s="169"/>
      <c r="O57" s="169"/>
      <c r="P57" s="169">
        <f>'将来負担比率（分子）の構造'!M$51</f>
        <v>43</v>
      </c>
    </row>
    <row r="58" spans="1:16" x14ac:dyDescent="0.15">
      <c r="A58" s="169" t="s">
        <v>43</v>
      </c>
      <c r="B58" s="169"/>
      <c r="C58" s="169"/>
      <c r="D58" s="169">
        <f>'将来負担比率（分子）の構造'!I$50</f>
        <v>2024</v>
      </c>
      <c r="E58" s="169"/>
      <c r="F58" s="169"/>
      <c r="G58" s="169">
        <f>'将来負担比率（分子）の構造'!J$50</f>
        <v>2133</v>
      </c>
      <c r="H58" s="169"/>
      <c r="I58" s="169"/>
      <c r="J58" s="169">
        <f>'将来負担比率（分子）の構造'!K$50</f>
        <v>2460</v>
      </c>
      <c r="K58" s="169"/>
      <c r="L58" s="169"/>
      <c r="M58" s="169">
        <f>'将来負担比率（分子）の構造'!L$50</f>
        <v>3077</v>
      </c>
      <c r="N58" s="169"/>
      <c r="O58" s="169"/>
      <c r="P58" s="169">
        <f>'将来負担比率（分子）の構造'!M$50</f>
        <v>3593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754</v>
      </c>
      <c r="C62" s="169"/>
      <c r="D62" s="169"/>
      <c r="E62" s="169">
        <f>'将来負担比率（分子）の構造'!J$45</f>
        <v>727</v>
      </c>
      <c r="F62" s="169"/>
      <c r="G62" s="169"/>
      <c r="H62" s="169">
        <f>'将来負担比率（分子）の構造'!K$45</f>
        <v>715</v>
      </c>
      <c r="I62" s="169"/>
      <c r="J62" s="169"/>
      <c r="K62" s="169">
        <f>'将来負担比率（分子）の構造'!L$45</f>
        <v>701</v>
      </c>
      <c r="L62" s="169"/>
      <c r="M62" s="169"/>
      <c r="N62" s="169">
        <f>'将来負担比率（分子）の構造'!M$45</f>
        <v>734</v>
      </c>
      <c r="O62" s="169"/>
      <c r="P62" s="169"/>
    </row>
    <row r="63" spans="1:16" x14ac:dyDescent="0.15">
      <c r="A63" s="169" t="s">
        <v>36</v>
      </c>
      <c r="B63" s="169">
        <f>'将来負担比率（分子）の構造'!I$44</f>
        <v>582</v>
      </c>
      <c r="C63" s="169"/>
      <c r="D63" s="169"/>
      <c r="E63" s="169">
        <f>'将来負担比率（分子）の構造'!J$44</f>
        <v>597</v>
      </c>
      <c r="F63" s="169"/>
      <c r="G63" s="169"/>
      <c r="H63" s="169">
        <f>'将来負担比率（分子）の構造'!K$44</f>
        <v>605</v>
      </c>
      <c r="I63" s="169"/>
      <c r="J63" s="169"/>
      <c r="K63" s="169">
        <f>'将来負担比率（分子）の構造'!L$44</f>
        <v>567</v>
      </c>
      <c r="L63" s="169"/>
      <c r="M63" s="169"/>
      <c r="N63" s="169">
        <f>'将来負担比率（分子）の構造'!M$44</f>
        <v>532</v>
      </c>
      <c r="O63" s="169"/>
      <c r="P63" s="169"/>
    </row>
    <row r="64" spans="1:16" x14ac:dyDescent="0.15">
      <c r="A64" s="169" t="s">
        <v>35</v>
      </c>
      <c r="B64" s="169">
        <f>'将来負担比率（分子）の構造'!I$43</f>
        <v>2122</v>
      </c>
      <c r="C64" s="169"/>
      <c r="D64" s="169"/>
      <c r="E64" s="169">
        <f>'将来負担比率（分子）の構造'!J$43</f>
        <v>2010</v>
      </c>
      <c r="F64" s="169"/>
      <c r="G64" s="169"/>
      <c r="H64" s="169">
        <f>'将来負担比率（分子）の構造'!K$43</f>
        <v>2028</v>
      </c>
      <c r="I64" s="169"/>
      <c r="J64" s="169"/>
      <c r="K64" s="169">
        <f>'将来負担比率（分子）の構造'!L$43</f>
        <v>1780</v>
      </c>
      <c r="L64" s="169"/>
      <c r="M64" s="169"/>
      <c r="N64" s="169">
        <f>'将来負担比率（分子）の構造'!M$43</f>
        <v>1638</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6141</v>
      </c>
      <c r="C66" s="169"/>
      <c r="D66" s="169"/>
      <c r="E66" s="169">
        <f>'将来負担比率（分子）の構造'!J$41</f>
        <v>5801</v>
      </c>
      <c r="F66" s="169"/>
      <c r="G66" s="169"/>
      <c r="H66" s="169">
        <f>'将来負担比率（分子）の構造'!K$41</f>
        <v>5421</v>
      </c>
      <c r="I66" s="169"/>
      <c r="J66" s="169"/>
      <c r="K66" s="169">
        <f>'将来負担比率（分子）の構造'!L$41</f>
        <v>5136</v>
      </c>
      <c r="L66" s="169"/>
      <c r="M66" s="169"/>
      <c r="N66" s="169">
        <f>'将来負担比率（分子）の構造'!M$41</f>
        <v>4658</v>
      </c>
      <c r="O66" s="169"/>
      <c r="P66" s="169"/>
    </row>
    <row r="67" spans="1:16" x14ac:dyDescent="0.15">
      <c r="A67" s="169" t="s">
        <v>77</v>
      </c>
      <c r="B67" s="169" t="e">
        <f>NA()</f>
        <v>#N/A</v>
      </c>
      <c r="C67" s="169">
        <f>IF(ISNUMBER('将来負担比率（分子）の構造'!I$53), IF('将来負担比率（分子）の構造'!I$53 &lt; 0, 0, '将来負担比率（分子）の構造'!I$53), NA())</f>
        <v>1935</v>
      </c>
      <c r="D67" s="169" t="e">
        <f>NA()</f>
        <v>#N/A</v>
      </c>
      <c r="E67" s="169" t="e">
        <f>NA()</f>
        <v>#N/A</v>
      </c>
      <c r="F67" s="169">
        <f>IF(ISNUMBER('将来負担比率（分子）の構造'!J$53), IF('将来負担比率（分子）の構造'!J$53 &lt; 0, 0, '将来負担比率（分子）の構造'!J$53), NA())</f>
        <v>1604</v>
      </c>
      <c r="G67" s="169" t="e">
        <f>NA()</f>
        <v>#N/A</v>
      </c>
      <c r="H67" s="169" t="e">
        <f>NA()</f>
        <v>#N/A</v>
      </c>
      <c r="I67" s="169">
        <f>IF(ISNUMBER('将来負担比率（分子）の構造'!K$53), IF('将来負担比率（分子）の構造'!K$53 &lt; 0, 0, '将来負担比率（分子）の構造'!K$53), NA())</f>
        <v>1084</v>
      </c>
      <c r="J67" s="169" t="e">
        <f>NA()</f>
        <v>#N/A</v>
      </c>
      <c r="K67" s="169" t="e">
        <f>NA()</f>
        <v>#N/A</v>
      </c>
      <c r="L67" s="169">
        <f>IF(ISNUMBER('将来負担比率（分子）の構造'!L$53), IF('将来負担比率（分子）の構造'!L$53 &lt; 0, 0, '将来負担比率（分子）の構造'!L$53), NA())</f>
        <v>116</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730</v>
      </c>
      <c r="C72" s="173">
        <f>基金残高に係る経年分析!G55</f>
        <v>800</v>
      </c>
      <c r="D72" s="173">
        <f>基金残高に係る経年分析!H55</f>
        <v>971</v>
      </c>
    </row>
    <row r="73" spans="1:16" x14ac:dyDescent="0.15">
      <c r="A73" s="172" t="s">
        <v>80</v>
      </c>
      <c r="B73" s="173">
        <f>基金残高に係る経年分析!F56</f>
        <v>151</v>
      </c>
      <c r="C73" s="173">
        <f>基金残高に係る経年分析!G56</f>
        <v>201</v>
      </c>
      <c r="D73" s="173">
        <f>基金残高に係る経年分析!H56</f>
        <v>201</v>
      </c>
    </row>
    <row r="74" spans="1:16" x14ac:dyDescent="0.15">
      <c r="A74" s="172" t="s">
        <v>81</v>
      </c>
      <c r="B74" s="173">
        <f>基金残高に係る経年分析!F57</f>
        <v>1200</v>
      </c>
      <c r="C74" s="173">
        <f>基金残高に係る経年分析!G57</f>
        <v>1681</v>
      </c>
      <c r="D74" s="173">
        <f>基金残高に係る経年分析!H57</f>
        <v>1990</v>
      </c>
    </row>
  </sheetData>
  <sheetProtection algorithmName="SHA-512" hashValue="5OVN2n3E0kB9zkDniJTHPN2wA4+RrSUC1SafyNaryLwdilTwtHjJjl3CtN5ILxTrk2O2B9y6V1HIz2mr1tcWVw==" saltValue="R6MIcfwQPQQDnEQeAzwf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1254147</v>
      </c>
      <c r="S5" s="600"/>
      <c r="T5" s="600"/>
      <c r="U5" s="600"/>
      <c r="V5" s="600"/>
      <c r="W5" s="600"/>
      <c r="X5" s="600"/>
      <c r="Y5" s="601"/>
      <c r="Z5" s="602">
        <v>18</v>
      </c>
      <c r="AA5" s="602"/>
      <c r="AB5" s="602"/>
      <c r="AC5" s="602"/>
      <c r="AD5" s="603">
        <v>1254147</v>
      </c>
      <c r="AE5" s="603"/>
      <c r="AF5" s="603"/>
      <c r="AG5" s="603"/>
      <c r="AH5" s="603"/>
      <c r="AI5" s="603"/>
      <c r="AJ5" s="603"/>
      <c r="AK5" s="603"/>
      <c r="AL5" s="604">
        <v>32.5</v>
      </c>
      <c r="AM5" s="605"/>
      <c r="AN5" s="605"/>
      <c r="AO5" s="606"/>
      <c r="AP5" s="596" t="s">
        <v>231</v>
      </c>
      <c r="AQ5" s="597"/>
      <c r="AR5" s="597"/>
      <c r="AS5" s="597"/>
      <c r="AT5" s="597"/>
      <c r="AU5" s="597"/>
      <c r="AV5" s="597"/>
      <c r="AW5" s="597"/>
      <c r="AX5" s="597"/>
      <c r="AY5" s="597"/>
      <c r="AZ5" s="597"/>
      <c r="BA5" s="597"/>
      <c r="BB5" s="597"/>
      <c r="BC5" s="597"/>
      <c r="BD5" s="597"/>
      <c r="BE5" s="597"/>
      <c r="BF5" s="598"/>
      <c r="BG5" s="610">
        <v>1235627</v>
      </c>
      <c r="BH5" s="611"/>
      <c r="BI5" s="611"/>
      <c r="BJ5" s="611"/>
      <c r="BK5" s="611"/>
      <c r="BL5" s="611"/>
      <c r="BM5" s="611"/>
      <c r="BN5" s="612"/>
      <c r="BO5" s="613">
        <v>98.5</v>
      </c>
      <c r="BP5" s="613"/>
      <c r="BQ5" s="613"/>
      <c r="BR5" s="613"/>
      <c r="BS5" s="614">
        <v>5054</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63013</v>
      </c>
      <c r="S6" s="611"/>
      <c r="T6" s="611"/>
      <c r="U6" s="611"/>
      <c r="V6" s="611"/>
      <c r="W6" s="611"/>
      <c r="X6" s="611"/>
      <c r="Y6" s="612"/>
      <c r="Z6" s="613">
        <v>0.9</v>
      </c>
      <c r="AA6" s="613"/>
      <c r="AB6" s="613"/>
      <c r="AC6" s="613"/>
      <c r="AD6" s="614">
        <v>63013</v>
      </c>
      <c r="AE6" s="614"/>
      <c r="AF6" s="614"/>
      <c r="AG6" s="614"/>
      <c r="AH6" s="614"/>
      <c r="AI6" s="614"/>
      <c r="AJ6" s="614"/>
      <c r="AK6" s="614"/>
      <c r="AL6" s="615">
        <v>1.6</v>
      </c>
      <c r="AM6" s="616"/>
      <c r="AN6" s="616"/>
      <c r="AO6" s="617"/>
      <c r="AP6" s="607" t="s">
        <v>236</v>
      </c>
      <c r="AQ6" s="608"/>
      <c r="AR6" s="608"/>
      <c r="AS6" s="608"/>
      <c r="AT6" s="608"/>
      <c r="AU6" s="608"/>
      <c r="AV6" s="608"/>
      <c r="AW6" s="608"/>
      <c r="AX6" s="608"/>
      <c r="AY6" s="608"/>
      <c r="AZ6" s="608"/>
      <c r="BA6" s="608"/>
      <c r="BB6" s="608"/>
      <c r="BC6" s="608"/>
      <c r="BD6" s="608"/>
      <c r="BE6" s="608"/>
      <c r="BF6" s="609"/>
      <c r="BG6" s="610">
        <v>1235627</v>
      </c>
      <c r="BH6" s="611"/>
      <c r="BI6" s="611"/>
      <c r="BJ6" s="611"/>
      <c r="BK6" s="611"/>
      <c r="BL6" s="611"/>
      <c r="BM6" s="611"/>
      <c r="BN6" s="612"/>
      <c r="BO6" s="613">
        <v>98.5</v>
      </c>
      <c r="BP6" s="613"/>
      <c r="BQ6" s="613"/>
      <c r="BR6" s="613"/>
      <c r="BS6" s="614">
        <v>5054</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78386</v>
      </c>
      <c r="CS6" s="611"/>
      <c r="CT6" s="611"/>
      <c r="CU6" s="611"/>
      <c r="CV6" s="611"/>
      <c r="CW6" s="611"/>
      <c r="CX6" s="611"/>
      <c r="CY6" s="612"/>
      <c r="CZ6" s="604">
        <v>1.2</v>
      </c>
      <c r="DA6" s="605"/>
      <c r="DB6" s="605"/>
      <c r="DC6" s="621"/>
      <c r="DD6" s="619" t="s">
        <v>238</v>
      </c>
      <c r="DE6" s="611"/>
      <c r="DF6" s="611"/>
      <c r="DG6" s="611"/>
      <c r="DH6" s="611"/>
      <c r="DI6" s="611"/>
      <c r="DJ6" s="611"/>
      <c r="DK6" s="611"/>
      <c r="DL6" s="611"/>
      <c r="DM6" s="611"/>
      <c r="DN6" s="611"/>
      <c r="DO6" s="611"/>
      <c r="DP6" s="612"/>
      <c r="DQ6" s="619">
        <v>78386</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507</v>
      </c>
      <c r="S7" s="611"/>
      <c r="T7" s="611"/>
      <c r="U7" s="611"/>
      <c r="V7" s="611"/>
      <c r="W7" s="611"/>
      <c r="X7" s="611"/>
      <c r="Y7" s="612"/>
      <c r="Z7" s="613">
        <v>0</v>
      </c>
      <c r="AA7" s="613"/>
      <c r="AB7" s="613"/>
      <c r="AC7" s="613"/>
      <c r="AD7" s="614">
        <v>507</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591740</v>
      </c>
      <c r="BH7" s="611"/>
      <c r="BI7" s="611"/>
      <c r="BJ7" s="611"/>
      <c r="BK7" s="611"/>
      <c r="BL7" s="611"/>
      <c r="BM7" s="611"/>
      <c r="BN7" s="612"/>
      <c r="BO7" s="613">
        <v>47.2</v>
      </c>
      <c r="BP7" s="613"/>
      <c r="BQ7" s="613"/>
      <c r="BR7" s="613"/>
      <c r="BS7" s="614">
        <v>5054</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1729219</v>
      </c>
      <c r="CS7" s="611"/>
      <c r="CT7" s="611"/>
      <c r="CU7" s="611"/>
      <c r="CV7" s="611"/>
      <c r="CW7" s="611"/>
      <c r="CX7" s="611"/>
      <c r="CY7" s="612"/>
      <c r="CZ7" s="613">
        <v>26</v>
      </c>
      <c r="DA7" s="613"/>
      <c r="DB7" s="613"/>
      <c r="DC7" s="613"/>
      <c r="DD7" s="619">
        <v>28079</v>
      </c>
      <c r="DE7" s="611"/>
      <c r="DF7" s="611"/>
      <c r="DG7" s="611"/>
      <c r="DH7" s="611"/>
      <c r="DI7" s="611"/>
      <c r="DJ7" s="611"/>
      <c r="DK7" s="611"/>
      <c r="DL7" s="611"/>
      <c r="DM7" s="611"/>
      <c r="DN7" s="611"/>
      <c r="DO7" s="611"/>
      <c r="DP7" s="612"/>
      <c r="DQ7" s="619">
        <v>853055</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4403</v>
      </c>
      <c r="S8" s="611"/>
      <c r="T8" s="611"/>
      <c r="U8" s="611"/>
      <c r="V8" s="611"/>
      <c r="W8" s="611"/>
      <c r="X8" s="611"/>
      <c r="Y8" s="612"/>
      <c r="Z8" s="613">
        <v>0.1</v>
      </c>
      <c r="AA8" s="613"/>
      <c r="AB8" s="613"/>
      <c r="AC8" s="613"/>
      <c r="AD8" s="614">
        <v>4403</v>
      </c>
      <c r="AE8" s="614"/>
      <c r="AF8" s="614"/>
      <c r="AG8" s="614"/>
      <c r="AH8" s="614"/>
      <c r="AI8" s="614"/>
      <c r="AJ8" s="614"/>
      <c r="AK8" s="614"/>
      <c r="AL8" s="615">
        <v>0.1</v>
      </c>
      <c r="AM8" s="616"/>
      <c r="AN8" s="616"/>
      <c r="AO8" s="617"/>
      <c r="AP8" s="607" t="s">
        <v>243</v>
      </c>
      <c r="AQ8" s="608"/>
      <c r="AR8" s="608"/>
      <c r="AS8" s="608"/>
      <c r="AT8" s="608"/>
      <c r="AU8" s="608"/>
      <c r="AV8" s="608"/>
      <c r="AW8" s="608"/>
      <c r="AX8" s="608"/>
      <c r="AY8" s="608"/>
      <c r="AZ8" s="608"/>
      <c r="BA8" s="608"/>
      <c r="BB8" s="608"/>
      <c r="BC8" s="608"/>
      <c r="BD8" s="608"/>
      <c r="BE8" s="608"/>
      <c r="BF8" s="609"/>
      <c r="BG8" s="610">
        <v>24748</v>
      </c>
      <c r="BH8" s="611"/>
      <c r="BI8" s="611"/>
      <c r="BJ8" s="611"/>
      <c r="BK8" s="611"/>
      <c r="BL8" s="611"/>
      <c r="BM8" s="611"/>
      <c r="BN8" s="612"/>
      <c r="BO8" s="613">
        <v>2</v>
      </c>
      <c r="BP8" s="613"/>
      <c r="BQ8" s="613"/>
      <c r="BR8" s="613"/>
      <c r="BS8" s="614" t="s">
        <v>238</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1832558</v>
      </c>
      <c r="CS8" s="611"/>
      <c r="CT8" s="611"/>
      <c r="CU8" s="611"/>
      <c r="CV8" s="611"/>
      <c r="CW8" s="611"/>
      <c r="CX8" s="611"/>
      <c r="CY8" s="612"/>
      <c r="CZ8" s="613">
        <v>27.6</v>
      </c>
      <c r="DA8" s="613"/>
      <c r="DB8" s="613"/>
      <c r="DC8" s="613"/>
      <c r="DD8" s="619">
        <v>3966</v>
      </c>
      <c r="DE8" s="611"/>
      <c r="DF8" s="611"/>
      <c r="DG8" s="611"/>
      <c r="DH8" s="611"/>
      <c r="DI8" s="611"/>
      <c r="DJ8" s="611"/>
      <c r="DK8" s="611"/>
      <c r="DL8" s="611"/>
      <c r="DM8" s="611"/>
      <c r="DN8" s="611"/>
      <c r="DO8" s="611"/>
      <c r="DP8" s="612"/>
      <c r="DQ8" s="619">
        <v>872283</v>
      </c>
      <c r="DR8" s="611"/>
      <c r="DS8" s="611"/>
      <c r="DT8" s="611"/>
      <c r="DU8" s="611"/>
      <c r="DV8" s="611"/>
      <c r="DW8" s="611"/>
      <c r="DX8" s="611"/>
      <c r="DY8" s="611"/>
      <c r="DZ8" s="611"/>
      <c r="EA8" s="611"/>
      <c r="EB8" s="611"/>
      <c r="EC8" s="620"/>
    </row>
    <row r="9" spans="2:143" ht="11.25" customHeight="1" x14ac:dyDescent="0.15">
      <c r="B9" s="607" t="s">
        <v>245</v>
      </c>
      <c r="C9" s="608"/>
      <c r="D9" s="608"/>
      <c r="E9" s="608"/>
      <c r="F9" s="608"/>
      <c r="G9" s="608"/>
      <c r="H9" s="608"/>
      <c r="I9" s="608"/>
      <c r="J9" s="608"/>
      <c r="K9" s="608"/>
      <c r="L9" s="608"/>
      <c r="M9" s="608"/>
      <c r="N9" s="608"/>
      <c r="O9" s="608"/>
      <c r="P9" s="608"/>
      <c r="Q9" s="609"/>
      <c r="R9" s="610">
        <v>3084</v>
      </c>
      <c r="S9" s="611"/>
      <c r="T9" s="611"/>
      <c r="U9" s="611"/>
      <c r="V9" s="611"/>
      <c r="W9" s="611"/>
      <c r="X9" s="611"/>
      <c r="Y9" s="612"/>
      <c r="Z9" s="613">
        <v>0</v>
      </c>
      <c r="AA9" s="613"/>
      <c r="AB9" s="613"/>
      <c r="AC9" s="613"/>
      <c r="AD9" s="614">
        <v>3084</v>
      </c>
      <c r="AE9" s="614"/>
      <c r="AF9" s="614"/>
      <c r="AG9" s="614"/>
      <c r="AH9" s="614"/>
      <c r="AI9" s="614"/>
      <c r="AJ9" s="614"/>
      <c r="AK9" s="614"/>
      <c r="AL9" s="615">
        <v>0.1</v>
      </c>
      <c r="AM9" s="616"/>
      <c r="AN9" s="616"/>
      <c r="AO9" s="617"/>
      <c r="AP9" s="607" t="s">
        <v>246</v>
      </c>
      <c r="AQ9" s="608"/>
      <c r="AR9" s="608"/>
      <c r="AS9" s="608"/>
      <c r="AT9" s="608"/>
      <c r="AU9" s="608"/>
      <c r="AV9" s="608"/>
      <c r="AW9" s="608"/>
      <c r="AX9" s="608"/>
      <c r="AY9" s="608"/>
      <c r="AZ9" s="608"/>
      <c r="BA9" s="608"/>
      <c r="BB9" s="608"/>
      <c r="BC9" s="608"/>
      <c r="BD9" s="608"/>
      <c r="BE9" s="608"/>
      <c r="BF9" s="609"/>
      <c r="BG9" s="610">
        <v>530235</v>
      </c>
      <c r="BH9" s="611"/>
      <c r="BI9" s="611"/>
      <c r="BJ9" s="611"/>
      <c r="BK9" s="611"/>
      <c r="BL9" s="611"/>
      <c r="BM9" s="611"/>
      <c r="BN9" s="612"/>
      <c r="BO9" s="613">
        <v>42.3</v>
      </c>
      <c r="BP9" s="613"/>
      <c r="BQ9" s="613"/>
      <c r="BR9" s="613"/>
      <c r="BS9" s="614" t="s">
        <v>129</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507560</v>
      </c>
      <c r="CS9" s="611"/>
      <c r="CT9" s="611"/>
      <c r="CU9" s="611"/>
      <c r="CV9" s="611"/>
      <c r="CW9" s="611"/>
      <c r="CX9" s="611"/>
      <c r="CY9" s="612"/>
      <c r="CZ9" s="613">
        <v>7.6</v>
      </c>
      <c r="DA9" s="613"/>
      <c r="DB9" s="613"/>
      <c r="DC9" s="613"/>
      <c r="DD9" s="619">
        <v>11318</v>
      </c>
      <c r="DE9" s="611"/>
      <c r="DF9" s="611"/>
      <c r="DG9" s="611"/>
      <c r="DH9" s="611"/>
      <c r="DI9" s="611"/>
      <c r="DJ9" s="611"/>
      <c r="DK9" s="611"/>
      <c r="DL9" s="611"/>
      <c r="DM9" s="611"/>
      <c r="DN9" s="611"/>
      <c r="DO9" s="611"/>
      <c r="DP9" s="612"/>
      <c r="DQ9" s="619">
        <v>334223</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238</v>
      </c>
      <c r="S10" s="611"/>
      <c r="T10" s="611"/>
      <c r="U10" s="611"/>
      <c r="V10" s="611"/>
      <c r="W10" s="611"/>
      <c r="X10" s="611"/>
      <c r="Y10" s="612"/>
      <c r="Z10" s="613" t="s">
        <v>129</v>
      </c>
      <c r="AA10" s="613"/>
      <c r="AB10" s="613"/>
      <c r="AC10" s="613"/>
      <c r="AD10" s="614" t="s">
        <v>238</v>
      </c>
      <c r="AE10" s="614"/>
      <c r="AF10" s="614"/>
      <c r="AG10" s="614"/>
      <c r="AH10" s="614"/>
      <c r="AI10" s="614"/>
      <c r="AJ10" s="614"/>
      <c r="AK10" s="614"/>
      <c r="AL10" s="615" t="s">
        <v>238</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18977</v>
      </c>
      <c r="BH10" s="611"/>
      <c r="BI10" s="611"/>
      <c r="BJ10" s="611"/>
      <c r="BK10" s="611"/>
      <c r="BL10" s="611"/>
      <c r="BM10" s="611"/>
      <c r="BN10" s="612"/>
      <c r="BO10" s="613">
        <v>1.5</v>
      </c>
      <c r="BP10" s="613"/>
      <c r="BQ10" s="613"/>
      <c r="BR10" s="613"/>
      <c r="BS10" s="614" t="s">
        <v>175</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11956</v>
      </c>
      <c r="CS10" s="611"/>
      <c r="CT10" s="611"/>
      <c r="CU10" s="611"/>
      <c r="CV10" s="611"/>
      <c r="CW10" s="611"/>
      <c r="CX10" s="611"/>
      <c r="CY10" s="612"/>
      <c r="CZ10" s="613">
        <v>0.2</v>
      </c>
      <c r="DA10" s="613"/>
      <c r="DB10" s="613"/>
      <c r="DC10" s="613"/>
      <c r="DD10" s="619" t="s">
        <v>129</v>
      </c>
      <c r="DE10" s="611"/>
      <c r="DF10" s="611"/>
      <c r="DG10" s="611"/>
      <c r="DH10" s="611"/>
      <c r="DI10" s="611"/>
      <c r="DJ10" s="611"/>
      <c r="DK10" s="611"/>
      <c r="DL10" s="611"/>
      <c r="DM10" s="611"/>
      <c r="DN10" s="611"/>
      <c r="DO10" s="611"/>
      <c r="DP10" s="612"/>
      <c r="DQ10" s="619">
        <v>5552</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316123</v>
      </c>
      <c r="S11" s="611"/>
      <c r="T11" s="611"/>
      <c r="U11" s="611"/>
      <c r="V11" s="611"/>
      <c r="W11" s="611"/>
      <c r="X11" s="611"/>
      <c r="Y11" s="612"/>
      <c r="Z11" s="615">
        <v>4.5</v>
      </c>
      <c r="AA11" s="616"/>
      <c r="AB11" s="616"/>
      <c r="AC11" s="622"/>
      <c r="AD11" s="619">
        <v>316123</v>
      </c>
      <c r="AE11" s="611"/>
      <c r="AF11" s="611"/>
      <c r="AG11" s="611"/>
      <c r="AH11" s="611"/>
      <c r="AI11" s="611"/>
      <c r="AJ11" s="611"/>
      <c r="AK11" s="612"/>
      <c r="AL11" s="615">
        <v>8.1999999999999993</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17780</v>
      </c>
      <c r="BH11" s="611"/>
      <c r="BI11" s="611"/>
      <c r="BJ11" s="611"/>
      <c r="BK11" s="611"/>
      <c r="BL11" s="611"/>
      <c r="BM11" s="611"/>
      <c r="BN11" s="612"/>
      <c r="BO11" s="613">
        <v>1.4</v>
      </c>
      <c r="BP11" s="613"/>
      <c r="BQ11" s="613"/>
      <c r="BR11" s="613"/>
      <c r="BS11" s="614">
        <v>5054</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182798</v>
      </c>
      <c r="CS11" s="611"/>
      <c r="CT11" s="611"/>
      <c r="CU11" s="611"/>
      <c r="CV11" s="611"/>
      <c r="CW11" s="611"/>
      <c r="CX11" s="611"/>
      <c r="CY11" s="612"/>
      <c r="CZ11" s="613">
        <v>2.8</v>
      </c>
      <c r="DA11" s="613"/>
      <c r="DB11" s="613"/>
      <c r="DC11" s="613"/>
      <c r="DD11" s="619">
        <v>1316</v>
      </c>
      <c r="DE11" s="611"/>
      <c r="DF11" s="611"/>
      <c r="DG11" s="611"/>
      <c r="DH11" s="611"/>
      <c r="DI11" s="611"/>
      <c r="DJ11" s="611"/>
      <c r="DK11" s="611"/>
      <c r="DL11" s="611"/>
      <c r="DM11" s="611"/>
      <c r="DN11" s="611"/>
      <c r="DO11" s="611"/>
      <c r="DP11" s="612"/>
      <c r="DQ11" s="619">
        <v>116082</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v>6532</v>
      </c>
      <c r="S12" s="611"/>
      <c r="T12" s="611"/>
      <c r="U12" s="611"/>
      <c r="V12" s="611"/>
      <c r="W12" s="611"/>
      <c r="X12" s="611"/>
      <c r="Y12" s="612"/>
      <c r="Z12" s="613">
        <v>0.1</v>
      </c>
      <c r="AA12" s="613"/>
      <c r="AB12" s="613"/>
      <c r="AC12" s="613"/>
      <c r="AD12" s="614">
        <v>6532</v>
      </c>
      <c r="AE12" s="614"/>
      <c r="AF12" s="614"/>
      <c r="AG12" s="614"/>
      <c r="AH12" s="614"/>
      <c r="AI12" s="614"/>
      <c r="AJ12" s="614"/>
      <c r="AK12" s="614"/>
      <c r="AL12" s="615">
        <v>0.2</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534545</v>
      </c>
      <c r="BH12" s="611"/>
      <c r="BI12" s="611"/>
      <c r="BJ12" s="611"/>
      <c r="BK12" s="611"/>
      <c r="BL12" s="611"/>
      <c r="BM12" s="611"/>
      <c r="BN12" s="612"/>
      <c r="BO12" s="613">
        <v>42.6</v>
      </c>
      <c r="BP12" s="613"/>
      <c r="BQ12" s="613"/>
      <c r="BR12" s="613"/>
      <c r="BS12" s="614" t="s">
        <v>129</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191770</v>
      </c>
      <c r="CS12" s="611"/>
      <c r="CT12" s="611"/>
      <c r="CU12" s="611"/>
      <c r="CV12" s="611"/>
      <c r="CW12" s="611"/>
      <c r="CX12" s="611"/>
      <c r="CY12" s="612"/>
      <c r="CZ12" s="613">
        <v>2.9</v>
      </c>
      <c r="DA12" s="613"/>
      <c r="DB12" s="613"/>
      <c r="DC12" s="613"/>
      <c r="DD12" s="619" t="s">
        <v>238</v>
      </c>
      <c r="DE12" s="611"/>
      <c r="DF12" s="611"/>
      <c r="DG12" s="611"/>
      <c r="DH12" s="611"/>
      <c r="DI12" s="611"/>
      <c r="DJ12" s="611"/>
      <c r="DK12" s="611"/>
      <c r="DL12" s="611"/>
      <c r="DM12" s="611"/>
      <c r="DN12" s="611"/>
      <c r="DO12" s="611"/>
      <c r="DP12" s="612"/>
      <c r="DQ12" s="619">
        <v>106004</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13" t="s">
        <v>129</v>
      </c>
      <c r="AA13" s="613"/>
      <c r="AB13" s="613"/>
      <c r="AC13" s="613"/>
      <c r="AD13" s="614" t="s">
        <v>238</v>
      </c>
      <c r="AE13" s="614"/>
      <c r="AF13" s="614"/>
      <c r="AG13" s="614"/>
      <c r="AH13" s="614"/>
      <c r="AI13" s="614"/>
      <c r="AJ13" s="614"/>
      <c r="AK13" s="614"/>
      <c r="AL13" s="615" t="s">
        <v>238</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533041</v>
      </c>
      <c r="BH13" s="611"/>
      <c r="BI13" s="611"/>
      <c r="BJ13" s="611"/>
      <c r="BK13" s="611"/>
      <c r="BL13" s="611"/>
      <c r="BM13" s="611"/>
      <c r="BN13" s="612"/>
      <c r="BO13" s="613">
        <v>42.5</v>
      </c>
      <c r="BP13" s="613"/>
      <c r="BQ13" s="613"/>
      <c r="BR13" s="613"/>
      <c r="BS13" s="614" t="s">
        <v>129</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469671</v>
      </c>
      <c r="CS13" s="611"/>
      <c r="CT13" s="611"/>
      <c r="CU13" s="611"/>
      <c r="CV13" s="611"/>
      <c r="CW13" s="611"/>
      <c r="CX13" s="611"/>
      <c r="CY13" s="612"/>
      <c r="CZ13" s="613">
        <v>7.1</v>
      </c>
      <c r="DA13" s="613"/>
      <c r="DB13" s="613"/>
      <c r="DC13" s="613"/>
      <c r="DD13" s="619">
        <v>113323</v>
      </c>
      <c r="DE13" s="611"/>
      <c r="DF13" s="611"/>
      <c r="DG13" s="611"/>
      <c r="DH13" s="611"/>
      <c r="DI13" s="611"/>
      <c r="DJ13" s="611"/>
      <c r="DK13" s="611"/>
      <c r="DL13" s="611"/>
      <c r="DM13" s="611"/>
      <c r="DN13" s="611"/>
      <c r="DO13" s="611"/>
      <c r="DP13" s="612"/>
      <c r="DQ13" s="619">
        <v>354233</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v>87</v>
      </c>
      <c r="S14" s="611"/>
      <c r="T14" s="611"/>
      <c r="U14" s="611"/>
      <c r="V14" s="611"/>
      <c r="W14" s="611"/>
      <c r="X14" s="611"/>
      <c r="Y14" s="612"/>
      <c r="Z14" s="613">
        <v>0</v>
      </c>
      <c r="AA14" s="613"/>
      <c r="AB14" s="613"/>
      <c r="AC14" s="613"/>
      <c r="AD14" s="614">
        <v>87</v>
      </c>
      <c r="AE14" s="614"/>
      <c r="AF14" s="614"/>
      <c r="AG14" s="614"/>
      <c r="AH14" s="614"/>
      <c r="AI14" s="614"/>
      <c r="AJ14" s="614"/>
      <c r="AK14" s="614"/>
      <c r="AL14" s="615">
        <v>0</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51312</v>
      </c>
      <c r="BH14" s="611"/>
      <c r="BI14" s="611"/>
      <c r="BJ14" s="611"/>
      <c r="BK14" s="611"/>
      <c r="BL14" s="611"/>
      <c r="BM14" s="611"/>
      <c r="BN14" s="612"/>
      <c r="BO14" s="613">
        <v>4.0999999999999996</v>
      </c>
      <c r="BP14" s="613"/>
      <c r="BQ14" s="613"/>
      <c r="BR14" s="613"/>
      <c r="BS14" s="614" t="s">
        <v>129</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345781</v>
      </c>
      <c r="CS14" s="611"/>
      <c r="CT14" s="611"/>
      <c r="CU14" s="611"/>
      <c r="CV14" s="611"/>
      <c r="CW14" s="611"/>
      <c r="CX14" s="611"/>
      <c r="CY14" s="612"/>
      <c r="CZ14" s="613">
        <v>5.2</v>
      </c>
      <c r="DA14" s="613"/>
      <c r="DB14" s="613"/>
      <c r="DC14" s="613"/>
      <c r="DD14" s="619">
        <v>3694</v>
      </c>
      <c r="DE14" s="611"/>
      <c r="DF14" s="611"/>
      <c r="DG14" s="611"/>
      <c r="DH14" s="611"/>
      <c r="DI14" s="611"/>
      <c r="DJ14" s="611"/>
      <c r="DK14" s="611"/>
      <c r="DL14" s="611"/>
      <c r="DM14" s="611"/>
      <c r="DN14" s="611"/>
      <c r="DO14" s="611"/>
      <c r="DP14" s="612"/>
      <c r="DQ14" s="619">
        <v>329104</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129</v>
      </c>
      <c r="S15" s="611"/>
      <c r="T15" s="611"/>
      <c r="U15" s="611"/>
      <c r="V15" s="611"/>
      <c r="W15" s="611"/>
      <c r="X15" s="611"/>
      <c r="Y15" s="612"/>
      <c r="Z15" s="613" t="s">
        <v>175</v>
      </c>
      <c r="AA15" s="613"/>
      <c r="AB15" s="613"/>
      <c r="AC15" s="613"/>
      <c r="AD15" s="614" t="s">
        <v>129</v>
      </c>
      <c r="AE15" s="614"/>
      <c r="AF15" s="614"/>
      <c r="AG15" s="614"/>
      <c r="AH15" s="614"/>
      <c r="AI15" s="614"/>
      <c r="AJ15" s="614"/>
      <c r="AK15" s="614"/>
      <c r="AL15" s="615" t="s">
        <v>129</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58030</v>
      </c>
      <c r="BH15" s="611"/>
      <c r="BI15" s="611"/>
      <c r="BJ15" s="611"/>
      <c r="BK15" s="611"/>
      <c r="BL15" s="611"/>
      <c r="BM15" s="611"/>
      <c r="BN15" s="612"/>
      <c r="BO15" s="613">
        <v>4.5999999999999996</v>
      </c>
      <c r="BP15" s="613"/>
      <c r="BQ15" s="613"/>
      <c r="BR15" s="613"/>
      <c r="BS15" s="614" t="s">
        <v>175</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684852</v>
      </c>
      <c r="CS15" s="611"/>
      <c r="CT15" s="611"/>
      <c r="CU15" s="611"/>
      <c r="CV15" s="611"/>
      <c r="CW15" s="611"/>
      <c r="CX15" s="611"/>
      <c r="CY15" s="612"/>
      <c r="CZ15" s="613">
        <v>10.3</v>
      </c>
      <c r="DA15" s="613"/>
      <c r="DB15" s="613"/>
      <c r="DC15" s="613"/>
      <c r="DD15" s="619">
        <v>33246</v>
      </c>
      <c r="DE15" s="611"/>
      <c r="DF15" s="611"/>
      <c r="DG15" s="611"/>
      <c r="DH15" s="611"/>
      <c r="DI15" s="611"/>
      <c r="DJ15" s="611"/>
      <c r="DK15" s="611"/>
      <c r="DL15" s="611"/>
      <c r="DM15" s="611"/>
      <c r="DN15" s="611"/>
      <c r="DO15" s="611"/>
      <c r="DP15" s="612"/>
      <c r="DQ15" s="619">
        <v>597585</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5160</v>
      </c>
      <c r="S16" s="611"/>
      <c r="T16" s="611"/>
      <c r="U16" s="611"/>
      <c r="V16" s="611"/>
      <c r="W16" s="611"/>
      <c r="X16" s="611"/>
      <c r="Y16" s="612"/>
      <c r="Z16" s="613">
        <v>0.1</v>
      </c>
      <c r="AA16" s="613"/>
      <c r="AB16" s="613"/>
      <c r="AC16" s="613"/>
      <c r="AD16" s="614">
        <v>5160</v>
      </c>
      <c r="AE16" s="614"/>
      <c r="AF16" s="614"/>
      <c r="AG16" s="614"/>
      <c r="AH16" s="614"/>
      <c r="AI16" s="614"/>
      <c r="AJ16" s="614"/>
      <c r="AK16" s="614"/>
      <c r="AL16" s="615">
        <v>0.1</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238</v>
      </c>
      <c r="BH16" s="611"/>
      <c r="BI16" s="611"/>
      <c r="BJ16" s="611"/>
      <c r="BK16" s="611"/>
      <c r="BL16" s="611"/>
      <c r="BM16" s="611"/>
      <c r="BN16" s="612"/>
      <c r="BO16" s="613" t="s">
        <v>129</v>
      </c>
      <c r="BP16" s="613"/>
      <c r="BQ16" s="613"/>
      <c r="BR16" s="613"/>
      <c r="BS16" s="614" t="s">
        <v>175</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4012</v>
      </c>
      <c r="CS16" s="611"/>
      <c r="CT16" s="611"/>
      <c r="CU16" s="611"/>
      <c r="CV16" s="611"/>
      <c r="CW16" s="611"/>
      <c r="CX16" s="611"/>
      <c r="CY16" s="612"/>
      <c r="CZ16" s="613">
        <v>0.1</v>
      </c>
      <c r="DA16" s="613"/>
      <c r="DB16" s="613"/>
      <c r="DC16" s="613"/>
      <c r="DD16" s="619" t="s">
        <v>238</v>
      </c>
      <c r="DE16" s="611"/>
      <c r="DF16" s="611"/>
      <c r="DG16" s="611"/>
      <c r="DH16" s="611"/>
      <c r="DI16" s="611"/>
      <c r="DJ16" s="611"/>
      <c r="DK16" s="611"/>
      <c r="DL16" s="611"/>
      <c r="DM16" s="611"/>
      <c r="DN16" s="611"/>
      <c r="DO16" s="611"/>
      <c r="DP16" s="612"/>
      <c r="DQ16" s="619">
        <v>4012</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9634</v>
      </c>
      <c r="S17" s="611"/>
      <c r="T17" s="611"/>
      <c r="U17" s="611"/>
      <c r="V17" s="611"/>
      <c r="W17" s="611"/>
      <c r="X17" s="611"/>
      <c r="Y17" s="612"/>
      <c r="Z17" s="613">
        <v>0.1</v>
      </c>
      <c r="AA17" s="613"/>
      <c r="AB17" s="613"/>
      <c r="AC17" s="613"/>
      <c r="AD17" s="614">
        <v>9634</v>
      </c>
      <c r="AE17" s="614"/>
      <c r="AF17" s="614"/>
      <c r="AG17" s="614"/>
      <c r="AH17" s="614"/>
      <c r="AI17" s="614"/>
      <c r="AJ17" s="614"/>
      <c r="AK17" s="614"/>
      <c r="AL17" s="615">
        <v>0.2</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129</v>
      </c>
      <c r="BP17" s="613"/>
      <c r="BQ17" s="613"/>
      <c r="BR17" s="613"/>
      <c r="BS17" s="614" t="s">
        <v>129</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601061</v>
      </c>
      <c r="CS17" s="611"/>
      <c r="CT17" s="611"/>
      <c r="CU17" s="611"/>
      <c r="CV17" s="611"/>
      <c r="CW17" s="611"/>
      <c r="CX17" s="611"/>
      <c r="CY17" s="612"/>
      <c r="CZ17" s="613">
        <v>9.1</v>
      </c>
      <c r="DA17" s="613"/>
      <c r="DB17" s="613"/>
      <c r="DC17" s="613"/>
      <c r="DD17" s="619" t="s">
        <v>129</v>
      </c>
      <c r="DE17" s="611"/>
      <c r="DF17" s="611"/>
      <c r="DG17" s="611"/>
      <c r="DH17" s="611"/>
      <c r="DI17" s="611"/>
      <c r="DJ17" s="611"/>
      <c r="DK17" s="611"/>
      <c r="DL17" s="611"/>
      <c r="DM17" s="611"/>
      <c r="DN17" s="611"/>
      <c r="DO17" s="611"/>
      <c r="DP17" s="612"/>
      <c r="DQ17" s="619">
        <v>595168</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18312</v>
      </c>
      <c r="S18" s="611"/>
      <c r="T18" s="611"/>
      <c r="U18" s="611"/>
      <c r="V18" s="611"/>
      <c r="W18" s="611"/>
      <c r="X18" s="611"/>
      <c r="Y18" s="612"/>
      <c r="Z18" s="613">
        <v>0.3</v>
      </c>
      <c r="AA18" s="613"/>
      <c r="AB18" s="613"/>
      <c r="AC18" s="613"/>
      <c r="AD18" s="614">
        <v>18312</v>
      </c>
      <c r="AE18" s="614"/>
      <c r="AF18" s="614"/>
      <c r="AG18" s="614"/>
      <c r="AH18" s="614"/>
      <c r="AI18" s="614"/>
      <c r="AJ18" s="614"/>
      <c r="AK18" s="614"/>
      <c r="AL18" s="615">
        <v>0.5</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13" t="s">
        <v>238</v>
      </c>
      <c r="BP18" s="613"/>
      <c r="BQ18" s="613"/>
      <c r="BR18" s="613"/>
      <c r="BS18" s="614" t="s">
        <v>238</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129</v>
      </c>
      <c r="CS18" s="611"/>
      <c r="CT18" s="611"/>
      <c r="CU18" s="611"/>
      <c r="CV18" s="611"/>
      <c r="CW18" s="611"/>
      <c r="CX18" s="611"/>
      <c r="CY18" s="612"/>
      <c r="CZ18" s="613" t="s">
        <v>129</v>
      </c>
      <c r="DA18" s="613"/>
      <c r="DB18" s="613"/>
      <c r="DC18" s="613"/>
      <c r="DD18" s="619" t="s">
        <v>129</v>
      </c>
      <c r="DE18" s="611"/>
      <c r="DF18" s="611"/>
      <c r="DG18" s="611"/>
      <c r="DH18" s="611"/>
      <c r="DI18" s="611"/>
      <c r="DJ18" s="611"/>
      <c r="DK18" s="611"/>
      <c r="DL18" s="611"/>
      <c r="DM18" s="611"/>
      <c r="DN18" s="611"/>
      <c r="DO18" s="611"/>
      <c r="DP18" s="612"/>
      <c r="DQ18" s="619" t="s">
        <v>129</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18312</v>
      </c>
      <c r="S19" s="611"/>
      <c r="T19" s="611"/>
      <c r="U19" s="611"/>
      <c r="V19" s="611"/>
      <c r="W19" s="611"/>
      <c r="X19" s="611"/>
      <c r="Y19" s="612"/>
      <c r="Z19" s="613">
        <v>0.3</v>
      </c>
      <c r="AA19" s="613"/>
      <c r="AB19" s="613"/>
      <c r="AC19" s="613"/>
      <c r="AD19" s="614">
        <v>18312</v>
      </c>
      <c r="AE19" s="614"/>
      <c r="AF19" s="614"/>
      <c r="AG19" s="614"/>
      <c r="AH19" s="614"/>
      <c r="AI19" s="614"/>
      <c r="AJ19" s="614"/>
      <c r="AK19" s="614"/>
      <c r="AL19" s="615">
        <v>0.5</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18520</v>
      </c>
      <c r="BH19" s="611"/>
      <c r="BI19" s="611"/>
      <c r="BJ19" s="611"/>
      <c r="BK19" s="611"/>
      <c r="BL19" s="611"/>
      <c r="BM19" s="611"/>
      <c r="BN19" s="612"/>
      <c r="BO19" s="613">
        <v>1.5</v>
      </c>
      <c r="BP19" s="613"/>
      <c r="BQ19" s="613"/>
      <c r="BR19" s="613"/>
      <c r="BS19" s="614" t="s">
        <v>129</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13" t="s">
        <v>129</v>
      </c>
      <c r="DA19" s="613"/>
      <c r="DB19" s="613"/>
      <c r="DC19" s="613"/>
      <c r="DD19" s="619" t="s">
        <v>238</v>
      </c>
      <c r="DE19" s="611"/>
      <c r="DF19" s="611"/>
      <c r="DG19" s="611"/>
      <c r="DH19" s="611"/>
      <c r="DI19" s="611"/>
      <c r="DJ19" s="611"/>
      <c r="DK19" s="611"/>
      <c r="DL19" s="611"/>
      <c r="DM19" s="611"/>
      <c r="DN19" s="611"/>
      <c r="DO19" s="611"/>
      <c r="DP19" s="612"/>
      <c r="DQ19" s="619" t="s">
        <v>238</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t="s">
        <v>238</v>
      </c>
      <c r="S20" s="611"/>
      <c r="T20" s="611"/>
      <c r="U20" s="611"/>
      <c r="V20" s="611"/>
      <c r="W20" s="611"/>
      <c r="X20" s="611"/>
      <c r="Y20" s="612"/>
      <c r="Z20" s="613" t="s">
        <v>129</v>
      </c>
      <c r="AA20" s="613"/>
      <c r="AB20" s="613"/>
      <c r="AC20" s="613"/>
      <c r="AD20" s="614" t="s">
        <v>129</v>
      </c>
      <c r="AE20" s="614"/>
      <c r="AF20" s="614"/>
      <c r="AG20" s="614"/>
      <c r="AH20" s="614"/>
      <c r="AI20" s="614"/>
      <c r="AJ20" s="614"/>
      <c r="AK20" s="614"/>
      <c r="AL20" s="615" t="s">
        <v>175</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18520</v>
      </c>
      <c r="BH20" s="611"/>
      <c r="BI20" s="611"/>
      <c r="BJ20" s="611"/>
      <c r="BK20" s="611"/>
      <c r="BL20" s="611"/>
      <c r="BM20" s="611"/>
      <c r="BN20" s="612"/>
      <c r="BO20" s="613">
        <v>1.5</v>
      </c>
      <c r="BP20" s="613"/>
      <c r="BQ20" s="613"/>
      <c r="BR20" s="613"/>
      <c r="BS20" s="614" t="s">
        <v>129</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6639624</v>
      </c>
      <c r="CS20" s="611"/>
      <c r="CT20" s="611"/>
      <c r="CU20" s="611"/>
      <c r="CV20" s="611"/>
      <c r="CW20" s="611"/>
      <c r="CX20" s="611"/>
      <c r="CY20" s="612"/>
      <c r="CZ20" s="613">
        <v>100</v>
      </c>
      <c r="DA20" s="613"/>
      <c r="DB20" s="613"/>
      <c r="DC20" s="613"/>
      <c r="DD20" s="619">
        <v>194942</v>
      </c>
      <c r="DE20" s="611"/>
      <c r="DF20" s="611"/>
      <c r="DG20" s="611"/>
      <c r="DH20" s="611"/>
      <c r="DI20" s="611"/>
      <c r="DJ20" s="611"/>
      <c r="DK20" s="611"/>
      <c r="DL20" s="611"/>
      <c r="DM20" s="611"/>
      <c r="DN20" s="611"/>
      <c r="DO20" s="611"/>
      <c r="DP20" s="612"/>
      <c r="DQ20" s="619">
        <v>4245687</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2369617</v>
      </c>
      <c r="S21" s="611"/>
      <c r="T21" s="611"/>
      <c r="U21" s="611"/>
      <c r="V21" s="611"/>
      <c r="W21" s="611"/>
      <c r="X21" s="611"/>
      <c r="Y21" s="612"/>
      <c r="Z21" s="613">
        <v>34</v>
      </c>
      <c r="AA21" s="613"/>
      <c r="AB21" s="613"/>
      <c r="AC21" s="613"/>
      <c r="AD21" s="614">
        <v>2177528</v>
      </c>
      <c r="AE21" s="614"/>
      <c r="AF21" s="614"/>
      <c r="AG21" s="614"/>
      <c r="AH21" s="614"/>
      <c r="AI21" s="614"/>
      <c r="AJ21" s="614"/>
      <c r="AK21" s="614"/>
      <c r="AL21" s="615">
        <v>56.3</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18520</v>
      </c>
      <c r="BH21" s="611"/>
      <c r="BI21" s="611"/>
      <c r="BJ21" s="611"/>
      <c r="BK21" s="611"/>
      <c r="BL21" s="611"/>
      <c r="BM21" s="611"/>
      <c r="BN21" s="612"/>
      <c r="BO21" s="613">
        <v>1.5</v>
      </c>
      <c r="BP21" s="613"/>
      <c r="BQ21" s="613"/>
      <c r="BR21" s="613"/>
      <c r="BS21" s="614" t="s">
        <v>175</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2177528</v>
      </c>
      <c r="S22" s="611"/>
      <c r="T22" s="611"/>
      <c r="U22" s="611"/>
      <c r="V22" s="611"/>
      <c r="W22" s="611"/>
      <c r="X22" s="611"/>
      <c r="Y22" s="612"/>
      <c r="Z22" s="613">
        <v>31.2</v>
      </c>
      <c r="AA22" s="613"/>
      <c r="AB22" s="613"/>
      <c r="AC22" s="613"/>
      <c r="AD22" s="614">
        <v>2177528</v>
      </c>
      <c r="AE22" s="614"/>
      <c r="AF22" s="614"/>
      <c r="AG22" s="614"/>
      <c r="AH22" s="614"/>
      <c r="AI22" s="614"/>
      <c r="AJ22" s="614"/>
      <c r="AK22" s="614"/>
      <c r="AL22" s="615">
        <v>56.3</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238</v>
      </c>
      <c r="BH22" s="611"/>
      <c r="BI22" s="611"/>
      <c r="BJ22" s="611"/>
      <c r="BK22" s="611"/>
      <c r="BL22" s="611"/>
      <c r="BM22" s="611"/>
      <c r="BN22" s="612"/>
      <c r="BO22" s="613" t="s">
        <v>129</v>
      </c>
      <c r="BP22" s="613"/>
      <c r="BQ22" s="613"/>
      <c r="BR22" s="613"/>
      <c r="BS22" s="614" t="s">
        <v>129</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192071</v>
      </c>
      <c r="S23" s="611"/>
      <c r="T23" s="611"/>
      <c r="U23" s="611"/>
      <c r="V23" s="611"/>
      <c r="W23" s="611"/>
      <c r="X23" s="611"/>
      <c r="Y23" s="612"/>
      <c r="Z23" s="613">
        <v>2.8</v>
      </c>
      <c r="AA23" s="613"/>
      <c r="AB23" s="613"/>
      <c r="AC23" s="613"/>
      <c r="AD23" s="614" t="s">
        <v>238</v>
      </c>
      <c r="AE23" s="614"/>
      <c r="AF23" s="614"/>
      <c r="AG23" s="614"/>
      <c r="AH23" s="614"/>
      <c r="AI23" s="614"/>
      <c r="AJ23" s="614"/>
      <c r="AK23" s="614"/>
      <c r="AL23" s="615" t="s">
        <v>238</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129</v>
      </c>
      <c r="BH23" s="611"/>
      <c r="BI23" s="611"/>
      <c r="BJ23" s="611"/>
      <c r="BK23" s="611"/>
      <c r="BL23" s="611"/>
      <c r="BM23" s="611"/>
      <c r="BN23" s="612"/>
      <c r="BO23" s="613" t="s">
        <v>129</v>
      </c>
      <c r="BP23" s="613"/>
      <c r="BQ23" s="613"/>
      <c r="BR23" s="613"/>
      <c r="BS23" s="614" t="s">
        <v>129</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9" t="s">
        <v>291</v>
      </c>
      <c r="DM23" s="640"/>
      <c r="DN23" s="640"/>
      <c r="DO23" s="640"/>
      <c r="DP23" s="640"/>
      <c r="DQ23" s="640"/>
      <c r="DR23" s="640"/>
      <c r="DS23" s="640"/>
      <c r="DT23" s="640"/>
      <c r="DU23" s="640"/>
      <c r="DV23" s="641"/>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v>18</v>
      </c>
      <c r="S24" s="611"/>
      <c r="T24" s="611"/>
      <c r="U24" s="611"/>
      <c r="V24" s="611"/>
      <c r="W24" s="611"/>
      <c r="X24" s="611"/>
      <c r="Y24" s="612"/>
      <c r="Z24" s="613">
        <v>0</v>
      </c>
      <c r="AA24" s="613"/>
      <c r="AB24" s="613"/>
      <c r="AC24" s="613"/>
      <c r="AD24" s="614" t="s">
        <v>129</v>
      </c>
      <c r="AE24" s="614"/>
      <c r="AF24" s="614"/>
      <c r="AG24" s="614"/>
      <c r="AH24" s="614"/>
      <c r="AI24" s="614"/>
      <c r="AJ24" s="614"/>
      <c r="AK24" s="614"/>
      <c r="AL24" s="615" t="s">
        <v>129</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238</v>
      </c>
      <c r="BP24" s="613"/>
      <c r="BQ24" s="613"/>
      <c r="BR24" s="613"/>
      <c r="BS24" s="614" t="s">
        <v>238</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2366288</v>
      </c>
      <c r="CS24" s="600"/>
      <c r="CT24" s="600"/>
      <c r="CU24" s="600"/>
      <c r="CV24" s="600"/>
      <c r="CW24" s="600"/>
      <c r="CX24" s="600"/>
      <c r="CY24" s="601"/>
      <c r="CZ24" s="604">
        <v>35.6</v>
      </c>
      <c r="DA24" s="605"/>
      <c r="DB24" s="605"/>
      <c r="DC24" s="621"/>
      <c r="DD24" s="642">
        <v>1741356</v>
      </c>
      <c r="DE24" s="600"/>
      <c r="DF24" s="600"/>
      <c r="DG24" s="600"/>
      <c r="DH24" s="600"/>
      <c r="DI24" s="600"/>
      <c r="DJ24" s="600"/>
      <c r="DK24" s="601"/>
      <c r="DL24" s="642">
        <v>1736526</v>
      </c>
      <c r="DM24" s="600"/>
      <c r="DN24" s="600"/>
      <c r="DO24" s="600"/>
      <c r="DP24" s="600"/>
      <c r="DQ24" s="600"/>
      <c r="DR24" s="600"/>
      <c r="DS24" s="600"/>
      <c r="DT24" s="600"/>
      <c r="DU24" s="600"/>
      <c r="DV24" s="601"/>
      <c r="DW24" s="604">
        <v>44.4</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4050619</v>
      </c>
      <c r="S25" s="611"/>
      <c r="T25" s="611"/>
      <c r="U25" s="611"/>
      <c r="V25" s="611"/>
      <c r="W25" s="611"/>
      <c r="X25" s="611"/>
      <c r="Y25" s="612"/>
      <c r="Z25" s="613">
        <v>58</v>
      </c>
      <c r="AA25" s="613"/>
      <c r="AB25" s="613"/>
      <c r="AC25" s="613"/>
      <c r="AD25" s="614">
        <v>3858530</v>
      </c>
      <c r="AE25" s="614"/>
      <c r="AF25" s="614"/>
      <c r="AG25" s="614"/>
      <c r="AH25" s="614"/>
      <c r="AI25" s="614"/>
      <c r="AJ25" s="614"/>
      <c r="AK25" s="614"/>
      <c r="AL25" s="615">
        <v>99.8</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129</v>
      </c>
      <c r="BH25" s="611"/>
      <c r="BI25" s="611"/>
      <c r="BJ25" s="611"/>
      <c r="BK25" s="611"/>
      <c r="BL25" s="611"/>
      <c r="BM25" s="611"/>
      <c r="BN25" s="612"/>
      <c r="BO25" s="613" t="s">
        <v>129</v>
      </c>
      <c r="BP25" s="613"/>
      <c r="BQ25" s="613"/>
      <c r="BR25" s="613"/>
      <c r="BS25" s="614" t="s">
        <v>238</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1017701</v>
      </c>
      <c r="CS25" s="631"/>
      <c r="CT25" s="631"/>
      <c r="CU25" s="631"/>
      <c r="CV25" s="631"/>
      <c r="CW25" s="631"/>
      <c r="CX25" s="631"/>
      <c r="CY25" s="632"/>
      <c r="CZ25" s="615">
        <v>15.3</v>
      </c>
      <c r="DA25" s="643"/>
      <c r="DB25" s="643"/>
      <c r="DC25" s="645"/>
      <c r="DD25" s="619">
        <v>957673</v>
      </c>
      <c r="DE25" s="631"/>
      <c r="DF25" s="631"/>
      <c r="DG25" s="631"/>
      <c r="DH25" s="631"/>
      <c r="DI25" s="631"/>
      <c r="DJ25" s="631"/>
      <c r="DK25" s="632"/>
      <c r="DL25" s="619">
        <v>953189</v>
      </c>
      <c r="DM25" s="631"/>
      <c r="DN25" s="631"/>
      <c r="DO25" s="631"/>
      <c r="DP25" s="631"/>
      <c r="DQ25" s="631"/>
      <c r="DR25" s="631"/>
      <c r="DS25" s="631"/>
      <c r="DT25" s="631"/>
      <c r="DU25" s="631"/>
      <c r="DV25" s="632"/>
      <c r="DW25" s="615">
        <v>24.4</v>
      </c>
      <c r="DX25" s="643"/>
      <c r="DY25" s="643"/>
      <c r="DZ25" s="643"/>
      <c r="EA25" s="643"/>
      <c r="EB25" s="643"/>
      <c r="EC25" s="644"/>
    </row>
    <row r="26" spans="2:133" ht="11.25" customHeight="1" x14ac:dyDescent="0.15">
      <c r="B26" s="607" t="s">
        <v>299</v>
      </c>
      <c r="C26" s="608"/>
      <c r="D26" s="608"/>
      <c r="E26" s="608"/>
      <c r="F26" s="608"/>
      <c r="G26" s="608"/>
      <c r="H26" s="608"/>
      <c r="I26" s="608"/>
      <c r="J26" s="608"/>
      <c r="K26" s="608"/>
      <c r="L26" s="608"/>
      <c r="M26" s="608"/>
      <c r="N26" s="608"/>
      <c r="O26" s="608"/>
      <c r="P26" s="608"/>
      <c r="Q26" s="609"/>
      <c r="R26" s="610">
        <v>1868</v>
      </c>
      <c r="S26" s="611"/>
      <c r="T26" s="611"/>
      <c r="U26" s="611"/>
      <c r="V26" s="611"/>
      <c r="W26" s="611"/>
      <c r="X26" s="611"/>
      <c r="Y26" s="612"/>
      <c r="Z26" s="613">
        <v>0</v>
      </c>
      <c r="AA26" s="613"/>
      <c r="AB26" s="613"/>
      <c r="AC26" s="613"/>
      <c r="AD26" s="614">
        <v>1868</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175</v>
      </c>
      <c r="BH26" s="611"/>
      <c r="BI26" s="611"/>
      <c r="BJ26" s="611"/>
      <c r="BK26" s="611"/>
      <c r="BL26" s="611"/>
      <c r="BM26" s="611"/>
      <c r="BN26" s="612"/>
      <c r="BO26" s="613" t="s">
        <v>175</v>
      </c>
      <c r="BP26" s="613"/>
      <c r="BQ26" s="613"/>
      <c r="BR26" s="613"/>
      <c r="BS26" s="614" t="s">
        <v>238</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607134</v>
      </c>
      <c r="CS26" s="611"/>
      <c r="CT26" s="611"/>
      <c r="CU26" s="611"/>
      <c r="CV26" s="611"/>
      <c r="CW26" s="611"/>
      <c r="CX26" s="611"/>
      <c r="CY26" s="612"/>
      <c r="CZ26" s="615">
        <v>9.1</v>
      </c>
      <c r="DA26" s="643"/>
      <c r="DB26" s="643"/>
      <c r="DC26" s="645"/>
      <c r="DD26" s="619">
        <v>571851</v>
      </c>
      <c r="DE26" s="611"/>
      <c r="DF26" s="611"/>
      <c r="DG26" s="611"/>
      <c r="DH26" s="611"/>
      <c r="DI26" s="611"/>
      <c r="DJ26" s="611"/>
      <c r="DK26" s="612"/>
      <c r="DL26" s="619" t="s">
        <v>238</v>
      </c>
      <c r="DM26" s="611"/>
      <c r="DN26" s="611"/>
      <c r="DO26" s="611"/>
      <c r="DP26" s="611"/>
      <c r="DQ26" s="611"/>
      <c r="DR26" s="611"/>
      <c r="DS26" s="611"/>
      <c r="DT26" s="611"/>
      <c r="DU26" s="611"/>
      <c r="DV26" s="612"/>
      <c r="DW26" s="615" t="s">
        <v>238</v>
      </c>
      <c r="DX26" s="643"/>
      <c r="DY26" s="643"/>
      <c r="DZ26" s="643"/>
      <c r="EA26" s="643"/>
      <c r="EB26" s="643"/>
      <c r="EC26" s="644"/>
    </row>
    <row r="27" spans="2:133" ht="11.25" customHeight="1" x14ac:dyDescent="0.15">
      <c r="B27" s="607" t="s">
        <v>302</v>
      </c>
      <c r="C27" s="608"/>
      <c r="D27" s="608"/>
      <c r="E27" s="608"/>
      <c r="F27" s="608"/>
      <c r="G27" s="608"/>
      <c r="H27" s="608"/>
      <c r="I27" s="608"/>
      <c r="J27" s="608"/>
      <c r="K27" s="608"/>
      <c r="L27" s="608"/>
      <c r="M27" s="608"/>
      <c r="N27" s="608"/>
      <c r="O27" s="608"/>
      <c r="P27" s="608"/>
      <c r="Q27" s="609"/>
      <c r="R27" s="610">
        <v>152</v>
      </c>
      <c r="S27" s="611"/>
      <c r="T27" s="611"/>
      <c r="U27" s="611"/>
      <c r="V27" s="611"/>
      <c r="W27" s="611"/>
      <c r="X27" s="611"/>
      <c r="Y27" s="612"/>
      <c r="Z27" s="613">
        <v>0</v>
      </c>
      <c r="AA27" s="613"/>
      <c r="AB27" s="613"/>
      <c r="AC27" s="613"/>
      <c r="AD27" s="614" t="s">
        <v>175</v>
      </c>
      <c r="AE27" s="614"/>
      <c r="AF27" s="614"/>
      <c r="AG27" s="614"/>
      <c r="AH27" s="614"/>
      <c r="AI27" s="614"/>
      <c r="AJ27" s="614"/>
      <c r="AK27" s="614"/>
      <c r="AL27" s="615" t="s">
        <v>129</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1254147</v>
      </c>
      <c r="BH27" s="611"/>
      <c r="BI27" s="611"/>
      <c r="BJ27" s="611"/>
      <c r="BK27" s="611"/>
      <c r="BL27" s="611"/>
      <c r="BM27" s="611"/>
      <c r="BN27" s="612"/>
      <c r="BO27" s="613">
        <v>100</v>
      </c>
      <c r="BP27" s="613"/>
      <c r="BQ27" s="613"/>
      <c r="BR27" s="613"/>
      <c r="BS27" s="614">
        <v>5054</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747526</v>
      </c>
      <c r="CS27" s="631"/>
      <c r="CT27" s="631"/>
      <c r="CU27" s="631"/>
      <c r="CV27" s="631"/>
      <c r="CW27" s="631"/>
      <c r="CX27" s="631"/>
      <c r="CY27" s="632"/>
      <c r="CZ27" s="615">
        <v>11.3</v>
      </c>
      <c r="DA27" s="643"/>
      <c r="DB27" s="643"/>
      <c r="DC27" s="645"/>
      <c r="DD27" s="619">
        <v>188515</v>
      </c>
      <c r="DE27" s="631"/>
      <c r="DF27" s="631"/>
      <c r="DG27" s="631"/>
      <c r="DH27" s="631"/>
      <c r="DI27" s="631"/>
      <c r="DJ27" s="631"/>
      <c r="DK27" s="632"/>
      <c r="DL27" s="619">
        <v>188169</v>
      </c>
      <c r="DM27" s="631"/>
      <c r="DN27" s="631"/>
      <c r="DO27" s="631"/>
      <c r="DP27" s="631"/>
      <c r="DQ27" s="631"/>
      <c r="DR27" s="631"/>
      <c r="DS27" s="631"/>
      <c r="DT27" s="631"/>
      <c r="DU27" s="631"/>
      <c r="DV27" s="632"/>
      <c r="DW27" s="615">
        <v>4.8</v>
      </c>
      <c r="DX27" s="643"/>
      <c r="DY27" s="643"/>
      <c r="DZ27" s="643"/>
      <c r="EA27" s="643"/>
      <c r="EB27" s="643"/>
      <c r="EC27" s="644"/>
    </row>
    <row r="28" spans="2:133" ht="11.25" customHeight="1" x14ac:dyDescent="0.15">
      <c r="B28" s="607" t="s">
        <v>305</v>
      </c>
      <c r="C28" s="608"/>
      <c r="D28" s="608"/>
      <c r="E28" s="608"/>
      <c r="F28" s="608"/>
      <c r="G28" s="608"/>
      <c r="H28" s="608"/>
      <c r="I28" s="608"/>
      <c r="J28" s="608"/>
      <c r="K28" s="608"/>
      <c r="L28" s="608"/>
      <c r="M28" s="608"/>
      <c r="N28" s="608"/>
      <c r="O28" s="608"/>
      <c r="P28" s="608"/>
      <c r="Q28" s="609"/>
      <c r="R28" s="610">
        <v>37469</v>
      </c>
      <c r="S28" s="611"/>
      <c r="T28" s="611"/>
      <c r="U28" s="611"/>
      <c r="V28" s="611"/>
      <c r="W28" s="611"/>
      <c r="X28" s="611"/>
      <c r="Y28" s="612"/>
      <c r="Z28" s="613">
        <v>0.5</v>
      </c>
      <c r="AA28" s="613"/>
      <c r="AB28" s="613"/>
      <c r="AC28" s="613"/>
      <c r="AD28" s="614">
        <v>1985</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601061</v>
      </c>
      <c r="CS28" s="611"/>
      <c r="CT28" s="611"/>
      <c r="CU28" s="611"/>
      <c r="CV28" s="611"/>
      <c r="CW28" s="611"/>
      <c r="CX28" s="611"/>
      <c r="CY28" s="612"/>
      <c r="CZ28" s="615">
        <v>9.1</v>
      </c>
      <c r="DA28" s="643"/>
      <c r="DB28" s="643"/>
      <c r="DC28" s="645"/>
      <c r="DD28" s="619">
        <v>595168</v>
      </c>
      <c r="DE28" s="611"/>
      <c r="DF28" s="611"/>
      <c r="DG28" s="611"/>
      <c r="DH28" s="611"/>
      <c r="DI28" s="611"/>
      <c r="DJ28" s="611"/>
      <c r="DK28" s="612"/>
      <c r="DL28" s="619">
        <v>595168</v>
      </c>
      <c r="DM28" s="611"/>
      <c r="DN28" s="611"/>
      <c r="DO28" s="611"/>
      <c r="DP28" s="611"/>
      <c r="DQ28" s="611"/>
      <c r="DR28" s="611"/>
      <c r="DS28" s="611"/>
      <c r="DT28" s="611"/>
      <c r="DU28" s="611"/>
      <c r="DV28" s="612"/>
      <c r="DW28" s="615">
        <v>15.2</v>
      </c>
      <c r="DX28" s="643"/>
      <c r="DY28" s="643"/>
      <c r="DZ28" s="643"/>
      <c r="EA28" s="643"/>
      <c r="EB28" s="643"/>
      <c r="EC28" s="644"/>
    </row>
    <row r="29" spans="2:133" ht="11.25" customHeight="1" x14ac:dyDescent="0.15">
      <c r="B29" s="607" t="s">
        <v>307</v>
      </c>
      <c r="C29" s="608"/>
      <c r="D29" s="608"/>
      <c r="E29" s="608"/>
      <c r="F29" s="608"/>
      <c r="G29" s="608"/>
      <c r="H29" s="608"/>
      <c r="I29" s="608"/>
      <c r="J29" s="608"/>
      <c r="K29" s="608"/>
      <c r="L29" s="608"/>
      <c r="M29" s="608"/>
      <c r="N29" s="608"/>
      <c r="O29" s="608"/>
      <c r="P29" s="608"/>
      <c r="Q29" s="609"/>
      <c r="R29" s="610">
        <v>33215</v>
      </c>
      <c r="S29" s="611"/>
      <c r="T29" s="611"/>
      <c r="U29" s="611"/>
      <c r="V29" s="611"/>
      <c r="W29" s="611"/>
      <c r="X29" s="611"/>
      <c r="Y29" s="612"/>
      <c r="Z29" s="613">
        <v>0.5</v>
      </c>
      <c r="AA29" s="613"/>
      <c r="AB29" s="613"/>
      <c r="AC29" s="613"/>
      <c r="AD29" s="614" t="s">
        <v>175</v>
      </c>
      <c r="AE29" s="614"/>
      <c r="AF29" s="614"/>
      <c r="AG29" s="614"/>
      <c r="AH29" s="614"/>
      <c r="AI29" s="614"/>
      <c r="AJ29" s="614"/>
      <c r="AK29" s="614"/>
      <c r="AL29" s="615" t="s">
        <v>129</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601061</v>
      </c>
      <c r="CS29" s="631"/>
      <c r="CT29" s="631"/>
      <c r="CU29" s="631"/>
      <c r="CV29" s="631"/>
      <c r="CW29" s="631"/>
      <c r="CX29" s="631"/>
      <c r="CY29" s="632"/>
      <c r="CZ29" s="615">
        <v>9.1</v>
      </c>
      <c r="DA29" s="643"/>
      <c r="DB29" s="643"/>
      <c r="DC29" s="645"/>
      <c r="DD29" s="619">
        <v>595168</v>
      </c>
      <c r="DE29" s="631"/>
      <c r="DF29" s="631"/>
      <c r="DG29" s="631"/>
      <c r="DH29" s="631"/>
      <c r="DI29" s="631"/>
      <c r="DJ29" s="631"/>
      <c r="DK29" s="632"/>
      <c r="DL29" s="619">
        <v>595168</v>
      </c>
      <c r="DM29" s="631"/>
      <c r="DN29" s="631"/>
      <c r="DO29" s="631"/>
      <c r="DP29" s="631"/>
      <c r="DQ29" s="631"/>
      <c r="DR29" s="631"/>
      <c r="DS29" s="631"/>
      <c r="DT29" s="631"/>
      <c r="DU29" s="631"/>
      <c r="DV29" s="632"/>
      <c r="DW29" s="615">
        <v>15.2</v>
      </c>
      <c r="DX29" s="643"/>
      <c r="DY29" s="643"/>
      <c r="DZ29" s="643"/>
      <c r="EA29" s="643"/>
      <c r="EB29" s="643"/>
      <c r="EC29" s="644"/>
    </row>
    <row r="30" spans="2:133" ht="11.25" customHeight="1" x14ac:dyDescent="0.15">
      <c r="B30" s="607" t="s">
        <v>310</v>
      </c>
      <c r="C30" s="608"/>
      <c r="D30" s="608"/>
      <c r="E30" s="608"/>
      <c r="F30" s="608"/>
      <c r="G30" s="608"/>
      <c r="H30" s="608"/>
      <c r="I30" s="608"/>
      <c r="J30" s="608"/>
      <c r="K30" s="608"/>
      <c r="L30" s="608"/>
      <c r="M30" s="608"/>
      <c r="N30" s="608"/>
      <c r="O30" s="608"/>
      <c r="P30" s="608"/>
      <c r="Q30" s="609"/>
      <c r="R30" s="610">
        <v>974742</v>
      </c>
      <c r="S30" s="611"/>
      <c r="T30" s="611"/>
      <c r="U30" s="611"/>
      <c r="V30" s="611"/>
      <c r="W30" s="611"/>
      <c r="X30" s="611"/>
      <c r="Y30" s="612"/>
      <c r="Z30" s="613">
        <v>14</v>
      </c>
      <c r="AA30" s="613"/>
      <c r="AB30" s="613"/>
      <c r="AC30" s="613"/>
      <c r="AD30" s="614" t="s">
        <v>129</v>
      </c>
      <c r="AE30" s="614"/>
      <c r="AF30" s="614"/>
      <c r="AG30" s="614"/>
      <c r="AH30" s="614"/>
      <c r="AI30" s="614"/>
      <c r="AJ30" s="614"/>
      <c r="AK30" s="614"/>
      <c r="AL30" s="615" t="s">
        <v>129</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577604</v>
      </c>
      <c r="CS30" s="611"/>
      <c r="CT30" s="611"/>
      <c r="CU30" s="611"/>
      <c r="CV30" s="611"/>
      <c r="CW30" s="611"/>
      <c r="CX30" s="611"/>
      <c r="CY30" s="612"/>
      <c r="CZ30" s="615">
        <v>8.6999999999999993</v>
      </c>
      <c r="DA30" s="643"/>
      <c r="DB30" s="643"/>
      <c r="DC30" s="645"/>
      <c r="DD30" s="619">
        <v>571955</v>
      </c>
      <c r="DE30" s="611"/>
      <c r="DF30" s="611"/>
      <c r="DG30" s="611"/>
      <c r="DH30" s="611"/>
      <c r="DI30" s="611"/>
      <c r="DJ30" s="611"/>
      <c r="DK30" s="612"/>
      <c r="DL30" s="619">
        <v>571955</v>
      </c>
      <c r="DM30" s="611"/>
      <c r="DN30" s="611"/>
      <c r="DO30" s="611"/>
      <c r="DP30" s="611"/>
      <c r="DQ30" s="611"/>
      <c r="DR30" s="611"/>
      <c r="DS30" s="611"/>
      <c r="DT30" s="611"/>
      <c r="DU30" s="611"/>
      <c r="DV30" s="612"/>
      <c r="DW30" s="615">
        <v>14.6</v>
      </c>
      <c r="DX30" s="643"/>
      <c r="DY30" s="643"/>
      <c r="DZ30" s="643"/>
      <c r="EA30" s="643"/>
      <c r="EB30" s="643"/>
      <c r="EC30" s="644"/>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238</v>
      </c>
      <c r="S31" s="611"/>
      <c r="T31" s="611"/>
      <c r="U31" s="611"/>
      <c r="V31" s="611"/>
      <c r="W31" s="611"/>
      <c r="X31" s="611"/>
      <c r="Y31" s="612"/>
      <c r="Z31" s="613" t="s">
        <v>175</v>
      </c>
      <c r="AA31" s="613"/>
      <c r="AB31" s="613"/>
      <c r="AC31" s="613"/>
      <c r="AD31" s="614" t="s">
        <v>129</v>
      </c>
      <c r="AE31" s="614"/>
      <c r="AF31" s="614"/>
      <c r="AG31" s="614"/>
      <c r="AH31" s="614"/>
      <c r="AI31" s="614"/>
      <c r="AJ31" s="614"/>
      <c r="AK31" s="614"/>
      <c r="AL31" s="615" t="s">
        <v>238</v>
      </c>
      <c r="AM31" s="616"/>
      <c r="AN31" s="616"/>
      <c r="AO31" s="617"/>
      <c r="AP31" s="658" t="s">
        <v>315</v>
      </c>
      <c r="AQ31" s="659"/>
      <c r="AR31" s="659"/>
      <c r="AS31" s="659"/>
      <c r="AT31" s="664" t="s">
        <v>316</v>
      </c>
      <c r="AU31" s="212"/>
      <c r="AV31" s="212"/>
      <c r="AW31" s="212"/>
      <c r="AX31" s="596" t="s">
        <v>189</v>
      </c>
      <c r="AY31" s="597"/>
      <c r="AZ31" s="597"/>
      <c r="BA31" s="597"/>
      <c r="BB31" s="597"/>
      <c r="BC31" s="597"/>
      <c r="BD31" s="597"/>
      <c r="BE31" s="597"/>
      <c r="BF31" s="598"/>
      <c r="BG31" s="657">
        <v>99.3</v>
      </c>
      <c r="BH31" s="654"/>
      <c r="BI31" s="654"/>
      <c r="BJ31" s="654"/>
      <c r="BK31" s="654"/>
      <c r="BL31" s="654"/>
      <c r="BM31" s="605">
        <v>97.5</v>
      </c>
      <c r="BN31" s="654"/>
      <c r="BO31" s="654"/>
      <c r="BP31" s="654"/>
      <c r="BQ31" s="655"/>
      <c r="BR31" s="657">
        <v>99.5</v>
      </c>
      <c r="BS31" s="654"/>
      <c r="BT31" s="654"/>
      <c r="BU31" s="654"/>
      <c r="BV31" s="654"/>
      <c r="BW31" s="654"/>
      <c r="BX31" s="605">
        <v>97.5</v>
      </c>
      <c r="BY31" s="654"/>
      <c r="BZ31" s="654"/>
      <c r="CA31" s="654"/>
      <c r="CB31" s="655"/>
      <c r="CD31" s="650"/>
      <c r="CE31" s="651"/>
      <c r="CF31" s="607" t="s">
        <v>317</v>
      </c>
      <c r="CG31" s="608"/>
      <c r="CH31" s="608"/>
      <c r="CI31" s="608"/>
      <c r="CJ31" s="608"/>
      <c r="CK31" s="608"/>
      <c r="CL31" s="608"/>
      <c r="CM31" s="608"/>
      <c r="CN31" s="608"/>
      <c r="CO31" s="608"/>
      <c r="CP31" s="608"/>
      <c r="CQ31" s="609"/>
      <c r="CR31" s="610">
        <v>23457</v>
      </c>
      <c r="CS31" s="631"/>
      <c r="CT31" s="631"/>
      <c r="CU31" s="631"/>
      <c r="CV31" s="631"/>
      <c r="CW31" s="631"/>
      <c r="CX31" s="631"/>
      <c r="CY31" s="632"/>
      <c r="CZ31" s="615">
        <v>0.4</v>
      </c>
      <c r="DA31" s="643"/>
      <c r="DB31" s="643"/>
      <c r="DC31" s="645"/>
      <c r="DD31" s="619">
        <v>23213</v>
      </c>
      <c r="DE31" s="631"/>
      <c r="DF31" s="631"/>
      <c r="DG31" s="631"/>
      <c r="DH31" s="631"/>
      <c r="DI31" s="631"/>
      <c r="DJ31" s="631"/>
      <c r="DK31" s="632"/>
      <c r="DL31" s="619">
        <v>23213</v>
      </c>
      <c r="DM31" s="631"/>
      <c r="DN31" s="631"/>
      <c r="DO31" s="631"/>
      <c r="DP31" s="631"/>
      <c r="DQ31" s="631"/>
      <c r="DR31" s="631"/>
      <c r="DS31" s="631"/>
      <c r="DT31" s="631"/>
      <c r="DU31" s="631"/>
      <c r="DV31" s="632"/>
      <c r="DW31" s="615">
        <v>0.6</v>
      </c>
      <c r="DX31" s="643"/>
      <c r="DY31" s="643"/>
      <c r="DZ31" s="643"/>
      <c r="EA31" s="643"/>
      <c r="EB31" s="643"/>
      <c r="EC31" s="644"/>
    </row>
    <row r="32" spans="2:133" ht="11.25" customHeight="1" x14ac:dyDescent="0.15">
      <c r="B32" s="607" t="s">
        <v>318</v>
      </c>
      <c r="C32" s="608"/>
      <c r="D32" s="608"/>
      <c r="E32" s="608"/>
      <c r="F32" s="608"/>
      <c r="G32" s="608"/>
      <c r="H32" s="608"/>
      <c r="I32" s="608"/>
      <c r="J32" s="608"/>
      <c r="K32" s="608"/>
      <c r="L32" s="608"/>
      <c r="M32" s="608"/>
      <c r="N32" s="608"/>
      <c r="O32" s="608"/>
      <c r="P32" s="608"/>
      <c r="Q32" s="609"/>
      <c r="R32" s="610">
        <v>443608</v>
      </c>
      <c r="S32" s="611"/>
      <c r="T32" s="611"/>
      <c r="U32" s="611"/>
      <c r="V32" s="611"/>
      <c r="W32" s="611"/>
      <c r="X32" s="611"/>
      <c r="Y32" s="612"/>
      <c r="Z32" s="613">
        <v>6.4</v>
      </c>
      <c r="AA32" s="613"/>
      <c r="AB32" s="613"/>
      <c r="AC32" s="613"/>
      <c r="AD32" s="614" t="s">
        <v>129</v>
      </c>
      <c r="AE32" s="614"/>
      <c r="AF32" s="614"/>
      <c r="AG32" s="614"/>
      <c r="AH32" s="614"/>
      <c r="AI32" s="614"/>
      <c r="AJ32" s="614"/>
      <c r="AK32" s="614"/>
      <c r="AL32" s="615" t="s">
        <v>129</v>
      </c>
      <c r="AM32" s="616"/>
      <c r="AN32" s="616"/>
      <c r="AO32" s="617"/>
      <c r="AP32" s="660"/>
      <c r="AQ32" s="661"/>
      <c r="AR32" s="661"/>
      <c r="AS32" s="661"/>
      <c r="AT32" s="665"/>
      <c r="AU32" s="208" t="s">
        <v>319</v>
      </c>
      <c r="AX32" s="607" t="s">
        <v>320</v>
      </c>
      <c r="AY32" s="608"/>
      <c r="AZ32" s="608"/>
      <c r="BA32" s="608"/>
      <c r="BB32" s="608"/>
      <c r="BC32" s="608"/>
      <c r="BD32" s="608"/>
      <c r="BE32" s="608"/>
      <c r="BF32" s="609"/>
      <c r="BG32" s="667">
        <v>99.6</v>
      </c>
      <c r="BH32" s="631"/>
      <c r="BI32" s="631"/>
      <c r="BJ32" s="631"/>
      <c r="BK32" s="631"/>
      <c r="BL32" s="631"/>
      <c r="BM32" s="616">
        <v>98.5</v>
      </c>
      <c r="BN32" s="631"/>
      <c r="BO32" s="631"/>
      <c r="BP32" s="631"/>
      <c r="BQ32" s="656"/>
      <c r="BR32" s="667">
        <v>99.6</v>
      </c>
      <c r="BS32" s="631"/>
      <c r="BT32" s="631"/>
      <c r="BU32" s="631"/>
      <c r="BV32" s="631"/>
      <c r="BW32" s="631"/>
      <c r="BX32" s="616">
        <v>98.4</v>
      </c>
      <c r="BY32" s="631"/>
      <c r="BZ32" s="631"/>
      <c r="CA32" s="631"/>
      <c r="CB32" s="656"/>
      <c r="CD32" s="652"/>
      <c r="CE32" s="653"/>
      <c r="CF32" s="607" t="s">
        <v>321</v>
      </c>
      <c r="CG32" s="608"/>
      <c r="CH32" s="608"/>
      <c r="CI32" s="608"/>
      <c r="CJ32" s="608"/>
      <c r="CK32" s="608"/>
      <c r="CL32" s="608"/>
      <c r="CM32" s="608"/>
      <c r="CN32" s="608"/>
      <c r="CO32" s="608"/>
      <c r="CP32" s="608"/>
      <c r="CQ32" s="609"/>
      <c r="CR32" s="610" t="s">
        <v>129</v>
      </c>
      <c r="CS32" s="611"/>
      <c r="CT32" s="611"/>
      <c r="CU32" s="611"/>
      <c r="CV32" s="611"/>
      <c r="CW32" s="611"/>
      <c r="CX32" s="611"/>
      <c r="CY32" s="612"/>
      <c r="CZ32" s="615" t="s">
        <v>175</v>
      </c>
      <c r="DA32" s="643"/>
      <c r="DB32" s="643"/>
      <c r="DC32" s="645"/>
      <c r="DD32" s="619" t="s">
        <v>175</v>
      </c>
      <c r="DE32" s="611"/>
      <c r="DF32" s="611"/>
      <c r="DG32" s="611"/>
      <c r="DH32" s="611"/>
      <c r="DI32" s="611"/>
      <c r="DJ32" s="611"/>
      <c r="DK32" s="612"/>
      <c r="DL32" s="619" t="s">
        <v>175</v>
      </c>
      <c r="DM32" s="611"/>
      <c r="DN32" s="611"/>
      <c r="DO32" s="611"/>
      <c r="DP32" s="611"/>
      <c r="DQ32" s="611"/>
      <c r="DR32" s="611"/>
      <c r="DS32" s="611"/>
      <c r="DT32" s="611"/>
      <c r="DU32" s="611"/>
      <c r="DV32" s="612"/>
      <c r="DW32" s="615" t="s">
        <v>129</v>
      </c>
      <c r="DX32" s="643"/>
      <c r="DY32" s="643"/>
      <c r="DZ32" s="643"/>
      <c r="EA32" s="643"/>
      <c r="EB32" s="643"/>
      <c r="EC32" s="644"/>
    </row>
    <row r="33" spans="2:133" ht="11.25" customHeight="1" x14ac:dyDescent="0.15">
      <c r="B33" s="607" t="s">
        <v>322</v>
      </c>
      <c r="C33" s="608"/>
      <c r="D33" s="608"/>
      <c r="E33" s="608"/>
      <c r="F33" s="608"/>
      <c r="G33" s="608"/>
      <c r="H33" s="608"/>
      <c r="I33" s="608"/>
      <c r="J33" s="608"/>
      <c r="K33" s="608"/>
      <c r="L33" s="608"/>
      <c r="M33" s="608"/>
      <c r="N33" s="608"/>
      <c r="O33" s="608"/>
      <c r="P33" s="608"/>
      <c r="Q33" s="609"/>
      <c r="R33" s="610">
        <v>7067</v>
      </c>
      <c r="S33" s="611"/>
      <c r="T33" s="611"/>
      <c r="U33" s="611"/>
      <c r="V33" s="611"/>
      <c r="W33" s="611"/>
      <c r="X33" s="611"/>
      <c r="Y33" s="612"/>
      <c r="Z33" s="613">
        <v>0.1</v>
      </c>
      <c r="AA33" s="613"/>
      <c r="AB33" s="613"/>
      <c r="AC33" s="613"/>
      <c r="AD33" s="614">
        <v>1943</v>
      </c>
      <c r="AE33" s="614"/>
      <c r="AF33" s="614"/>
      <c r="AG33" s="614"/>
      <c r="AH33" s="614"/>
      <c r="AI33" s="614"/>
      <c r="AJ33" s="614"/>
      <c r="AK33" s="614"/>
      <c r="AL33" s="615">
        <v>0.1</v>
      </c>
      <c r="AM33" s="616"/>
      <c r="AN33" s="616"/>
      <c r="AO33" s="617"/>
      <c r="AP33" s="662"/>
      <c r="AQ33" s="663"/>
      <c r="AR33" s="663"/>
      <c r="AS33" s="663"/>
      <c r="AT33" s="666"/>
      <c r="AU33" s="213"/>
      <c r="AV33" s="213"/>
      <c r="AW33" s="213"/>
      <c r="AX33" s="633" t="s">
        <v>323</v>
      </c>
      <c r="AY33" s="634"/>
      <c r="AZ33" s="634"/>
      <c r="BA33" s="634"/>
      <c r="BB33" s="634"/>
      <c r="BC33" s="634"/>
      <c r="BD33" s="634"/>
      <c r="BE33" s="634"/>
      <c r="BF33" s="635"/>
      <c r="BG33" s="668">
        <v>99</v>
      </c>
      <c r="BH33" s="669"/>
      <c r="BI33" s="669"/>
      <c r="BJ33" s="669"/>
      <c r="BK33" s="669"/>
      <c r="BL33" s="669"/>
      <c r="BM33" s="670">
        <v>96</v>
      </c>
      <c r="BN33" s="669"/>
      <c r="BO33" s="669"/>
      <c r="BP33" s="669"/>
      <c r="BQ33" s="671"/>
      <c r="BR33" s="668">
        <v>99.3</v>
      </c>
      <c r="BS33" s="669"/>
      <c r="BT33" s="669"/>
      <c r="BU33" s="669"/>
      <c r="BV33" s="669"/>
      <c r="BW33" s="669"/>
      <c r="BX33" s="670">
        <v>96.1</v>
      </c>
      <c r="BY33" s="669"/>
      <c r="BZ33" s="669"/>
      <c r="CA33" s="669"/>
      <c r="CB33" s="671"/>
      <c r="CD33" s="607" t="s">
        <v>324</v>
      </c>
      <c r="CE33" s="608"/>
      <c r="CF33" s="608"/>
      <c r="CG33" s="608"/>
      <c r="CH33" s="608"/>
      <c r="CI33" s="608"/>
      <c r="CJ33" s="608"/>
      <c r="CK33" s="608"/>
      <c r="CL33" s="608"/>
      <c r="CM33" s="608"/>
      <c r="CN33" s="608"/>
      <c r="CO33" s="608"/>
      <c r="CP33" s="608"/>
      <c r="CQ33" s="609"/>
      <c r="CR33" s="610">
        <v>4074382</v>
      </c>
      <c r="CS33" s="631"/>
      <c r="CT33" s="631"/>
      <c r="CU33" s="631"/>
      <c r="CV33" s="631"/>
      <c r="CW33" s="631"/>
      <c r="CX33" s="631"/>
      <c r="CY33" s="632"/>
      <c r="CZ33" s="615">
        <v>61.4</v>
      </c>
      <c r="DA33" s="643"/>
      <c r="DB33" s="643"/>
      <c r="DC33" s="645"/>
      <c r="DD33" s="619">
        <v>2426965</v>
      </c>
      <c r="DE33" s="631"/>
      <c r="DF33" s="631"/>
      <c r="DG33" s="631"/>
      <c r="DH33" s="631"/>
      <c r="DI33" s="631"/>
      <c r="DJ33" s="631"/>
      <c r="DK33" s="632"/>
      <c r="DL33" s="619">
        <v>1618037</v>
      </c>
      <c r="DM33" s="631"/>
      <c r="DN33" s="631"/>
      <c r="DO33" s="631"/>
      <c r="DP33" s="631"/>
      <c r="DQ33" s="631"/>
      <c r="DR33" s="631"/>
      <c r="DS33" s="631"/>
      <c r="DT33" s="631"/>
      <c r="DU33" s="631"/>
      <c r="DV33" s="632"/>
      <c r="DW33" s="615">
        <v>41.4</v>
      </c>
      <c r="DX33" s="643"/>
      <c r="DY33" s="643"/>
      <c r="DZ33" s="643"/>
      <c r="EA33" s="643"/>
      <c r="EB33" s="643"/>
      <c r="EC33" s="644"/>
    </row>
    <row r="34" spans="2:133" ht="11.25" customHeight="1" x14ac:dyDescent="0.15">
      <c r="B34" s="607" t="s">
        <v>325</v>
      </c>
      <c r="C34" s="608"/>
      <c r="D34" s="608"/>
      <c r="E34" s="608"/>
      <c r="F34" s="608"/>
      <c r="G34" s="608"/>
      <c r="H34" s="608"/>
      <c r="I34" s="608"/>
      <c r="J34" s="608"/>
      <c r="K34" s="608"/>
      <c r="L34" s="608"/>
      <c r="M34" s="608"/>
      <c r="N34" s="608"/>
      <c r="O34" s="608"/>
      <c r="P34" s="608"/>
      <c r="Q34" s="609"/>
      <c r="R34" s="610">
        <v>545242</v>
      </c>
      <c r="S34" s="611"/>
      <c r="T34" s="611"/>
      <c r="U34" s="611"/>
      <c r="V34" s="611"/>
      <c r="W34" s="611"/>
      <c r="X34" s="611"/>
      <c r="Y34" s="612"/>
      <c r="Z34" s="613">
        <v>7.8</v>
      </c>
      <c r="AA34" s="613"/>
      <c r="AB34" s="613"/>
      <c r="AC34" s="613"/>
      <c r="AD34" s="614" t="s">
        <v>175</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1050617</v>
      </c>
      <c r="CS34" s="611"/>
      <c r="CT34" s="611"/>
      <c r="CU34" s="611"/>
      <c r="CV34" s="611"/>
      <c r="CW34" s="611"/>
      <c r="CX34" s="611"/>
      <c r="CY34" s="612"/>
      <c r="CZ34" s="615">
        <v>15.8</v>
      </c>
      <c r="DA34" s="643"/>
      <c r="DB34" s="643"/>
      <c r="DC34" s="645"/>
      <c r="DD34" s="619">
        <v>556926</v>
      </c>
      <c r="DE34" s="611"/>
      <c r="DF34" s="611"/>
      <c r="DG34" s="611"/>
      <c r="DH34" s="611"/>
      <c r="DI34" s="611"/>
      <c r="DJ34" s="611"/>
      <c r="DK34" s="612"/>
      <c r="DL34" s="619">
        <v>480700</v>
      </c>
      <c r="DM34" s="611"/>
      <c r="DN34" s="611"/>
      <c r="DO34" s="611"/>
      <c r="DP34" s="611"/>
      <c r="DQ34" s="611"/>
      <c r="DR34" s="611"/>
      <c r="DS34" s="611"/>
      <c r="DT34" s="611"/>
      <c r="DU34" s="611"/>
      <c r="DV34" s="612"/>
      <c r="DW34" s="615">
        <v>12.3</v>
      </c>
      <c r="DX34" s="643"/>
      <c r="DY34" s="643"/>
      <c r="DZ34" s="643"/>
      <c r="EA34" s="643"/>
      <c r="EB34" s="643"/>
      <c r="EC34" s="644"/>
    </row>
    <row r="35" spans="2:133" ht="11.25" customHeight="1" x14ac:dyDescent="0.15">
      <c r="B35" s="607" t="s">
        <v>327</v>
      </c>
      <c r="C35" s="608"/>
      <c r="D35" s="608"/>
      <c r="E35" s="608"/>
      <c r="F35" s="608"/>
      <c r="G35" s="608"/>
      <c r="H35" s="608"/>
      <c r="I35" s="608"/>
      <c r="J35" s="608"/>
      <c r="K35" s="608"/>
      <c r="L35" s="608"/>
      <c r="M35" s="608"/>
      <c r="N35" s="608"/>
      <c r="O35" s="608"/>
      <c r="P35" s="608"/>
      <c r="Q35" s="609"/>
      <c r="R35" s="610">
        <v>447072</v>
      </c>
      <c r="S35" s="611"/>
      <c r="T35" s="611"/>
      <c r="U35" s="611"/>
      <c r="V35" s="611"/>
      <c r="W35" s="611"/>
      <c r="X35" s="611"/>
      <c r="Y35" s="612"/>
      <c r="Z35" s="613">
        <v>6.4</v>
      </c>
      <c r="AA35" s="613"/>
      <c r="AB35" s="613"/>
      <c r="AC35" s="613"/>
      <c r="AD35" s="614" t="s">
        <v>238</v>
      </c>
      <c r="AE35" s="614"/>
      <c r="AF35" s="614"/>
      <c r="AG35" s="614"/>
      <c r="AH35" s="614"/>
      <c r="AI35" s="614"/>
      <c r="AJ35" s="614"/>
      <c r="AK35" s="614"/>
      <c r="AL35" s="615" t="s">
        <v>129</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120582</v>
      </c>
      <c r="CS35" s="631"/>
      <c r="CT35" s="631"/>
      <c r="CU35" s="631"/>
      <c r="CV35" s="631"/>
      <c r="CW35" s="631"/>
      <c r="CX35" s="631"/>
      <c r="CY35" s="632"/>
      <c r="CZ35" s="615">
        <v>1.8</v>
      </c>
      <c r="DA35" s="643"/>
      <c r="DB35" s="643"/>
      <c r="DC35" s="645"/>
      <c r="DD35" s="619">
        <v>92344</v>
      </c>
      <c r="DE35" s="631"/>
      <c r="DF35" s="631"/>
      <c r="DG35" s="631"/>
      <c r="DH35" s="631"/>
      <c r="DI35" s="631"/>
      <c r="DJ35" s="631"/>
      <c r="DK35" s="632"/>
      <c r="DL35" s="619">
        <v>92284</v>
      </c>
      <c r="DM35" s="631"/>
      <c r="DN35" s="631"/>
      <c r="DO35" s="631"/>
      <c r="DP35" s="631"/>
      <c r="DQ35" s="631"/>
      <c r="DR35" s="631"/>
      <c r="DS35" s="631"/>
      <c r="DT35" s="631"/>
      <c r="DU35" s="631"/>
      <c r="DV35" s="632"/>
      <c r="DW35" s="615">
        <v>2.4</v>
      </c>
      <c r="DX35" s="643"/>
      <c r="DY35" s="643"/>
      <c r="DZ35" s="643"/>
      <c r="EA35" s="643"/>
      <c r="EB35" s="643"/>
      <c r="EC35" s="644"/>
    </row>
    <row r="36" spans="2:133" ht="11.25" customHeight="1" x14ac:dyDescent="0.15">
      <c r="B36" s="607" t="s">
        <v>331</v>
      </c>
      <c r="C36" s="608"/>
      <c r="D36" s="608"/>
      <c r="E36" s="608"/>
      <c r="F36" s="608"/>
      <c r="G36" s="608"/>
      <c r="H36" s="608"/>
      <c r="I36" s="608"/>
      <c r="J36" s="608"/>
      <c r="K36" s="608"/>
      <c r="L36" s="608"/>
      <c r="M36" s="608"/>
      <c r="N36" s="608"/>
      <c r="O36" s="608"/>
      <c r="P36" s="608"/>
      <c r="Q36" s="609"/>
      <c r="R36" s="610">
        <v>230991</v>
      </c>
      <c r="S36" s="611"/>
      <c r="T36" s="611"/>
      <c r="U36" s="611"/>
      <c r="V36" s="611"/>
      <c r="W36" s="611"/>
      <c r="X36" s="611"/>
      <c r="Y36" s="612"/>
      <c r="Z36" s="613">
        <v>3.3</v>
      </c>
      <c r="AA36" s="613"/>
      <c r="AB36" s="613"/>
      <c r="AC36" s="613"/>
      <c r="AD36" s="614" t="s">
        <v>175</v>
      </c>
      <c r="AE36" s="614"/>
      <c r="AF36" s="614"/>
      <c r="AG36" s="614"/>
      <c r="AH36" s="614"/>
      <c r="AI36" s="614"/>
      <c r="AJ36" s="614"/>
      <c r="AK36" s="614"/>
      <c r="AL36" s="615" t="s">
        <v>129</v>
      </c>
      <c r="AM36" s="616"/>
      <c r="AN36" s="616"/>
      <c r="AO36" s="617"/>
      <c r="AP36" s="218"/>
      <c r="AQ36" s="676" t="s">
        <v>332</v>
      </c>
      <c r="AR36" s="677"/>
      <c r="AS36" s="677"/>
      <c r="AT36" s="677"/>
      <c r="AU36" s="677"/>
      <c r="AV36" s="677"/>
      <c r="AW36" s="677"/>
      <c r="AX36" s="677"/>
      <c r="AY36" s="678"/>
      <c r="AZ36" s="599">
        <v>723616</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21233</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1373035</v>
      </c>
      <c r="CS36" s="611"/>
      <c r="CT36" s="611"/>
      <c r="CU36" s="611"/>
      <c r="CV36" s="611"/>
      <c r="CW36" s="611"/>
      <c r="CX36" s="611"/>
      <c r="CY36" s="612"/>
      <c r="CZ36" s="615">
        <v>20.7</v>
      </c>
      <c r="DA36" s="643"/>
      <c r="DB36" s="643"/>
      <c r="DC36" s="645"/>
      <c r="DD36" s="619">
        <v>960943</v>
      </c>
      <c r="DE36" s="611"/>
      <c r="DF36" s="611"/>
      <c r="DG36" s="611"/>
      <c r="DH36" s="611"/>
      <c r="DI36" s="611"/>
      <c r="DJ36" s="611"/>
      <c r="DK36" s="612"/>
      <c r="DL36" s="619">
        <v>618398</v>
      </c>
      <c r="DM36" s="611"/>
      <c r="DN36" s="611"/>
      <c r="DO36" s="611"/>
      <c r="DP36" s="611"/>
      <c r="DQ36" s="611"/>
      <c r="DR36" s="611"/>
      <c r="DS36" s="611"/>
      <c r="DT36" s="611"/>
      <c r="DU36" s="611"/>
      <c r="DV36" s="612"/>
      <c r="DW36" s="615">
        <v>15.8</v>
      </c>
      <c r="DX36" s="643"/>
      <c r="DY36" s="643"/>
      <c r="DZ36" s="643"/>
      <c r="EA36" s="643"/>
      <c r="EB36" s="643"/>
      <c r="EC36" s="644"/>
    </row>
    <row r="37" spans="2:133" ht="11.25" customHeight="1" x14ac:dyDescent="0.15">
      <c r="B37" s="607" t="s">
        <v>335</v>
      </c>
      <c r="C37" s="608"/>
      <c r="D37" s="608"/>
      <c r="E37" s="608"/>
      <c r="F37" s="608"/>
      <c r="G37" s="608"/>
      <c r="H37" s="608"/>
      <c r="I37" s="608"/>
      <c r="J37" s="608"/>
      <c r="K37" s="608"/>
      <c r="L37" s="608"/>
      <c r="M37" s="608"/>
      <c r="N37" s="608"/>
      <c r="O37" s="608"/>
      <c r="P37" s="608"/>
      <c r="Q37" s="609"/>
      <c r="R37" s="610">
        <v>106612</v>
      </c>
      <c r="S37" s="611"/>
      <c r="T37" s="611"/>
      <c r="U37" s="611"/>
      <c r="V37" s="611"/>
      <c r="W37" s="611"/>
      <c r="X37" s="611"/>
      <c r="Y37" s="612"/>
      <c r="Z37" s="613">
        <v>1.5</v>
      </c>
      <c r="AA37" s="613"/>
      <c r="AB37" s="613"/>
      <c r="AC37" s="613"/>
      <c r="AD37" s="614">
        <v>9</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168127</v>
      </c>
      <c r="BA37" s="611"/>
      <c r="BB37" s="611"/>
      <c r="BC37" s="611"/>
      <c r="BD37" s="631"/>
      <c r="BE37" s="631"/>
      <c r="BF37" s="656"/>
      <c r="BG37" s="607" t="s">
        <v>337</v>
      </c>
      <c r="BH37" s="608"/>
      <c r="BI37" s="608"/>
      <c r="BJ37" s="608"/>
      <c r="BK37" s="608"/>
      <c r="BL37" s="608"/>
      <c r="BM37" s="608"/>
      <c r="BN37" s="608"/>
      <c r="BO37" s="608"/>
      <c r="BP37" s="608"/>
      <c r="BQ37" s="608"/>
      <c r="BR37" s="608"/>
      <c r="BS37" s="608"/>
      <c r="BT37" s="608"/>
      <c r="BU37" s="609"/>
      <c r="BV37" s="610">
        <v>5548</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120222</v>
      </c>
      <c r="CS37" s="631"/>
      <c r="CT37" s="631"/>
      <c r="CU37" s="631"/>
      <c r="CV37" s="631"/>
      <c r="CW37" s="631"/>
      <c r="CX37" s="631"/>
      <c r="CY37" s="632"/>
      <c r="CZ37" s="615">
        <v>1.8</v>
      </c>
      <c r="DA37" s="643"/>
      <c r="DB37" s="643"/>
      <c r="DC37" s="645"/>
      <c r="DD37" s="619">
        <v>120222</v>
      </c>
      <c r="DE37" s="631"/>
      <c r="DF37" s="631"/>
      <c r="DG37" s="631"/>
      <c r="DH37" s="631"/>
      <c r="DI37" s="631"/>
      <c r="DJ37" s="631"/>
      <c r="DK37" s="632"/>
      <c r="DL37" s="619">
        <v>114701</v>
      </c>
      <c r="DM37" s="631"/>
      <c r="DN37" s="631"/>
      <c r="DO37" s="631"/>
      <c r="DP37" s="631"/>
      <c r="DQ37" s="631"/>
      <c r="DR37" s="631"/>
      <c r="DS37" s="631"/>
      <c r="DT37" s="631"/>
      <c r="DU37" s="631"/>
      <c r="DV37" s="632"/>
      <c r="DW37" s="615">
        <v>2.9</v>
      </c>
      <c r="DX37" s="643"/>
      <c r="DY37" s="643"/>
      <c r="DZ37" s="643"/>
      <c r="EA37" s="643"/>
      <c r="EB37" s="643"/>
      <c r="EC37" s="644"/>
    </row>
    <row r="38" spans="2:133" ht="11.25" customHeight="1" x14ac:dyDescent="0.15">
      <c r="B38" s="607" t="s">
        <v>339</v>
      </c>
      <c r="C38" s="608"/>
      <c r="D38" s="608"/>
      <c r="E38" s="608"/>
      <c r="F38" s="608"/>
      <c r="G38" s="608"/>
      <c r="H38" s="608"/>
      <c r="I38" s="608"/>
      <c r="J38" s="608"/>
      <c r="K38" s="608"/>
      <c r="L38" s="608"/>
      <c r="M38" s="608"/>
      <c r="N38" s="608"/>
      <c r="O38" s="608"/>
      <c r="P38" s="608"/>
      <c r="Q38" s="609"/>
      <c r="R38" s="610">
        <v>100100</v>
      </c>
      <c r="S38" s="611"/>
      <c r="T38" s="611"/>
      <c r="U38" s="611"/>
      <c r="V38" s="611"/>
      <c r="W38" s="611"/>
      <c r="X38" s="611"/>
      <c r="Y38" s="612"/>
      <c r="Z38" s="613">
        <v>1.4</v>
      </c>
      <c r="AA38" s="613"/>
      <c r="AB38" s="613"/>
      <c r="AC38" s="613"/>
      <c r="AD38" s="614" t="s">
        <v>129</v>
      </c>
      <c r="AE38" s="614"/>
      <c r="AF38" s="614"/>
      <c r="AG38" s="614"/>
      <c r="AH38" s="614"/>
      <c r="AI38" s="614"/>
      <c r="AJ38" s="614"/>
      <c r="AK38" s="614"/>
      <c r="AL38" s="615" t="s">
        <v>129</v>
      </c>
      <c r="AM38" s="616"/>
      <c r="AN38" s="616"/>
      <c r="AO38" s="617"/>
      <c r="AQ38" s="673" t="s">
        <v>340</v>
      </c>
      <c r="AR38" s="674"/>
      <c r="AS38" s="674"/>
      <c r="AT38" s="674"/>
      <c r="AU38" s="674"/>
      <c r="AV38" s="674"/>
      <c r="AW38" s="674"/>
      <c r="AX38" s="674"/>
      <c r="AY38" s="675"/>
      <c r="AZ38" s="610">
        <v>4650</v>
      </c>
      <c r="BA38" s="611"/>
      <c r="BB38" s="611"/>
      <c r="BC38" s="611"/>
      <c r="BD38" s="631"/>
      <c r="BE38" s="631"/>
      <c r="BF38" s="656"/>
      <c r="BG38" s="607" t="s">
        <v>341</v>
      </c>
      <c r="BH38" s="608"/>
      <c r="BI38" s="608"/>
      <c r="BJ38" s="608"/>
      <c r="BK38" s="608"/>
      <c r="BL38" s="608"/>
      <c r="BM38" s="608"/>
      <c r="BN38" s="608"/>
      <c r="BO38" s="608"/>
      <c r="BP38" s="608"/>
      <c r="BQ38" s="608"/>
      <c r="BR38" s="608"/>
      <c r="BS38" s="608"/>
      <c r="BT38" s="608"/>
      <c r="BU38" s="609"/>
      <c r="BV38" s="610">
        <v>1680</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547986</v>
      </c>
      <c r="CS38" s="611"/>
      <c r="CT38" s="611"/>
      <c r="CU38" s="611"/>
      <c r="CV38" s="611"/>
      <c r="CW38" s="611"/>
      <c r="CX38" s="611"/>
      <c r="CY38" s="612"/>
      <c r="CZ38" s="615">
        <v>8.3000000000000007</v>
      </c>
      <c r="DA38" s="643"/>
      <c r="DB38" s="643"/>
      <c r="DC38" s="645"/>
      <c r="DD38" s="619">
        <v>442948</v>
      </c>
      <c r="DE38" s="611"/>
      <c r="DF38" s="611"/>
      <c r="DG38" s="611"/>
      <c r="DH38" s="611"/>
      <c r="DI38" s="611"/>
      <c r="DJ38" s="611"/>
      <c r="DK38" s="612"/>
      <c r="DL38" s="619">
        <v>426655</v>
      </c>
      <c r="DM38" s="611"/>
      <c r="DN38" s="611"/>
      <c r="DO38" s="611"/>
      <c r="DP38" s="611"/>
      <c r="DQ38" s="611"/>
      <c r="DR38" s="611"/>
      <c r="DS38" s="611"/>
      <c r="DT38" s="611"/>
      <c r="DU38" s="611"/>
      <c r="DV38" s="612"/>
      <c r="DW38" s="615">
        <v>10.9</v>
      </c>
      <c r="DX38" s="643"/>
      <c r="DY38" s="643"/>
      <c r="DZ38" s="643"/>
      <c r="EA38" s="643"/>
      <c r="EB38" s="643"/>
      <c r="EC38" s="644"/>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129</v>
      </c>
      <c r="S39" s="611"/>
      <c r="T39" s="611"/>
      <c r="U39" s="611"/>
      <c r="V39" s="611"/>
      <c r="W39" s="611"/>
      <c r="X39" s="611"/>
      <c r="Y39" s="612"/>
      <c r="Z39" s="613" t="s">
        <v>238</v>
      </c>
      <c r="AA39" s="613"/>
      <c r="AB39" s="613"/>
      <c r="AC39" s="613"/>
      <c r="AD39" s="614" t="s">
        <v>238</v>
      </c>
      <c r="AE39" s="614"/>
      <c r="AF39" s="614"/>
      <c r="AG39" s="614"/>
      <c r="AH39" s="614"/>
      <c r="AI39" s="614"/>
      <c r="AJ39" s="614"/>
      <c r="AK39" s="614"/>
      <c r="AL39" s="615" t="s">
        <v>129</v>
      </c>
      <c r="AM39" s="616"/>
      <c r="AN39" s="616"/>
      <c r="AO39" s="617"/>
      <c r="AQ39" s="673" t="s">
        <v>344</v>
      </c>
      <c r="AR39" s="674"/>
      <c r="AS39" s="674"/>
      <c r="AT39" s="674"/>
      <c r="AU39" s="674"/>
      <c r="AV39" s="674"/>
      <c r="AW39" s="674"/>
      <c r="AX39" s="674"/>
      <c r="AY39" s="675"/>
      <c r="AZ39" s="610">
        <v>2853</v>
      </c>
      <c r="BA39" s="611"/>
      <c r="BB39" s="611"/>
      <c r="BC39" s="611"/>
      <c r="BD39" s="631"/>
      <c r="BE39" s="631"/>
      <c r="BF39" s="656"/>
      <c r="BG39" s="607" t="s">
        <v>345</v>
      </c>
      <c r="BH39" s="608"/>
      <c r="BI39" s="608"/>
      <c r="BJ39" s="608"/>
      <c r="BK39" s="608"/>
      <c r="BL39" s="608"/>
      <c r="BM39" s="608"/>
      <c r="BN39" s="608"/>
      <c r="BO39" s="608"/>
      <c r="BP39" s="608"/>
      <c r="BQ39" s="608"/>
      <c r="BR39" s="608"/>
      <c r="BS39" s="608"/>
      <c r="BT39" s="608"/>
      <c r="BU39" s="609"/>
      <c r="BV39" s="610">
        <v>2559</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917162</v>
      </c>
      <c r="CS39" s="631"/>
      <c r="CT39" s="631"/>
      <c r="CU39" s="631"/>
      <c r="CV39" s="631"/>
      <c r="CW39" s="631"/>
      <c r="CX39" s="631"/>
      <c r="CY39" s="632"/>
      <c r="CZ39" s="615">
        <v>13.8</v>
      </c>
      <c r="DA39" s="643"/>
      <c r="DB39" s="643"/>
      <c r="DC39" s="645"/>
      <c r="DD39" s="619">
        <v>373804</v>
      </c>
      <c r="DE39" s="631"/>
      <c r="DF39" s="631"/>
      <c r="DG39" s="631"/>
      <c r="DH39" s="631"/>
      <c r="DI39" s="631"/>
      <c r="DJ39" s="631"/>
      <c r="DK39" s="632"/>
      <c r="DL39" s="619" t="s">
        <v>238</v>
      </c>
      <c r="DM39" s="631"/>
      <c r="DN39" s="631"/>
      <c r="DO39" s="631"/>
      <c r="DP39" s="631"/>
      <c r="DQ39" s="631"/>
      <c r="DR39" s="631"/>
      <c r="DS39" s="631"/>
      <c r="DT39" s="631"/>
      <c r="DU39" s="631"/>
      <c r="DV39" s="632"/>
      <c r="DW39" s="615" t="s">
        <v>175</v>
      </c>
      <c r="DX39" s="643"/>
      <c r="DY39" s="643"/>
      <c r="DZ39" s="643"/>
      <c r="EA39" s="643"/>
      <c r="EB39" s="643"/>
      <c r="EC39" s="644"/>
    </row>
    <row r="40" spans="2:133" ht="11.25" customHeight="1" x14ac:dyDescent="0.15">
      <c r="B40" s="607" t="s">
        <v>347</v>
      </c>
      <c r="C40" s="608"/>
      <c r="D40" s="608"/>
      <c r="E40" s="608"/>
      <c r="F40" s="608"/>
      <c r="G40" s="608"/>
      <c r="H40" s="608"/>
      <c r="I40" s="608"/>
      <c r="J40" s="608"/>
      <c r="K40" s="608"/>
      <c r="L40" s="608"/>
      <c r="M40" s="608"/>
      <c r="N40" s="608"/>
      <c r="O40" s="608"/>
      <c r="P40" s="608"/>
      <c r="Q40" s="609"/>
      <c r="R40" s="610">
        <v>48500</v>
      </c>
      <c r="S40" s="611"/>
      <c r="T40" s="611"/>
      <c r="U40" s="611"/>
      <c r="V40" s="611"/>
      <c r="W40" s="611"/>
      <c r="X40" s="611"/>
      <c r="Y40" s="612"/>
      <c r="Z40" s="613">
        <v>0.7</v>
      </c>
      <c r="AA40" s="613"/>
      <c r="AB40" s="613"/>
      <c r="AC40" s="613"/>
      <c r="AD40" s="614" t="s">
        <v>129</v>
      </c>
      <c r="AE40" s="614"/>
      <c r="AF40" s="614"/>
      <c r="AG40" s="614"/>
      <c r="AH40" s="614"/>
      <c r="AI40" s="614"/>
      <c r="AJ40" s="614"/>
      <c r="AK40" s="614"/>
      <c r="AL40" s="615" t="s">
        <v>175</v>
      </c>
      <c r="AM40" s="616"/>
      <c r="AN40" s="616"/>
      <c r="AO40" s="617"/>
      <c r="AQ40" s="673" t="s">
        <v>348</v>
      </c>
      <c r="AR40" s="674"/>
      <c r="AS40" s="674"/>
      <c r="AT40" s="674"/>
      <c r="AU40" s="674"/>
      <c r="AV40" s="674"/>
      <c r="AW40" s="674"/>
      <c r="AX40" s="674"/>
      <c r="AY40" s="675"/>
      <c r="AZ40" s="610" t="s">
        <v>129</v>
      </c>
      <c r="BA40" s="611"/>
      <c r="BB40" s="611"/>
      <c r="BC40" s="611"/>
      <c r="BD40" s="631"/>
      <c r="BE40" s="631"/>
      <c r="BF40" s="656"/>
      <c r="BG40" s="660" t="s">
        <v>349</v>
      </c>
      <c r="BH40" s="661"/>
      <c r="BI40" s="661"/>
      <c r="BJ40" s="661"/>
      <c r="BK40" s="661"/>
      <c r="BL40" s="214"/>
      <c r="BM40" s="608" t="s">
        <v>350</v>
      </c>
      <c r="BN40" s="608"/>
      <c r="BO40" s="608"/>
      <c r="BP40" s="608"/>
      <c r="BQ40" s="608"/>
      <c r="BR40" s="608"/>
      <c r="BS40" s="608"/>
      <c r="BT40" s="608"/>
      <c r="BU40" s="609"/>
      <c r="BV40" s="610">
        <v>89</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65000</v>
      </c>
      <c r="CS40" s="611"/>
      <c r="CT40" s="611"/>
      <c r="CU40" s="611"/>
      <c r="CV40" s="611"/>
      <c r="CW40" s="611"/>
      <c r="CX40" s="611"/>
      <c r="CY40" s="612"/>
      <c r="CZ40" s="615">
        <v>1</v>
      </c>
      <c r="DA40" s="643"/>
      <c r="DB40" s="643"/>
      <c r="DC40" s="645"/>
      <c r="DD40" s="619" t="s">
        <v>129</v>
      </c>
      <c r="DE40" s="611"/>
      <c r="DF40" s="611"/>
      <c r="DG40" s="611"/>
      <c r="DH40" s="611"/>
      <c r="DI40" s="611"/>
      <c r="DJ40" s="611"/>
      <c r="DK40" s="612"/>
      <c r="DL40" s="619" t="s">
        <v>129</v>
      </c>
      <c r="DM40" s="611"/>
      <c r="DN40" s="611"/>
      <c r="DO40" s="611"/>
      <c r="DP40" s="611"/>
      <c r="DQ40" s="611"/>
      <c r="DR40" s="611"/>
      <c r="DS40" s="611"/>
      <c r="DT40" s="611"/>
      <c r="DU40" s="611"/>
      <c r="DV40" s="612"/>
      <c r="DW40" s="615" t="s">
        <v>129</v>
      </c>
      <c r="DX40" s="643"/>
      <c r="DY40" s="643"/>
      <c r="DZ40" s="643"/>
      <c r="EA40" s="643"/>
      <c r="EB40" s="643"/>
      <c r="EC40" s="644"/>
    </row>
    <row r="41" spans="2:133" ht="11.25" customHeight="1" x14ac:dyDescent="0.15">
      <c r="B41" s="633" t="s">
        <v>352</v>
      </c>
      <c r="C41" s="634"/>
      <c r="D41" s="634"/>
      <c r="E41" s="634"/>
      <c r="F41" s="634"/>
      <c r="G41" s="634"/>
      <c r="H41" s="634"/>
      <c r="I41" s="634"/>
      <c r="J41" s="634"/>
      <c r="K41" s="634"/>
      <c r="L41" s="634"/>
      <c r="M41" s="634"/>
      <c r="N41" s="634"/>
      <c r="O41" s="634"/>
      <c r="P41" s="634"/>
      <c r="Q41" s="635"/>
      <c r="R41" s="682">
        <v>6978757</v>
      </c>
      <c r="S41" s="683"/>
      <c r="T41" s="683"/>
      <c r="U41" s="683"/>
      <c r="V41" s="683"/>
      <c r="W41" s="683"/>
      <c r="X41" s="683"/>
      <c r="Y41" s="687"/>
      <c r="Z41" s="688">
        <v>100</v>
      </c>
      <c r="AA41" s="688"/>
      <c r="AB41" s="688"/>
      <c r="AC41" s="688"/>
      <c r="AD41" s="689">
        <v>3864335</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120935</v>
      </c>
      <c r="BA41" s="611"/>
      <c r="BB41" s="611"/>
      <c r="BC41" s="611"/>
      <c r="BD41" s="631"/>
      <c r="BE41" s="631"/>
      <c r="BF41" s="656"/>
      <c r="BG41" s="660"/>
      <c r="BH41" s="661"/>
      <c r="BI41" s="661"/>
      <c r="BJ41" s="661"/>
      <c r="BK41" s="661"/>
      <c r="BL41" s="214"/>
      <c r="BM41" s="608" t="s">
        <v>354</v>
      </c>
      <c r="BN41" s="608"/>
      <c r="BO41" s="608"/>
      <c r="BP41" s="608"/>
      <c r="BQ41" s="608"/>
      <c r="BR41" s="608"/>
      <c r="BS41" s="608"/>
      <c r="BT41" s="608"/>
      <c r="BU41" s="609"/>
      <c r="BV41" s="610" t="s">
        <v>129</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238</v>
      </c>
      <c r="CS41" s="631"/>
      <c r="CT41" s="631"/>
      <c r="CU41" s="631"/>
      <c r="CV41" s="631"/>
      <c r="CW41" s="631"/>
      <c r="CX41" s="631"/>
      <c r="CY41" s="632"/>
      <c r="CZ41" s="615" t="s">
        <v>129</v>
      </c>
      <c r="DA41" s="643"/>
      <c r="DB41" s="643"/>
      <c r="DC41" s="645"/>
      <c r="DD41" s="619" t="s">
        <v>238</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356</v>
      </c>
      <c r="AR42" s="680"/>
      <c r="AS42" s="680"/>
      <c r="AT42" s="680"/>
      <c r="AU42" s="680"/>
      <c r="AV42" s="680"/>
      <c r="AW42" s="680"/>
      <c r="AX42" s="680"/>
      <c r="AY42" s="681"/>
      <c r="AZ42" s="682">
        <v>427051</v>
      </c>
      <c r="BA42" s="683"/>
      <c r="BB42" s="683"/>
      <c r="BC42" s="683"/>
      <c r="BD42" s="669"/>
      <c r="BE42" s="669"/>
      <c r="BF42" s="671"/>
      <c r="BG42" s="662"/>
      <c r="BH42" s="663"/>
      <c r="BI42" s="663"/>
      <c r="BJ42" s="663"/>
      <c r="BK42" s="663"/>
      <c r="BL42" s="215"/>
      <c r="BM42" s="634" t="s">
        <v>357</v>
      </c>
      <c r="BN42" s="634"/>
      <c r="BO42" s="634"/>
      <c r="BP42" s="634"/>
      <c r="BQ42" s="634"/>
      <c r="BR42" s="634"/>
      <c r="BS42" s="634"/>
      <c r="BT42" s="634"/>
      <c r="BU42" s="635"/>
      <c r="BV42" s="682">
        <v>385</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198954</v>
      </c>
      <c r="CS42" s="631"/>
      <c r="CT42" s="631"/>
      <c r="CU42" s="631"/>
      <c r="CV42" s="631"/>
      <c r="CW42" s="631"/>
      <c r="CX42" s="631"/>
      <c r="CY42" s="632"/>
      <c r="CZ42" s="615">
        <v>3</v>
      </c>
      <c r="DA42" s="643"/>
      <c r="DB42" s="643"/>
      <c r="DC42" s="645"/>
      <c r="DD42" s="619">
        <v>77366</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5833</v>
      </c>
      <c r="CS43" s="631"/>
      <c r="CT43" s="631"/>
      <c r="CU43" s="631"/>
      <c r="CV43" s="631"/>
      <c r="CW43" s="631"/>
      <c r="CX43" s="631"/>
      <c r="CY43" s="632"/>
      <c r="CZ43" s="615">
        <v>0.1</v>
      </c>
      <c r="DA43" s="643"/>
      <c r="DB43" s="643"/>
      <c r="DC43" s="645"/>
      <c r="DD43" s="619">
        <v>5833</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194942</v>
      </c>
      <c r="CS44" s="611"/>
      <c r="CT44" s="611"/>
      <c r="CU44" s="611"/>
      <c r="CV44" s="611"/>
      <c r="CW44" s="611"/>
      <c r="CX44" s="611"/>
      <c r="CY44" s="612"/>
      <c r="CZ44" s="615">
        <v>2.9</v>
      </c>
      <c r="DA44" s="616"/>
      <c r="DB44" s="616"/>
      <c r="DC44" s="622"/>
      <c r="DD44" s="619">
        <v>73354</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82400</v>
      </c>
      <c r="CS45" s="631"/>
      <c r="CT45" s="631"/>
      <c r="CU45" s="631"/>
      <c r="CV45" s="631"/>
      <c r="CW45" s="631"/>
      <c r="CX45" s="631"/>
      <c r="CY45" s="632"/>
      <c r="CZ45" s="615">
        <v>1.2</v>
      </c>
      <c r="DA45" s="643"/>
      <c r="DB45" s="643"/>
      <c r="DC45" s="645"/>
      <c r="DD45" s="619">
        <v>7338</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365</v>
      </c>
      <c r="CG46" s="608"/>
      <c r="CH46" s="608"/>
      <c r="CI46" s="608"/>
      <c r="CJ46" s="608"/>
      <c r="CK46" s="608"/>
      <c r="CL46" s="608"/>
      <c r="CM46" s="608"/>
      <c r="CN46" s="608"/>
      <c r="CO46" s="608"/>
      <c r="CP46" s="608"/>
      <c r="CQ46" s="609"/>
      <c r="CR46" s="610">
        <v>112251</v>
      </c>
      <c r="CS46" s="611"/>
      <c r="CT46" s="611"/>
      <c r="CU46" s="611"/>
      <c r="CV46" s="611"/>
      <c r="CW46" s="611"/>
      <c r="CX46" s="611"/>
      <c r="CY46" s="612"/>
      <c r="CZ46" s="615">
        <v>1.7</v>
      </c>
      <c r="DA46" s="616"/>
      <c r="DB46" s="616"/>
      <c r="DC46" s="622"/>
      <c r="DD46" s="619">
        <v>65725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366</v>
      </c>
      <c r="CG47" s="608"/>
      <c r="CH47" s="608"/>
      <c r="CI47" s="608"/>
      <c r="CJ47" s="608"/>
      <c r="CK47" s="608"/>
      <c r="CL47" s="608"/>
      <c r="CM47" s="608"/>
      <c r="CN47" s="608"/>
      <c r="CO47" s="608"/>
      <c r="CP47" s="608"/>
      <c r="CQ47" s="609"/>
      <c r="CR47" s="610">
        <v>4012</v>
      </c>
      <c r="CS47" s="631"/>
      <c r="CT47" s="631"/>
      <c r="CU47" s="631"/>
      <c r="CV47" s="631"/>
      <c r="CW47" s="631"/>
      <c r="CX47" s="631"/>
      <c r="CY47" s="632"/>
      <c r="CZ47" s="615">
        <v>0.1</v>
      </c>
      <c r="DA47" s="643"/>
      <c r="DB47" s="643"/>
      <c r="DC47" s="645"/>
      <c r="DD47" s="619">
        <v>4012</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367</v>
      </c>
      <c r="CG48" s="608"/>
      <c r="CH48" s="608"/>
      <c r="CI48" s="608"/>
      <c r="CJ48" s="608"/>
      <c r="CK48" s="608"/>
      <c r="CL48" s="608"/>
      <c r="CM48" s="608"/>
      <c r="CN48" s="608"/>
      <c r="CO48" s="608"/>
      <c r="CP48" s="608"/>
      <c r="CQ48" s="609"/>
      <c r="CR48" s="610" t="s">
        <v>129</v>
      </c>
      <c r="CS48" s="611"/>
      <c r="CT48" s="611"/>
      <c r="CU48" s="611"/>
      <c r="CV48" s="611"/>
      <c r="CW48" s="611"/>
      <c r="CX48" s="611"/>
      <c r="CY48" s="612"/>
      <c r="CZ48" s="615" t="s">
        <v>238</v>
      </c>
      <c r="DA48" s="616"/>
      <c r="DB48" s="616"/>
      <c r="DC48" s="622"/>
      <c r="DD48" s="619" t="s">
        <v>238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368</v>
      </c>
      <c r="CE49" s="634"/>
      <c r="CF49" s="634"/>
      <c r="CG49" s="634"/>
      <c r="CH49" s="634"/>
      <c r="CI49" s="634"/>
      <c r="CJ49" s="634"/>
      <c r="CK49" s="634"/>
      <c r="CL49" s="634"/>
      <c r="CM49" s="634"/>
      <c r="CN49" s="634"/>
      <c r="CO49" s="634"/>
      <c r="CP49" s="634"/>
      <c r="CQ49" s="635"/>
      <c r="CR49" s="682">
        <v>6639624</v>
      </c>
      <c r="CS49" s="669"/>
      <c r="CT49" s="669"/>
      <c r="CU49" s="669"/>
      <c r="CV49" s="669"/>
      <c r="CW49" s="669"/>
      <c r="CX49" s="669"/>
      <c r="CY49" s="698"/>
      <c r="CZ49" s="690">
        <v>100</v>
      </c>
      <c r="DA49" s="699"/>
      <c r="DB49" s="699"/>
      <c r="DC49" s="700"/>
      <c r="DD49" s="701">
        <v>4245687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Yht/w8Mxk3e02r+Wv2gvWc07+p3B+MqkoNNcbrR8McEfe3OhJhPtnUBM67LhEVq0o8zQY2x2E9rfQc5JBJ7jZg==" saltValue="oUdifz8HALeLWc1RHRhkp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391</v>
      </c>
      <c r="C7" s="737"/>
      <c r="D7" s="737"/>
      <c r="E7" s="737"/>
      <c r="F7" s="737"/>
      <c r="G7" s="737"/>
      <c r="H7" s="737"/>
      <c r="I7" s="737"/>
      <c r="J7" s="737"/>
      <c r="K7" s="737"/>
      <c r="L7" s="737"/>
      <c r="M7" s="737"/>
      <c r="N7" s="737"/>
      <c r="O7" s="737"/>
      <c r="P7" s="738"/>
      <c r="Q7" s="739">
        <v>6979</v>
      </c>
      <c r="R7" s="740"/>
      <c r="S7" s="740"/>
      <c r="T7" s="740"/>
      <c r="U7" s="740"/>
      <c r="V7" s="740">
        <v>6640</v>
      </c>
      <c r="W7" s="740"/>
      <c r="X7" s="740"/>
      <c r="Y7" s="740"/>
      <c r="Z7" s="740"/>
      <c r="AA7" s="740">
        <v>339</v>
      </c>
      <c r="AB7" s="740"/>
      <c r="AC7" s="740"/>
      <c r="AD7" s="740"/>
      <c r="AE7" s="741"/>
      <c r="AF7" s="742">
        <v>339</v>
      </c>
      <c r="AG7" s="743"/>
      <c r="AH7" s="743"/>
      <c r="AI7" s="743"/>
      <c r="AJ7" s="744"/>
      <c r="AK7" s="745">
        <v>437</v>
      </c>
      <c r="AL7" s="746"/>
      <c r="AM7" s="746"/>
      <c r="AN7" s="746"/>
      <c r="AO7" s="746"/>
      <c r="AP7" s="746">
        <v>4658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393</v>
      </c>
      <c r="B23" s="776" t="s">
        <v>394</v>
      </c>
      <c r="C23" s="777"/>
      <c r="D23" s="777"/>
      <c r="E23" s="777"/>
      <c r="F23" s="777"/>
      <c r="G23" s="777"/>
      <c r="H23" s="777"/>
      <c r="I23" s="777"/>
      <c r="J23" s="777"/>
      <c r="K23" s="777"/>
      <c r="L23" s="777"/>
      <c r="M23" s="777"/>
      <c r="N23" s="777"/>
      <c r="O23" s="777"/>
      <c r="P23" s="778"/>
      <c r="Q23" s="779">
        <f>+Q7</f>
        <v>6979</v>
      </c>
      <c r="R23" s="780"/>
      <c r="S23" s="780"/>
      <c r="T23" s="780"/>
      <c r="U23" s="780"/>
      <c r="V23" s="780">
        <f>+V7</f>
        <v>6640</v>
      </c>
      <c r="W23" s="780"/>
      <c r="X23" s="780"/>
      <c r="Y23" s="780"/>
      <c r="Z23" s="780"/>
      <c r="AA23" s="780">
        <f>+AA7</f>
        <v>339</v>
      </c>
      <c r="AB23" s="780"/>
      <c r="AC23" s="780"/>
      <c r="AD23" s="780"/>
      <c r="AE23" s="781"/>
      <c r="AF23" s="782">
        <v>339</v>
      </c>
      <c r="AG23" s="780"/>
      <c r="AH23" s="780"/>
      <c r="AI23" s="780"/>
      <c r="AJ23" s="783"/>
      <c r="AK23" s="784"/>
      <c r="AL23" s="785"/>
      <c r="AM23" s="785"/>
      <c r="AN23" s="785"/>
      <c r="AO23" s="785"/>
      <c r="AP23" s="780">
        <f>+AP7</f>
        <v>4658</v>
      </c>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374</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405</v>
      </c>
      <c r="C28" s="737"/>
      <c r="D28" s="737"/>
      <c r="E28" s="737"/>
      <c r="F28" s="737"/>
      <c r="G28" s="737"/>
      <c r="H28" s="737"/>
      <c r="I28" s="737"/>
      <c r="J28" s="737"/>
      <c r="K28" s="737"/>
      <c r="L28" s="737"/>
      <c r="M28" s="737"/>
      <c r="N28" s="737"/>
      <c r="O28" s="737"/>
      <c r="P28" s="738"/>
      <c r="Q28" s="809">
        <v>1394</v>
      </c>
      <c r="R28" s="810"/>
      <c r="S28" s="810"/>
      <c r="T28" s="810"/>
      <c r="U28" s="810"/>
      <c r="V28" s="810">
        <v>1372</v>
      </c>
      <c r="W28" s="810"/>
      <c r="X28" s="810"/>
      <c r="Y28" s="810"/>
      <c r="Z28" s="810"/>
      <c r="AA28" s="810">
        <v>21</v>
      </c>
      <c r="AB28" s="810"/>
      <c r="AC28" s="810"/>
      <c r="AD28" s="810"/>
      <c r="AE28" s="811"/>
      <c r="AF28" s="812">
        <v>21</v>
      </c>
      <c r="AG28" s="810"/>
      <c r="AH28" s="810"/>
      <c r="AI28" s="810"/>
      <c r="AJ28" s="813"/>
      <c r="AK28" s="814">
        <v>94</v>
      </c>
      <c r="AL28" s="815"/>
      <c r="AM28" s="815"/>
      <c r="AN28" s="815"/>
      <c r="AO28" s="815"/>
      <c r="AP28" s="815" t="s">
        <v>572</v>
      </c>
      <c r="AQ28" s="815"/>
      <c r="AR28" s="815"/>
      <c r="AS28" s="815"/>
      <c r="AT28" s="815"/>
      <c r="AU28" s="815" t="s">
        <v>572</v>
      </c>
      <c r="AV28" s="815"/>
      <c r="AW28" s="815"/>
      <c r="AX28" s="815"/>
      <c r="AY28" s="815"/>
      <c r="AZ28" s="816" t="s">
        <v>572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406</v>
      </c>
      <c r="C29" s="768"/>
      <c r="D29" s="768"/>
      <c r="E29" s="768"/>
      <c r="F29" s="768"/>
      <c r="G29" s="768"/>
      <c r="H29" s="768"/>
      <c r="I29" s="768"/>
      <c r="J29" s="768"/>
      <c r="K29" s="768"/>
      <c r="L29" s="768"/>
      <c r="M29" s="768"/>
      <c r="N29" s="768"/>
      <c r="O29" s="768"/>
      <c r="P29" s="769"/>
      <c r="Q29" s="770">
        <v>1583</v>
      </c>
      <c r="R29" s="771"/>
      <c r="S29" s="771"/>
      <c r="T29" s="771"/>
      <c r="U29" s="771"/>
      <c r="V29" s="771">
        <v>1421</v>
      </c>
      <c r="W29" s="771"/>
      <c r="X29" s="771"/>
      <c r="Y29" s="771"/>
      <c r="Z29" s="771"/>
      <c r="AA29" s="771">
        <v>162</v>
      </c>
      <c r="AB29" s="771"/>
      <c r="AC29" s="771"/>
      <c r="AD29" s="771"/>
      <c r="AE29" s="772"/>
      <c r="AF29" s="773">
        <v>162</v>
      </c>
      <c r="AG29" s="774"/>
      <c r="AH29" s="774"/>
      <c r="AI29" s="774"/>
      <c r="AJ29" s="775"/>
      <c r="AK29" s="821">
        <v>213</v>
      </c>
      <c r="AL29" s="817"/>
      <c r="AM29" s="817"/>
      <c r="AN29" s="817"/>
      <c r="AO29" s="817"/>
      <c r="AP29" s="817" t="s">
        <v>572</v>
      </c>
      <c r="AQ29" s="817"/>
      <c r="AR29" s="817"/>
      <c r="AS29" s="817"/>
      <c r="AT29" s="817"/>
      <c r="AU29" s="817" t="s">
        <v>572</v>
      </c>
      <c r="AV29" s="817"/>
      <c r="AW29" s="817"/>
      <c r="AX29" s="817"/>
      <c r="AY29" s="817"/>
      <c r="AZ29" s="818" t="s">
        <v>572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407</v>
      </c>
      <c r="C30" s="768"/>
      <c r="D30" s="768"/>
      <c r="E30" s="768"/>
      <c r="F30" s="768"/>
      <c r="G30" s="768"/>
      <c r="H30" s="768"/>
      <c r="I30" s="768"/>
      <c r="J30" s="768"/>
      <c r="K30" s="768"/>
      <c r="L30" s="768"/>
      <c r="M30" s="768"/>
      <c r="N30" s="768"/>
      <c r="O30" s="768"/>
      <c r="P30" s="769"/>
      <c r="Q30" s="770">
        <v>174</v>
      </c>
      <c r="R30" s="771"/>
      <c r="S30" s="771"/>
      <c r="T30" s="771"/>
      <c r="U30" s="771"/>
      <c r="V30" s="771">
        <v>172</v>
      </c>
      <c r="W30" s="771"/>
      <c r="X30" s="771"/>
      <c r="Y30" s="771"/>
      <c r="Z30" s="771"/>
      <c r="AA30" s="771">
        <v>2</v>
      </c>
      <c r="AB30" s="771"/>
      <c r="AC30" s="771"/>
      <c r="AD30" s="771"/>
      <c r="AE30" s="772"/>
      <c r="AF30" s="773">
        <v>2</v>
      </c>
      <c r="AG30" s="774"/>
      <c r="AH30" s="774"/>
      <c r="AI30" s="774"/>
      <c r="AJ30" s="775"/>
      <c r="AK30" s="821">
        <v>51</v>
      </c>
      <c r="AL30" s="817"/>
      <c r="AM30" s="817"/>
      <c r="AN30" s="817"/>
      <c r="AO30" s="817"/>
      <c r="AP30" s="817" t="s">
        <v>572</v>
      </c>
      <c r="AQ30" s="817"/>
      <c r="AR30" s="817"/>
      <c r="AS30" s="817"/>
      <c r="AT30" s="817"/>
      <c r="AU30" s="817" t="s">
        <v>572</v>
      </c>
      <c r="AV30" s="817"/>
      <c r="AW30" s="817"/>
      <c r="AX30" s="817"/>
      <c r="AY30" s="817"/>
      <c r="AZ30" s="818" t="s">
        <v>572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408</v>
      </c>
      <c r="C31" s="768"/>
      <c r="D31" s="768"/>
      <c r="E31" s="768"/>
      <c r="F31" s="768"/>
      <c r="G31" s="768"/>
      <c r="H31" s="768"/>
      <c r="I31" s="768"/>
      <c r="J31" s="768"/>
      <c r="K31" s="768"/>
      <c r="L31" s="768"/>
      <c r="M31" s="768"/>
      <c r="N31" s="768"/>
      <c r="O31" s="768"/>
      <c r="P31" s="769"/>
      <c r="Q31" s="770">
        <v>331</v>
      </c>
      <c r="R31" s="771"/>
      <c r="S31" s="771"/>
      <c r="T31" s="771"/>
      <c r="U31" s="771"/>
      <c r="V31" s="771">
        <v>313</v>
      </c>
      <c r="W31" s="771"/>
      <c r="X31" s="771"/>
      <c r="Y31" s="771"/>
      <c r="Z31" s="771"/>
      <c r="AA31" s="771">
        <v>18</v>
      </c>
      <c r="AB31" s="771"/>
      <c r="AC31" s="771"/>
      <c r="AD31" s="771"/>
      <c r="AE31" s="772"/>
      <c r="AF31" s="773">
        <v>62</v>
      </c>
      <c r="AG31" s="774"/>
      <c r="AH31" s="774"/>
      <c r="AI31" s="774"/>
      <c r="AJ31" s="775"/>
      <c r="AK31" s="821">
        <v>168</v>
      </c>
      <c r="AL31" s="817"/>
      <c r="AM31" s="817"/>
      <c r="AN31" s="817"/>
      <c r="AO31" s="817"/>
      <c r="AP31" s="817">
        <v>2758</v>
      </c>
      <c r="AQ31" s="817"/>
      <c r="AR31" s="817"/>
      <c r="AS31" s="817"/>
      <c r="AT31" s="817"/>
      <c r="AU31" s="817">
        <v>1630</v>
      </c>
      <c r="AV31" s="817"/>
      <c r="AW31" s="817"/>
      <c r="AX31" s="817"/>
      <c r="AY31" s="817"/>
      <c r="AZ31" s="818" t="s">
        <v>572</v>
      </c>
      <c r="BA31" s="818"/>
      <c r="BB31" s="818"/>
      <c r="BC31" s="818"/>
      <c r="BD31" s="818"/>
      <c r="BE31" s="819" t="s">
        <v>409</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410</v>
      </c>
      <c r="C32" s="768"/>
      <c r="D32" s="768"/>
      <c r="E32" s="768"/>
      <c r="F32" s="768"/>
      <c r="G32" s="768"/>
      <c r="H32" s="768"/>
      <c r="I32" s="768"/>
      <c r="J32" s="768"/>
      <c r="K32" s="768"/>
      <c r="L32" s="768"/>
      <c r="M32" s="768"/>
      <c r="N32" s="768"/>
      <c r="O32" s="768"/>
      <c r="P32" s="769"/>
      <c r="Q32" s="770">
        <v>25</v>
      </c>
      <c r="R32" s="771"/>
      <c r="S32" s="771"/>
      <c r="T32" s="771"/>
      <c r="U32" s="771"/>
      <c r="V32" s="771">
        <v>33</v>
      </c>
      <c r="W32" s="771"/>
      <c r="X32" s="771"/>
      <c r="Y32" s="771"/>
      <c r="Z32" s="771"/>
      <c r="AA32" s="771">
        <v>-8</v>
      </c>
      <c r="AB32" s="771"/>
      <c r="AC32" s="771"/>
      <c r="AD32" s="771"/>
      <c r="AE32" s="772"/>
      <c r="AF32" s="773">
        <v>13</v>
      </c>
      <c r="AG32" s="774"/>
      <c r="AH32" s="774"/>
      <c r="AI32" s="774"/>
      <c r="AJ32" s="775"/>
      <c r="AK32" s="821">
        <v>3</v>
      </c>
      <c r="AL32" s="817"/>
      <c r="AM32" s="817"/>
      <c r="AN32" s="817"/>
      <c r="AO32" s="817"/>
      <c r="AP32" s="817">
        <v>14</v>
      </c>
      <c r="AQ32" s="817"/>
      <c r="AR32" s="817"/>
      <c r="AS32" s="817"/>
      <c r="AT32" s="817"/>
      <c r="AU32" s="817">
        <v>8</v>
      </c>
      <c r="AV32" s="817"/>
      <c r="AW32" s="817"/>
      <c r="AX32" s="817"/>
      <c r="AY32" s="817"/>
      <c r="AZ32" s="818" t="s">
        <v>572</v>
      </c>
      <c r="BA32" s="818"/>
      <c r="BB32" s="818"/>
      <c r="BC32" s="818"/>
      <c r="BD32" s="818"/>
      <c r="BE32" s="819" t="s">
        <v>411</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393</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260</v>
      </c>
      <c r="AG63" s="831"/>
      <c r="AH63" s="831"/>
      <c r="AI63" s="831"/>
      <c r="AJ63" s="832"/>
      <c r="AK63" s="833"/>
      <c r="AL63" s="828"/>
      <c r="AM63" s="828"/>
      <c r="AN63" s="828"/>
      <c r="AO63" s="828"/>
      <c r="AP63" s="831">
        <f>AP31+AP32</f>
        <v>2772</v>
      </c>
      <c r="AQ63" s="831"/>
      <c r="AR63" s="831"/>
      <c r="AS63" s="831"/>
      <c r="AT63" s="831"/>
      <c r="AU63" s="831">
        <f>AU31+AU32</f>
        <v>1638</v>
      </c>
      <c r="AV63" s="831"/>
      <c r="AW63" s="831"/>
      <c r="AX63" s="831"/>
      <c r="AY63" s="831"/>
      <c r="AZ63" s="835"/>
      <c r="BA63" s="835"/>
      <c r="BB63" s="835"/>
      <c r="BC63" s="835"/>
      <c r="BD63" s="835"/>
      <c r="BE63" s="836"/>
      <c r="BF63" s="836"/>
      <c r="BG63" s="836"/>
      <c r="BH63" s="836"/>
      <c r="BI63" s="837"/>
      <c r="BJ63" s="838" t="s">
        <v>414</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416</v>
      </c>
      <c r="B66" s="715"/>
      <c r="C66" s="715"/>
      <c r="D66" s="715"/>
      <c r="E66" s="715"/>
      <c r="F66" s="715"/>
      <c r="G66" s="715"/>
      <c r="H66" s="715"/>
      <c r="I66" s="715"/>
      <c r="J66" s="715"/>
      <c r="K66" s="715"/>
      <c r="L66" s="715"/>
      <c r="M66" s="715"/>
      <c r="N66" s="715"/>
      <c r="O66" s="715"/>
      <c r="P66" s="716"/>
      <c r="Q66" s="720" t="s">
        <v>397</v>
      </c>
      <c r="R66" s="721"/>
      <c r="S66" s="721"/>
      <c r="T66" s="721"/>
      <c r="U66" s="722"/>
      <c r="V66" s="720" t="s">
        <v>417</v>
      </c>
      <c r="W66" s="721"/>
      <c r="X66" s="721"/>
      <c r="Y66" s="721"/>
      <c r="Z66" s="722"/>
      <c r="AA66" s="720" t="s">
        <v>399</v>
      </c>
      <c r="AB66" s="721"/>
      <c r="AC66" s="721"/>
      <c r="AD66" s="721"/>
      <c r="AE66" s="722"/>
      <c r="AF66" s="841" t="s">
        <v>400</v>
      </c>
      <c r="AG66" s="802"/>
      <c r="AH66" s="802"/>
      <c r="AI66" s="802"/>
      <c r="AJ66" s="842"/>
      <c r="AK66" s="720" t="s">
        <v>401</v>
      </c>
      <c r="AL66" s="715"/>
      <c r="AM66" s="715"/>
      <c r="AN66" s="715"/>
      <c r="AO66" s="716"/>
      <c r="AP66" s="720" t="s">
        <v>402</v>
      </c>
      <c r="AQ66" s="721"/>
      <c r="AR66" s="721"/>
      <c r="AS66" s="721"/>
      <c r="AT66" s="722"/>
      <c r="AU66" s="720" t="s">
        <v>418</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573</v>
      </c>
      <c r="C68" s="857"/>
      <c r="D68" s="857"/>
      <c r="E68" s="857"/>
      <c r="F68" s="857"/>
      <c r="G68" s="857"/>
      <c r="H68" s="857"/>
      <c r="I68" s="857"/>
      <c r="J68" s="857"/>
      <c r="K68" s="857"/>
      <c r="L68" s="857"/>
      <c r="M68" s="857"/>
      <c r="N68" s="857"/>
      <c r="O68" s="857"/>
      <c r="P68" s="858"/>
      <c r="Q68" s="859">
        <v>1108</v>
      </c>
      <c r="R68" s="853"/>
      <c r="S68" s="853"/>
      <c r="T68" s="853"/>
      <c r="U68" s="853"/>
      <c r="V68" s="853">
        <v>1104</v>
      </c>
      <c r="W68" s="853"/>
      <c r="X68" s="853"/>
      <c r="Y68" s="853"/>
      <c r="Z68" s="853"/>
      <c r="AA68" s="853">
        <v>3</v>
      </c>
      <c r="AB68" s="853"/>
      <c r="AC68" s="853"/>
      <c r="AD68" s="853"/>
      <c r="AE68" s="853"/>
      <c r="AF68" s="853">
        <v>3</v>
      </c>
      <c r="AG68" s="853"/>
      <c r="AH68" s="853"/>
      <c r="AI68" s="853"/>
      <c r="AJ68" s="853"/>
      <c r="AK68" s="853" t="s">
        <v>572</v>
      </c>
      <c r="AL68" s="853"/>
      <c r="AM68" s="853"/>
      <c r="AN68" s="853"/>
      <c r="AO68" s="853"/>
      <c r="AP68" s="853" t="s">
        <v>572</v>
      </c>
      <c r="AQ68" s="853"/>
      <c r="AR68" s="853"/>
      <c r="AS68" s="853"/>
      <c r="AT68" s="853"/>
      <c r="AU68" s="853" t="s">
        <v>572</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574</v>
      </c>
      <c r="C69" s="861"/>
      <c r="D69" s="861"/>
      <c r="E69" s="861"/>
      <c r="F69" s="861"/>
      <c r="G69" s="861"/>
      <c r="H69" s="861"/>
      <c r="I69" s="861"/>
      <c r="J69" s="861"/>
      <c r="K69" s="861"/>
      <c r="L69" s="861"/>
      <c r="M69" s="861"/>
      <c r="N69" s="861"/>
      <c r="O69" s="861"/>
      <c r="P69" s="862"/>
      <c r="Q69" s="863">
        <v>85</v>
      </c>
      <c r="R69" s="817"/>
      <c r="S69" s="817"/>
      <c r="T69" s="817"/>
      <c r="U69" s="817"/>
      <c r="V69" s="817">
        <v>71</v>
      </c>
      <c r="W69" s="817"/>
      <c r="X69" s="817"/>
      <c r="Y69" s="817"/>
      <c r="Z69" s="817"/>
      <c r="AA69" s="817">
        <v>14</v>
      </c>
      <c r="AB69" s="817"/>
      <c r="AC69" s="817"/>
      <c r="AD69" s="817"/>
      <c r="AE69" s="817"/>
      <c r="AF69" s="817">
        <v>14</v>
      </c>
      <c r="AG69" s="817"/>
      <c r="AH69" s="817"/>
      <c r="AI69" s="817"/>
      <c r="AJ69" s="817"/>
      <c r="AK69" s="817" t="s">
        <v>507</v>
      </c>
      <c r="AL69" s="817"/>
      <c r="AM69" s="817"/>
      <c r="AN69" s="817"/>
      <c r="AO69" s="817"/>
      <c r="AP69" s="817" t="s">
        <v>507</v>
      </c>
      <c r="AQ69" s="817"/>
      <c r="AR69" s="817"/>
      <c r="AS69" s="817"/>
      <c r="AT69" s="817"/>
      <c r="AU69" s="817" t="s">
        <v>507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575</v>
      </c>
      <c r="C70" s="861"/>
      <c r="D70" s="861"/>
      <c r="E70" s="861"/>
      <c r="F70" s="861"/>
      <c r="G70" s="861"/>
      <c r="H70" s="861"/>
      <c r="I70" s="861"/>
      <c r="J70" s="861"/>
      <c r="K70" s="861"/>
      <c r="L70" s="861"/>
      <c r="M70" s="861"/>
      <c r="N70" s="861"/>
      <c r="O70" s="861"/>
      <c r="P70" s="862"/>
      <c r="Q70" s="863">
        <v>6733</v>
      </c>
      <c r="R70" s="817"/>
      <c r="S70" s="817"/>
      <c r="T70" s="817"/>
      <c r="U70" s="817"/>
      <c r="V70" s="817">
        <v>6652</v>
      </c>
      <c r="W70" s="817"/>
      <c r="X70" s="817"/>
      <c r="Y70" s="817"/>
      <c r="Z70" s="817"/>
      <c r="AA70" s="817">
        <v>82</v>
      </c>
      <c r="AB70" s="817"/>
      <c r="AC70" s="817"/>
      <c r="AD70" s="817"/>
      <c r="AE70" s="817"/>
      <c r="AF70" s="817">
        <v>82</v>
      </c>
      <c r="AG70" s="817"/>
      <c r="AH70" s="817"/>
      <c r="AI70" s="817"/>
      <c r="AJ70" s="817"/>
      <c r="AK70" s="817" t="s">
        <v>507</v>
      </c>
      <c r="AL70" s="817"/>
      <c r="AM70" s="817"/>
      <c r="AN70" s="817"/>
      <c r="AO70" s="817"/>
      <c r="AP70" s="817" t="s">
        <v>507</v>
      </c>
      <c r="AQ70" s="817"/>
      <c r="AR70" s="817"/>
      <c r="AS70" s="817"/>
      <c r="AT70" s="817"/>
      <c r="AU70" s="817" t="s">
        <v>507</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576</v>
      </c>
      <c r="C71" s="861"/>
      <c r="D71" s="861"/>
      <c r="E71" s="861"/>
      <c r="F71" s="861"/>
      <c r="G71" s="861"/>
      <c r="H71" s="861"/>
      <c r="I71" s="861"/>
      <c r="J71" s="861"/>
      <c r="K71" s="861"/>
      <c r="L71" s="861"/>
      <c r="M71" s="861"/>
      <c r="N71" s="861"/>
      <c r="O71" s="861"/>
      <c r="P71" s="862"/>
      <c r="Q71" s="863">
        <v>3695</v>
      </c>
      <c r="R71" s="817"/>
      <c r="S71" s="817"/>
      <c r="T71" s="817"/>
      <c r="U71" s="817"/>
      <c r="V71" s="817">
        <v>3659</v>
      </c>
      <c r="W71" s="817"/>
      <c r="X71" s="817"/>
      <c r="Y71" s="817"/>
      <c r="Z71" s="817"/>
      <c r="AA71" s="817">
        <v>36</v>
      </c>
      <c r="AB71" s="817"/>
      <c r="AC71" s="817"/>
      <c r="AD71" s="817"/>
      <c r="AE71" s="817"/>
      <c r="AF71" s="817">
        <v>36</v>
      </c>
      <c r="AG71" s="817"/>
      <c r="AH71" s="817"/>
      <c r="AI71" s="817"/>
      <c r="AJ71" s="817"/>
      <c r="AK71" s="817" t="s">
        <v>507</v>
      </c>
      <c r="AL71" s="817"/>
      <c r="AM71" s="817"/>
      <c r="AN71" s="817"/>
      <c r="AO71" s="817"/>
      <c r="AP71" s="817">
        <v>12655</v>
      </c>
      <c r="AQ71" s="817"/>
      <c r="AR71" s="817"/>
      <c r="AS71" s="817"/>
      <c r="AT71" s="817"/>
      <c r="AU71" s="817" t="s">
        <v>507</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577</v>
      </c>
      <c r="C72" s="861"/>
      <c r="D72" s="861"/>
      <c r="E72" s="861"/>
      <c r="F72" s="861"/>
      <c r="G72" s="861"/>
      <c r="H72" s="861"/>
      <c r="I72" s="861"/>
      <c r="J72" s="861"/>
      <c r="K72" s="861"/>
      <c r="L72" s="861"/>
      <c r="M72" s="861"/>
      <c r="N72" s="861"/>
      <c r="O72" s="861"/>
      <c r="P72" s="862"/>
      <c r="Q72" s="863">
        <v>32</v>
      </c>
      <c r="R72" s="817"/>
      <c r="S72" s="817"/>
      <c r="T72" s="817"/>
      <c r="U72" s="817"/>
      <c r="V72" s="817">
        <v>31</v>
      </c>
      <c r="W72" s="817"/>
      <c r="X72" s="817"/>
      <c r="Y72" s="817"/>
      <c r="Z72" s="817"/>
      <c r="AA72" s="817">
        <v>0</v>
      </c>
      <c r="AB72" s="817"/>
      <c r="AC72" s="817"/>
      <c r="AD72" s="817"/>
      <c r="AE72" s="817"/>
      <c r="AF72" s="817">
        <v>0</v>
      </c>
      <c r="AG72" s="817"/>
      <c r="AH72" s="817"/>
      <c r="AI72" s="817"/>
      <c r="AJ72" s="817"/>
      <c r="AK72" s="817">
        <v>9</v>
      </c>
      <c r="AL72" s="817"/>
      <c r="AM72" s="817"/>
      <c r="AN72" s="817"/>
      <c r="AO72" s="817"/>
      <c r="AP72" s="817" t="s">
        <v>507</v>
      </c>
      <c r="AQ72" s="817"/>
      <c r="AR72" s="817"/>
      <c r="AS72" s="817"/>
      <c r="AT72" s="817"/>
      <c r="AU72" s="817" t="s">
        <v>507</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578</v>
      </c>
      <c r="C73" s="861"/>
      <c r="D73" s="861"/>
      <c r="E73" s="861"/>
      <c r="F73" s="861"/>
      <c r="G73" s="861"/>
      <c r="H73" s="861"/>
      <c r="I73" s="861"/>
      <c r="J73" s="861"/>
      <c r="K73" s="861"/>
      <c r="L73" s="861"/>
      <c r="M73" s="861"/>
      <c r="N73" s="861"/>
      <c r="O73" s="861"/>
      <c r="P73" s="862"/>
      <c r="Q73" s="863">
        <v>259</v>
      </c>
      <c r="R73" s="817"/>
      <c r="S73" s="817"/>
      <c r="T73" s="817"/>
      <c r="U73" s="817"/>
      <c r="V73" s="817">
        <v>167</v>
      </c>
      <c r="W73" s="817"/>
      <c r="X73" s="817"/>
      <c r="Y73" s="817"/>
      <c r="Z73" s="817"/>
      <c r="AA73" s="817">
        <v>92</v>
      </c>
      <c r="AB73" s="817"/>
      <c r="AC73" s="817"/>
      <c r="AD73" s="817"/>
      <c r="AE73" s="817"/>
      <c r="AF73" s="817">
        <v>92</v>
      </c>
      <c r="AG73" s="817"/>
      <c r="AH73" s="817"/>
      <c r="AI73" s="817"/>
      <c r="AJ73" s="817"/>
      <c r="AK73" s="817" t="s">
        <v>507</v>
      </c>
      <c r="AL73" s="817"/>
      <c r="AM73" s="817"/>
      <c r="AN73" s="817"/>
      <c r="AO73" s="817"/>
      <c r="AP73" s="817" t="s">
        <v>507</v>
      </c>
      <c r="AQ73" s="817"/>
      <c r="AR73" s="817"/>
      <c r="AS73" s="817"/>
      <c r="AT73" s="817"/>
      <c r="AU73" s="817" t="s">
        <v>507</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579</v>
      </c>
      <c r="C74" s="861"/>
      <c r="D74" s="861"/>
      <c r="E74" s="861"/>
      <c r="F74" s="861"/>
      <c r="G74" s="861"/>
      <c r="H74" s="861"/>
      <c r="I74" s="861"/>
      <c r="J74" s="861"/>
      <c r="K74" s="861"/>
      <c r="L74" s="861"/>
      <c r="M74" s="861"/>
      <c r="N74" s="861"/>
      <c r="O74" s="861"/>
      <c r="P74" s="862"/>
      <c r="Q74" s="863">
        <v>157883</v>
      </c>
      <c r="R74" s="817"/>
      <c r="S74" s="817"/>
      <c r="T74" s="817"/>
      <c r="U74" s="817"/>
      <c r="V74" s="817">
        <v>155213</v>
      </c>
      <c r="W74" s="817"/>
      <c r="X74" s="817"/>
      <c r="Y74" s="817"/>
      <c r="Z74" s="817"/>
      <c r="AA74" s="817">
        <v>2669</v>
      </c>
      <c r="AB74" s="817"/>
      <c r="AC74" s="817"/>
      <c r="AD74" s="817"/>
      <c r="AE74" s="817"/>
      <c r="AF74" s="817">
        <v>2669</v>
      </c>
      <c r="AG74" s="817"/>
      <c r="AH74" s="817"/>
      <c r="AI74" s="817"/>
      <c r="AJ74" s="817"/>
      <c r="AK74" s="817">
        <v>1728</v>
      </c>
      <c r="AL74" s="817"/>
      <c r="AM74" s="817"/>
      <c r="AN74" s="817"/>
      <c r="AO74" s="817"/>
      <c r="AP74" s="817" t="s">
        <v>507</v>
      </c>
      <c r="AQ74" s="817"/>
      <c r="AR74" s="817"/>
      <c r="AS74" s="817"/>
      <c r="AT74" s="817"/>
      <c r="AU74" s="817" t="s">
        <v>507</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580</v>
      </c>
      <c r="C75" s="861"/>
      <c r="D75" s="861"/>
      <c r="E75" s="861"/>
      <c r="F75" s="861"/>
      <c r="G75" s="861"/>
      <c r="H75" s="861"/>
      <c r="I75" s="861"/>
      <c r="J75" s="861"/>
      <c r="K75" s="861"/>
      <c r="L75" s="861"/>
      <c r="M75" s="861"/>
      <c r="N75" s="861"/>
      <c r="O75" s="861"/>
      <c r="P75" s="862"/>
      <c r="Q75" s="864">
        <v>597</v>
      </c>
      <c r="R75" s="865"/>
      <c r="S75" s="865"/>
      <c r="T75" s="865"/>
      <c r="U75" s="821"/>
      <c r="V75" s="866">
        <v>519</v>
      </c>
      <c r="W75" s="865"/>
      <c r="X75" s="865"/>
      <c r="Y75" s="865"/>
      <c r="Z75" s="821"/>
      <c r="AA75" s="866">
        <v>78</v>
      </c>
      <c r="AB75" s="865"/>
      <c r="AC75" s="865"/>
      <c r="AD75" s="865"/>
      <c r="AE75" s="821"/>
      <c r="AF75" s="866">
        <v>1164</v>
      </c>
      <c r="AG75" s="865"/>
      <c r="AH75" s="865"/>
      <c r="AI75" s="865"/>
      <c r="AJ75" s="821"/>
      <c r="AK75" s="866">
        <v>7</v>
      </c>
      <c r="AL75" s="865"/>
      <c r="AM75" s="865"/>
      <c r="AN75" s="865"/>
      <c r="AO75" s="821"/>
      <c r="AP75" s="866">
        <v>403</v>
      </c>
      <c r="AQ75" s="865"/>
      <c r="AR75" s="865"/>
      <c r="AS75" s="865"/>
      <c r="AT75" s="821"/>
      <c r="AU75" s="866" t="s">
        <v>507</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393</v>
      </c>
      <c r="B88" s="776" t="s">
        <v>419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SUM(AF68:AJ75)</f>
        <v>4060</v>
      </c>
      <c r="AG88" s="831"/>
      <c r="AH88" s="831"/>
      <c r="AI88" s="831"/>
      <c r="AJ88" s="831"/>
      <c r="AK88" s="828"/>
      <c r="AL88" s="828"/>
      <c r="AM88" s="828"/>
      <c r="AN88" s="828"/>
      <c r="AO88" s="828"/>
      <c r="AP88" s="831">
        <f t="shared" ref="AP88" si="0">SUM(AP68:AT75)</f>
        <v>13058</v>
      </c>
      <c r="AQ88" s="831"/>
      <c r="AR88" s="831"/>
      <c r="AS88" s="831"/>
      <c r="AT88" s="831"/>
      <c r="AU88" s="831">
        <f t="shared" ref="AU88" si="1">SUM(AU68:AY75)</f>
        <v>0</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428</v>
      </c>
      <c r="AB109" s="880"/>
      <c r="AC109" s="880"/>
      <c r="AD109" s="880"/>
      <c r="AE109" s="881"/>
      <c r="AF109" s="879" t="s">
        <v>429</v>
      </c>
      <c r="AG109" s="880"/>
      <c r="AH109" s="880"/>
      <c r="AI109" s="880"/>
      <c r="AJ109" s="881"/>
      <c r="AK109" s="879" t="s">
        <v>311</v>
      </c>
      <c r="AL109" s="880"/>
      <c r="AM109" s="880"/>
      <c r="AN109" s="880"/>
      <c r="AO109" s="881"/>
      <c r="AP109" s="879" t="s">
        <v>430</v>
      </c>
      <c r="AQ109" s="880"/>
      <c r="AR109" s="880"/>
      <c r="AS109" s="880"/>
      <c r="AT109" s="882"/>
      <c r="AU109" s="899" t="s">
        <v>427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428</v>
      </c>
      <c r="BR109" s="880"/>
      <c r="BS109" s="880"/>
      <c r="BT109" s="880"/>
      <c r="BU109" s="881"/>
      <c r="BV109" s="879" t="s">
        <v>429</v>
      </c>
      <c r="BW109" s="880"/>
      <c r="BX109" s="880"/>
      <c r="BY109" s="880"/>
      <c r="BZ109" s="881"/>
      <c r="CA109" s="879" t="s">
        <v>311</v>
      </c>
      <c r="CB109" s="880"/>
      <c r="CC109" s="880"/>
      <c r="CD109" s="880"/>
      <c r="CE109" s="881"/>
      <c r="CF109" s="900" t="s">
        <v>430</v>
      </c>
      <c r="CG109" s="900"/>
      <c r="CH109" s="900"/>
      <c r="CI109" s="900"/>
      <c r="CJ109" s="900"/>
      <c r="CK109" s="879" t="s">
        <v>431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428</v>
      </c>
      <c r="DH109" s="880"/>
      <c r="DI109" s="880"/>
      <c r="DJ109" s="880"/>
      <c r="DK109" s="881"/>
      <c r="DL109" s="879" t="s">
        <v>429</v>
      </c>
      <c r="DM109" s="880"/>
      <c r="DN109" s="880"/>
      <c r="DO109" s="880"/>
      <c r="DP109" s="881"/>
      <c r="DQ109" s="879" t="s">
        <v>311</v>
      </c>
      <c r="DR109" s="880"/>
      <c r="DS109" s="880"/>
      <c r="DT109" s="880"/>
      <c r="DU109" s="881"/>
      <c r="DV109" s="879" t="s">
        <v>430</v>
      </c>
      <c r="DW109" s="880"/>
      <c r="DX109" s="880"/>
      <c r="DY109" s="880"/>
      <c r="DZ109" s="882"/>
    </row>
    <row r="110" spans="1:131" s="224" customFormat="1" ht="26.25" customHeight="1" x14ac:dyDescent="0.15">
      <c r="A110" s="883" t="s">
        <v>432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617737</v>
      </c>
      <c r="AB110" s="887"/>
      <c r="AC110" s="887"/>
      <c r="AD110" s="887"/>
      <c r="AE110" s="888"/>
      <c r="AF110" s="889">
        <v>609569</v>
      </c>
      <c r="AG110" s="887"/>
      <c r="AH110" s="887"/>
      <c r="AI110" s="887"/>
      <c r="AJ110" s="888"/>
      <c r="AK110" s="889">
        <v>601061</v>
      </c>
      <c r="AL110" s="887"/>
      <c r="AM110" s="887"/>
      <c r="AN110" s="887"/>
      <c r="AO110" s="888"/>
      <c r="AP110" s="890">
        <v>17.5</v>
      </c>
      <c r="AQ110" s="891"/>
      <c r="AR110" s="891"/>
      <c r="AS110" s="891"/>
      <c r="AT110" s="892"/>
      <c r="AU110" s="893" t="s">
        <v>75</v>
      </c>
      <c r="AV110" s="894"/>
      <c r="AW110" s="894"/>
      <c r="AX110" s="894"/>
      <c r="AY110" s="894"/>
      <c r="AZ110" s="916" t="s">
        <v>433</v>
      </c>
      <c r="BA110" s="884"/>
      <c r="BB110" s="884"/>
      <c r="BC110" s="884"/>
      <c r="BD110" s="884"/>
      <c r="BE110" s="884"/>
      <c r="BF110" s="884"/>
      <c r="BG110" s="884"/>
      <c r="BH110" s="884"/>
      <c r="BI110" s="884"/>
      <c r="BJ110" s="884"/>
      <c r="BK110" s="884"/>
      <c r="BL110" s="884"/>
      <c r="BM110" s="884"/>
      <c r="BN110" s="884"/>
      <c r="BO110" s="884"/>
      <c r="BP110" s="885"/>
      <c r="BQ110" s="917">
        <v>5421070</v>
      </c>
      <c r="BR110" s="918"/>
      <c r="BS110" s="918"/>
      <c r="BT110" s="918"/>
      <c r="BU110" s="918"/>
      <c r="BV110" s="918">
        <v>5135760</v>
      </c>
      <c r="BW110" s="918"/>
      <c r="BX110" s="918"/>
      <c r="BY110" s="918"/>
      <c r="BZ110" s="918"/>
      <c r="CA110" s="918">
        <v>4658256</v>
      </c>
      <c r="CB110" s="918"/>
      <c r="CC110" s="918"/>
      <c r="CD110" s="918"/>
      <c r="CE110" s="918"/>
      <c r="CF110" s="931">
        <v>135.69999999999999</v>
      </c>
      <c r="CG110" s="932"/>
      <c r="CH110" s="932"/>
      <c r="CI110" s="932"/>
      <c r="CJ110" s="932"/>
      <c r="CK110" s="933" t="s">
        <v>434</v>
      </c>
      <c r="CL110" s="934"/>
      <c r="CM110" s="916" t="s">
        <v>435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129</v>
      </c>
      <c r="DH110" s="918"/>
      <c r="DI110" s="918"/>
      <c r="DJ110" s="918"/>
      <c r="DK110" s="918"/>
      <c r="DL110" s="918" t="s">
        <v>129</v>
      </c>
      <c r="DM110" s="918"/>
      <c r="DN110" s="918"/>
      <c r="DO110" s="918"/>
      <c r="DP110" s="918"/>
      <c r="DQ110" s="918" t="s">
        <v>129</v>
      </c>
      <c r="DR110" s="918"/>
      <c r="DS110" s="918"/>
      <c r="DT110" s="918"/>
      <c r="DU110" s="918"/>
      <c r="DV110" s="919" t="s">
        <v>129</v>
      </c>
      <c r="DW110" s="919"/>
      <c r="DX110" s="919"/>
      <c r="DY110" s="919"/>
      <c r="DZ110" s="920"/>
    </row>
    <row r="111" spans="1:131" s="224" customFormat="1" ht="26.25" customHeight="1" x14ac:dyDescent="0.15">
      <c r="A111" s="921" t="s">
        <v>436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129</v>
      </c>
      <c r="AB111" s="925"/>
      <c r="AC111" s="925"/>
      <c r="AD111" s="925"/>
      <c r="AE111" s="926"/>
      <c r="AF111" s="927" t="s">
        <v>129</v>
      </c>
      <c r="AG111" s="925"/>
      <c r="AH111" s="925"/>
      <c r="AI111" s="925"/>
      <c r="AJ111" s="926"/>
      <c r="AK111" s="927" t="s">
        <v>129</v>
      </c>
      <c r="AL111" s="925"/>
      <c r="AM111" s="925"/>
      <c r="AN111" s="925"/>
      <c r="AO111" s="926"/>
      <c r="AP111" s="928" t="s">
        <v>129</v>
      </c>
      <c r="AQ111" s="929"/>
      <c r="AR111" s="929"/>
      <c r="AS111" s="929"/>
      <c r="AT111" s="930"/>
      <c r="AU111" s="895"/>
      <c r="AV111" s="896"/>
      <c r="AW111" s="896"/>
      <c r="AX111" s="896"/>
      <c r="AY111" s="896"/>
      <c r="AZ111" s="909" t="s">
        <v>437</v>
      </c>
      <c r="BA111" s="910"/>
      <c r="BB111" s="910"/>
      <c r="BC111" s="910"/>
      <c r="BD111" s="910"/>
      <c r="BE111" s="910"/>
      <c r="BF111" s="910"/>
      <c r="BG111" s="910"/>
      <c r="BH111" s="910"/>
      <c r="BI111" s="910"/>
      <c r="BJ111" s="910"/>
      <c r="BK111" s="910"/>
      <c r="BL111" s="910"/>
      <c r="BM111" s="910"/>
      <c r="BN111" s="910"/>
      <c r="BO111" s="910"/>
      <c r="BP111" s="911"/>
      <c r="BQ111" s="912" t="s">
        <v>129</v>
      </c>
      <c r="BR111" s="913"/>
      <c r="BS111" s="913"/>
      <c r="BT111" s="913"/>
      <c r="BU111" s="913"/>
      <c r="BV111" s="913" t="s">
        <v>438</v>
      </c>
      <c r="BW111" s="913"/>
      <c r="BX111" s="913"/>
      <c r="BY111" s="913"/>
      <c r="BZ111" s="913"/>
      <c r="CA111" s="913" t="s">
        <v>129</v>
      </c>
      <c r="CB111" s="913"/>
      <c r="CC111" s="913"/>
      <c r="CD111" s="913"/>
      <c r="CE111" s="913"/>
      <c r="CF111" s="907" t="s">
        <v>129</v>
      </c>
      <c r="CG111" s="908"/>
      <c r="CH111" s="908"/>
      <c r="CI111" s="908"/>
      <c r="CJ111" s="908"/>
      <c r="CK111" s="935"/>
      <c r="CL111" s="936"/>
      <c r="CM111" s="909" t="s">
        <v>439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129</v>
      </c>
      <c r="DH111" s="913"/>
      <c r="DI111" s="913"/>
      <c r="DJ111" s="913"/>
      <c r="DK111" s="913"/>
      <c r="DL111" s="913" t="s">
        <v>129</v>
      </c>
      <c r="DM111" s="913"/>
      <c r="DN111" s="913"/>
      <c r="DO111" s="913"/>
      <c r="DP111" s="913"/>
      <c r="DQ111" s="913" t="s">
        <v>129</v>
      </c>
      <c r="DR111" s="913"/>
      <c r="DS111" s="913"/>
      <c r="DT111" s="913"/>
      <c r="DU111" s="913"/>
      <c r="DV111" s="914" t="s">
        <v>129</v>
      </c>
      <c r="DW111" s="914"/>
      <c r="DX111" s="914"/>
      <c r="DY111" s="914"/>
      <c r="DZ111" s="915"/>
    </row>
    <row r="112" spans="1:131" s="224" customFormat="1" ht="26.25" customHeight="1" x14ac:dyDescent="0.15">
      <c r="A112" s="939" t="s">
        <v>440</v>
      </c>
      <c r="B112" s="940"/>
      <c r="C112" s="910" t="s">
        <v>441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129</v>
      </c>
      <c r="AB112" s="946"/>
      <c r="AC112" s="946"/>
      <c r="AD112" s="946"/>
      <c r="AE112" s="947"/>
      <c r="AF112" s="948" t="s">
        <v>129</v>
      </c>
      <c r="AG112" s="946"/>
      <c r="AH112" s="946"/>
      <c r="AI112" s="946"/>
      <c r="AJ112" s="947"/>
      <c r="AK112" s="948" t="s">
        <v>129</v>
      </c>
      <c r="AL112" s="946"/>
      <c r="AM112" s="946"/>
      <c r="AN112" s="946"/>
      <c r="AO112" s="947"/>
      <c r="AP112" s="949" t="s">
        <v>129</v>
      </c>
      <c r="AQ112" s="950"/>
      <c r="AR112" s="950"/>
      <c r="AS112" s="950"/>
      <c r="AT112" s="951"/>
      <c r="AU112" s="895"/>
      <c r="AV112" s="896"/>
      <c r="AW112" s="896"/>
      <c r="AX112" s="896"/>
      <c r="AY112" s="896"/>
      <c r="AZ112" s="909" t="s">
        <v>442</v>
      </c>
      <c r="BA112" s="910"/>
      <c r="BB112" s="910"/>
      <c r="BC112" s="910"/>
      <c r="BD112" s="910"/>
      <c r="BE112" s="910"/>
      <c r="BF112" s="910"/>
      <c r="BG112" s="910"/>
      <c r="BH112" s="910"/>
      <c r="BI112" s="910"/>
      <c r="BJ112" s="910"/>
      <c r="BK112" s="910"/>
      <c r="BL112" s="910"/>
      <c r="BM112" s="910"/>
      <c r="BN112" s="910"/>
      <c r="BO112" s="910"/>
      <c r="BP112" s="911"/>
      <c r="BQ112" s="912">
        <v>2028354</v>
      </c>
      <c r="BR112" s="913"/>
      <c r="BS112" s="913"/>
      <c r="BT112" s="913"/>
      <c r="BU112" s="913"/>
      <c r="BV112" s="913">
        <v>1780018</v>
      </c>
      <c r="BW112" s="913"/>
      <c r="BX112" s="913"/>
      <c r="BY112" s="913"/>
      <c r="BZ112" s="913"/>
      <c r="CA112" s="913">
        <v>1638289</v>
      </c>
      <c r="CB112" s="913"/>
      <c r="CC112" s="913"/>
      <c r="CD112" s="913"/>
      <c r="CE112" s="913"/>
      <c r="CF112" s="907">
        <v>47.7</v>
      </c>
      <c r="CG112" s="908"/>
      <c r="CH112" s="908"/>
      <c r="CI112" s="908"/>
      <c r="CJ112" s="908"/>
      <c r="CK112" s="935"/>
      <c r="CL112" s="936"/>
      <c r="CM112" s="909" t="s">
        <v>443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129</v>
      </c>
      <c r="DH112" s="913"/>
      <c r="DI112" s="913"/>
      <c r="DJ112" s="913"/>
      <c r="DK112" s="913"/>
      <c r="DL112" s="913" t="s">
        <v>129</v>
      </c>
      <c r="DM112" s="913"/>
      <c r="DN112" s="913"/>
      <c r="DO112" s="913"/>
      <c r="DP112" s="913"/>
      <c r="DQ112" s="913" t="s">
        <v>129</v>
      </c>
      <c r="DR112" s="913"/>
      <c r="DS112" s="913"/>
      <c r="DT112" s="913"/>
      <c r="DU112" s="913"/>
      <c r="DV112" s="914" t="s">
        <v>129</v>
      </c>
      <c r="DW112" s="914"/>
      <c r="DX112" s="914"/>
      <c r="DY112" s="914"/>
      <c r="DZ112" s="915"/>
    </row>
    <row r="113" spans="1:130" s="224" customFormat="1" ht="26.25" customHeight="1" x14ac:dyDescent="0.15">
      <c r="A113" s="941"/>
      <c r="B113" s="942"/>
      <c r="C113" s="910" t="s">
        <v>444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160101</v>
      </c>
      <c r="AB113" s="925"/>
      <c r="AC113" s="925"/>
      <c r="AD113" s="925"/>
      <c r="AE113" s="926"/>
      <c r="AF113" s="927">
        <v>127877</v>
      </c>
      <c r="AG113" s="925"/>
      <c r="AH113" s="925"/>
      <c r="AI113" s="925"/>
      <c r="AJ113" s="926"/>
      <c r="AK113" s="927">
        <v>151382</v>
      </c>
      <c r="AL113" s="925"/>
      <c r="AM113" s="925"/>
      <c r="AN113" s="925"/>
      <c r="AO113" s="926"/>
      <c r="AP113" s="928">
        <v>4.4000000000000004</v>
      </c>
      <c r="AQ113" s="929"/>
      <c r="AR113" s="929"/>
      <c r="AS113" s="929"/>
      <c r="AT113" s="930"/>
      <c r="AU113" s="895"/>
      <c r="AV113" s="896"/>
      <c r="AW113" s="896"/>
      <c r="AX113" s="896"/>
      <c r="AY113" s="896"/>
      <c r="AZ113" s="909" t="s">
        <v>445</v>
      </c>
      <c r="BA113" s="910"/>
      <c r="BB113" s="910"/>
      <c r="BC113" s="910"/>
      <c r="BD113" s="910"/>
      <c r="BE113" s="910"/>
      <c r="BF113" s="910"/>
      <c r="BG113" s="910"/>
      <c r="BH113" s="910"/>
      <c r="BI113" s="910"/>
      <c r="BJ113" s="910"/>
      <c r="BK113" s="910"/>
      <c r="BL113" s="910"/>
      <c r="BM113" s="910"/>
      <c r="BN113" s="910"/>
      <c r="BO113" s="910"/>
      <c r="BP113" s="911"/>
      <c r="BQ113" s="912">
        <v>605032</v>
      </c>
      <c r="BR113" s="913"/>
      <c r="BS113" s="913"/>
      <c r="BT113" s="913"/>
      <c r="BU113" s="913"/>
      <c r="BV113" s="913">
        <v>567303</v>
      </c>
      <c r="BW113" s="913"/>
      <c r="BX113" s="913"/>
      <c r="BY113" s="913"/>
      <c r="BZ113" s="913"/>
      <c r="CA113" s="913">
        <v>531514</v>
      </c>
      <c r="CB113" s="913"/>
      <c r="CC113" s="913"/>
      <c r="CD113" s="913"/>
      <c r="CE113" s="913"/>
      <c r="CF113" s="907">
        <v>15.5</v>
      </c>
      <c r="CG113" s="908"/>
      <c r="CH113" s="908"/>
      <c r="CI113" s="908"/>
      <c r="CJ113" s="908"/>
      <c r="CK113" s="935"/>
      <c r="CL113" s="936"/>
      <c r="CM113" s="909" t="s">
        <v>446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129</v>
      </c>
      <c r="DH113" s="946"/>
      <c r="DI113" s="946"/>
      <c r="DJ113" s="946"/>
      <c r="DK113" s="947"/>
      <c r="DL113" s="948" t="s">
        <v>129</v>
      </c>
      <c r="DM113" s="946"/>
      <c r="DN113" s="946"/>
      <c r="DO113" s="946"/>
      <c r="DP113" s="947"/>
      <c r="DQ113" s="948" t="s">
        <v>129</v>
      </c>
      <c r="DR113" s="946"/>
      <c r="DS113" s="946"/>
      <c r="DT113" s="946"/>
      <c r="DU113" s="947"/>
      <c r="DV113" s="949" t="s">
        <v>129</v>
      </c>
      <c r="DW113" s="950"/>
      <c r="DX113" s="950"/>
      <c r="DY113" s="950"/>
      <c r="DZ113" s="951"/>
    </row>
    <row r="114" spans="1:130" s="224" customFormat="1" ht="26.25" customHeight="1" x14ac:dyDescent="0.15">
      <c r="A114" s="941"/>
      <c r="B114" s="942"/>
      <c r="C114" s="910" t="s">
        <v>447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21330</v>
      </c>
      <c r="AB114" s="946"/>
      <c r="AC114" s="946"/>
      <c r="AD114" s="946"/>
      <c r="AE114" s="947"/>
      <c r="AF114" s="948">
        <v>39358</v>
      </c>
      <c r="AG114" s="946"/>
      <c r="AH114" s="946"/>
      <c r="AI114" s="946"/>
      <c r="AJ114" s="947"/>
      <c r="AK114" s="948">
        <v>51360</v>
      </c>
      <c r="AL114" s="946"/>
      <c r="AM114" s="946"/>
      <c r="AN114" s="946"/>
      <c r="AO114" s="947"/>
      <c r="AP114" s="949">
        <v>1.5</v>
      </c>
      <c r="AQ114" s="950"/>
      <c r="AR114" s="950"/>
      <c r="AS114" s="950"/>
      <c r="AT114" s="951"/>
      <c r="AU114" s="895"/>
      <c r="AV114" s="896"/>
      <c r="AW114" s="896"/>
      <c r="AX114" s="896"/>
      <c r="AY114" s="896"/>
      <c r="AZ114" s="909" t="s">
        <v>448</v>
      </c>
      <c r="BA114" s="910"/>
      <c r="BB114" s="910"/>
      <c r="BC114" s="910"/>
      <c r="BD114" s="910"/>
      <c r="BE114" s="910"/>
      <c r="BF114" s="910"/>
      <c r="BG114" s="910"/>
      <c r="BH114" s="910"/>
      <c r="BI114" s="910"/>
      <c r="BJ114" s="910"/>
      <c r="BK114" s="910"/>
      <c r="BL114" s="910"/>
      <c r="BM114" s="910"/>
      <c r="BN114" s="910"/>
      <c r="BO114" s="910"/>
      <c r="BP114" s="911"/>
      <c r="BQ114" s="912">
        <v>715376</v>
      </c>
      <c r="BR114" s="913"/>
      <c r="BS114" s="913"/>
      <c r="BT114" s="913"/>
      <c r="BU114" s="913"/>
      <c r="BV114" s="913">
        <v>700798</v>
      </c>
      <c r="BW114" s="913"/>
      <c r="BX114" s="913"/>
      <c r="BY114" s="913"/>
      <c r="BZ114" s="913"/>
      <c r="CA114" s="913">
        <v>734371</v>
      </c>
      <c r="CB114" s="913"/>
      <c r="CC114" s="913"/>
      <c r="CD114" s="913"/>
      <c r="CE114" s="913"/>
      <c r="CF114" s="907">
        <v>21.4</v>
      </c>
      <c r="CG114" s="908"/>
      <c r="CH114" s="908"/>
      <c r="CI114" s="908"/>
      <c r="CJ114" s="908"/>
      <c r="CK114" s="935"/>
      <c r="CL114" s="936"/>
      <c r="CM114" s="909" t="s">
        <v>449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129</v>
      </c>
      <c r="DH114" s="946"/>
      <c r="DI114" s="946"/>
      <c r="DJ114" s="946"/>
      <c r="DK114" s="947"/>
      <c r="DL114" s="948" t="s">
        <v>129</v>
      </c>
      <c r="DM114" s="946"/>
      <c r="DN114" s="946"/>
      <c r="DO114" s="946"/>
      <c r="DP114" s="947"/>
      <c r="DQ114" s="948" t="s">
        <v>438</v>
      </c>
      <c r="DR114" s="946"/>
      <c r="DS114" s="946"/>
      <c r="DT114" s="946"/>
      <c r="DU114" s="947"/>
      <c r="DV114" s="949" t="s">
        <v>438</v>
      </c>
      <c r="DW114" s="950"/>
      <c r="DX114" s="950"/>
      <c r="DY114" s="950"/>
      <c r="DZ114" s="951"/>
    </row>
    <row r="115" spans="1:130" s="224" customFormat="1" ht="26.25" customHeight="1" x14ac:dyDescent="0.15">
      <c r="A115" s="941"/>
      <c r="B115" s="942"/>
      <c r="C115" s="910" t="s">
        <v>450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129</v>
      </c>
      <c r="AB115" s="925"/>
      <c r="AC115" s="925"/>
      <c r="AD115" s="925"/>
      <c r="AE115" s="926"/>
      <c r="AF115" s="927" t="s">
        <v>129</v>
      </c>
      <c r="AG115" s="925"/>
      <c r="AH115" s="925"/>
      <c r="AI115" s="925"/>
      <c r="AJ115" s="926"/>
      <c r="AK115" s="927" t="s">
        <v>129</v>
      </c>
      <c r="AL115" s="925"/>
      <c r="AM115" s="925"/>
      <c r="AN115" s="925"/>
      <c r="AO115" s="926"/>
      <c r="AP115" s="928" t="s">
        <v>129</v>
      </c>
      <c r="AQ115" s="929"/>
      <c r="AR115" s="929"/>
      <c r="AS115" s="929"/>
      <c r="AT115" s="930"/>
      <c r="AU115" s="895"/>
      <c r="AV115" s="896"/>
      <c r="AW115" s="896"/>
      <c r="AX115" s="896"/>
      <c r="AY115" s="896"/>
      <c r="AZ115" s="909" t="s">
        <v>451</v>
      </c>
      <c r="BA115" s="910"/>
      <c r="BB115" s="910"/>
      <c r="BC115" s="910"/>
      <c r="BD115" s="910"/>
      <c r="BE115" s="910"/>
      <c r="BF115" s="910"/>
      <c r="BG115" s="910"/>
      <c r="BH115" s="910"/>
      <c r="BI115" s="910"/>
      <c r="BJ115" s="910"/>
      <c r="BK115" s="910"/>
      <c r="BL115" s="910"/>
      <c r="BM115" s="910"/>
      <c r="BN115" s="910"/>
      <c r="BO115" s="910"/>
      <c r="BP115" s="911"/>
      <c r="BQ115" s="912" t="s">
        <v>129</v>
      </c>
      <c r="BR115" s="913"/>
      <c r="BS115" s="913"/>
      <c r="BT115" s="913"/>
      <c r="BU115" s="913"/>
      <c r="BV115" s="913" t="s">
        <v>129</v>
      </c>
      <c r="BW115" s="913"/>
      <c r="BX115" s="913"/>
      <c r="BY115" s="913"/>
      <c r="BZ115" s="913"/>
      <c r="CA115" s="913" t="s">
        <v>129</v>
      </c>
      <c r="CB115" s="913"/>
      <c r="CC115" s="913"/>
      <c r="CD115" s="913"/>
      <c r="CE115" s="913"/>
      <c r="CF115" s="907" t="s">
        <v>129</v>
      </c>
      <c r="CG115" s="908"/>
      <c r="CH115" s="908"/>
      <c r="CI115" s="908"/>
      <c r="CJ115" s="908"/>
      <c r="CK115" s="935"/>
      <c r="CL115" s="936"/>
      <c r="CM115" s="909" t="s">
        <v>452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129</v>
      </c>
      <c r="DH115" s="946"/>
      <c r="DI115" s="946"/>
      <c r="DJ115" s="946"/>
      <c r="DK115" s="947"/>
      <c r="DL115" s="948" t="s">
        <v>129</v>
      </c>
      <c r="DM115" s="946"/>
      <c r="DN115" s="946"/>
      <c r="DO115" s="946"/>
      <c r="DP115" s="947"/>
      <c r="DQ115" s="948" t="s">
        <v>129</v>
      </c>
      <c r="DR115" s="946"/>
      <c r="DS115" s="946"/>
      <c r="DT115" s="946"/>
      <c r="DU115" s="947"/>
      <c r="DV115" s="949" t="s">
        <v>129</v>
      </c>
      <c r="DW115" s="950"/>
      <c r="DX115" s="950"/>
      <c r="DY115" s="950"/>
      <c r="DZ115" s="951"/>
    </row>
    <row r="116" spans="1:130" s="224" customFormat="1" ht="26.25" customHeight="1" x14ac:dyDescent="0.15">
      <c r="A116" s="943"/>
      <c r="B116" s="944"/>
      <c r="C116" s="952" t="s">
        <v>453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129</v>
      </c>
      <c r="AB116" s="946"/>
      <c r="AC116" s="946"/>
      <c r="AD116" s="946"/>
      <c r="AE116" s="947"/>
      <c r="AF116" s="948" t="s">
        <v>129</v>
      </c>
      <c r="AG116" s="946"/>
      <c r="AH116" s="946"/>
      <c r="AI116" s="946"/>
      <c r="AJ116" s="947"/>
      <c r="AK116" s="948" t="s">
        <v>438</v>
      </c>
      <c r="AL116" s="946"/>
      <c r="AM116" s="946"/>
      <c r="AN116" s="946"/>
      <c r="AO116" s="947"/>
      <c r="AP116" s="949" t="s">
        <v>129</v>
      </c>
      <c r="AQ116" s="950"/>
      <c r="AR116" s="950"/>
      <c r="AS116" s="950"/>
      <c r="AT116" s="951"/>
      <c r="AU116" s="895"/>
      <c r="AV116" s="896"/>
      <c r="AW116" s="896"/>
      <c r="AX116" s="896"/>
      <c r="AY116" s="896"/>
      <c r="AZ116" s="954" t="s">
        <v>454</v>
      </c>
      <c r="BA116" s="955"/>
      <c r="BB116" s="955"/>
      <c r="BC116" s="955"/>
      <c r="BD116" s="955"/>
      <c r="BE116" s="955"/>
      <c r="BF116" s="955"/>
      <c r="BG116" s="955"/>
      <c r="BH116" s="955"/>
      <c r="BI116" s="955"/>
      <c r="BJ116" s="955"/>
      <c r="BK116" s="955"/>
      <c r="BL116" s="955"/>
      <c r="BM116" s="955"/>
      <c r="BN116" s="955"/>
      <c r="BO116" s="955"/>
      <c r="BP116" s="956"/>
      <c r="BQ116" s="912" t="s">
        <v>129</v>
      </c>
      <c r="BR116" s="913"/>
      <c r="BS116" s="913"/>
      <c r="BT116" s="913"/>
      <c r="BU116" s="913"/>
      <c r="BV116" s="913" t="s">
        <v>129</v>
      </c>
      <c r="BW116" s="913"/>
      <c r="BX116" s="913"/>
      <c r="BY116" s="913"/>
      <c r="BZ116" s="913"/>
      <c r="CA116" s="913" t="s">
        <v>129</v>
      </c>
      <c r="CB116" s="913"/>
      <c r="CC116" s="913"/>
      <c r="CD116" s="913"/>
      <c r="CE116" s="913"/>
      <c r="CF116" s="907" t="s">
        <v>129</v>
      </c>
      <c r="CG116" s="908"/>
      <c r="CH116" s="908"/>
      <c r="CI116" s="908"/>
      <c r="CJ116" s="908"/>
      <c r="CK116" s="935"/>
      <c r="CL116" s="936"/>
      <c r="CM116" s="909" t="s">
        <v>455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129</v>
      </c>
      <c r="DH116" s="946"/>
      <c r="DI116" s="946"/>
      <c r="DJ116" s="946"/>
      <c r="DK116" s="947"/>
      <c r="DL116" s="948" t="s">
        <v>129</v>
      </c>
      <c r="DM116" s="946"/>
      <c r="DN116" s="946"/>
      <c r="DO116" s="946"/>
      <c r="DP116" s="947"/>
      <c r="DQ116" s="948" t="s">
        <v>129</v>
      </c>
      <c r="DR116" s="946"/>
      <c r="DS116" s="946"/>
      <c r="DT116" s="946"/>
      <c r="DU116" s="947"/>
      <c r="DV116" s="949" t="s">
        <v>129</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456</v>
      </c>
      <c r="Z117" s="881"/>
      <c r="AA117" s="965">
        <v>799168</v>
      </c>
      <c r="AB117" s="966"/>
      <c r="AC117" s="966"/>
      <c r="AD117" s="966"/>
      <c r="AE117" s="967"/>
      <c r="AF117" s="968">
        <v>776804</v>
      </c>
      <c r="AG117" s="966"/>
      <c r="AH117" s="966"/>
      <c r="AI117" s="966"/>
      <c r="AJ117" s="967"/>
      <c r="AK117" s="968">
        <v>803803</v>
      </c>
      <c r="AL117" s="966"/>
      <c r="AM117" s="966"/>
      <c r="AN117" s="966"/>
      <c r="AO117" s="967"/>
      <c r="AP117" s="969"/>
      <c r="AQ117" s="970"/>
      <c r="AR117" s="970"/>
      <c r="AS117" s="970"/>
      <c r="AT117" s="971"/>
      <c r="AU117" s="895"/>
      <c r="AV117" s="896"/>
      <c r="AW117" s="896"/>
      <c r="AX117" s="896"/>
      <c r="AY117" s="896"/>
      <c r="AZ117" s="961" t="s">
        <v>457</v>
      </c>
      <c r="BA117" s="962"/>
      <c r="BB117" s="962"/>
      <c r="BC117" s="962"/>
      <c r="BD117" s="962"/>
      <c r="BE117" s="962"/>
      <c r="BF117" s="962"/>
      <c r="BG117" s="962"/>
      <c r="BH117" s="962"/>
      <c r="BI117" s="962"/>
      <c r="BJ117" s="962"/>
      <c r="BK117" s="962"/>
      <c r="BL117" s="962"/>
      <c r="BM117" s="962"/>
      <c r="BN117" s="962"/>
      <c r="BO117" s="962"/>
      <c r="BP117" s="963"/>
      <c r="BQ117" s="912" t="s">
        <v>129</v>
      </c>
      <c r="BR117" s="913"/>
      <c r="BS117" s="913"/>
      <c r="BT117" s="913"/>
      <c r="BU117" s="913"/>
      <c r="BV117" s="913" t="s">
        <v>129</v>
      </c>
      <c r="BW117" s="913"/>
      <c r="BX117" s="913"/>
      <c r="BY117" s="913"/>
      <c r="BZ117" s="913"/>
      <c r="CA117" s="913" t="s">
        <v>129</v>
      </c>
      <c r="CB117" s="913"/>
      <c r="CC117" s="913"/>
      <c r="CD117" s="913"/>
      <c r="CE117" s="913"/>
      <c r="CF117" s="907" t="s">
        <v>129</v>
      </c>
      <c r="CG117" s="908"/>
      <c r="CH117" s="908"/>
      <c r="CI117" s="908"/>
      <c r="CJ117" s="908"/>
      <c r="CK117" s="935"/>
      <c r="CL117" s="936"/>
      <c r="CM117" s="909" t="s">
        <v>458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129</v>
      </c>
      <c r="DH117" s="946"/>
      <c r="DI117" s="946"/>
      <c r="DJ117" s="946"/>
      <c r="DK117" s="947"/>
      <c r="DL117" s="948" t="s">
        <v>129</v>
      </c>
      <c r="DM117" s="946"/>
      <c r="DN117" s="946"/>
      <c r="DO117" s="946"/>
      <c r="DP117" s="947"/>
      <c r="DQ117" s="948" t="s">
        <v>129</v>
      </c>
      <c r="DR117" s="946"/>
      <c r="DS117" s="946"/>
      <c r="DT117" s="946"/>
      <c r="DU117" s="947"/>
      <c r="DV117" s="949" t="s">
        <v>129</v>
      </c>
      <c r="DW117" s="950"/>
      <c r="DX117" s="950"/>
      <c r="DY117" s="950"/>
      <c r="DZ117" s="951"/>
    </row>
    <row r="118" spans="1:130" s="224" customFormat="1" ht="26.25" customHeight="1" x14ac:dyDescent="0.15">
      <c r="A118" s="899" t="s">
        <v>431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428</v>
      </c>
      <c r="AB118" s="880"/>
      <c r="AC118" s="880"/>
      <c r="AD118" s="880"/>
      <c r="AE118" s="881"/>
      <c r="AF118" s="879" t="s">
        <v>429</v>
      </c>
      <c r="AG118" s="880"/>
      <c r="AH118" s="880"/>
      <c r="AI118" s="880"/>
      <c r="AJ118" s="881"/>
      <c r="AK118" s="879" t="s">
        <v>311</v>
      </c>
      <c r="AL118" s="880"/>
      <c r="AM118" s="880"/>
      <c r="AN118" s="880"/>
      <c r="AO118" s="881"/>
      <c r="AP118" s="957" t="s">
        <v>430</v>
      </c>
      <c r="AQ118" s="958"/>
      <c r="AR118" s="958"/>
      <c r="AS118" s="958"/>
      <c r="AT118" s="959"/>
      <c r="AU118" s="895"/>
      <c r="AV118" s="896"/>
      <c r="AW118" s="896"/>
      <c r="AX118" s="896"/>
      <c r="AY118" s="896"/>
      <c r="AZ118" s="960" t="s">
        <v>459</v>
      </c>
      <c r="BA118" s="952"/>
      <c r="BB118" s="952"/>
      <c r="BC118" s="952"/>
      <c r="BD118" s="952"/>
      <c r="BE118" s="952"/>
      <c r="BF118" s="952"/>
      <c r="BG118" s="952"/>
      <c r="BH118" s="952"/>
      <c r="BI118" s="952"/>
      <c r="BJ118" s="952"/>
      <c r="BK118" s="952"/>
      <c r="BL118" s="952"/>
      <c r="BM118" s="952"/>
      <c r="BN118" s="952"/>
      <c r="BO118" s="952"/>
      <c r="BP118" s="953"/>
      <c r="BQ118" s="986" t="s">
        <v>129</v>
      </c>
      <c r="BR118" s="987"/>
      <c r="BS118" s="987"/>
      <c r="BT118" s="987"/>
      <c r="BU118" s="987"/>
      <c r="BV118" s="987" t="s">
        <v>129</v>
      </c>
      <c r="BW118" s="987"/>
      <c r="BX118" s="987"/>
      <c r="BY118" s="987"/>
      <c r="BZ118" s="987"/>
      <c r="CA118" s="987" t="s">
        <v>129</v>
      </c>
      <c r="CB118" s="987"/>
      <c r="CC118" s="987"/>
      <c r="CD118" s="987"/>
      <c r="CE118" s="987"/>
      <c r="CF118" s="907" t="s">
        <v>129</v>
      </c>
      <c r="CG118" s="908"/>
      <c r="CH118" s="908"/>
      <c r="CI118" s="908"/>
      <c r="CJ118" s="908"/>
      <c r="CK118" s="935"/>
      <c r="CL118" s="936"/>
      <c r="CM118" s="909" t="s">
        <v>460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438</v>
      </c>
      <c r="DH118" s="946"/>
      <c r="DI118" s="946"/>
      <c r="DJ118" s="946"/>
      <c r="DK118" s="947"/>
      <c r="DL118" s="948" t="s">
        <v>129</v>
      </c>
      <c r="DM118" s="946"/>
      <c r="DN118" s="946"/>
      <c r="DO118" s="946"/>
      <c r="DP118" s="947"/>
      <c r="DQ118" s="948" t="s">
        <v>129</v>
      </c>
      <c r="DR118" s="946"/>
      <c r="DS118" s="946"/>
      <c r="DT118" s="946"/>
      <c r="DU118" s="947"/>
      <c r="DV118" s="949" t="s">
        <v>129</v>
      </c>
      <c r="DW118" s="950"/>
      <c r="DX118" s="950"/>
      <c r="DY118" s="950"/>
      <c r="DZ118" s="951"/>
    </row>
    <row r="119" spans="1:130" s="224" customFormat="1" ht="26.25" customHeight="1" x14ac:dyDescent="0.15">
      <c r="A119" s="1043" t="s">
        <v>434</v>
      </c>
      <c r="B119" s="934"/>
      <c r="C119" s="916" t="s">
        <v>435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129</v>
      </c>
      <c r="AB119" s="887"/>
      <c r="AC119" s="887"/>
      <c r="AD119" s="887"/>
      <c r="AE119" s="888"/>
      <c r="AF119" s="889" t="s">
        <v>129</v>
      </c>
      <c r="AG119" s="887"/>
      <c r="AH119" s="887"/>
      <c r="AI119" s="887"/>
      <c r="AJ119" s="888"/>
      <c r="AK119" s="889" t="s">
        <v>129</v>
      </c>
      <c r="AL119" s="887"/>
      <c r="AM119" s="887"/>
      <c r="AN119" s="887"/>
      <c r="AO119" s="888"/>
      <c r="AP119" s="890" t="s">
        <v>129</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461</v>
      </c>
      <c r="BP119" s="992"/>
      <c r="BQ119" s="986">
        <v>8769832</v>
      </c>
      <c r="BR119" s="987"/>
      <c r="BS119" s="987"/>
      <c r="BT119" s="987"/>
      <c r="BU119" s="987"/>
      <c r="BV119" s="987">
        <v>8183879</v>
      </c>
      <c r="BW119" s="987"/>
      <c r="BX119" s="987"/>
      <c r="BY119" s="987"/>
      <c r="BZ119" s="987"/>
      <c r="CA119" s="987">
        <v>7562430</v>
      </c>
      <c r="CB119" s="987"/>
      <c r="CC119" s="987"/>
      <c r="CD119" s="987"/>
      <c r="CE119" s="987"/>
      <c r="CF119" s="988"/>
      <c r="CG119" s="989"/>
      <c r="CH119" s="989"/>
      <c r="CI119" s="989"/>
      <c r="CJ119" s="990"/>
      <c r="CK119" s="937"/>
      <c r="CL119" s="938"/>
      <c r="CM119" s="960" t="s">
        <v>462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129</v>
      </c>
      <c r="DH119" s="973"/>
      <c r="DI119" s="973"/>
      <c r="DJ119" s="973"/>
      <c r="DK119" s="974"/>
      <c r="DL119" s="972" t="s">
        <v>129</v>
      </c>
      <c r="DM119" s="973"/>
      <c r="DN119" s="973"/>
      <c r="DO119" s="973"/>
      <c r="DP119" s="974"/>
      <c r="DQ119" s="972" t="s">
        <v>129</v>
      </c>
      <c r="DR119" s="973"/>
      <c r="DS119" s="973"/>
      <c r="DT119" s="973"/>
      <c r="DU119" s="974"/>
      <c r="DV119" s="975" t="s">
        <v>129</v>
      </c>
      <c r="DW119" s="976"/>
      <c r="DX119" s="976"/>
      <c r="DY119" s="976"/>
      <c r="DZ119" s="977"/>
    </row>
    <row r="120" spans="1:130" s="224" customFormat="1" ht="26.25" customHeight="1" x14ac:dyDescent="0.15">
      <c r="A120" s="1044"/>
      <c r="B120" s="936"/>
      <c r="C120" s="909" t="s">
        <v>439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129</v>
      </c>
      <c r="AB120" s="946"/>
      <c r="AC120" s="946"/>
      <c r="AD120" s="946"/>
      <c r="AE120" s="947"/>
      <c r="AF120" s="948" t="s">
        <v>438</v>
      </c>
      <c r="AG120" s="946"/>
      <c r="AH120" s="946"/>
      <c r="AI120" s="946"/>
      <c r="AJ120" s="947"/>
      <c r="AK120" s="948" t="s">
        <v>129</v>
      </c>
      <c r="AL120" s="946"/>
      <c r="AM120" s="946"/>
      <c r="AN120" s="946"/>
      <c r="AO120" s="947"/>
      <c r="AP120" s="949" t="s">
        <v>129</v>
      </c>
      <c r="AQ120" s="950"/>
      <c r="AR120" s="950"/>
      <c r="AS120" s="950"/>
      <c r="AT120" s="951"/>
      <c r="AU120" s="978" t="s">
        <v>463</v>
      </c>
      <c r="AV120" s="979"/>
      <c r="AW120" s="979"/>
      <c r="AX120" s="979"/>
      <c r="AY120" s="980"/>
      <c r="AZ120" s="916" t="s">
        <v>464</v>
      </c>
      <c r="BA120" s="884"/>
      <c r="BB120" s="884"/>
      <c r="BC120" s="884"/>
      <c r="BD120" s="884"/>
      <c r="BE120" s="884"/>
      <c r="BF120" s="884"/>
      <c r="BG120" s="884"/>
      <c r="BH120" s="884"/>
      <c r="BI120" s="884"/>
      <c r="BJ120" s="884"/>
      <c r="BK120" s="884"/>
      <c r="BL120" s="884"/>
      <c r="BM120" s="884"/>
      <c r="BN120" s="884"/>
      <c r="BO120" s="884"/>
      <c r="BP120" s="885"/>
      <c r="BQ120" s="917">
        <v>2460465</v>
      </c>
      <c r="BR120" s="918"/>
      <c r="BS120" s="918"/>
      <c r="BT120" s="918"/>
      <c r="BU120" s="918"/>
      <c r="BV120" s="918">
        <v>3077324</v>
      </c>
      <c r="BW120" s="918"/>
      <c r="BX120" s="918"/>
      <c r="BY120" s="918"/>
      <c r="BZ120" s="918"/>
      <c r="CA120" s="918">
        <v>3592520</v>
      </c>
      <c r="CB120" s="918"/>
      <c r="CC120" s="918"/>
      <c r="CD120" s="918"/>
      <c r="CE120" s="918"/>
      <c r="CF120" s="931">
        <v>104.6</v>
      </c>
      <c r="CG120" s="932"/>
      <c r="CH120" s="932"/>
      <c r="CI120" s="932"/>
      <c r="CJ120" s="932"/>
      <c r="CK120" s="993" t="s">
        <v>465</v>
      </c>
      <c r="CL120" s="994"/>
      <c r="CM120" s="994"/>
      <c r="CN120" s="994"/>
      <c r="CO120" s="995"/>
      <c r="CP120" s="1001" t="s">
        <v>408</v>
      </c>
      <c r="CQ120" s="1002"/>
      <c r="CR120" s="1002"/>
      <c r="CS120" s="1002"/>
      <c r="CT120" s="1002"/>
      <c r="CU120" s="1002"/>
      <c r="CV120" s="1002"/>
      <c r="CW120" s="1002"/>
      <c r="CX120" s="1002"/>
      <c r="CY120" s="1002"/>
      <c r="CZ120" s="1002"/>
      <c r="DA120" s="1002"/>
      <c r="DB120" s="1002"/>
      <c r="DC120" s="1002"/>
      <c r="DD120" s="1002"/>
      <c r="DE120" s="1002"/>
      <c r="DF120" s="1003"/>
      <c r="DG120" s="917">
        <v>2018937</v>
      </c>
      <c r="DH120" s="918"/>
      <c r="DI120" s="918"/>
      <c r="DJ120" s="918"/>
      <c r="DK120" s="918"/>
      <c r="DL120" s="918">
        <v>1771275</v>
      </c>
      <c r="DM120" s="918"/>
      <c r="DN120" s="918"/>
      <c r="DO120" s="918"/>
      <c r="DP120" s="918"/>
      <c r="DQ120" s="918">
        <v>1630110</v>
      </c>
      <c r="DR120" s="918"/>
      <c r="DS120" s="918"/>
      <c r="DT120" s="918"/>
      <c r="DU120" s="918"/>
      <c r="DV120" s="919">
        <v>47.5</v>
      </c>
      <c r="DW120" s="919"/>
      <c r="DX120" s="919"/>
      <c r="DY120" s="919"/>
      <c r="DZ120" s="920"/>
    </row>
    <row r="121" spans="1:130" s="224" customFormat="1" ht="26.25" customHeight="1" x14ac:dyDescent="0.15">
      <c r="A121" s="1044"/>
      <c r="B121" s="936"/>
      <c r="C121" s="961" t="s">
        <v>466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129</v>
      </c>
      <c r="AB121" s="946"/>
      <c r="AC121" s="946"/>
      <c r="AD121" s="946"/>
      <c r="AE121" s="947"/>
      <c r="AF121" s="948" t="s">
        <v>129</v>
      </c>
      <c r="AG121" s="946"/>
      <c r="AH121" s="946"/>
      <c r="AI121" s="946"/>
      <c r="AJ121" s="947"/>
      <c r="AK121" s="948" t="s">
        <v>129</v>
      </c>
      <c r="AL121" s="946"/>
      <c r="AM121" s="946"/>
      <c r="AN121" s="946"/>
      <c r="AO121" s="947"/>
      <c r="AP121" s="949" t="s">
        <v>129</v>
      </c>
      <c r="AQ121" s="950"/>
      <c r="AR121" s="950"/>
      <c r="AS121" s="950"/>
      <c r="AT121" s="951"/>
      <c r="AU121" s="981"/>
      <c r="AV121" s="982"/>
      <c r="AW121" s="982"/>
      <c r="AX121" s="982"/>
      <c r="AY121" s="983"/>
      <c r="AZ121" s="909" t="s">
        <v>467</v>
      </c>
      <c r="BA121" s="910"/>
      <c r="BB121" s="910"/>
      <c r="BC121" s="910"/>
      <c r="BD121" s="910"/>
      <c r="BE121" s="910"/>
      <c r="BF121" s="910"/>
      <c r="BG121" s="910"/>
      <c r="BH121" s="910"/>
      <c r="BI121" s="910"/>
      <c r="BJ121" s="910"/>
      <c r="BK121" s="910"/>
      <c r="BL121" s="910"/>
      <c r="BM121" s="910"/>
      <c r="BN121" s="910"/>
      <c r="BO121" s="910"/>
      <c r="BP121" s="911"/>
      <c r="BQ121" s="912">
        <v>24684</v>
      </c>
      <c r="BR121" s="913"/>
      <c r="BS121" s="913"/>
      <c r="BT121" s="913"/>
      <c r="BU121" s="913"/>
      <c r="BV121" s="913">
        <v>46056</v>
      </c>
      <c r="BW121" s="913"/>
      <c r="BX121" s="913"/>
      <c r="BY121" s="913"/>
      <c r="BZ121" s="913"/>
      <c r="CA121" s="913">
        <v>42657</v>
      </c>
      <c r="CB121" s="913"/>
      <c r="CC121" s="913"/>
      <c r="CD121" s="913"/>
      <c r="CE121" s="913"/>
      <c r="CF121" s="907">
        <v>1.2</v>
      </c>
      <c r="CG121" s="908"/>
      <c r="CH121" s="908"/>
      <c r="CI121" s="908"/>
      <c r="CJ121" s="908"/>
      <c r="CK121" s="996"/>
      <c r="CL121" s="997"/>
      <c r="CM121" s="997"/>
      <c r="CN121" s="997"/>
      <c r="CO121" s="998"/>
      <c r="CP121" s="1006" t="s">
        <v>468</v>
      </c>
      <c r="CQ121" s="1007"/>
      <c r="CR121" s="1007"/>
      <c r="CS121" s="1007"/>
      <c r="CT121" s="1007"/>
      <c r="CU121" s="1007"/>
      <c r="CV121" s="1007"/>
      <c r="CW121" s="1007"/>
      <c r="CX121" s="1007"/>
      <c r="CY121" s="1007"/>
      <c r="CZ121" s="1007"/>
      <c r="DA121" s="1007"/>
      <c r="DB121" s="1007"/>
      <c r="DC121" s="1007"/>
      <c r="DD121" s="1007"/>
      <c r="DE121" s="1007"/>
      <c r="DF121" s="1008"/>
      <c r="DG121" s="912">
        <v>9417</v>
      </c>
      <c r="DH121" s="913"/>
      <c r="DI121" s="913"/>
      <c r="DJ121" s="913"/>
      <c r="DK121" s="913"/>
      <c r="DL121" s="913">
        <v>8743</v>
      </c>
      <c r="DM121" s="913"/>
      <c r="DN121" s="913"/>
      <c r="DO121" s="913"/>
      <c r="DP121" s="913"/>
      <c r="DQ121" s="913">
        <v>8179</v>
      </c>
      <c r="DR121" s="913"/>
      <c r="DS121" s="913"/>
      <c r="DT121" s="913"/>
      <c r="DU121" s="913"/>
      <c r="DV121" s="914">
        <v>0.2</v>
      </c>
      <c r="DW121" s="914"/>
      <c r="DX121" s="914"/>
      <c r="DY121" s="914"/>
      <c r="DZ121" s="915"/>
    </row>
    <row r="122" spans="1:130" s="224" customFormat="1" ht="26.25" customHeight="1" x14ac:dyDescent="0.15">
      <c r="A122" s="1044"/>
      <c r="B122" s="936"/>
      <c r="C122" s="909" t="s">
        <v>449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129</v>
      </c>
      <c r="AB122" s="946"/>
      <c r="AC122" s="946"/>
      <c r="AD122" s="946"/>
      <c r="AE122" s="947"/>
      <c r="AF122" s="948" t="s">
        <v>129</v>
      </c>
      <c r="AG122" s="946"/>
      <c r="AH122" s="946"/>
      <c r="AI122" s="946"/>
      <c r="AJ122" s="947"/>
      <c r="AK122" s="948" t="s">
        <v>129</v>
      </c>
      <c r="AL122" s="946"/>
      <c r="AM122" s="946"/>
      <c r="AN122" s="946"/>
      <c r="AO122" s="947"/>
      <c r="AP122" s="949" t="s">
        <v>129</v>
      </c>
      <c r="AQ122" s="950"/>
      <c r="AR122" s="950"/>
      <c r="AS122" s="950"/>
      <c r="AT122" s="951"/>
      <c r="AU122" s="981"/>
      <c r="AV122" s="982"/>
      <c r="AW122" s="982"/>
      <c r="AX122" s="982"/>
      <c r="AY122" s="983"/>
      <c r="AZ122" s="960" t="s">
        <v>469</v>
      </c>
      <c r="BA122" s="952"/>
      <c r="BB122" s="952"/>
      <c r="BC122" s="952"/>
      <c r="BD122" s="952"/>
      <c r="BE122" s="952"/>
      <c r="BF122" s="952"/>
      <c r="BG122" s="952"/>
      <c r="BH122" s="952"/>
      <c r="BI122" s="952"/>
      <c r="BJ122" s="952"/>
      <c r="BK122" s="952"/>
      <c r="BL122" s="952"/>
      <c r="BM122" s="952"/>
      <c r="BN122" s="952"/>
      <c r="BO122" s="952"/>
      <c r="BP122" s="953"/>
      <c r="BQ122" s="986">
        <v>5200795</v>
      </c>
      <c r="BR122" s="987"/>
      <c r="BS122" s="987"/>
      <c r="BT122" s="987"/>
      <c r="BU122" s="987"/>
      <c r="BV122" s="987">
        <v>4944754</v>
      </c>
      <c r="BW122" s="987"/>
      <c r="BX122" s="987"/>
      <c r="BY122" s="987"/>
      <c r="BZ122" s="987"/>
      <c r="CA122" s="987">
        <v>4743027</v>
      </c>
      <c r="CB122" s="987"/>
      <c r="CC122" s="987"/>
      <c r="CD122" s="987"/>
      <c r="CE122" s="987"/>
      <c r="CF122" s="1004">
        <v>138.1</v>
      </c>
      <c r="CG122" s="1005"/>
      <c r="CH122" s="1005"/>
      <c r="CI122" s="1005"/>
      <c r="CJ122" s="1005"/>
      <c r="CK122" s="996"/>
      <c r="CL122" s="997"/>
      <c r="CM122" s="997"/>
      <c r="CN122" s="997"/>
      <c r="CO122" s="998"/>
      <c r="CP122" s="1006"/>
      <c r="CQ122" s="1007"/>
      <c r="CR122" s="1007"/>
      <c r="CS122" s="1007"/>
      <c r="CT122" s="1007"/>
      <c r="CU122" s="1007"/>
      <c r="CV122" s="1007"/>
      <c r="CW122" s="1007"/>
      <c r="CX122" s="1007"/>
      <c r="CY122" s="1007"/>
      <c r="CZ122" s="1007"/>
      <c r="DA122" s="1007"/>
      <c r="DB122" s="1007"/>
      <c r="DC122" s="1007"/>
      <c r="DD122" s="1007"/>
      <c r="DE122" s="1007"/>
      <c r="DF122" s="1008"/>
      <c r="DG122" s="912"/>
      <c r="DH122" s="913"/>
      <c r="DI122" s="913"/>
      <c r="DJ122" s="913"/>
      <c r="DK122" s="913"/>
      <c r="DL122" s="913"/>
      <c r="DM122" s="913"/>
      <c r="DN122" s="913"/>
      <c r="DO122" s="913"/>
      <c r="DP122" s="913"/>
      <c r="DQ122" s="913"/>
      <c r="DR122" s="913"/>
      <c r="DS122" s="913"/>
      <c r="DT122" s="913"/>
      <c r="DU122" s="913"/>
      <c r="DV122" s="914"/>
      <c r="DW122" s="914"/>
      <c r="DX122" s="914"/>
      <c r="DY122" s="914"/>
      <c r="DZ122" s="915"/>
    </row>
    <row r="123" spans="1:130" s="224" customFormat="1" ht="26.25" customHeight="1" x14ac:dyDescent="0.15">
      <c r="A123" s="1044"/>
      <c r="B123" s="936"/>
      <c r="C123" s="909" t="s">
        <v>455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129</v>
      </c>
      <c r="AB123" s="946"/>
      <c r="AC123" s="946"/>
      <c r="AD123" s="946"/>
      <c r="AE123" s="947"/>
      <c r="AF123" s="948" t="s">
        <v>129</v>
      </c>
      <c r="AG123" s="946"/>
      <c r="AH123" s="946"/>
      <c r="AI123" s="946"/>
      <c r="AJ123" s="947"/>
      <c r="AK123" s="948" t="s">
        <v>129</v>
      </c>
      <c r="AL123" s="946"/>
      <c r="AM123" s="946"/>
      <c r="AN123" s="946"/>
      <c r="AO123" s="947"/>
      <c r="AP123" s="949" t="s">
        <v>129</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470</v>
      </c>
      <c r="BP123" s="992"/>
      <c r="BQ123" s="1050">
        <v>7685944</v>
      </c>
      <c r="BR123" s="1051"/>
      <c r="BS123" s="1051"/>
      <c r="BT123" s="1051"/>
      <c r="BU123" s="1051"/>
      <c r="BV123" s="1051">
        <v>8068134</v>
      </c>
      <c r="BW123" s="1051"/>
      <c r="BX123" s="1051"/>
      <c r="BY123" s="1051"/>
      <c r="BZ123" s="1051"/>
      <c r="CA123" s="1051">
        <v>8378204</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
      <c r="A124" s="1044"/>
      <c r="B124" s="936"/>
      <c r="C124" s="909" t="s">
        <v>458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129</v>
      </c>
      <c r="AB124" s="946"/>
      <c r="AC124" s="946"/>
      <c r="AD124" s="946"/>
      <c r="AE124" s="947"/>
      <c r="AF124" s="948" t="s">
        <v>129</v>
      </c>
      <c r="AG124" s="946"/>
      <c r="AH124" s="946"/>
      <c r="AI124" s="946"/>
      <c r="AJ124" s="947"/>
      <c r="AK124" s="948" t="s">
        <v>129</v>
      </c>
      <c r="AL124" s="946"/>
      <c r="AM124" s="946"/>
      <c r="AN124" s="946"/>
      <c r="AO124" s="947"/>
      <c r="AP124" s="949" t="s">
        <v>129</v>
      </c>
      <c r="AQ124" s="950"/>
      <c r="AR124" s="950"/>
      <c r="AS124" s="950"/>
      <c r="AT124" s="951"/>
      <c r="AU124" s="1046" t="s">
        <v>471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32.700000000000003</v>
      </c>
      <c r="BR124" s="1014"/>
      <c r="BS124" s="1014"/>
      <c r="BT124" s="1014"/>
      <c r="BU124" s="1014"/>
      <c r="BV124" s="1014">
        <v>3.2</v>
      </c>
      <c r="BW124" s="1014"/>
      <c r="BX124" s="1014"/>
      <c r="BY124" s="1014"/>
      <c r="BZ124" s="1014"/>
      <c r="CA124" s="1014" t="s">
        <v>129</v>
      </c>
      <c r="CB124" s="1014"/>
      <c r="CC124" s="1014"/>
      <c r="CD124" s="1014"/>
      <c r="CE124" s="1014"/>
      <c r="CF124" s="1015"/>
      <c r="CG124" s="1016"/>
      <c r="CH124" s="1016"/>
      <c r="CI124" s="1016"/>
      <c r="CJ124" s="1017"/>
      <c r="CK124" s="999"/>
      <c r="CL124" s="999"/>
      <c r="CM124" s="999"/>
      <c r="CN124" s="999"/>
      <c r="CO124" s="1000"/>
      <c r="CP124" s="1006" t="s">
        <v>472</v>
      </c>
      <c r="CQ124" s="1007"/>
      <c r="CR124" s="1007"/>
      <c r="CS124" s="1007"/>
      <c r="CT124" s="1007"/>
      <c r="CU124" s="1007"/>
      <c r="CV124" s="1007"/>
      <c r="CW124" s="1007"/>
      <c r="CX124" s="1007"/>
      <c r="CY124" s="1007"/>
      <c r="CZ124" s="1007"/>
      <c r="DA124" s="1007"/>
      <c r="DB124" s="1007"/>
      <c r="DC124" s="1007"/>
      <c r="DD124" s="1007"/>
      <c r="DE124" s="1007"/>
      <c r="DF124" s="1008"/>
      <c r="DG124" s="991" t="s">
        <v>129</v>
      </c>
      <c r="DH124" s="973"/>
      <c r="DI124" s="973"/>
      <c r="DJ124" s="973"/>
      <c r="DK124" s="974"/>
      <c r="DL124" s="972" t="s">
        <v>129</v>
      </c>
      <c r="DM124" s="973"/>
      <c r="DN124" s="973"/>
      <c r="DO124" s="973"/>
      <c r="DP124" s="974"/>
      <c r="DQ124" s="972" t="s">
        <v>129</v>
      </c>
      <c r="DR124" s="973"/>
      <c r="DS124" s="973"/>
      <c r="DT124" s="973"/>
      <c r="DU124" s="974"/>
      <c r="DV124" s="975" t="s">
        <v>129</v>
      </c>
      <c r="DW124" s="976"/>
      <c r="DX124" s="976"/>
      <c r="DY124" s="976"/>
      <c r="DZ124" s="977"/>
    </row>
    <row r="125" spans="1:130" s="224" customFormat="1" ht="26.25" customHeight="1" x14ac:dyDescent="0.15">
      <c r="A125" s="1044"/>
      <c r="B125" s="936"/>
      <c r="C125" s="909" t="s">
        <v>460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129</v>
      </c>
      <c r="AB125" s="946"/>
      <c r="AC125" s="946"/>
      <c r="AD125" s="946"/>
      <c r="AE125" s="947"/>
      <c r="AF125" s="948" t="s">
        <v>438</v>
      </c>
      <c r="AG125" s="946"/>
      <c r="AH125" s="946"/>
      <c r="AI125" s="946"/>
      <c r="AJ125" s="947"/>
      <c r="AK125" s="948" t="s">
        <v>129</v>
      </c>
      <c r="AL125" s="946"/>
      <c r="AM125" s="946"/>
      <c r="AN125" s="946"/>
      <c r="AO125" s="947"/>
      <c r="AP125" s="949" t="s">
        <v>129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473</v>
      </c>
      <c r="CL125" s="994"/>
      <c r="CM125" s="994"/>
      <c r="CN125" s="994"/>
      <c r="CO125" s="995"/>
      <c r="CP125" s="916" t="s">
        <v>474</v>
      </c>
      <c r="CQ125" s="884"/>
      <c r="CR125" s="884"/>
      <c r="CS125" s="884"/>
      <c r="CT125" s="884"/>
      <c r="CU125" s="884"/>
      <c r="CV125" s="884"/>
      <c r="CW125" s="884"/>
      <c r="CX125" s="884"/>
      <c r="CY125" s="884"/>
      <c r="CZ125" s="884"/>
      <c r="DA125" s="884"/>
      <c r="DB125" s="884"/>
      <c r="DC125" s="884"/>
      <c r="DD125" s="884"/>
      <c r="DE125" s="884"/>
      <c r="DF125" s="885"/>
      <c r="DG125" s="917" t="s">
        <v>129</v>
      </c>
      <c r="DH125" s="918"/>
      <c r="DI125" s="918"/>
      <c r="DJ125" s="918"/>
      <c r="DK125" s="918"/>
      <c r="DL125" s="918" t="s">
        <v>129</v>
      </c>
      <c r="DM125" s="918"/>
      <c r="DN125" s="918"/>
      <c r="DO125" s="918"/>
      <c r="DP125" s="918"/>
      <c r="DQ125" s="918" t="s">
        <v>129</v>
      </c>
      <c r="DR125" s="918"/>
      <c r="DS125" s="918"/>
      <c r="DT125" s="918"/>
      <c r="DU125" s="918"/>
      <c r="DV125" s="919" t="s">
        <v>129</v>
      </c>
      <c r="DW125" s="919"/>
      <c r="DX125" s="919"/>
      <c r="DY125" s="919"/>
      <c r="DZ125" s="920"/>
    </row>
    <row r="126" spans="1:130" s="224" customFormat="1" ht="26.25" customHeight="1" thickBot="1" x14ac:dyDescent="0.2">
      <c r="A126" s="1044"/>
      <c r="B126" s="936"/>
      <c r="C126" s="909" t="s">
        <v>462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129</v>
      </c>
      <c r="AB126" s="946"/>
      <c r="AC126" s="946"/>
      <c r="AD126" s="946"/>
      <c r="AE126" s="947"/>
      <c r="AF126" s="948" t="s">
        <v>129</v>
      </c>
      <c r="AG126" s="946"/>
      <c r="AH126" s="946"/>
      <c r="AI126" s="946"/>
      <c r="AJ126" s="947"/>
      <c r="AK126" s="948" t="s">
        <v>129</v>
      </c>
      <c r="AL126" s="946"/>
      <c r="AM126" s="946"/>
      <c r="AN126" s="946"/>
      <c r="AO126" s="947"/>
      <c r="AP126" s="949" t="s">
        <v>129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475</v>
      </c>
      <c r="CQ126" s="910"/>
      <c r="CR126" s="910"/>
      <c r="CS126" s="910"/>
      <c r="CT126" s="910"/>
      <c r="CU126" s="910"/>
      <c r="CV126" s="910"/>
      <c r="CW126" s="910"/>
      <c r="CX126" s="910"/>
      <c r="CY126" s="910"/>
      <c r="CZ126" s="910"/>
      <c r="DA126" s="910"/>
      <c r="DB126" s="910"/>
      <c r="DC126" s="910"/>
      <c r="DD126" s="910"/>
      <c r="DE126" s="910"/>
      <c r="DF126" s="911"/>
      <c r="DG126" s="912" t="s">
        <v>129</v>
      </c>
      <c r="DH126" s="913"/>
      <c r="DI126" s="913"/>
      <c r="DJ126" s="913"/>
      <c r="DK126" s="913"/>
      <c r="DL126" s="913" t="s">
        <v>129</v>
      </c>
      <c r="DM126" s="913"/>
      <c r="DN126" s="913"/>
      <c r="DO126" s="913"/>
      <c r="DP126" s="913"/>
      <c r="DQ126" s="913" t="s">
        <v>129</v>
      </c>
      <c r="DR126" s="913"/>
      <c r="DS126" s="913"/>
      <c r="DT126" s="913"/>
      <c r="DU126" s="913"/>
      <c r="DV126" s="914" t="s">
        <v>129</v>
      </c>
      <c r="DW126" s="914"/>
      <c r="DX126" s="914"/>
      <c r="DY126" s="914"/>
      <c r="DZ126" s="915"/>
    </row>
    <row r="127" spans="1:130" s="224" customFormat="1" ht="26.25" customHeight="1" x14ac:dyDescent="0.15">
      <c r="A127" s="1045"/>
      <c r="B127" s="938"/>
      <c r="C127" s="960" t="s">
        <v>476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129</v>
      </c>
      <c r="AB127" s="946"/>
      <c r="AC127" s="946"/>
      <c r="AD127" s="946"/>
      <c r="AE127" s="947"/>
      <c r="AF127" s="948" t="s">
        <v>129</v>
      </c>
      <c r="AG127" s="946"/>
      <c r="AH127" s="946"/>
      <c r="AI127" s="946"/>
      <c r="AJ127" s="947"/>
      <c r="AK127" s="948" t="s">
        <v>129</v>
      </c>
      <c r="AL127" s="946"/>
      <c r="AM127" s="946"/>
      <c r="AN127" s="946"/>
      <c r="AO127" s="947"/>
      <c r="AP127" s="949" t="s">
        <v>129</v>
      </c>
      <c r="AQ127" s="950"/>
      <c r="AR127" s="950"/>
      <c r="AS127" s="950"/>
      <c r="AT127" s="951"/>
      <c r="AU127" s="226"/>
      <c r="AV127" s="226"/>
      <c r="AW127" s="226"/>
      <c r="AX127" s="1018" t="s">
        <v>477</v>
      </c>
      <c r="AY127" s="1019"/>
      <c r="AZ127" s="1019"/>
      <c r="BA127" s="1019"/>
      <c r="BB127" s="1019"/>
      <c r="BC127" s="1019"/>
      <c r="BD127" s="1019"/>
      <c r="BE127" s="1020"/>
      <c r="BF127" s="1021" t="s">
        <v>478</v>
      </c>
      <c r="BG127" s="1019"/>
      <c r="BH127" s="1019"/>
      <c r="BI127" s="1019"/>
      <c r="BJ127" s="1019"/>
      <c r="BK127" s="1019"/>
      <c r="BL127" s="1020"/>
      <c r="BM127" s="1021" t="s">
        <v>479</v>
      </c>
      <c r="BN127" s="1019"/>
      <c r="BO127" s="1019"/>
      <c r="BP127" s="1019"/>
      <c r="BQ127" s="1019"/>
      <c r="BR127" s="1019"/>
      <c r="BS127" s="1020"/>
      <c r="BT127" s="1021" t="s">
        <v>480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481</v>
      </c>
      <c r="CQ127" s="910"/>
      <c r="CR127" s="910"/>
      <c r="CS127" s="910"/>
      <c r="CT127" s="910"/>
      <c r="CU127" s="910"/>
      <c r="CV127" s="910"/>
      <c r="CW127" s="910"/>
      <c r="CX127" s="910"/>
      <c r="CY127" s="910"/>
      <c r="CZ127" s="910"/>
      <c r="DA127" s="910"/>
      <c r="DB127" s="910"/>
      <c r="DC127" s="910"/>
      <c r="DD127" s="910"/>
      <c r="DE127" s="910"/>
      <c r="DF127" s="911"/>
      <c r="DG127" s="912" t="s">
        <v>129</v>
      </c>
      <c r="DH127" s="913"/>
      <c r="DI127" s="913"/>
      <c r="DJ127" s="913"/>
      <c r="DK127" s="913"/>
      <c r="DL127" s="913" t="s">
        <v>129</v>
      </c>
      <c r="DM127" s="913"/>
      <c r="DN127" s="913"/>
      <c r="DO127" s="913"/>
      <c r="DP127" s="913"/>
      <c r="DQ127" s="913" t="s">
        <v>129</v>
      </c>
      <c r="DR127" s="913"/>
      <c r="DS127" s="913"/>
      <c r="DT127" s="913"/>
      <c r="DU127" s="913"/>
      <c r="DV127" s="914" t="s">
        <v>129</v>
      </c>
      <c r="DW127" s="914"/>
      <c r="DX127" s="914"/>
      <c r="DY127" s="914"/>
      <c r="DZ127" s="915"/>
    </row>
    <row r="128" spans="1:130" s="224" customFormat="1" ht="26.25" customHeight="1" thickBot="1" x14ac:dyDescent="0.2">
      <c r="A128" s="1028" t="s">
        <v>482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483</v>
      </c>
      <c r="X128" s="1030"/>
      <c r="Y128" s="1030"/>
      <c r="Z128" s="1031"/>
      <c r="AA128" s="1032">
        <v>4521</v>
      </c>
      <c r="AB128" s="1033"/>
      <c r="AC128" s="1033"/>
      <c r="AD128" s="1033"/>
      <c r="AE128" s="1034"/>
      <c r="AF128" s="1035">
        <v>5631</v>
      </c>
      <c r="AG128" s="1033"/>
      <c r="AH128" s="1033"/>
      <c r="AI128" s="1033"/>
      <c r="AJ128" s="1034"/>
      <c r="AK128" s="1035">
        <v>6013</v>
      </c>
      <c r="AL128" s="1033"/>
      <c r="AM128" s="1033"/>
      <c r="AN128" s="1033"/>
      <c r="AO128" s="1034"/>
      <c r="AP128" s="1036"/>
      <c r="AQ128" s="1037"/>
      <c r="AR128" s="1037"/>
      <c r="AS128" s="1037"/>
      <c r="AT128" s="1038"/>
      <c r="AU128" s="226"/>
      <c r="AV128" s="226"/>
      <c r="AW128" s="226"/>
      <c r="AX128" s="883" t="s">
        <v>484</v>
      </c>
      <c r="AY128" s="884"/>
      <c r="AZ128" s="884"/>
      <c r="BA128" s="884"/>
      <c r="BB128" s="884"/>
      <c r="BC128" s="884"/>
      <c r="BD128" s="884"/>
      <c r="BE128" s="885"/>
      <c r="BF128" s="1039" t="s">
        <v>129</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485</v>
      </c>
      <c r="CQ128" s="713"/>
      <c r="CR128" s="713"/>
      <c r="CS128" s="713"/>
      <c r="CT128" s="713"/>
      <c r="CU128" s="713"/>
      <c r="CV128" s="713"/>
      <c r="CW128" s="713"/>
      <c r="CX128" s="713"/>
      <c r="CY128" s="713"/>
      <c r="CZ128" s="713"/>
      <c r="DA128" s="713"/>
      <c r="DB128" s="713"/>
      <c r="DC128" s="713"/>
      <c r="DD128" s="713"/>
      <c r="DE128" s="713"/>
      <c r="DF128" s="1023"/>
      <c r="DG128" s="1024" t="s">
        <v>129</v>
      </c>
      <c r="DH128" s="1025"/>
      <c r="DI128" s="1025"/>
      <c r="DJ128" s="1025"/>
      <c r="DK128" s="1025"/>
      <c r="DL128" s="1025" t="s">
        <v>129</v>
      </c>
      <c r="DM128" s="1025"/>
      <c r="DN128" s="1025"/>
      <c r="DO128" s="1025"/>
      <c r="DP128" s="1025"/>
      <c r="DQ128" s="1025" t="s">
        <v>129</v>
      </c>
      <c r="DR128" s="1025"/>
      <c r="DS128" s="1025"/>
      <c r="DT128" s="1025"/>
      <c r="DU128" s="1025"/>
      <c r="DV128" s="1026" t="s">
        <v>129</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486</v>
      </c>
      <c r="X129" s="1058"/>
      <c r="Y129" s="1058"/>
      <c r="Z129" s="1059"/>
      <c r="AA129" s="945">
        <v>3750559</v>
      </c>
      <c r="AB129" s="946"/>
      <c r="AC129" s="946"/>
      <c r="AD129" s="946"/>
      <c r="AE129" s="947"/>
      <c r="AF129" s="948">
        <v>3981921</v>
      </c>
      <c r="AG129" s="946"/>
      <c r="AH129" s="946"/>
      <c r="AI129" s="946"/>
      <c r="AJ129" s="947"/>
      <c r="AK129" s="948">
        <v>3852460</v>
      </c>
      <c r="AL129" s="946"/>
      <c r="AM129" s="946"/>
      <c r="AN129" s="946"/>
      <c r="AO129" s="947"/>
      <c r="AP129" s="1060"/>
      <c r="AQ129" s="1061"/>
      <c r="AR129" s="1061"/>
      <c r="AS129" s="1061"/>
      <c r="AT129" s="1062"/>
      <c r="AU129" s="227"/>
      <c r="AV129" s="227"/>
      <c r="AW129" s="227"/>
      <c r="AX129" s="1052" t="s">
        <v>487</v>
      </c>
      <c r="AY129" s="910"/>
      <c r="AZ129" s="910"/>
      <c r="BA129" s="910"/>
      <c r="BB129" s="910"/>
      <c r="BC129" s="910"/>
      <c r="BD129" s="910"/>
      <c r="BE129" s="911"/>
      <c r="BF129" s="1053" t="s">
        <v>129</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488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489</v>
      </c>
      <c r="X130" s="1058"/>
      <c r="Y130" s="1058"/>
      <c r="Z130" s="1059"/>
      <c r="AA130" s="945">
        <v>443402</v>
      </c>
      <c r="AB130" s="946"/>
      <c r="AC130" s="946"/>
      <c r="AD130" s="946"/>
      <c r="AE130" s="947"/>
      <c r="AF130" s="948">
        <v>435962</v>
      </c>
      <c r="AG130" s="946"/>
      <c r="AH130" s="946"/>
      <c r="AI130" s="946"/>
      <c r="AJ130" s="947"/>
      <c r="AK130" s="948">
        <v>418674</v>
      </c>
      <c r="AL130" s="946"/>
      <c r="AM130" s="946"/>
      <c r="AN130" s="946"/>
      <c r="AO130" s="947"/>
      <c r="AP130" s="1060"/>
      <c r="AQ130" s="1061"/>
      <c r="AR130" s="1061"/>
      <c r="AS130" s="1061"/>
      <c r="AT130" s="1062"/>
      <c r="AU130" s="227"/>
      <c r="AV130" s="227"/>
      <c r="AW130" s="227"/>
      <c r="AX130" s="1052" t="s">
        <v>490</v>
      </c>
      <c r="AY130" s="910"/>
      <c r="AZ130" s="910"/>
      <c r="BA130" s="910"/>
      <c r="BB130" s="910"/>
      <c r="BC130" s="910"/>
      <c r="BD130" s="910"/>
      <c r="BE130" s="911"/>
      <c r="BF130" s="1088">
        <v>10.3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491</v>
      </c>
      <c r="X131" s="1095"/>
      <c r="Y131" s="1095"/>
      <c r="Z131" s="1096"/>
      <c r="AA131" s="991">
        <v>3307157</v>
      </c>
      <c r="AB131" s="973"/>
      <c r="AC131" s="973"/>
      <c r="AD131" s="973"/>
      <c r="AE131" s="974"/>
      <c r="AF131" s="972">
        <v>3545959</v>
      </c>
      <c r="AG131" s="973"/>
      <c r="AH131" s="973"/>
      <c r="AI131" s="973"/>
      <c r="AJ131" s="974"/>
      <c r="AK131" s="972">
        <v>3433786</v>
      </c>
      <c r="AL131" s="973"/>
      <c r="AM131" s="973"/>
      <c r="AN131" s="973"/>
      <c r="AO131" s="974"/>
      <c r="AP131" s="1097"/>
      <c r="AQ131" s="1098"/>
      <c r="AR131" s="1098"/>
      <c r="AS131" s="1098"/>
      <c r="AT131" s="1099"/>
      <c r="AU131" s="227"/>
      <c r="AV131" s="227"/>
      <c r="AW131" s="227"/>
      <c r="AX131" s="1070" t="s">
        <v>492</v>
      </c>
      <c r="AY131" s="713"/>
      <c r="AZ131" s="713"/>
      <c r="BA131" s="713"/>
      <c r="BB131" s="713"/>
      <c r="BC131" s="713"/>
      <c r="BD131" s="713"/>
      <c r="BE131" s="1023"/>
      <c r="BF131" s="1071" t="s">
        <v>438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494</v>
      </c>
      <c r="W132" s="1081"/>
      <c r="X132" s="1081"/>
      <c r="Y132" s="1081"/>
      <c r="Z132" s="1082"/>
      <c r="AA132" s="1083">
        <v>10.62075372</v>
      </c>
      <c r="AB132" s="1084"/>
      <c r="AC132" s="1084"/>
      <c r="AD132" s="1084"/>
      <c r="AE132" s="1085"/>
      <c r="AF132" s="1086">
        <v>9.4533241920000002</v>
      </c>
      <c r="AG132" s="1084"/>
      <c r="AH132" s="1084"/>
      <c r="AI132" s="1084"/>
      <c r="AJ132" s="1085"/>
      <c r="AK132" s="1086">
        <v>11.04075793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495</v>
      </c>
      <c r="W133" s="1064"/>
      <c r="X133" s="1064"/>
      <c r="Y133" s="1064"/>
      <c r="Z133" s="1065"/>
      <c r="AA133" s="1066">
        <v>11.3</v>
      </c>
      <c r="AB133" s="1067"/>
      <c r="AC133" s="1067"/>
      <c r="AD133" s="1067"/>
      <c r="AE133" s="1068"/>
      <c r="AF133" s="1066">
        <v>10.5</v>
      </c>
      <c r="AG133" s="1067"/>
      <c r="AH133" s="1067"/>
      <c r="AI133" s="1067"/>
      <c r="AJ133" s="1068"/>
      <c r="AK133" s="1066">
        <v>10.3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AYy4SO796l+Zf5ENgcY4BWL52ZKmoK6pCTu0ACoSOcvowWGLdIBtUG/zSi+hFmRwCAp+orwetow8MQRpcL0pg==" saltValue="HichPf0x0MalKnQWdJWX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D1D1C-D6D8-43EE-84BE-08A2D7852775}">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2r/pj8xyOSEoPkSWrFkf4C5W1uH/tHVlRty81CrLPHpXrOI5ilTKC3mNExtFoTNKOdx76cqPN6EIU2HgQOfdpg==" saltValue="X5rll9jj1y6rMo1XOWK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mgijSh5lPghXH7Ot8TdVAIcIiva8sCanC21O29Vjw1Am0dI6M00bJs+6WJBPHon0T+ChpGKt7tvhjyCAUnH+w==" saltValue="nORQ/yBnbnSnuAqT4ZjoS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85" zoomScaleNormal="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498</v>
      </c>
      <c r="AL6" s="260"/>
      <c r="AM6" s="260"/>
      <c r="AN6" s="260"/>
    </row>
    <row r="7" spans="1:46" ht="13.5" customHeight="1" x14ac:dyDescent="0.15">
      <c r="A7" s="259"/>
      <c r="AK7" s="262"/>
      <c r="AL7" s="263"/>
      <c r="AM7" s="263"/>
      <c r="AN7" s="264"/>
      <c r="AO7" s="1101" t="s">
        <v>499</v>
      </c>
      <c r="AP7" s="265"/>
      <c r="AQ7" s="266" t="s">
        <v>500</v>
      </c>
      <c r="AR7" s="267"/>
    </row>
    <row r="8" spans="1:46" x14ac:dyDescent="0.15">
      <c r="A8" s="259"/>
      <c r="AK8" s="268"/>
      <c r="AL8" s="269"/>
      <c r="AM8" s="269"/>
      <c r="AN8" s="270"/>
      <c r="AO8" s="1102"/>
      <c r="AP8" s="271" t="s">
        <v>501</v>
      </c>
      <c r="AQ8" s="272" t="s">
        <v>502</v>
      </c>
      <c r="AR8" s="273" t="s">
        <v>503</v>
      </c>
    </row>
    <row r="9" spans="1:46" x14ac:dyDescent="0.15">
      <c r="A9" s="259"/>
      <c r="AK9" s="1103" t="s">
        <v>504</v>
      </c>
      <c r="AL9" s="1104"/>
      <c r="AM9" s="1104"/>
      <c r="AN9" s="1105"/>
      <c r="AO9" s="274">
        <v>1017701</v>
      </c>
      <c r="AP9" s="274">
        <v>74366</v>
      </c>
      <c r="AQ9" s="275">
        <v>108757</v>
      </c>
      <c r="AR9" s="276">
        <v>-31.6</v>
      </c>
    </row>
    <row r="10" spans="1:46" ht="13.5" customHeight="1" x14ac:dyDescent="0.15">
      <c r="A10" s="259"/>
      <c r="AK10" s="1103" t="s">
        <v>505</v>
      </c>
      <c r="AL10" s="1104"/>
      <c r="AM10" s="1104"/>
      <c r="AN10" s="1105"/>
      <c r="AO10" s="277">
        <v>6287</v>
      </c>
      <c r="AP10" s="277">
        <v>459</v>
      </c>
      <c r="AQ10" s="278">
        <v>15108</v>
      </c>
      <c r="AR10" s="279">
        <v>-97</v>
      </c>
    </row>
    <row r="11" spans="1:46" ht="13.5" customHeight="1" x14ac:dyDescent="0.15">
      <c r="A11" s="259"/>
      <c r="AK11" s="1103" t="s">
        <v>506</v>
      </c>
      <c r="AL11" s="1104"/>
      <c r="AM11" s="1104"/>
      <c r="AN11" s="1105"/>
      <c r="AO11" s="277" t="s">
        <v>507</v>
      </c>
      <c r="AP11" s="277" t="s">
        <v>507</v>
      </c>
      <c r="AQ11" s="278">
        <v>1414</v>
      </c>
      <c r="AR11" s="279" t="s">
        <v>507</v>
      </c>
    </row>
    <row r="12" spans="1:46" ht="13.5" customHeight="1" x14ac:dyDescent="0.15">
      <c r="A12" s="259"/>
      <c r="AK12" s="1103" t="s">
        <v>508</v>
      </c>
      <c r="AL12" s="1104"/>
      <c r="AM12" s="1104"/>
      <c r="AN12" s="1105"/>
      <c r="AO12" s="277" t="s">
        <v>507</v>
      </c>
      <c r="AP12" s="277" t="s">
        <v>507</v>
      </c>
      <c r="AQ12" s="278">
        <v>40</v>
      </c>
      <c r="AR12" s="279" t="s">
        <v>507</v>
      </c>
    </row>
    <row r="13" spans="1:46" ht="13.5" customHeight="1" x14ac:dyDescent="0.15">
      <c r="A13" s="259"/>
      <c r="AK13" s="1103" t="s">
        <v>509</v>
      </c>
      <c r="AL13" s="1104"/>
      <c r="AM13" s="1104"/>
      <c r="AN13" s="1105"/>
      <c r="AO13" s="277">
        <v>57071</v>
      </c>
      <c r="AP13" s="277">
        <v>4170</v>
      </c>
      <c r="AQ13" s="278">
        <v>4611</v>
      </c>
      <c r="AR13" s="279">
        <v>-9.6</v>
      </c>
    </row>
    <row r="14" spans="1:46" ht="13.5" customHeight="1" x14ac:dyDescent="0.15">
      <c r="A14" s="259"/>
      <c r="AK14" s="1103" t="s">
        <v>510</v>
      </c>
      <c r="AL14" s="1104"/>
      <c r="AM14" s="1104"/>
      <c r="AN14" s="1105"/>
      <c r="AO14" s="277">
        <v>5833</v>
      </c>
      <c r="AP14" s="277">
        <v>426</v>
      </c>
      <c r="AQ14" s="278">
        <v>2427</v>
      </c>
      <c r="AR14" s="279">
        <v>-82.4</v>
      </c>
    </row>
    <row r="15" spans="1:46" ht="13.5" customHeight="1" x14ac:dyDescent="0.15">
      <c r="A15" s="259"/>
      <c r="AK15" s="1106" t="s">
        <v>511</v>
      </c>
      <c r="AL15" s="1107"/>
      <c r="AM15" s="1107"/>
      <c r="AN15" s="1108"/>
      <c r="AO15" s="277">
        <v>-76071</v>
      </c>
      <c r="AP15" s="277">
        <v>-5559</v>
      </c>
      <c r="AQ15" s="278">
        <v>-7785</v>
      </c>
      <c r="AR15" s="279">
        <v>-28.6</v>
      </c>
    </row>
    <row r="16" spans="1:46" x14ac:dyDescent="0.15">
      <c r="A16" s="259"/>
      <c r="AK16" s="1106" t="s">
        <v>189</v>
      </c>
      <c r="AL16" s="1107"/>
      <c r="AM16" s="1107"/>
      <c r="AN16" s="1108"/>
      <c r="AO16" s="277">
        <v>1010821</v>
      </c>
      <c r="AP16" s="277">
        <v>73863</v>
      </c>
      <c r="AQ16" s="278">
        <v>124572</v>
      </c>
      <c r="AR16" s="279">
        <v>-40.700000000000003</v>
      </c>
    </row>
    <row r="17" spans="1:46" x14ac:dyDescent="0.15">
      <c r="A17" s="259"/>
    </row>
    <row r="18" spans="1:46" x14ac:dyDescent="0.15">
      <c r="A18" s="259"/>
      <c r="AQ18" s="280"/>
      <c r="AR18" s="280"/>
    </row>
    <row r="19" spans="1:46" x14ac:dyDescent="0.15">
      <c r="A19" s="259"/>
      <c r="AK19" s="255" t="s">
        <v>512</v>
      </c>
    </row>
    <row r="20" spans="1:46" x14ac:dyDescent="0.15">
      <c r="A20" s="259"/>
      <c r="AK20" s="281"/>
      <c r="AL20" s="282"/>
      <c r="AM20" s="282"/>
      <c r="AN20" s="283"/>
      <c r="AO20" s="284" t="s">
        <v>513</v>
      </c>
      <c r="AP20" s="285" t="s">
        <v>514</v>
      </c>
      <c r="AQ20" s="286" t="s">
        <v>515</v>
      </c>
      <c r="AR20" s="287"/>
    </row>
    <row r="21" spans="1:46" s="260" customFormat="1" x14ac:dyDescent="0.15">
      <c r="A21" s="288"/>
      <c r="AK21" s="1109" t="s">
        <v>516</v>
      </c>
      <c r="AL21" s="1110"/>
      <c r="AM21" s="1110"/>
      <c r="AN21" s="1111"/>
      <c r="AO21" s="289">
        <v>7.82</v>
      </c>
      <c r="AP21" s="290">
        <v>10.78</v>
      </c>
      <c r="AQ21" s="291">
        <v>-2.96</v>
      </c>
      <c r="AS21" s="292"/>
      <c r="AT21" s="288"/>
    </row>
    <row r="22" spans="1:46" s="260" customFormat="1" x14ac:dyDescent="0.15">
      <c r="A22" s="288"/>
      <c r="AK22" s="1109" t="s">
        <v>517</v>
      </c>
      <c r="AL22" s="1110"/>
      <c r="AM22" s="1110"/>
      <c r="AN22" s="1111"/>
      <c r="AO22" s="293">
        <v>99</v>
      </c>
      <c r="AP22" s="294">
        <v>96.3</v>
      </c>
      <c r="AQ22" s="295">
        <v>2.7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518</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519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520</v>
      </c>
      <c r="AL29" s="260"/>
      <c r="AM29" s="260"/>
      <c r="AN29" s="260"/>
      <c r="AS29" s="302"/>
    </row>
    <row r="30" spans="1:46" ht="13.5" customHeight="1" x14ac:dyDescent="0.15">
      <c r="A30" s="259"/>
      <c r="AK30" s="262"/>
      <c r="AL30" s="263"/>
      <c r="AM30" s="263"/>
      <c r="AN30" s="264"/>
      <c r="AO30" s="1101" t="s">
        <v>499</v>
      </c>
      <c r="AP30" s="265"/>
      <c r="AQ30" s="266" t="s">
        <v>500</v>
      </c>
      <c r="AR30" s="267"/>
    </row>
    <row r="31" spans="1:46" x14ac:dyDescent="0.15">
      <c r="A31" s="259"/>
      <c r="AK31" s="268"/>
      <c r="AL31" s="269"/>
      <c r="AM31" s="269"/>
      <c r="AN31" s="270"/>
      <c r="AO31" s="1102"/>
      <c r="AP31" s="271" t="s">
        <v>501</v>
      </c>
      <c r="AQ31" s="272" t="s">
        <v>502</v>
      </c>
      <c r="AR31" s="273" t="s">
        <v>503</v>
      </c>
    </row>
    <row r="32" spans="1:46" ht="27" customHeight="1" x14ac:dyDescent="0.15">
      <c r="A32" s="259"/>
      <c r="AK32" s="1117" t="s">
        <v>521</v>
      </c>
      <c r="AL32" s="1118"/>
      <c r="AM32" s="1118"/>
      <c r="AN32" s="1119"/>
      <c r="AO32" s="303">
        <v>601061</v>
      </c>
      <c r="AP32" s="303">
        <v>43921</v>
      </c>
      <c r="AQ32" s="304">
        <v>62543</v>
      </c>
      <c r="AR32" s="305">
        <v>-29.8</v>
      </c>
    </row>
    <row r="33" spans="1:46" ht="13.5" customHeight="1" x14ac:dyDescent="0.15">
      <c r="A33" s="259"/>
      <c r="AK33" s="1117" t="s">
        <v>522</v>
      </c>
      <c r="AL33" s="1118"/>
      <c r="AM33" s="1118"/>
      <c r="AN33" s="1119"/>
      <c r="AO33" s="303" t="s">
        <v>507</v>
      </c>
      <c r="AP33" s="303" t="s">
        <v>507</v>
      </c>
      <c r="AQ33" s="304" t="s">
        <v>507</v>
      </c>
      <c r="AR33" s="305" t="s">
        <v>507</v>
      </c>
    </row>
    <row r="34" spans="1:46" ht="27" customHeight="1" x14ac:dyDescent="0.15">
      <c r="A34" s="259"/>
      <c r="AK34" s="1117" t="s">
        <v>523</v>
      </c>
      <c r="AL34" s="1118"/>
      <c r="AM34" s="1118"/>
      <c r="AN34" s="1119"/>
      <c r="AO34" s="303" t="s">
        <v>507</v>
      </c>
      <c r="AP34" s="303" t="s">
        <v>507</v>
      </c>
      <c r="AQ34" s="304" t="s">
        <v>507</v>
      </c>
      <c r="AR34" s="305" t="s">
        <v>507</v>
      </c>
    </row>
    <row r="35" spans="1:46" ht="27" customHeight="1" x14ac:dyDescent="0.15">
      <c r="A35" s="259"/>
      <c r="AK35" s="1117" t="s">
        <v>524</v>
      </c>
      <c r="AL35" s="1118"/>
      <c r="AM35" s="1118"/>
      <c r="AN35" s="1119"/>
      <c r="AO35" s="303">
        <v>151382</v>
      </c>
      <c r="AP35" s="303">
        <v>11062</v>
      </c>
      <c r="AQ35" s="304">
        <v>16620</v>
      </c>
      <c r="AR35" s="305">
        <v>-33.4</v>
      </c>
    </row>
    <row r="36" spans="1:46" ht="27" customHeight="1" x14ac:dyDescent="0.15">
      <c r="A36" s="259"/>
      <c r="AK36" s="1117" t="s">
        <v>525</v>
      </c>
      <c r="AL36" s="1118"/>
      <c r="AM36" s="1118"/>
      <c r="AN36" s="1119"/>
      <c r="AO36" s="303">
        <v>51360</v>
      </c>
      <c r="AP36" s="303">
        <v>3753</v>
      </c>
      <c r="AQ36" s="304">
        <v>3562</v>
      </c>
      <c r="AR36" s="305">
        <v>5.4</v>
      </c>
    </row>
    <row r="37" spans="1:46" ht="13.5" customHeight="1" x14ac:dyDescent="0.15">
      <c r="A37" s="259"/>
      <c r="AK37" s="1117" t="s">
        <v>526</v>
      </c>
      <c r="AL37" s="1118"/>
      <c r="AM37" s="1118"/>
      <c r="AN37" s="1119"/>
      <c r="AO37" s="303" t="s">
        <v>507</v>
      </c>
      <c r="AP37" s="303" t="s">
        <v>507</v>
      </c>
      <c r="AQ37" s="304">
        <v>625</v>
      </c>
      <c r="AR37" s="305" t="s">
        <v>507</v>
      </c>
    </row>
    <row r="38" spans="1:46" ht="27" customHeight="1" x14ac:dyDescent="0.15">
      <c r="A38" s="259"/>
      <c r="AK38" s="1120" t="s">
        <v>527</v>
      </c>
      <c r="AL38" s="1121"/>
      <c r="AM38" s="1121"/>
      <c r="AN38" s="1122"/>
      <c r="AO38" s="306" t="s">
        <v>507</v>
      </c>
      <c r="AP38" s="306" t="s">
        <v>507</v>
      </c>
      <c r="AQ38" s="307">
        <v>3</v>
      </c>
      <c r="AR38" s="295" t="s">
        <v>507</v>
      </c>
      <c r="AS38" s="302"/>
    </row>
    <row r="39" spans="1:46" x14ac:dyDescent="0.15">
      <c r="A39" s="259"/>
      <c r="AK39" s="1120" t="s">
        <v>528</v>
      </c>
      <c r="AL39" s="1121"/>
      <c r="AM39" s="1121"/>
      <c r="AN39" s="1122"/>
      <c r="AO39" s="303">
        <v>-6013</v>
      </c>
      <c r="AP39" s="303">
        <v>-439</v>
      </c>
      <c r="AQ39" s="304">
        <v>-2822</v>
      </c>
      <c r="AR39" s="305">
        <v>-84.4</v>
      </c>
      <c r="AS39" s="302"/>
    </row>
    <row r="40" spans="1:46" ht="27" customHeight="1" x14ac:dyDescent="0.15">
      <c r="A40" s="259"/>
      <c r="AK40" s="1117" t="s">
        <v>529</v>
      </c>
      <c r="AL40" s="1118"/>
      <c r="AM40" s="1118"/>
      <c r="AN40" s="1119"/>
      <c r="AO40" s="303">
        <v>-418674</v>
      </c>
      <c r="AP40" s="303">
        <v>-30594</v>
      </c>
      <c r="AQ40" s="304">
        <v>-53912</v>
      </c>
      <c r="AR40" s="305">
        <v>-43.3</v>
      </c>
      <c r="AS40" s="302"/>
    </row>
    <row r="41" spans="1:46" x14ac:dyDescent="0.15">
      <c r="A41" s="259"/>
      <c r="AK41" s="1123" t="s">
        <v>303</v>
      </c>
      <c r="AL41" s="1124"/>
      <c r="AM41" s="1124"/>
      <c r="AN41" s="1125"/>
      <c r="AO41" s="303">
        <v>379116</v>
      </c>
      <c r="AP41" s="303">
        <v>27703</v>
      </c>
      <c r="AQ41" s="304">
        <v>26618</v>
      </c>
      <c r="AR41" s="305">
        <v>4.0999999999999996</v>
      </c>
      <c r="AS41" s="302"/>
    </row>
    <row r="42" spans="1:46" x14ac:dyDescent="0.15">
      <c r="A42" s="259"/>
      <c r="AK42" s="308" t="s">
        <v>530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531</v>
      </c>
    </row>
    <row r="48" spans="1:46" x14ac:dyDescent="0.15">
      <c r="A48" s="259"/>
      <c r="AK48" s="313" t="s">
        <v>532</v>
      </c>
      <c r="AL48" s="313"/>
      <c r="AM48" s="313"/>
      <c r="AN48" s="313"/>
      <c r="AO48" s="313"/>
      <c r="AP48" s="313"/>
      <c r="AQ48" s="314"/>
      <c r="AR48" s="313"/>
    </row>
    <row r="49" spans="1:44" ht="13.5" customHeight="1" x14ac:dyDescent="0.15">
      <c r="A49" s="259"/>
      <c r="AK49" s="315"/>
      <c r="AL49" s="316"/>
      <c r="AM49" s="1112" t="s">
        <v>499</v>
      </c>
      <c r="AN49" s="1114" t="s">
        <v>533</v>
      </c>
      <c r="AO49" s="1115"/>
      <c r="AP49" s="1115"/>
      <c r="AQ49" s="1115"/>
      <c r="AR49" s="1116"/>
    </row>
    <row r="50" spans="1:44" x14ac:dyDescent="0.15">
      <c r="A50" s="259"/>
      <c r="AK50" s="317"/>
      <c r="AL50" s="318"/>
      <c r="AM50" s="1113"/>
      <c r="AN50" s="319" t="s">
        <v>534</v>
      </c>
      <c r="AO50" s="320" t="s">
        <v>535</v>
      </c>
      <c r="AP50" s="321" t="s">
        <v>536</v>
      </c>
      <c r="AQ50" s="322" t="s">
        <v>537</v>
      </c>
      <c r="AR50" s="323" t="s">
        <v>538</v>
      </c>
    </row>
    <row r="51" spans="1:44" x14ac:dyDescent="0.15">
      <c r="A51" s="259"/>
      <c r="AK51" s="315" t="s">
        <v>539</v>
      </c>
      <c r="AL51" s="316"/>
      <c r="AM51" s="324">
        <v>167461</v>
      </c>
      <c r="AN51" s="325">
        <v>11672</v>
      </c>
      <c r="AO51" s="326">
        <v>-29.7</v>
      </c>
      <c r="AP51" s="327">
        <v>108252</v>
      </c>
      <c r="AQ51" s="328">
        <v>30.4</v>
      </c>
      <c r="AR51" s="329">
        <v>-60.1</v>
      </c>
    </row>
    <row r="52" spans="1:44" x14ac:dyDescent="0.15">
      <c r="A52" s="259"/>
      <c r="AK52" s="330"/>
      <c r="AL52" s="331" t="s">
        <v>540</v>
      </c>
      <c r="AM52" s="332">
        <v>83450</v>
      </c>
      <c r="AN52" s="333">
        <v>5817</v>
      </c>
      <c r="AO52" s="334">
        <v>7.9</v>
      </c>
      <c r="AP52" s="335">
        <v>50321</v>
      </c>
      <c r="AQ52" s="336">
        <v>7.6</v>
      </c>
      <c r="AR52" s="337">
        <v>0.3</v>
      </c>
    </row>
    <row r="53" spans="1:44" x14ac:dyDescent="0.15">
      <c r="A53" s="259"/>
      <c r="AK53" s="315" t="s">
        <v>541</v>
      </c>
      <c r="AL53" s="316"/>
      <c r="AM53" s="324">
        <v>457902</v>
      </c>
      <c r="AN53" s="325">
        <v>32253</v>
      </c>
      <c r="AO53" s="326">
        <v>176.3</v>
      </c>
      <c r="AP53" s="327">
        <v>93492</v>
      </c>
      <c r="AQ53" s="328">
        <v>-13.6</v>
      </c>
      <c r="AR53" s="329">
        <v>189.9</v>
      </c>
    </row>
    <row r="54" spans="1:44" x14ac:dyDescent="0.15">
      <c r="A54" s="259"/>
      <c r="AK54" s="330"/>
      <c r="AL54" s="331" t="s">
        <v>540</v>
      </c>
      <c r="AM54" s="332">
        <v>245439</v>
      </c>
      <c r="AN54" s="333">
        <v>17288</v>
      </c>
      <c r="AO54" s="334">
        <v>197.2</v>
      </c>
      <c r="AP54" s="335">
        <v>53316</v>
      </c>
      <c r="AQ54" s="336">
        <v>6</v>
      </c>
      <c r="AR54" s="337">
        <v>191.2</v>
      </c>
    </row>
    <row r="55" spans="1:44" x14ac:dyDescent="0.15">
      <c r="A55" s="259"/>
      <c r="AK55" s="315" t="s">
        <v>542</v>
      </c>
      <c r="AL55" s="316"/>
      <c r="AM55" s="324">
        <v>144975</v>
      </c>
      <c r="AN55" s="325">
        <v>10334</v>
      </c>
      <c r="AO55" s="326">
        <v>-68</v>
      </c>
      <c r="AP55" s="327">
        <v>94796</v>
      </c>
      <c r="AQ55" s="328">
        <v>1.4</v>
      </c>
      <c r="AR55" s="329">
        <v>-69.400000000000006</v>
      </c>
    </row>
    <row r="56" spans="1:44" x14ac:dyDescent="0.15">
      <c r="A56" s="259"/>
      <c r="AK56" s="330"/>
      <c r="AL56" s="331" t="s">
        <v>540</v>
      </c>
      <c r="AM56" s="332">
        <v>78007</v>
      </c>
      <c r="AN56" s="333">
        <v>5560</v>
      </c>
      <c r="AO56" s="334">
        <v>-67.8</v>
      </c>
      <c r="AP56" s="335">
        <v>55781</v>
      </c>
      <c r="AQ56" s="336">
        <v>4.5999999999999996</v>
      </c>
      <c r="AR56" s="337">
        <v>-72.400000000000006</v>
      </c>
    </row>
    <row r="57" spans="1:44" x14ac:dyDescent="0.15">
      <c r="A57" s="259"/>
      <c r="AK57" s="315" t="s">
        <v>543</v>
      </c>
      <c r="AL57" s="316"/>
      <c r="AM57" s="324">
        <v>217118</v>
      </c>
      <c r="AN57" s="325">
        <v>15626</v>
      </c>
      <c r="AO57" s="326">
        <v>51.2</v>
      </c>
      <c r="AP57" s="327">
        <v>97758</v>
      </c>
      <c r="AQ57" s="328">
        <v>3.1</v>
      </c>
      <c r="AR57" s="329">
        <v>48.1</v>
      </c>
    </row>
    <row r="58" spans="1:44" x14ac:dyDescent="0.15">
      <c r="A58" s="259"/>
      <c r="AK58" s="330"/>
      <c r="AL58" s="331" t="s">
        <v>540</v>
      </c>
      <c r="AM58" s="332">
        <v>138346</v>
      </c>
      <c r="AN58" s="333">
        <v>9957</v>
      </c>
      <c r="AO58" s="334">
        <v>79.099999999999994</v>
      </c>
      <c r="AP58" s="335">
        <v>45946</v>
      </c>
      <c r="AQ58" s="336">
        <v>-17.600000000000001</v>
      </c>
      <c r="AR58" s="337">
        <v>96.7</v>
      </c>
    </row>
    <row r="59" spans="1:44" x14ac:dyDescent="0.15">
      <c r="A59" s="259"/>
      <c r="AK59" s="315" t="s">
        <v>544</v>
      </c>
      <c r="AL59" s="316"/>
      <c r="AM59" s="324">
        <v>194942</v>
      </c>
      <c r="AN59" s="325">
        <v>14245</v>
      </c>
      <c r="AO59" s="326">
        <v>-8.8000000000000007</v>
      </c>
      <c r="AP59" s="327">
        <v>91338</v>
      </c>
      <c r="AQ59" s="328">
        <v>-6.6</v>
      </c>
      <c r="AR59" s="329">
        <v>-2.2000000000000002</v>
      </c>
    </row>
    <row r="60" spans="1:44" x14ac:dyDescent="0.15">
      <c r="A60" s="259"/>
      <c r="AK60" s="330"/>
      <c r="AL60" s="331" t="s">
        <v>540</v>
      </c>
      <c r="AM60" s="332">
        <v>112251</v>
      </c>
      <c r="AN60" s="333">
        <v>8202</v>
      </c>
      <c r="AO60" s="334">
        <v>-17.600000000000001</v>
      </c>
      <c r="AP60" s="335">
        <v>43989</v>
      </c>
      <c r="AQ60" s="336">
        <v>-4.3</v>
      </c>
      <c r="AR60" s="337">
        <v>-13.3</v>
      </c>
    </row>
    <row r="61" spans="1:44" x14ac:dyDescent="0.15">
      <c r="A61" s="259"/>
      <c r="AK61" s="315" t="s">
        <v>545</v>
      </c>
      <c r="AL61" s="338"/>
      <c r="AM61" s="324">
        <v>236480</v>
      </c>
      <c r="AN61" s="325">
        <v>16826</v>
      </c>
      <c r="AO61" s="326">
        <v>24.2</v>
      </c>
      <c r="AP61" s="327">
        <v>97127</v>
      </c>
      <c r="AQ61" s="339">
        <v>2.9</v>
      </c>
      <c r="AR61" s="329">
        <v>21.3</v>
      </c>
    </row>
    <row r="62" spans="1:44" x14ac:dyDescent="0.15">
      <c r="A62" s="259"/>
      <c r="AK62" s="330"/>
      <c r="AL62" s="331" t="s">
        <v>540</v>
      </c>
      <c r="AM62" s="332">
        <v>131499</v>
      </c>
      <c r="AN62" s="333">
        <v>9365</v>
      </c>
      <c r="AO62" s="334">
        <v>39.799999999999997</v>
      </c>
      <c r="AP62" s="335">
        <v>49871</v>
      </c>
      <c r="AQ62" s="336">
        <v>-0.7</v>
      </c>
      <c r="AR62" s="337">
        <v>40.5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m6T0W0+7hQeauhPwf1rIolHLN7Q4d3E1EO6kl6vgh+UvYgn3E4ICy6/4O2uGPXgAmlZw2SyIiANIAMRXuvDzA==" saltValue="2bFVgmykcffgMc94hYYt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547</v>
      </c>
    </row>
    <row r="121" spans="125:125" ht="13.5" hidden="1" customHeight="1" x14ac:dyDescent="0.15">
      <c r="DU121" s="253"/>
    </row>
  </sheetData>
  <sheetProtection algorithmName="SHA-512" hashValue="zw1ojsQuZwXGON0fjxjPw+CAqmQRyIXh2m8dcm8DLA4nDSWz7wUVkVVgzcgOeFkWglYXD1CiLGG98cS6RKUFlQ==" saltValue="8oupmsXaL8SRb8VrRFUn4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548</v>
      </c>
    </row>
  </sheetData>
  <sheetProtection algorithmName="SHA-512" hashValue="FDpuUxLG4Cb0adnVxyH++xzSHPVGwuWwMtcVDJRA2gFkC2VxYOi7GFYaNe/FnWMIMkRO3MxRjcVMhNTyXrsAWQ==" saltValue="A4yeHiyQQ+Pxuu07NNIkm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26" t="s">
        <v>3</v>
      </c>
      <c r="D47" s="1126"/>
      <c r="E47" s="1127"/>
      <c r="F47" s="11">
        <v>17.8</v>
      </c>
      <c r="G47" s="12">
        <v>15.98</v>
      </c>
      <c r="H47" s="12">
        <v>19.47</v>
      </c>
      <c r="I47" s="12">
        <v>20.100000000000001</v>
      </c>
      <c r="J47" s="13">
        <v>25.19</v>
      </c>
    </row>
    <row r="48" spans="2:10" ht="57.75" customHeight="1" x14ac:dyDescent="0.15">
      <c r="B48" s="14"/>
      <c r="C48" s="1128" t="s">
        <v>4</v>
      </c>
      <c r="D48" s="1128"/>
      <c r="E48" s="1129"/>
      <c r="F48" s="15">
        <v>3.78</v>
      </c>
      <c r="G48" s="16">
        <v>5.31</v>
      </c>
      <c r="H48" s="16">
        <v>4.5</v>
      </c>
      <c r="I48" s="16">
        <v>5.52</v>
      </c>
      <c r="J48" s="17">
        <v>8.7899999999999991</v>
      </c>
    </row>
    <row r="49" spans="2:10" ht="57.75" customHeight="1" thickBot="1" x14ac:dyDescent="0.2">
      <c r="B49" s="18"/>
      <c r="C49" s="1130" t="s">
        <v>5</v>
      </c>
      <c r="D49" s="1130"/>
      <c r="E49" s="1131"/>
      <c r="F49" s="19">
        <v>5.74</v>
      </c>
      <c r="G49" s="20" t="s">
        <v>554</v>
      </c>
      <c r="H49" s="20">
        <v>3.36</v>
      </c>
      <c r="I49" s="20">
        <v>3.05</v>
      </c>
      <c r="J49" s="21">
        <v>7.5</v>
      </c>
    </row>
    <row r="50" spans="2:10" x14ac:dyDescent="0.15"/>
  </sheetData>
  <sheetProtection algorithmName="SHA-512" hashValue="UT1TETRqKp7kGlM+X168iI6zw4ASgIEiwzLn+dNlPcK6y0mAqDKTQTbCTBl6UW7XWtiG3JDHRY6hYrrheHKwCg==" saltValue="kEp+cbUEMTc2qjH4JFOdm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