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i011147\道力\道路整備・交通安全\310_通学路の安全対策（合同点検・未就学含）\■山形県対策状況一覧　HP公表\R5\PDF・材料\230630_更新分\"/>
    </mc:Choice>
  </mc:AlternateContent>
  <bookViews>
    <workbookView xWindow="0" yWindow="0" windowWidth="20490" windowHeight="7770" tabRatio="518"/>
  </bookViews>
  <sheets>
    <sheet name="通学路点検" sheetId="31" r:id="rId1"/>
  </sheets>
  <definedNames>
    <definedName name="_xlnm.Print_Area" localSheetId="0">通学路点検!$B$1:$AN$105</definedName>
  </definedNames>
  <calcPr calcId="162913"/>
</workbook>
</file>

<file path=xl/calcChain.xml><?xml version="1.0" encoding="utf-8"?>
<calcChain xmlns="http://schemas.openxmlformats.org/spreadsheetml/2006/main">
  <c r="G81" i="31" l="1"/>
  <c r="G92" i="31" l="1"/>
  <c r="G102" i="31" l="1"/>
  <c r="G101" i="31"/>
  <c r="G100" i="31"/>
  <c r="G99" i="31"/>
  <c r="G98" i="31"/>
  <c r="G96" i="31"/>
  <c r="AH88" i="31"/>
  <c r="AH80" i="31"/>
  <c r="AH72" i="31"/>
  <c r="AH64" i="31"/>
  <c r="AH56" i="31"/>
  <c r="AH48" i="31"/>
  <c r="AH40" i="31"/>
  <c r="AH32" i="31"/>
  <c r="AH24" i="31"/>
  <c r="AH16" i="31"/>
  <c r="AH8" i="31"/>
  <c r="AI102" i="31" l="1"/>
  <c r="AI101" i="31"/>
  <c r="AI100" i="31"/>
  <c r="AI99" i="31"/>
  <c r="AI98" i="31"/>
  <c r="AI96" i="31"/>
  <c r="AH96" i="31" s="1"/>
  <c r="AH12" i="31"/>
  <c r="AH13" i="31"/>
  <c r="AH20" i="31"/>
  <c r="AH21" i="31"/>
  <c r="AH28" i="31"/>
  <c r="AH29" i="31"/>
  <c r="AH36" i="31"/>
  <c r="AH37" i="31"/>
  <c r="AH44" i="31"/>
  <c r="AH45" i="31"/>
  <c r="AH52" i="31"/>
  <c r="AH53" i="31"/>
  <c r="AH60" i="31" l="1"/>
  <c r="AH61" i="31"/>
  <c r="AH68" i="31"/>
  <c r="AH69" i="31"/>
  <c r="AH77" i="31"/>
  <c r="AH84" i="31"/>
  <c r="AH85" i="31"/>
  <c r="AH100" i="31"/>
  <c r="AH82" i="31"/>
  <c r="AH83" i="31"/>
  <c r="AH86" i="31"/>
  <c r="AH101" i="31" l="1"/>
  <c r="AH99" i="31" l="1"/>
  <c r="AH75" i="31"/>
  <c r="AH35" i="31"/>
  <c r="AH27" i="31"/>
  <c r="AH19" i="31"/>
  <c r="AH11" i="31"/>
  <c r="AH76" i="31"/>
  <c r="AH67" i="31"/>
  <c r="AH59" i="31"/>
  <c r="AH51" i="31"/>
  <c r="AH43" i="31"/>
  <c r="AH78" i="31" l="1"/>
  <c r="AH70" i="31"/>
  <c r="AH62" i="31"/>
  <c r="AH54" i="31"/>
  <c r="AH46" i="31"/>
  <c r="AH38" i="31"/>
  <c r="AH30" i="31"/>
  <c r="AH22" i="31"/>
  <c r="AH14" i="31"/>
  <c r="AH98" i="31" l="1"/>
  <c r="AH74" i="31"/>
  <c r="AH66" i="31"/>
  <c r="AH58" i="31"/>
  <c r="AH50" i="31"/>
  <c r="AH42" i="31"/>
  <c r="AH34" i="31"/>
  <c r="AH26" i="31"/>
  <c r="AH18" i="31"/>
  <c r="AH10" i="31"/>
  <c r="AH93" i="31" l="1"/>
  <c r="AK94" i="31" l="1"/>
  <c r="AJ94" i="31"/>
  <c r="AH94" i="31"/>
  <c r="AK93" i="31"/>
  <c r="AJ93" i="31"/>
  <c r="AK92" i="31"/>
  <c r="AJ92" i="31"/>
  <c r="AH92" i="31"/>
  <c r="AK91" i="31"/>
  <c r="AJ91" i="31"/>
  <c r="AH91" i="31"/>
  <c r="AK90" i="31"/>
  <c r="AJ90" i="31"/>
  <c r="AH90" i="31"/>
  <c r="AI89" i="31"/>
  <c r="AK88" i="31"/>
  <c r="AJ88" i="31"/>
  <c r="AK86" i="31"/>
  <c r="AJ86" i="31"/>
  <c r="AK85" i="31"/>
  <c r="AJ85" i="31"/>
  <c r="AK84" i="31"/>
  <c r="AJ84" i="31"/>
  <c r="AK83" i="31"/>
  <c r="AJ83" i="31"/>
  <c r="AK82" i="31"/>
  <c r="AJ82" i="31"/>
  <c r="AI81" i="31"/>
  <c r="AH81" i="31" s="1"/>
  <c r="AK80" i="31"/>
  <c r="AJ80" i="31"/>
  <c r="AK78" i="31"/>
  <c r="AJ78" i="31"/>
  <c r="AK77" i="31"/>
  <c r="AJ77" i="31"/>
  <c r="AK76" i="31"/>
  <c r="AJ76" i="31"/>
  <c r="AK75" i="31"/>
  <c r="AJ75" i="31"/>
  <c r="AK74" i="31"/>
  <c r="AJ74" i="31"/>
  <c r="AI73" i="31"/>
  <c r="AH73" i="31" s="1"/>
  <c r="AK72" i="31"/>
  <c r="AJ72" i="31"/>
  <c r="AK70" i="31"/>
  <c r="AJ70" i="31"/>
  <c r="AK69" i="31"/>
  <c r="AJ69" i="31"/>
  <c r="AK68" i="31"/>
  <c r="AJ68" i="31"/>
  <c r="AK67" i="31"/>
  <c r="AJ67" i="31"/>
  <c r="AK66" i="31"/>
  <c r="AJ66" i="31"/>
  <c r="AI65" i="31"/>
  <c r="AH65" i="31" s="1"/>
  <c r="AK64" i="31"/>
  <c r="AJ64" i="31"/>
  <c r="AK62" i="31"/>
  <c r="AJ62" i="31"/>
  <c r="AK61" i="31"/>
  <c r="AJ61" i="31"/>
  <c r="AK60" i="31"/>
  <c r="AJ60" i="31"/>
  <c r="AK59" i="31"/>
  <c r="AJ59" i="31"/>
  <c r="AK58" i="31"/>
  <c r="AJ58" i="31"/>
  <c r="AI57" i="31"/>
  <c r="AH57" i="31" s="1"/>
  <c r="AK56" i="31"/>
  <c r="AJ56" i="31"/>
  <c r="AK54" i="31"/>
  <c r="AJ54" i="31"/>
  <c r="AK53" i="31"/>
  <c r="AJ53" i="31"/>
  <c r="AK52" i="31"/>
  <c r="AJ52" i="31"/>
  <c r="AK51" i="31"/>
  <c r="AJ51" i="31"/>
  <c r="AK50" i="31"/>
  <c r="AJ50" i="31"/>
  <c r="AI49" i="31"/>
  <c r="AK48" i="31"/>
  <c r="AJ48" i="31"/>
  <c r="AK46" i="31"/>
  <c r="AJ46" i="31"/>
  <c r="AK45" i="31"/>
  <c r="AJ45" i="31"/>
  <c r="AK44" i="31"/>
  <c r="AJ44" i="31"/>
  <c r="AK43" i="31"/>
  <c r="AJ43" i="31"/>
  <c r="AK42" i="31"/>
  <c r="AJ42" i="31"/>
  <c r="AI41" i="31"/>
  <c r="AH41" i="31" s="1"/>
  <c r="AK40" i="31"/>
  <c r="AJ40" i="31"/>
  <c r="AK38" i="31"/>
  <c r="AJ38" i="31"/>
  <c r="AK37" i="31"/>
  <c r="AJ37" i="31"/>
  <c r="AK36" i="31"/>
  <c r="AJ36" i="31"/>
  <c r="AK35" i="31"/>
  <c r="AJ35" i="31"/>
  <c r="AK34" i="31"/>
  <c r="AJ34" i="31"/>
  <c r="AI33" i="31"/>
  <c r="AH33" i="31" s="1"/>
  <c r="AK32" i="31"/>
  <c r="AJ32" i="31"/>
  <c r="AK30" i="31"/>
  <c r="AJ30" i="31"/>
  <c r="AK29" i="31"/>
  <c r="AJ29" i="31"/>
  <c r="AK28" i="31"/>
  <c r="AJ28" i="31"/>
  <c r="AK27" i="31"/>
  <c r="AJ27" i="31"/>
  <c r="AK26" i="31"/>
  <c r="AJ26" i="31"/>
  <c r="AI25" i="31"/>
  <c r="AH25" i="31" s="1"/>
  <c r="AK24" i="31"/>
  <c r="AJ24" i="31"/>
  <c r="AK22" i="31"/>
  <c r="AJ22" i="31"/>
  <c r="AK21" i="31"/>
  <c r="AJ21" i="31"/>
  <c r="AK20" i="31"/>
  <c r="AJ20" i="31"/>
  <c r="AK19" i="31"/>
  <c r="AJ19" i="31"/>
  <c r="AK18" i="31"/>
  <c r="AJ18" i="31"/>
  <c r="AI17" i="31"/>
  <c r="AH17" i="31" s="1"/>
  <c r="AK16" i="31"/>
  <c r="AJ16" i="31"/>
  <c r="AK14" i="31"/>
  <c r="AJ14" i="31"/>
  <c r="AK13" i="31"/>
  <c r="AJ13" i="31"/>
  <c r="AK12" i="31"/>
  <c r="AJ12" i="31"/>
  <c r="AK11" i="31"/>
  <c r="AJ11" i="31"/>
  <c r="AK10" i="31"/>
  <c r="AJ10" i="31"/>
  <c r="AI9" i="31"/>
  <c r="AH9" i="31" s="1"/>
  <c r="AK8" i="31"/>
  <c r="AJ8" i="31"/>
  <c r="G89" i="31"/>
  <c r="AU88" i="31"/>
  <c r="AH89" i="31" l="1"/>
  <c r="AI97" i="31"/>
  <c r="AH97" i="31" s="1"/>
  <c r="AH49" i="31"/>
  <c r="AK89" i="31"/>
  <c r="AJ89" i="31"/>
  <c r="AF99" i="31"/>
  <c r="AF96" i="31"/>
  <c r="AE80" i="31" l="1"/>
  <c r="AF81" i="31" l="1"/>
  <c r="AF98" i="31" l="1"/>
  <c r="AF100" i="31"/>
  <c r="AF101" i="31"/>
  <c r="AF102" i="31"/>
  <c r="AH102" i="31" s="1"/>
  <c r="Z96" i="31"/>
  <c r="W98" i="31"/>
  <c r="W99" i="31"/>
  <c r="W100" i="31"/>
  <c r="W101" i="31"/>
  <c r="W102" i="31"/>
  <c r="AC96" i="31"/>
  <c r="AE96" i="31" s="1"/>
  <c r="W96" i="31"/>
  <c r="AK100" i="31" l="1"/>
  <c r="AJ100" i="31"/>
  <c r="AJ101" i="31"/>
  <c r="AK101" i="31"/>
  <c r="AJ102" i="31"/>
  <c r="AK102" i="31"/>
  <c r="AK96" i="31"/>
  <c r="AJ96" i="31"/>
  <c r="AJ99" i="31"/>
  <c r="AK99" i="31"/>
  <c r="AB96" i="31"/>
  <c r="AK98" i="31"/>
  <c r="AJ98" i="31"/>
  <c r="Y96" i="31"/>
  <c r="AD96" i="31"/>
  <c r="X96" i="31"/>
  <c r="AG96" i="31"/>
  <c r="AA96" i="31"/>
  <c r="G97" i="31" l="1"/>
  <c r="AK81" i="31" l="1"/>
  <c r="AJ81" i="31"/>
  <c r="AB64" i="31"/>
  <c r="AB72" i="31"/>
  <c r="AD72" i="31" l="1"/>
  <c r="AG101" i="31" l="1"/>
  <c r="AG98" i="31"/>
  <c r="AG86" i="31"/>
  <c r="AE86" i="31"/>
  <c r="AG85" i="31"/>
  <c r="AG84" i="31"/>
  <c r="AE84" i="31"/>
  <c r="AG83" i="31"/>
  <c r="AE83" i="31"/>
  <c r="AG82" i="31"/>
  <c r="AE82" i="31"/>
  <c r="AG80" i="31"/>
  <c r="AG78" i="31"/>
  <c r="AE78" i="31"/>
  <c r="AG77" i="31"/>
  <c r="AE77" i="31"/>
  <c r="AG76" i="31"/>
  <c r="AE76" i="31"/>
  <c r="AG75" i="31"/>
  <c r="AE75" i="31"/>
  <c r="AG74" i="31"/>
  <c r="AE74" i="31"/>
  <c r="AF73" i="31"/>
  <c r="AG72" i="31"/>
  <c r="AE72" i="31"/>
  <c r="AG70" i="31"/>
  <c r="AE70" i="31"/>
  <c r="AG69" i="31"/>
  <c r="AE69" i="31"/>
  <c r="AG68" i="31"/>
  <c r="AE68" i="31"/>
  <c r="AG67" i="31"/>
  <c r="AE67" i="31"/>
  <c r="AG66" i="31"/>
  <c r="AE66" i="31"/>
  <c r="AF65" i="31"/>
  <c r="AG64" i="31"/>
  <c r="AE64" i="31"/>
  <c r="AG62" i="31"/>
  <c r="AE62" i="31"/>
  <c r="AG61" i="31"/>
  <c r="AE61" i="31"/>
  <c r="AG60" i="31"/>
  <c r="AE60" i="31"/>
  <c r="AG59" i="31"/>
  <c r="AE59" i="31"/>
  <c r="AG58" i="31"/>
  <c r="AE58" i="31"/>
  <c r="AF57" i="31"/>
  <c r="AG56" i="31"/>
  <c r="AE56" i="31"/>
  <c r="AG54" i="31"/>
  <c r="AE54" i="31"/>
  <c r="AG53" i="31"/>
  <c r="AE53" i="31"/>
  <c r="AG52" i="31"/>
  <c r="AE52" i="31"/>
  <c r="AG51" i="31"/>
  <c r="AE51" i="31"/>
  <c r="AG50" i="31"/>
  <c r="AE50" i="31"/>
  <c r="AF49" i="31"/>
  <c r="AG48" i="31"/>
  <c r="AE48" i="31"/>
  <c r="AG46" i="31"/>
  <c r="AE46" i="31"/>
  <c r="AG45" i="31"/>
  <c r="AE45" i="31"/>
  <c r="AG44" i="31"/>
  <c r="AE44" i="31"/>
  <c r="AG43" i="31"/>
  <c r="AE43" i="31"/>
  <c r="AG42" i="31"/>
  <c r="AE42" i="31"/>
  <c r="AF41" i="31"/>
  <c r="AG40" i="31"/>
  <c r="AE40" i="31"/>
  <c r="AG38" i="31"/>
  <c r="AE38" i="31"/>
  <c r="AG37" i="31"/>
  <c r="AE37" i="31"/>
  <c r="AG36" i="31"/>
  <c r="AE36" i="31"/>
  <c r="AG35" i="31"/>
  <c r="AE35" i="31"/>
  <c r="AG34" i="31"/>
  <c r="AE34" i="31"/>
  <c r="AF33" i="31"/>
  <c r="AG32" i="31"/>
  <c r="AE32" i="31"/>
  <c r="AG30" i="31"/>
  <c r="AE30" i="31"/>
  <c r="AG29" i="31"/>
  <c r="AE29" i="31"/>
  <c r="AG28" i="31"/>
  <c r="AE28" i="31"/>
  <c r="AG27" i="31"/>
  <c r="AE27" i="31"/>
  <c r="AG26" i="31"/>
  <c r="AE26" i="31"/>
  <c r="AF25" i="31"/>
  <c r="AG24" i="31"/>
  <c r="AE24" i="31"/>
  <c r="AG22" i="31"/>
  <c r="AE22" i="31"/>
  <c r="AG21" i="31"/>
  <c r="AE21" i="31"/>
  <c r="AG20" i="31"/>
  <c r="AE20" i="31"/>
  <c r="AG19" i="31"/>
  <c r="AE19" i="31"/>
  <c r="AG18" i="31"/>
  <c r="AE18" i="31"/>
  <c r="AF17" i="31"/>
  <c r="AG16" i="31"/>
  <c r="AE16" i="31"/>
  <c r="AG14" i="31"/>
  <c r="AE14" i="31"/>
  <c r="AG13" i="31"/>
  <c r="AE13" i="31"/>
  <c r="AG12" i="31"/>
  <c r="AE12" i="31"/>
  <c r="AG11" i="31"/>
  <c r="AE11" i="31"/>
  <c r="AG10" i="31"/>
  <c r="AE10" i="31"/>
  <c r="AF9" i="31"/>
  <c r="AG8" i="31"/>
  <c r="AE8" i="31"/>
  <c r="AB8" i="31"/>
  <c r="AF97" i="31" l="1"/>
  <c r="AG102" i="31"/>
  <c r="AE81" i="31"/>
  <c r="AG99" i="31"/>
  <c r="AG81" i="31"/>
  <c r="AG100" i="31"/>
  <c r="AU80" i="31" l="1"/>
  <c r="AB16" i="31" l="1"/>
  <c r="G73" i="31" l="1"/>
  <c r="AJ73" i="31" l="1"/>
  <c r="AK73" i="31"/>
  <c r="AG73" i="31"/>
  <c r="AD64" i="31"/>
  <c r="AA64" i="31"/>
  <c r="Y64" i="31"/>
  <c r="AD56" i="31"/>
  <c r="AB56" i="31"/>
  <c r="AA56" i="31"/>
  <c r="Y56" i="31"/>
  <c r="X56" i="31"/>
  <c r="V56" i="31"/>
  <c r="AD48" i="31"/>
  <c r="AB48" i="31"/>
  <c r="AA48" i="31"/>
  <c r="Y48" i="31"/>
  <c r="X48" i="31"/>
  <c r="V48" i="31"/>
  <c r="U48" i="31"/>
  <c r="S48" i="31"/>
  <c r="AD40" i="31"/>
  <c r="AB40" i="31"/>
  <c r="AA40" i="31"/>
  <c r="Y40" i="31"/>
  <c r="X40" i="31"/>
  <c r="V40" i="31"/>
  <c r="U40" i="31"/>
  <c r="S40" i="31"/>
  <c r="R40" i="31"/>
  <c r="P40" i="31"/>
  <c r="AD32" i="31"/>
  <c r="AB32" i="31"/>
  <c r="AA32" i="31"/>
  <c r="Y32" i="31"/>
  <c r="X32" i="31"/>
  <c r="V32" i="31"/>
  <c r="U32" i="31"/>
  <c r="S32" i="31"/>
  <c r="R32" i="31"/>
  <c r="P32" i="31"/>
  <c r="O32" i="31"/>
  <c r="AD24" i="31"/>
  <c r="AB24" i="31"/>
  <c r="AA24" i="31"/>
  <c r="Y24" i="31"/>
  <c r="X24" i="31"/>
  <c r="V24" i="31"/>
  <c r="U24" i="31"/>
  <c r="S24" i="31"/>
  <c r="R24" i="31"/>
  <c r="P24" i="31"/>
  <c r="O24" i="31"/>
  <c r="M24" i="31"/>
  <c r="AD16" i="31"/>
  <c r="AA16" i="31"/>
  <c r="Y16" i="31"/>
  <c r="X16" i="31"/>
  <c r="V16" i="31"/>
  <c r="U16" i="31"/>
  <c r="S16" i="31"/>
  <c r="R16" i="31"/>
  <c r="P16" i="31"/>
  <c r="O16" i="31"/>
  <c r="M16" i="31"/>
  <c r="K16" i="31"/>
  <c r="I16" i="31"/>
  <c r="AD8" i="31"/>
  <c r="AA8" i="31"/>
  <c r="Y8" i="31"/>
  <c r="X8" i="31"/>
  <c r="V8" i="31"/>
  <c r="U8" i="31"/>
  <c r="S8" i="31"/>
  <c r="R8" i="31"/>
  <c r="P8" i="31"/>
  <c r="O8" i="31"/>
  <c r="M8" i="31"/>
  <c r="K8" i="31"/>
  <c r="I8" i="31"/>
  <c r="G9" i="31" l="1"/>
  <c r="H9" i="31"/>
  <c r="I9" i="31" s="1"/>
  <c r="J9" i="31"/>
  <c r="L9" i="31"/>
  <c r="M9" i="31" s="1"/>
  <c r="Q9" i="31"/>
  <c r="P9" i="31" s="1"/>
  <c r="T9" i="31"/>
  <c r="W9" i="31"/>
  <c r="Z9" i="31"/>
  <c r="AA9" i="31" s="1"/>
  <c r="AC9" i="31"/>
  <c r="I10" i="31"/>
  <c r="K10" i="31"/>
  <c r="M10" i="31"/>
  <c r="O10" i="31"/>
  <c r="P10" i="31"/>
  <c r="R10" i="31"/>
  <c r="S10" i="31"/>
  <c r="U10" i="31"/>
  <c r="V10" i="31"/>
  <c r="X10" i="31"/>
  <c r="Y10" i="31"/>
  <c r="AA10" i="31"/>
  <c r="AB10" i="31"/>
  <c r="AD10" i="31"/>
  <c r="I11" i="31"/>
  <c r="K11" i="31"/>
  <c r="M11" i="31"/>
  <c r="O11" i="31"/>
  <c r="P11" i="31"/>
  <c r="R11" i="31"/>
  <c r="S11" i="31"/>
  <c r="U11" i="31"/>
  <c r="V11" i="31"/>
  <c r="X11" i="31"/>
  <c r="Y11" i="31"/>
  <c r="AA11" i="31"/>
  <c r="AB11" i="31"/>
  <c r="AD11" i="31"/>
  <c r="I12" i="31"/>
  <c r="K12" i="31"/>
  <c r="M12" i="31"/>
  <c r="O12" i="31"/>
  <c r="P12" i="31"/>
  <c r="R12" i="31"/>
  <c r="S12" i="31"/>
  <c r="U12" i="31"/>
  <c r="V12" i="31"/>
  <c r="X12" i="31"/>
  <c r="Y12" i="31"/>
  <c r="AA12" i="31"/>
  <c r="AB12" i="31"/>
  <c r="AD12" i="31"/>
  <c r="I13" i="31"/>
  <c r="K13" i="31"/>
  <c r="M13" i="31"/>
  <c r="O13" i="31"/>
  <c r="P13" i="31"/>
  <c r="R13" i="31"/>
  <c r="S13" i="31"/>
  <c r="U13" i="31"/>
  <c r="V13" i="31"/>
  <c r="X13" i="31"/>
  <c r="Y13" i="31"/>
  <c r="AA13" i="31"/>
  <c r="AB13" i="31"/>
  <c r="AD13" i="31"/>
  <c r="I14" i="31"/>
  <c r="K14" i="31"/>
  <c r="M14" i="31"/>
  <c r="O14" i="31"/>
  <c r="P14" i="31"/>
  <c r="R14" i="31"/>
  <c r="S14" i="31"/>
  <c r="U14" i="31"/>
  <c r="V14" i="31"/>
  <c r="X14" i="31"/>
  <c r="Y14" i="31"/>
  <c r="AA14" i="31"/>
  <c r="AB14" i="31"/>
  <c r="AD14" i="31"/>
  <c r="R9" i="31" l="1"/>
  <c r="AJ9" i="31"/>
  <c r="AK9" i="31"/>
  <c r="AG9" i="31"/>
  <c r="X9" i="31"/>
  <c r="K9" i="31"/>
  <c r="AD9" i="31"/>
  <c r="AE9" i="31"/>
  <c r="U9" i="31"/>
  <c r="O9" i="31"/>
  <c r="S9" i="31"/>
  <c r="AB9" i="31"/>
  <c r="V9" i="31"/>
  <c r="Y9" i="31"/>
  <c r="K26" i="31"/>
  <c r="K27" i="31"/>
  <c r="AC73" i="31" l="1"/>
  <c r="AE73" i="31" l="1"/>
  <c r="AD73" i="31"/>
  <c r="AC102" i="31"/>
  <c r="AE102" i="31" s="1"/>
  <c r="AC101" i="31"/>
  <c r="AE101" i="31" s="1"/>
  <c r="AC100" i="31"/>
  <c r="AE100" i="31" s="1"/>
  <c r="AC99" i="31"/>
  <c r="AE99" i="31" s="1"/>
  <c r="AC98" i="31"/>
  <c r="AE98" i="31" s="1"/>
  <c r="Z102" i="31"/>
  <c r="Z101" i="31"/>
  <c r="Z100" i="31"/>
  <c r="Z99" i="31"/>
  <c r="Z98" i="31"/>
  <c r="T102" i="31"/>
  <c r="Q102" i="31"/>
  <c r="N102" i="31"/>
  <c r="L102" i="31"/>
  <c r="J102" i="31"/>
  <c r="H102" i="31"/>
  <c r="T101" i="31"/>
  <c r="Q101" i="31"/>
  <c r="N101" i="31"/>
  <c r="L101" i="31"/>
  <c r="J101" i="31"/>
  <c r="H101" i="31"/>
  <c r="T100" i="31"/>
  <c r="Q100" i="31"/>
  <c r="N100" i="31"/>
  <c r="L100" i="31"/>
  <c r="J100" i="31"/>
  <c r="H100" i="31"/>
  <c r="T99" i="31"/>
  <c r="Q99" i="31"/>
  <c r="N99" i="31"/>
  <c r="L99" i="31"/>
  <c r="J99" i="31"/>
  <c r="H99" i="31"/>
  <c r="T98" i="31"/>
  <c r="Q98" i="31"/>
  <c r="N98" i="31"/>
  <c r="L98" i="31"/>
  <c r="J98" i="31"/>
  <c r="H98" i="31"/>
  <c r="H97" i="31"/>
  <c r="V96" i="31"/>
  <c r="T96" i="31"/>
  <c r="S96" i="31"/>
  <c r="Q96" i="31"/>
  <c r="P96" i="31"/>
  <c r="N96" i="31"/>
  <c r="L96" i="31"/>
  <c r="J96" i="31"/>
  <c r="H96" i="31"/>
  <c r="AD78" i="31"/>
  <c r="AD77" i="31"/>
  <c r="AD75" i="31"/>
  <c r="AD74" i="31"/>
  <c r="AD70" i="31"/>
  <c r="AD69" i="31"/>
  <c r="AD68" i="31"/>
  <c r="AD67" i="31"/>
  <c r="AD66" i="31"/>
  <c r="AD62" i="31"/>
  <c r="AD61" i="31"/>
  <c r="AD60" i="31"/>
  <c r="AD59" i="31"/>
  <c r="AD58" i="31"/>
  <c r="AD54" i="31"/>
  <c r="AD53" i="31"/>
  <c r="AD52" i="31"/>
  <c r="AD51" i="31"/>
  <c r="AD50" i="31"/>
  <c r="AD46" i="31"/>
  <c r="AD45" i="31"/>
  <c r="AD44" i="31"/>
  <c r="AD43" i="31"/>
  <c r="AD42" i="31"/>
  <c r="AD38" i="31"/>
  <c r="AD37" i="31"/>
  <c r="AD36" i="31"/>
  <c r="AD35" i="31"/>
  <c r="AD34" i="31"/>
  <c r="AD30" i="31"/>
  <c r="AD29" i="31"/>
  <c r="AD28" i="31"/>
  <c r="AD27" i="31"/>
  <c r="AD26" i="31"/>
  <c r="AD22" i="31"/>
  <c r="AD21" i="31"/>
  <c r="AD20" i="31"/>
  <c r="AD19" i="31"/>
  <c r="AD18" i="31"/>
  <c r="AB78" i="31"/>
  <c r="AB77" i="31"/>
  <c r="AB76" i="31"/>
  <c r="AB75" i="31"/>
  <c r="AB74" i="31"/>
  <c r="AB73" i="31"/>
  <c r="AU72" i="31"/>
  <c r="AB70" i="31"/>
  <c r="AB69" i="31"/>
  <c r="AB68" i="31"/>
  <c r="AB67" i="31"/>
  <c r="AB66" i="31"/>
  <c r="AB62" i="31"/>
  <c r="AB61" i="31"/>
  <c r="AB60" i="31"/>
  <c r="AB59" i="31"/>
  <c r="AB58" i="31"/>
  <c r="AB54" i="31"/>
  <c r="AB53" i="31"/>
  <c r="AB52" i="31"/>
  <c r="AB51" i="31"/>
  <c r="AB50" i="31"/>
  <c r="AB46" i="31"/>
  <c r="AB45" i="31"/>
  <c r="AB44" i="31"/>
  <c r="AB43" i="31"/>
  <c r="AB42" i="31"/>
  <c r="AB38" i="31"/>
  <c r="AB37" i="31"/>
  <c r="AB36" i="31"/>
  <c r="AB35" i="31"/>
  <c r="AB34" i="31"/>
  <c r="AB30" i="31"/>
  <c r="AB29" i="31"/>
  <c r="AB28" i="31"/>
  <c r="AB27" i="31"/>
  <c r="AB26" i="31"/>
  <c r="AB22" i="31"/>
  <c r="AB21" i="31"/>
  <c r="AB20" i="31"/>
  <c r="AB19" i="31"/>
  <c r="AB18" i="31"/>
  <c r="AC65" i="31"/>
  <c r="AE65" i="31" s="1"/>
  <c r="AC57" i="31"/>
  <c r="AE57" i="31" s="1"/>
  <c r="AC49" i="31"/>
  <c r="AE49" i="31" s="1"/>
  <c r="AC41" i="31"/>
  <c r="AE41" i="31" s="1"/>
  <c r="AC33" i="31"/>
  <c r="AE33" i="31" s="1"/>
  <c r="AC25" i="31"/>
  <c r="AE25" i="31" s="1"/>
  <c r="AC17" i="31"/>
  <c r="AE17" i="31" s="1"/>
  <c r="AD101" i="31" l="1"/>
  <c r="AC97" i="31"/>
  <c r="AE97" i="31" s="1"/>
  <c r="AD102" i="31"/>
  <c r="AD99" i="31"/>
  <c r="AD98" i="31"/>
  <c r="AB102" i="31"/>
  <c r="AB101" i="31"/>
  <c r="AB100" i="31"/>
  <c r="AB99" i="31"/>
  <c r="AB98" i="31"/>
  <c r="Y70" i="31" l="1"/>
  <c r="Y69" i="31"/>
  <c r="Y68" i="31"/>
  <c r="Y67" i="31"/>
  <c r="Y66" i="31"/>
  <c r="Y62" i="31"/>
  <c r="Y61" i="31"/>
  <c r="Y60" i="31"/>
  <c r="Y59" i="31"/>
  <c r="Y58" i="31"/>
  <c r="Y54" i="31"/>
  <c r="Y53" i="31"/>
  <c r="Y52" i="31"/>
  <c r="Y51" i="31"/>
  <c r="Y50" i="31"/>
  <c r="Y46" i="31"/>
  <c r="Y45" i="31"/>
  <c r="Y44" i="31"/>
  <c r="Y43" i="31"/>
  <c r="Y42" i="31"/>
  <c r="Y38" i="31"/>
  <c r="Y37" i="31"/>
  <c r="Y36" i="31"/>
  <c r="Y35" i="31"/>
  <c r="Y34" i="31"/>
  <c r="Y30" i="31"/>
  <c r="Y29" i="31"/>
  <c r="Y28" i="31"/>
  <c r="Y27" i="31"/>
  <c r="Y26" i="31"/>
  <c r="Y22" i="31"/>
  <c r="Y21" i="31"/>
  <c r="Y20" i="31"/>
  <c r="Y19" i="31"/>
  <c r="Y18" i="31"/>
  <c r="AA70" i="31" l="1"/>
  <c r="AA69" i="31"/>
  <c r="AA68" i="31"/>
  <c r="AA67" i="31"/>
  <c r="AA66" i="31"/>
  <c r="AA62" i="31"/>
  <c r="AA61" i="31"/>
  <c r="AA60" i="31"/>
  <c r="AA59" i="31"/>
  <c r="AA58" i="31"/>
  <c r="AA54" i="31"/>
  <c r="AA53" i="31"/>
  <c r="AA52" i="31"/>
  <c r="AA51" i="31"/>
  <c r="AA50" i="31"/>
  <c r="AA46" i="31"/>
  <c r="AA45" i="31"/>
  <c r="AA44" i="31"/>
  <c r="AA43" i="31"/>
  <c r="AA42" i="31"/>
  <c r="AA38" i="31"/>
  <c r="AA37" i="31"/>
  <c r="AA36" i="31"/>
  <c r="AA35" i="31"/>
  <c r="AA34" i="31"/>
  <c r="AA30" i="31"/>
  <c r="AA29" i="31"/>
  <c r="AA28" i="31"/>
  <c r="AA27" i="31"/>
  <c r="AA26" i="31"/>
  <c r="AA22" i="31"/>
  <c r="AA21" i="31"/>
  <c r="AA20" i="31"/>
  <c r="AA19" i="31"/>
  <c r="AA18" i="31"/>
  <c r="Z65" i="31" l="1"/>
  <c r="AB65" i="31" s="1"/>
  <c r="G65" i="31"/>
  <c r="AU64" i="31"/>
  <c r="Z17" i="31"/>
  <c r="Z57" i="31"/>
  <c r="AB57" i="31" s="1"/>
  <c r="Z49" i="31"/>
  <c r="AB49" i="31" s="1"/>
  <c r="Z41" i="31"/>
  <c r="AB41" i="31" s="1"/>
  <c r="Z33" i="31"/>
  <c r="AB33" i="31" s="1"/>
  <c r="Z25" i="31"/>
  <c r="AB25" i="31" s="1"/>
  <c r="Z97" i="31" l="1"/>
  <c r="AB97" i="31" s="1"/>
  <c r="AK65" i="31"/>
  <c r="AJ65" i="31"/>
  <c r="AG65" i="31"/>
  <c r="AB17" i="31"/>
  <c r="AD65" i="31"/>
  <c r="Y65" i="31"/>
  <c r="AA98" i="31"/>
  <c r="AA99" i="31"/>
  <c r="AA102" i="31"/>
  <c r="AA101" i="31"/>
  <c r="AA65" i="31"/>
  <c r="Y102" i="31"/>
  <c r="G57" i="31"/>
  <c r="G49" i="31"/>
  <c r="G41" i="31"/>
  <c r="G33" i="31"/>
  <c r="G25" i="31"/>
  <c r="G17" i="31"/>
  <c r="T33" i="31"/>
  <c r="AK49" i="31" l="1"/>
  <c r="AJ49" i="31"/>
  <c r="AK25" i="31"/>
  <c r="AJ25" i="31"/>
  <c r="AJ57" i="31"/>
  <c r="AK57" i="31"/>
  <c r="AK17" i="31"/>
  <c r="AJ17" i="31"/>
  <c r="AK33" i="31"/>
  <c r="AJ33" i="31"/>
  <c r="AK41" i="31"/>
  <c r="AJ41" i="31"/>
  <c r="AG41" i="31"/>
  <c r="AG33" i="31"/>
  <c r="AG49" i="31"/>
  <c r="AG17" i="31"/>
  <c r="AG25" i="31"/>
  <c r="AG57" i="31"/>
  <c r="AA49" i="31"/>
  <c r="AD49" i="31"/>
  <c r="AD25" i="31"/>
  <c r="AD57" i="31"/>
  <c r="AD41" i="31"/>
  <c r="AA41" i="31"/>
  <c r="AD33" i="31"/>
  <c r="AA17" i="31"/>
  <c r="AD17" i="31"/>
  <c r="AA33" i="31"/>
  <c r="AA25" i="31"/>
  <c r="AA57" i="31"/>
  <c r="V62" i="31"/>
  <c r="AK97" i="31" l="1"/>
  <c r="AJ97" i="31"/>
  <c r="AG97" i="31"/>
  <c r="Y101" i="31"/>
  <c r="Y100" i="31"/>
  <c r="Y99" i="31"/>
  <c r="Y98" i="31"/>
  <c r="V58" i="31"/>
  <c r="S45" i="31"/>
  <c r="V61" i="31"/>
  <c r="V60" i="31"/>
  <c r="V59" i="31"/>
  <c r="V54" i="31"/>
  <c r="V53" i="31"/>
  <c r="V52" i="31"/>
  <c r="V51" i="31"/>
  <c r="V50" i="31"/>
  <c r="V46" i="31"/>
  <c r="V45" i="31"/>
  <c r="V44" i="31"/>
  <c r="V43" i="31"/>
  <c r="V42" i="31"/>
  <c r="V38" i="31"/>
  <c r="V37" i="31"/>
  <c r="V36" i="31"/>
  <c r="V35" i="31"/>
  <c r="V34" i="31"/>
  <c r="V30" i="31"/>
  <c r="V29" i="31"/>
  <c r="V28" i="31"/>
  <c r="V27" i="31"/>
  <c r="V26" i="31"/>
  <c r="V22" i="31"/>
  <c r="V21" i="31"/>
  <c r="V20" i="31"/>
  <c r="V19" i="31"/>
  <c r="V18" i="31"/>
  <c r="V101" i="31" l="1"/>
  <c r="V98" i="31"/>
  <c r="V102" i="31"/>
  <c r="V99" i="31"/>
  <c r="V100" i="31"/>
  <c r="X62" i="31"/>
  <c r="X61" i="31"/>
  <c r="X60" i="31"/>
  <c r="X59" i="31"/>
  <c r="X58" i="31"/>
  <c r="W57" i="31"/>
  <c r="Y57" i="31" s="1"/>
  <c r="AU56" i="31"/>
  <c r="U54" i="31"/>
  <c r="U53" i="31"/>
  <c r="U52" i="31"/>
  <c r="U51" i="31"/>
  <c r="U50" i="31"/>
  <c r="U46" i="31"/>
  <c r="U45" i="31"/>
  <c r="U44" i="31"/>
  <c r="U43" i="31"/>
  <c r="U42" i="31"/>
  <c r="U38" i="31"/>
  <c r="U37" i="31"/>
  <c r="U36" i="31"/>
  <c r="U35" i="31"/>
  <c r="U34" i="31"/>
  <c r="U33" i="31"/>
  <c r="U30" i="31"/>
  <c r="U29" i="31"/>
  <c r="U28" i="31"/>
  <c r="U27" i="31"/>
  <c r="U26" i="31"/>
  <c r="U22" i="31"/>
  <c r="U21" i="31"/>
  <c r="U20" i="31"/>
  <c r="U19" i="31"/>
  <c r="U18" i="31"/>
  <c r="S50" i="31"/>
  <c r="S54" i="31"/>
  <c r="S53" i="31"/>
  <c r="S52" i="31"/>
  <c r="S51" i="31"/>
  <c r="S46" i="31"/>
  <c r="S44" i="31"/>
  <c r="S43" i="31"/>
  <c r="S42" i="31"/>
  <c r="S38" i="31"/>
  <c r="S37" i="31"/>
  <c r="S36" i="31"/>
  <c r="S35" i="31"/>
  <c r="S34" i="31"/>
  <c r="S30" i="31"/>
  <c r="S29" i="31"/>
  <c r="S28" i="31"/>
  <c r="S27" i="31"/>
  <c r="S26" i="31"/>
  <c r="S22" i="31"/>
  <c r="S21" i="31"/>
  <c r="S20" i="31"/>
  <c r="S19" i="31"/>
  <c r="S18" i="31"/>
  <c r="T49" i="31"/>
  <c r="S49" i="31" s="1"/>
  <c r="T41" i="31"/>
  <c r="T25" i="31"/>
  <c r="T17" i="31"/>
  <c r="U17" i="31" l="1"/>
  <c r="T97" i="31"/>
  <c r="S98" i="31"/>
  <c r="S102" i="31"/>
  <c r="U98" i="31"/>
  <c r="U102" i="31"/>
  <c r="S99" i="31"/>
  <c r="U99" i="31"/>
  <c r="S100" i="31"/>
  <c r="U100" i="31"/>
  <c r="S101" i="31"/>
  <c r="U101" i="31"/>
  <c r="V57" i="31"/>
  <c r="U25" i="31"/>
  <c r="X57" i="31"/>
  <c r="P46" i="31"/>
  <c r="P45" i="31"/>
  <c r="P44" i="31"/>
  <c r="P43" i="31"/>
  <c r="P42" i="31"/>
  <c r="R42" i="31"/>
  <c r="P18" i="31"/>
  <c r="P19" i="31"/>
  <c r="P20" i="31"/>
  <c r="P21" i="31"/>
  <c r="P22" i="31"/>
  <c r="P26" i="31"/>
  <c r="P27" i="31"/>
  <c r="P28" i="31"/>
  <c r="P29" i="31"/>
  <c r="P30" i="31"/>
  <c r="P34" i="31"/>
  <c r="P35" i="31"/>
  <c r="P36" i="31"/>
  <c r="P37" i="31"/>
  <c r="P38" i="31"/>
  <c r="P98" i="31" l="1"/>
  <c r="P101" i="31"/>
  <c r="P99" i="31"/>
  <c r="P100" i="31"/>
  <c r="P102" i="31"/>
  <c r="Q25" i="31"/>
  <c r="S25" i="31" s="1"/>
  <c r="Q41" i="31"/>
  <c r="S41" i="31" l="1"/>
  <c r="P41" i="31"/>
  <c r="W49" i="31"/>
  <c r="Y49" i="31" s="1"/>
  <c r="V49" i="31" l="1"/>
  <c r="X53" i="31"/>
  <c r="X102" i="31" l="1"/>
  <c r="U49" i="31"/>
  <c r="X54" i="31" l="1"/>
  <c r="X52" i="31"/>
  <c r="X51" i="31"/>
  <c r="X50" i="31"/>
  <c r="AU48" i="31"/>
  <c r="X49" i="31" l="1"/>
  <c r="X46" i="31" l="1"/>
  <c r="X45" i="31"/>
  <c r="X44" i="31"/>
  <c r="X43" i="31"/>
  <c r="X42" i="31"/>
  <c r="X38" i="31"/>
  <c r="X37" i="31"/>
  <c r="X36" i="31"/>
  <c r="X35" i="31"/>
  <c r="X34" i="31"/>
  <c r="X30" i="31"/>
  <c r="X29" i="31"/>
  <c r="X28" i="31"/>
  <c r="X27" i="31"/>
  <c r="X26" i="31"/>
  <c r="X22" i="31"/>
  <c r="X21" i="31"/>
  <c r="X20" i="31"/>
  <c r="X19" i="31"/>
  <c r="X18" i="31"/>
  <c r="W41" i="31"/>
  <c r="Y41" i="31" s="1"/>
  <c r="W33" i="31"/>
  <c r="Y33" i="31" s="1"/>
  <c r="W25" i="31"/>
  <c r="Y25" i="31" s="1"/>
  <c r="W17" i="31"/>
  <c r="W97" i="31" s="1"/>
  <c r="Y17" i="31" l="1"/>
  <c r="V41" i="31"/>
  <c r="V25" i="31"/>
  <c r="V33" i="31"/>
  <c r="V17" i="31"/>
  <c r="Y97" i="31"/>
  <c r="X25" i="31"/>
  <c r="X33" i="31"/>
  <c r="X17" i="31"/>
  <c r="V97" i="31" l="1"/>
  <c r="X101" i="31"/>
  <c r="X99" i="31"/>
  <c r="X98" i="31"/>
  <c r="R46" i="31" l="1"/>
  <c r="R45" i="31"/>
  <c r="R44" i="31"/>
  <c r="R43" i="31"/>
  <c r="AU40" i="31"/>
  <c r="Q17" i="31"/>
  <c r="P17" i="31" l="1"/>
  <c r="S17" i="31"/>
  <c r="U41" i="31"/>
  <c r="U97" i="31" s="1"/>
  <c r="X41" i="31"/>
  <c r="R41" i="31"/>
  <c r="R38" i="31" l="1"/>
  <c r="R37" i="31"/>
  <c r="R36" i="31"/>
  <c r="R35" i="31"/>
  <c r="R34" i="31"/>
  <c r="R30" i="31"/>
  <c r="R29" i="31"/>
  <c r="R28" i="31"/>
  <c r="R27" i="31"/>
  <c r="R26" i="31"/>
  <c r="R22" i="31"/>
  <c r="R21" i="31"/>
  <c r="R20" i="31"/>
  <c r="R19" i="31"/>
  <c r="R18" i="31"/>
  <c r="R17" i="31"/>
  <c r="Q33" i="31"/>
  <c r="Q97" i="31" s="1"/>
  <c r="R101" i="31" l="1"/>
  <c r="R98" i="31"/>
  <c r="R102" i="31"/>
  <c r="R99" i="31"/>
  <c r="R100" i="31"/>
  <c r="S33" i="31"/>
  <c r="S97" i="31" s="1"/>
  <c r="R33" i="31"/>
  <c r="R25" i="31"/>
  <c r="N33" i="31"/>
  <c r="P33" i="31" s="1"/>
  <c r="N25" i="31"/>
  <c r="R97" i="31" l="1"/>
  <c r="P25" i="31"/>
  <c r="P97" i="31" s="1"/>
  <c r="N97" i="31"/>
  <c r="O38" i="31"/>
  <c r="O37" i="31"/>
  <c r="O36" i="31"/>
  <c r="O35" i="31"/>
  <c r="O34" i="31"/>
  <c r="O33" i="31"/>
  <c r="AU32" i="31"/>
  <c r="M30" i="31"/>
  <c r="M29" i="31"/>
  <c r="M28" i="31"/>
  <c r="M27" i="31"/>
  <c r="M26" i="31"/>
  <c r="M22" i="31"/>
  <c r="M21" i="31"/>
  <c r="M20" i="31"/>
  <c r="M19" i="31"/>
  <c r="M99" i="31" s="1"/>
  <c r="M18" i="31"/>
  <c r="L25" i="31"/>
  <c r="M25" i="31" s="1"/>
  <c r="L17" i="31"/>
  <c r="O30" i="31"/>
  <c r="O29" i="31"/>
  <c r="O28" i="31"/>
  <c r="O27" i="31"/>
  <c r="O26" i="31"/>
  <c r="AW25" i="31"/>
  <c r="O25" i="31"/>
  <c r="AU24" i="31"/>
  <c r="O22" i="31"/>
  <c r="K22" i="31"/>
  <c r="K102" i="31" s="1"/>
  <c r="I22" i="31"/>
  <c r="I102" i="31" s="1"/>
  <c r="O21" i="31"/>
  <c r="K21" i="31"/>
  <c r="K101" i="31" s="1"/>
  <c r="I21" i="31"/>
  <c r="I101" i="31" s="1"/>
  <c r="O20" i="31"/>
  <c r="O100" i="31" s="1"/>
  <c r="K20" i="31"/>
  <c r="K100" i="31" s="1"/>
  <c r="I20" i="31"/>
  <c r="I100" i="31" s="1"/>
  <c r="O19" i="31"/>
  <c r="K19" i="31"/>
  <c r="K99" i="31" s="1"/>
  <c r="I19" i="31"/>
  <c r="I99" i="31" s="1"/>
  <c r="O18" i="31"/>
  <c r="K18" i="31"/>
  <c r="K98" i="31" s="1"/>
  <c r="I18" i="31"/>
  <c r="I98" i="31" s="1"/>
  <c r="O17" i="31"/>
  <c r="J17" i="31"/>
  <c r="J97" i="31" s="1"/>
  <c r="I17" i="31"/>
  <c r="I97" i="31" s="1"/>
  <c r="AU16" i="31"/>
  <c r="AN14" i="31"/>
  <c r="AN13" i="31"/>
  <c r="AN9" i="31"/>
  <c r="AU8" i="31"/>
  <c r="AN8" i="31"/>
  <c r="O98" i="31" l="1"/>
  <c r="O102" i="31"/>
  <c r="O97" i="31"/>
  <c r="O101" i="31"/>
  <c r="M100" i="31"/>
  <c r="M101" i="31"/>
  <c r="M17" i="31"/>
  <c r="M97" i="31" s="1"/>
  <c r="L97" i="31"/>
  <c r="O99" i="31"/>
  <c r="M98" i="31"/>
  <c r="M102" i="31"/>
  <c r="K17" i="31"/>
  <c r="K97" i="31" s="1"/>
  <c r="R96" i="31"/>
  <c r="M96" i="31"/>
  <c r="I96" i="31"/>
  <c r="K96" i="31"/>
  <c r="U96" i="31"/>
  <c r="O96" i="31"/>
  <c r="AA97" i="31" l="1"/>
  <c r="AD76" i="31"/>
  <c r="AD97" i="31" l="1"/>
  <c r="X97" i="31"/>
  <c r="AD100" i="31"/>
  <c r="AA100" i="31"/>
  <c r="X100" i="31"/>
</calcChain>
</file>

<file path=xl/sharedStrings.xml><?xml version="1.0" encoding="utf-8"?>
<sst xmlns="http://schemas.openxmlformats.org/spreadsheetml/2006/main" count="352" uniqueCount="90">
  <si>
    <t>計</t>
    <rPh sb="0" eb="1">
      <t>ケイ</t>
    </rPh>
    <phoneticPr fontId="3"/>
  </si>
  <si>
    <t>H24</t>
    <phoneticPr fontId="3"/>
  </si>
  <si>
    <t>H25</t>
    <phoneticPr fontId="3"/>
  </si>
  <si>
    <t>H26</t>
    <phoneticPr fontId="3"/>
  </si>
  <si>
    <t>山　形　県</t>
    <rPh sb="0" eb="1">
      <t>ヤマ</t>
    </rPh>
    <rPh sb="2" eb="3">
      <t>ケイ</t>
    </rPh>
    <rPh sb="4" eb="5">
      <t>ケン</t>
    </rPh>
    <phoneticPr fontId="3"/>
  </si>
  <si>
    <t>要対策箇所</t>
    <rPh sb="0" eb="1">
      <t>ヨウ</t>
    </rPh>
    <rPh sb="1" eb="3">
      <t>タイサク</t>
    </rPh>
    <rPh sb="3" eb="5">
      <t>カショ</t>
    </rPh>
    <phoneticPr fontId="3"/>
  </si>
  <si>
    <t>対策済み
箇所</t>
    <rPh sb="0" eb="2">
      <t>タイサク</t>
    </rPh>
    <rPh sb="2" eb="3">
      <t>ズ</t>
    </rPh>
    <rPh sb="5" eb="7">
      <t>カショ</t>
    </rPh>
    <phoneticPr fontId="3"/>
  </si>
  <si>
    <t>実施率</t>
    <rPh sb="0" eb="2">
      <t>ジッシ</t>
    </rPh>
    <rPh sb="2" eb="3">
      <t>リツ</t>
    </rPh>
    <phoneticPr fontId="3"/>
  </si>
  <si>
    <t>対策箇所</t>
    <rPh sb="0" eb="2">
      <t>タイサク</t>
    </rPh>
    <rPh sb="2" eb="4">
      <t>カショ</t>
    </rPh>
    <phoneticPr fontId="3"/>
  </si>
  <si>
    <t>　対策必要箇所（全体数）</t>
    <rPh sb="1" eb="3">
      <t>タイサク</t>
    </rPh>
    <rPh sb="3" eb="5">
      <t>ヒツヨウ</t>
    </rPh>
    <rPh sb="5" eb="7">
      <t>カショ</t>
    </rPh>
    <rPh sb="8" eb="10">
      <t>ゼンタイ</t>
    </rPh>
    <rPh sb="10" eb="11">
      <t>スウ</t>
    </rPh>
    <phoneticPr fontId="3"/>
  </si>
  <si>
    <t>箇所</t>
    <rPh sb="0" eb="2">
      <t>カショ</t>
    </rPh>
    <phoneticPr fontId="3"/>
  </si>
  <si>
    <t>　うち道路管理者</t>
    <rPh sb="3" eb="5">
      <t>ドウロ</t>
    </rPh>
    <rPh sb="5" eb="8">
      <t>カンリシャ</t>
    </rPh>
    <phoneticPr fontId="3"/>
  </si>
  <si>
    <t>　うち国土交通省</t>
    <rPh sb="3" eb="5">
      <t>コクド</t>
    </rPh>
    <rPh sb="5" eb="8">
      <t>コウツウショウ</t>
    </rPh>
    <phoneticPr fontId="3"/>
  </si>
  <si>
    <t>　うち山形県</t>
    <rPh sb="3" eb="5">
      <t>ヤマガタ</t>
    </rPh>
    <rPh sb="5" eb="6">
      <t>ケン</t>
    </rPh>
    <phoneticPr fontId="3"/>
  </si>
  <si>
    <t>　うち市町村</t>
    <rPh sb="3" eb="6">
      <t>シチョウソン</t>
    </rPh>
    <phoneticPr fontId="3"/>
  </si>
  <si>
    <t>　うち学校、教育委員会</t>
    <rPh sb="3" eb="5">
      <t>ガッコウ</t>
    </rPh>
    <rPh sb="8" eb="10">
      <t>イイン</t>
    </rPh>
    <phoneticPr fontId="3"/>
  </si>
  <si>
    <t>　うち警察</t>
    <rPh sb="3" eb="5">
      <t>ケイサツ</t>
    </rPh>
    <phoneticPr fontId="3"/>
  </si>
  <si>
    <t>　※２　１箇所につき複数の機関が対策を実施する場合があるため、対策数の合計は対策必要箇所（全体数）とは一致しない</t>
    <rPh sb="5" eb="7">
      <t>カショ</t>
    </rPh>
    <rPh sb="10" eb="12">
      <t>フクスウ</t>
    </rPh>
    <rPh sb="13" eb="15">
      <t>キカン</t>
    </rPh>
    <rPh sb="16" eb="18">
      <t>タイサク</t>
    </rPh>
    <rPh sb="19" eb="21">
      <t>ジッシ</t>
    </rPh>
    <rPh sb="23" eb="25">
      <t>バアイ</t>
    </rPh>
    <rPh sb="31" eb="33">
      <t>タイサク</t>
    </rPh>
    <rPh sb="33" eb="34">
      <t>スウ</t>
    </rPh>
    <rPh sb="35" eb="37">
      <t>ゴウケイ</t>
    </rPh>
    <rPh sb="38" eb="40">
      <t>タイサク</t>
    </rPh>
    <rPh sb="40" eb="42">
      <t>ヒツヨウ</t>
    </rPh>
    <rPh sb="42" eb="44">
      <t>カショ</t>
    </rPh>
    <rPh sb="45" eb="47">
      <t>ゼンタイ</t>
    </rPh>
    <rPh sb="47" eb="48">
      <t>スウ</t>
    </rPh>
    <rPh sb="51" eb="53">
      <t>イッチ</t>
    </rPh>
    <phoneticPr fontId="3"/>
  </si>
  <si>
    <t>要対策
箇所</t>
    <rPh sb="0" eb="1">
      <t>ヨウ</t>
    </rPh>
    <rPh sb="1" eb="3">
      <t>タイサク</t>
    </rPh>
    <rPh sb="4" eb="6">
      <t>カショ</t>
    </rPh>
    <phoneticPr fontId="3"/>
  </si>
  <si>
    <t>対策未了</t>
    <rPh sb="0" eb="2">
      <t>タイサク</t>
    </rPh>
    <rPh sb="2" eb="4">
      <t>ミリョウ</t>
    </rPh>
    <phoneticPr fontId="3"/>
  </si>
  <si>
    <t>平成26年8月末時点</t>
    <rPh sb="0" eb="2">
      <t>ヘイセイ</t>
    </rPh>
    <rPh sb="4" eb="5">
      <t>ネン</t>
    </rPh>
    <rPh sb="6" eb="7">
      <t>ガツ</t>
    </rPh>
    <rPh sb="7" eb="8">
      <t>マツ</t>
    </rPh>
    <rPh sb="8" eb="10">
      <t>ジテン</t>
    </rPh>
    <phoneticPr fontId="3"/>
  </si>
  <si>
    <t>←対策箇所数</t>
    <rPh sb="1" eb="3">
      <t>タイサク</t>
    </rPh>
    <rPh sb="3" eb="5">
      <t>カショ</t>
    </rPh>
    <rPh sb="5" eb="6">
      <t>スウ</t>
    </rPh>
    <phoneticPr fontId="3"/>
  </si>
  <si>
    <t>←対策箇所数 ≠ 対策数 159</t>
    <rPh sb="1" eb="3">
      <t>タイサク</t>
    </rPh>
    <rPh sb="3" eb="5">
      <t>カショ</t>
    </rPh>
    <rPh sb="5" eb="6">
      <t>スウ</t>
    </rPh>
    <rPh sb="9" eb="11">
      <t>タイサク</t>
    </rPh>
    <rPh sb="11" eb="12">
      <t>スウ</t>
    </rPh>
    <phoneticPr fontId="3"/>
  </si>
  <si>
    <t>←対策箇所数 ＝ 対策数</t>
    <rPh sb="1" eb="3">
      <t>タイサク</t>
    </rPh>
    <rPh sb="3" eb="5">
      <t>カショ</t>
    </rPh>
    <rPh sb="5" eb="6">
      <t>スウ</t>
    </rPh>
    <rPh sb="9" eb="11">
      <t>タイサク</t>
    </rPh>
    <rPh sb="11" eb="12">
      <t>スウ</t>
    </rPh>
    <phoneticPr fontId="3"/>
  </si>
  <si>
    <t>←対策箇所数 ＝ 対策数　かは不明</t>
    <rPh sb="1" eb="3">
      <t>タイサク</t>
    </rPh>
    <rPh sb="3" eb="5">
      <t>カショ</t>
    </rPh>
    <rPh sb="5" eb="6">
      <t>スウ</t>
    </rPh>
    <rPh sb="9" eb="11">
      <t>タイサク</t>
    </rPh>
    <rPh sb="11" eb="12">
      <t>スウ</t>
    </rPh>
    <rPh sb="15" eb="17">
      <t>フメイ</t>
    </rPh>
    <phoneticPr fontId="3"/>
  </si>
  <si>
    <t>←対策数</t>
    <rPh sb="1" eb="3">
      <t>タイサク</t>
    </rPh>
    <rPh sb="3" eb="4">
      <t>スウ</t>
    </rPh>
    <phoneticPr fontId="3"/>
  </si>
  <si>
    <t>年度</t>
    <rPh sb="0" eb="2">
      <t>ネンド</t>
    </rPh>
    <phoneticPr fontId="3"/>
  </si>
  <si>
    <t>対策実施主体</t>
    <rPh sb="0" eb="2">
      <t>タイサク</t>
    </rPh>
    <rPh sb="2" eb="4">
      <t>ジッシ</t>
    </rPh>
    <rPh sb="4" eb="6">
      <t>シュタイ</t>
    </rPh>
    <phoneticPr fontId="3"/>
  </si>
  <si>
    <t xml:space="preserve"> 平成24年度点検</t>
    <rPh sb="1" eb="2">
      <t>ヒラ</t>
    </rPh>
    <rPh sb="2" eb="3">
      <t>ナ</t>
    </rPh>
    <rPh sb="5" eb="7">
      <t>ネンド</t>
    </rPh>
    <rPh sb="7" eb="9">
      <t>テンケン</t>
    </rPh>
    <phoneticPr fontId="3"/>
  </si>
  <si>
    <t xml:space="preserve"> 平成25年度点検</t>
    <rPh sb="1" eb="2">
      <t>ヒラ</t>
    </rPh>
    <rPh sb="2" eb="3">
      <t>ナ</t>
    </rPh>
    <rPh sb="5" eb="7">
      <t>ネンド</t>
    </rPh>
    <rPh sb="7" eb="9">
      <t>テンケン</t>
    </rPh>
    <phoneticPr fontId="3"/>
  </si>
  <si>
    <t xml:space="preserve"> 平成26年度点検</t>
    <rPh sb="1" eb="2">
      <t>ヒラ</t>
    </rPh>
    <rPh sb="2" eb="3">
      <t>ナ</t>
    </rPh>
    <rPh sb="5" eb="7">
      <t>ネンド</t>
    </rPh>
    <rPh sb="7" eb="9">
      <t>テンケン</t>
    </rPh>
    <phoneticPr fontId="3"/>
  </si>
  <si>
    <t>本校</t>
    <rPh sb="0" eb="2">
      <t>ホンコウ</t>
    </rPh>
    <phoneticPr fontId="3"/>
  </si>
  <si>
    <t>分校</t>
    <rPh sb="0" eb="2">
      <t>ブンコウ</t>
    </rPh>
    <phoneticPr fontId="3"/>
  </si>
  <si>
    <t>特別</t>
    <rPh sb="0" eb="2">
      <t>トクベツ</t>
    </rPh>
    <phoneticPr fontId="3"/>
  </si>
  <si>
    <t>学校数</t>
    <rPh sb="0" eb="2">
      <t>ガッコウ</t>
    </rPh>
    <rPh sb="2" eb="3">
      <t>スウ</t>
    </rPh>
    <phoneticPr fontId="3"/>
  </si>
  <si>
    <t>※山大付属小学校は含まない</t>
    <rPh sb="1" eb="2">
      <t>ヤマ</t>
    </rPh>
    <rPh sb="2" eb="3">
      <t>ダイ</t>
    </rPh>
    <rPh sb="3" eb="5">
      <t>フゾク</t>
    </rPh>
    <rPh sb="5" eb="8">
      <t>ショウガッコウ</t>
    </rPh>
    <rPh sb="9" eb="10">
      <t>フク</t>
    </rPh>
    <phoneticPr fontId="3"/>
  </si>
  <si>
    <t>-</t>
    <phoneticPr fontId="3"/>
  </si>
  <si>
    <t>※特別支援学校は対象外とした</t>
    <rPh sb="1" eb="3">
      <t>トクベツ</t>
    </rPh>
    <rPh sb="3" eb="5">
      <t>シエン</t>
    </rPh>
    <rPh sb="5" eb="7">
      <t>ガッコウ</t>
    </rPh>
    <rPh sb="8" eb="11">
      <t>タイショウガイ</t>
    </rPh>
    <phoneticPr fontId="3"/>
  </si>
  <si>
    <t>※H27</t>
    <phoneticPr fontId="3"/>
  </si>
  <si>
    <t>　⇒　点検実施は、293校（プログラム記載）</t>
    <rPh sb="3" eb="5">
      <t>テンケン</t>
    </rPh>
    <rPh sb="5" eb="7">
      <t>ジッシ</t>
    </rPh>
    <rPh sb="12" eb="13">
      <t>コウ</t>
    </rPh>
    <rPh sb="19" eb="21">
      <t>キサイ</t>
    </rPh>
    <phoneticPr fontId="3"/>
  </si>
  <si>
    <t>　⇒　うち対策実施必要校は、214校</t>
    <rPh sb="5" eb="7">
      <t>タイサク</t>
    </rPh>
    <rPh sb="7" eb="9">
      <t>ジッシ</t>
    </rPh>
    <rPh sb="9" eb="11">
      <t>ヒツヨウ</t>
    </rPh>
    <rPh sb="11" eb="12">
      <t>コウ</t>
    </rPh>
    <rPh sb="17" eb="18">
      <t>コウ</t>
    </rPh>
    <phoneticPr fontId="3"/>
  </si>
  <si>
    <t>　⇒　点検実施は、169校</t>
    <rPh sb="3" eb="5">
      <t>テンケン</t>
    </rPh>
    <rPh sb="5" eb="7">
      <t>ジッシ</t>
    </rPh>
    <rPh sb="12" eb="13">
      <t>コウ</t>
    </rPh>
    <phoneticPr fontId="3"/>
  </si>
  <si>
    <t>　⇒　うち対策実施必要校は、173校</t>
    <rPh sb="5" eb="7">
      <t>タイサク</t>
    </rPh>
    <rPh sb="7" eb="9">
      <t>ジッシ</t>
    </rPh>
    <rPh sb="9" eb="11">
      <t>ヒツヨウ</t>
    </rPh>
    <rPh sb="11" eb="12">
      <t>コウ</t>
    </rPh>
    <rPh sb="17" eb="18">
      <t>コウ</t>
    </rPh>
    <phoneticPr fontId="3"/>
  </si>
  <si>
    <t>　　　（点検をせず、対策実施を決めた学校があるため？）</t>
    <rPh sb="4" eb="6">
      <t>テンケン</t>
    </rPh>
    <rPh sb="10" eb="12">
      <t>タイサク</t>
    </rPh>
    <rPh sb="12" eb="14">
      <t>ジッシ</t>
    </rPh>
    <rPh sb="15" eb="16">
      <t>キ</t>
    </rPh>
    <rPh sb="18" eb="20">
      <t>ガッコウ</t>
    </rPh>
    <phoneticPr fontId="3"/>
  </si>
  <si>
    <t>　⇒　点検実施は、？校（未集計）</t>
    <rPh sb="3" eb="5">
      <t>テンケン</t>
    </rPh>
    <rPh sb="5" eb="7">
      <t>ジッシ</t>
    </rPh>
    <rPh sb="10" eb="11">
      <t>コウ</t>
    </rPh>
    <rPh sb="12" eb="15">
      <t>ミシュウケイ</t>
    </rPh>
    <phoneticPr fontId="3"/>
  </si>
  <si>
    <t>　⇒　うち対策実施必要校は、146校</t>
    <rPh sb="5" eb="7">
      <t>タイサク</t>
    </rPh>
    <rPh sb="7" eb="9">
      <t>ジッシ</t>
    </rPh>
    <rPh sb="9" eb="11">
      <t>ヒツヨウ</t>
    </rPh>
    <rPh sb="11" eb="12">
      <t>コウ</t>
    </rPh>
    <rPh sb="17" eb="18">
      <t>コウ</t>
    </rPh>
    <phoneticPr fontId="3"/>
  </si>
  <si>
    <t>　　　（主要な成果では、146校で点検を実施と報告してしまった・・・）</t>
    <rPh sb="4" eb="6">
      <t>シュヨウ</t>
    </rPh>
    <rPh sb="7" eb="9">
      <t>セイカ</t>
    </rPh>
    <rPh sb="15" eb="16">
      <t>コウ</t>
    </rPh>
    <rPh sb="17" eb="19">
      <t>テンケン</t>
    </rPh>
    <rPh sb="20" eb="22">
      <t>ジッシ</t>
    </rPh>
    <rPh sb="23" eb="25">
      <t>ホウコク</t>
    </rPh>
    <phoneticPr fontId="3"/>
  </si>
  <si>
    <t>平成27年3月末時点</t>
    <rPh sb="0" eb="2">
      <t>ヘイセイ</t>
    </rPh>
    <rPh sb="4" eb="5">
      <t>ネン</t>
    </rPh>
    <rPh sb="6" eb="7">
      <t>ガツ</t>
    </rPh>
    <rPh sb="7" eb="8">
      <t>マツ</t>
    </rPh>
    <rPh sb="8" eb="10">
      <t>ジテン</t>
    </rPh>
    <phoneticPr fontId="3"/>
  </si>
  <si>
    <t>平成27年9月末時点</t>
    <rPh sb="0" eb="2">
      <t>ヘイセイ</t>
    </rPh>
    <rPh sb="4" eb="5">
      <t>ネン</t>
    </rPh>
    <rPh sb="6" eb="7">
      <t>ガツ</t>
    </rPh>
    <rPh sb="7" eb="8">
      <t>マツ</t>
    </rPh>
    <rPh sb="8" eb="10">
      <t>ジテン</t>
    </rPh>
    <phoneticPr fontId="3"/>
  </si>
  <si>
    <t xml:space="preserve"> 平成27年度点検</t>
    <rPh sb="1" eb="2">
      <t>ヒラ</t>
    </rPh>
    <rPh sb="2" eb="3">
      <t>ナ</t>
    </rPh>
    <rPh sb="5" eb="7">
      <t>ネンド</t>
    </rPh>
    <rPh sb="7" eb="9">
      <t>テンケン</t>
    </rPh>
    <phoneticPr fontId="3"/>
  </si>
  <si>
    <t>　⇒　うち対策実施必要校は、?校</t>
    <rPh sb="5" eb="7">
      <t>タイサク</t>
    </rPh>
    <rPh sb="7" eb="9">
      <t>ジッシ</t>
    </rPh>
    <rPh sb="9" eb="11">
      <t>ヒツヨウ</t>
    </rPh>
    <rPh sb="11" eb="12">
      <t>コウ</t>
    </rPh>
    <rPh sb="15" eb="16">
      <t>コウ</t>
    </rPh>
    <phoneticPr fontId="3"/>
  </si>
  <si>
    <t>　■ 平成24年度以降の通学路点検及び対策の実施状況</t>
    <rPh sb="3" eb="5">
      <t>ヘイセイ</t>
    </rPh>
    <rPh sb="7" eb="9">
      <t>ネンド</t>
    </rPh>
    <rPh sb="9" eb="11">
      <t>イコウ</t>
    </rPh>
    <rPh sb="12" eb="15">
      <t>ツウガクロ</t>
    </rPh>
    <rPh sb="15" eb="17">
      <t>テンケン</t>
    </rPh>
    <rPh sb="17" eb="18">
      <t>オヨ</t>
    </rPh>
    <rPh sb="19" eb="21">
      <t>タイサク</t>
    </rPh>
    <rPh sb="22" eb="24">
      <t>ジッシ</t>
    </rPh>
    <rPh sb="24" eb="26">
      <t>ジョウキョウ</t>
    </rPh>
    <phoneticPr fontId="3"/>
  </si>
  <si>
    <r>
      <rPr>
        <sz val="9"/>
        <color theme="0"/>
        <rFont val="ＭＳ Ｐゴシック"/>
        <family val="3"/>
        <charset val="128"/>
      </rPr>
      <t>　県内小学校</t>
    </r>
    <r>
      <rPr>
        <sz val="9"/>
        <color theme="0"/>
        <rFont val="Calibri"/>
        <family val="2"/>
      </rPr>
      <t>287</t>
    </r>
    <r>
      <rPr>
        <sz val="9"/>
        <color theme="0"/>
        <rFont val="ＭＳ Ｐゴシック"/>
        <family val="3"/>
        <charset val="128"/>
      </rPr>
      <t>校のうち</t>
    </r>
    <r>
      <rPr>
        <sz val="9"/>
        <color theme="0"/>
        <rFont val="Calibri"/>
        <family val="2"/>
      </rPr>
      <t xml:space="preserve"> </t>
    </r>
    <r>
      <rPr>
        <sz val="9"/>
        <color theme="0"/>
        <rFont val="ＭＳ Ｐゴシック"/>
        <family val="3"/>
        <charset val="128"/>
      </rPr>
      <t>危険箇所報告のあった学校で点検を実施、</t>
    </r>
    <r>
      <rPr>
        <sz val="9"/>
        <color theme="0"/>
        <rFont val="Calibri"/>
        <family val="2"/>
      </rPr>
      <t>173</t>
    </r>
    <r>
      <rPr>
        <sz val="9"/>
        <color theme="0"/>
        <rFont val="ＭＳ Ｐゴシック"/>
        <family val="3"/>
        <charset val="128"/>
      </rPr>
      <t>校で対策が必要とされた
　　　※</t>
    </r>
    <r>
      <rPr>
        <sz val="9"/>
        <color theme="0"/>
        <rFont val="Calibri"/>
        <family val="2"/>
      </rPr>
      <t xml:space="preserve"> </t>
    </r>
    <r>
      <rPr>
        <sz val="9"/>
        <color theme="0"/>
        <rFont val="ＭＳ Ｐゴシック"/>
        <family val="3"/>
        <charset val="128"/>
      </rPr>
      <t>小学校数には、特別支援学校</t>
    </r>
    <r>
      <rPr>
        <sz val="9"/>
        <color theme="0"/>
        <rFont val="Calibri"/>
        <family val="2"/>
      </rPr>
      <t>10</t>
    </r>
    <r>
      <rPr>
        <sz val="9"/>
        <color theme="0"/>
        <rFont val="ＭＳ Ｐゴシック"/>
        <family val="3"/>
        <charset val="128"/>
      </rPr>
      <t>校を含み、山大付属小学校は含まない。</t>
    </r>
    <rPh sb="1" eb="3">
      <t>ケンナイ</t>
    </rPh>
    <rPh sb="3" eb="6">
      <t>ショウガッコウ</t>
    </rPh>
    <rPh sb="9" eb="10">
      <t>コウ</t>
    </rPh>
    <rPh sb="14" eb="16">
      <t>キケン</t>
    </rPh>
    <rPh sb="16" eb="18">
      <t>カショ</t>
    </rPh>
    <rPh sb="18" eb="20">
      <t>ホウコク</t>
    </rPh>
    <rPh sb="24" eb="26">
      <t>ガッコウ</t>
    </rPh>
    <rPh sb="27" eb="29">
      <t>テンケン</t>
    </rPh>
    <rPh sb="30" eb="32">
      <t>ジッシ</t>
    </rPh>
    <rPh sb="36" eb="37">
      <t>コウ</t>
    </rPh>
    <rPh sb="38" eb="40">
      <t>タイサク</t>
    </rPh>
    <rPh sb="41" eb="43">
      <t>ヒツヨウ</t>
    </rPh>
    <rPh sb="68" eb="69">
      <t>コウ</t>
    </rPh>
    <rPh sb="70" eb="71">
      <t>フク</t>
    </rPh>
    <phoneticPr fontId="3"/>
  </si>
  <si>
    <r>
      <rPr>
        <sz val="9"/>
        <color theme="0"/>
        <rFont val="ＭＳ Ｐゴシック"/>
        <family val="3"/>
        <charset val="128"/>
      </rPr>
      <t>　県内小学校</t>
    </r>
    <r>
      <rPr>
        <sz val="9"/>
        <color theme="0"/>
        <rFont val="Calibri"/>
        <family val="2"/>
      </rPr>
      <t>281</t>
    </r>
    <r>
      <rPr>
        <sz val="9"/>
        <color theme="0"/>
        <rFont val="ＭＳ Ｐゴシック"/>
        <family val="3"/>
        <charset val="128"/>
      </rPr>
      <t>校のうち</t>
    </r>
    <r>
      <rPr>
        <sz val="9"/>
        <color theme="0"/>
        <rFont val="Calibri"/>
        <family val="2"/>
      </rPr>
      <t xml:space="preserve"> </t>
    </r>
    <r>
      <rPr>
        <sz val="9"/>
        <color theme="0"/>
        <rFont val="ＭＳ Ｐゴシック"/>
        <family val="3"/>
        <charset val="128"/>
      </rPr>
      <t>危険箇所報告のあった学校で点検を実施、</t>
    </r>
    <r>
      <rPr>
        <sz val="9"/>
        <color theme="0"/>
        <rFont val="Calibri"/>
        <family val="2"/>
      </rPr>
      <t>146</t>
    </r>
    <r>
      <rPr>
        <sz val="9"/>
        <color theme="0"/>
        <rFont val="ＭＳ Ｐゴシック"/>
        <family val="3"/>
        <charset val="128"/>
      </rPr>
      <t>校で対策が必要とされた
　　　※</t>
    </r>
    <r>
      <rPr>
        <sz val="9"/>
        <color theme="0"/>
        <rFont val="Calibri"/>
        <family val="2"/>
      </rPr>
      <t xml:space="preserve"> </t>
    </r>
    <r>
      <rPr>
        <sz val="9"/>
        <color theme="0"/>
        <rFont val="ＭＳ Ｐゴシック"/>
        <family val="3"/>
        <charset val="128"/>
      </rPr>
      <t>小学校数には、特別支援学校</t>
    </r>
    <r>
      <rPr>
        <sz val="9"/>
        <color theme="0"/>
        <rFont val="Calibri"/>
        <family val="2"/>
      </rPr>
      <t>14</t>
    </r>
    <r>
      <rPr>
        <sz val="9"/>
        <color theme="0"/>
        <rFont val="ＭＳ Ｐゴシック"/>
        <family val="3"/>
        <charset val="128"/>
      </rPr>
      <t>校を含み、山大付属小学校は含まない。</t>
    </r>
    <rPh sb="1" eb="3">
      <t>ケンナイ</t>
    </rPh>
    <rPh sb="3" eb="6">
      <t>ショウガッコウ</t>
    </rPh>
    <rPh sb="9" eb="10">
      <t>コウ</t>
    </rPh>
    <rPh sb="14" eb="16">
      <t>キケン</t>
    </rPh>
    <rPh sb="16" eb="18">
      <t>カショ</t>
    </rPh>
    <rPh sb="18" eb="20">
      <t>ホウコク</t>
    </rPh>
    <rPh sb="24" eb="26">
      <t>ガッコウ</t>
    </rPh>
    <rPh sb="27" eb="29">
      <t>テンケン</t>
    </rPh>
    <rPh sb="30" eb="32">
      <t>ジッシ</t>
    </rPh>
    <rPh sb="36" eb="37">
      <t>コウ</t>
    </rPh>
    <rPh sb="38" eb="40">
      <t>タイサク</t>
    </rPh>
    <rPh sb="41" eb="43">
      <t>ヒツヨウ</t>
    </rPh>
    <phoneticPr fontId="3"/>
  </si>
  <si>
    <t>対策</t>
    <rPh sb="0" eb="2">
      <t>タイサク</t>
    </rPh>
    <phoneticPr fontId="3"/>
  </si>
  <si>
    <t>平成28年3月末時点</t>
    <rPh sb="0" eb="2">
      <t>ヘイセイ</t>
    </rPh>
    <rPh sb="4" eb="5">
      <t>ネン</t>
    </rPh>
    <rPh sb="6" eb="7">
      <t>ガツ</t>
    </rPh>
    <rPh sb="7" eb="8">
      <t>マツ</t>
    </rPh>
    <rPh sb="8" eb="10">
      <t>ジテン</t>
    </rPh>
    <phoneticPr fontId="3"/>
  </si>
  <si>
    <t>平成29年3月末時点</t>
    <rPh sb="0" eb="2">
      <t>ヘイセイ</t>
    </rPh>
    <rPh sb="4" eb="5">
      <t>ネン</t>
    </rPh>
    <rPh sb="6" eb="7">
      <t>ガツ</t>
    </rPh>
    <rPh sb="7" eb="8">
      <t>マツ</t>
    </rPh>
    <rPh sb="8" eb="10">
      <t>ジテン</t>
    </rPh>
    <phoneticPr fontId="3"/>
  </si>
  <si>
    <t xml:space="preserve"> 平成28年度点検</t>
    <rPh sb="1" eb="2">
      <t>ヒラ</t>
    </rPh>
    <rPh sb="2" eb="3">
      <t>ナ</t>
    </rPh>
    <rPh sb="5" eb="7">
      <t>ネンド</t>
    </rPh>
    <rPh sb="7" eb="9">
      <t>テンケン</t>
    </rPh>
    <phoneticPr fontId="3"/>
  </si>
  <si>
    <t>平成30年3月末時点</t>
    <rPh sb="0" eb="2">
      <t>ヘイセイ</t>
    </rPh>
    <rPh sb="4" eb="5">
      <t>ネン</t>
    </rPh>
    <rPh sb="6" eb="7">
      <t>ガツ</t>
    </rPh>
    <rPh sb="7" eb="8">
      <t>マツ</t>
    </rPh>
    <rPh sb="8" eb="10">
      <t>ジテン</t>
    </rPh>
    <phoneticPr fontId="3"/>
  </si>
  <si>
    <t xml:space="preserve"> 平成29年度点検</t>
    <rPh sb="1" eb="2">
      <t>ヒラ</t>
    </rPh>
    <rPh sb="2" eb="3">
      <t>ナ</t>
    </rPh>
    <rPh sb="5" eb="7">
      <t>ネンド</t>
    </rPh>
    <rPh sb="7" eb="9">
      <t>テンケン</t>
    </rPh>
    <phoneticPr fontId="3"/>
  </si>
  <si>
    <r>
      <rPr>
        <sz val="9"/>
        <color theme="0"/>
        <rFont val="ＭＳ Ｐゴシック"/>
        <family val="3"/>
        <charset val="128"/>
      </rPr>
      <t>　県内小学校</t>
    </r>
    <r>
      <rPr>
        <sz val="9"/>
        <color theme="0"/>
        <rFont val="Calibri"/>
        <family val="2"/>
      </rPr>
      <t>263</t>
    </r>
    <r>
      <rPr>
        <sz val="9"/>
        <color theme="0"/>
        <rFont val="ＭＳ Ｐゴシック"/>
        <family val="3"/>
        <charset val="128"/>
      </rPr>
      <t>校のうち</t>
    </r>
    <r>
      <rPr>
        <sz val="9"/>
        <color theme="0"/>
        <rFont val="Calibri"/>
        <family val="2"/>
      </rPr>
      <t xml:space="preserve"> </t>
    </r>
    <r>
      <rPr>
        <sz val="9"/>
        <color theme="0"/>
        <rFont val="ＭＳ Ｐゴシック"/>
        <family val="3"/>
        <charset val="128"/>
      </rPr>
      <t>危険箇所報告のあった学校で点検を実施、</t>
    </r>
    <r>
      <rPr>
        <sz val="9"/>
        <color theme="0"/>
        <rFont val="Calibri"/>
        <family val="2"/>
      </rPr>
      <t>144</t>
    </r>
    <r>
      <rPr>
        <sz val="9"/>
        <color theme="0"/>
        <rFont val="ＭＳ Ｐゴシック"/>
        <family val="3"/>
        <charset val="128"/>
      </rPr>
      <t>校で対策が必要とされた
　　　※</t>
    </r>
    <r>
      <rPr>
        <sz val="9"/>
        <color theme="0"/>
        <rFont val="Calibri"/>
        <family val="2"/>
      </rPr>
      <t xml:space="preserve"> </t>
    </r>
    <r>
      <rPr>
        <sz val="9"/>
        <color theme="0"/>
        <rFont val="ＭＳ Ｐゴシック"/>
        <family val="3"/>
        <charset val="128"/>
      </rPr>
      <t>小学校数には、特別支援学校</t>
    </r>
    <r>
      <rPr>
        <sz val="9"/>
        <color theme="0"/>
        <rFont val="Calibri"/>
        <family val="2"/>
      </rPr>
      <t>14</t>
    </r>
    <r>
      <rPr>
        <sz val="9"/>
        <color theme="0"/>
        <rFont val="ＭＳ Ｐゴシック"/>
        <family val="3"/>
        <charset val="128"/>
      </rPr>
      <t>校を含み、山大付属小学校は含まない。</t>
    </r>
    <rPh sb="1" eb="3">
      <t>ケンナイ</t>
    </rPh>
    <rPh sb="3" eb="6">
      <t>ショウガッコウ</t>
    </rPh>
    <rPh sb="9" eb="10">
      <t>コウ</t>
    </rPh>
    <rPh sb="14" eb="16">
      <t>キケン</t>
    </rPh>
    <rPh sb="16" eb="18">
      <t>カショ</t>
    </rPh>
    <rPh sb="18" eb="20">
      <t>ホウコク</t>
    </rPh>
    <rPh sb="24" eb="26">
      <t>ガッコウ</t>
    </rPh>
    <rPh sb="27" eb="29">
      <t>テンケン</t>
    </rPh>
    <rPh sb="30" eb="32">
      <t>ジッシ</t>
    </rPh>
    <rPh sb="36" eb="37">
      <t>コウ</t>
    </rPh>
    <rPh sb="38" eb="40">
      <t>タイサク</t>
    </rPh>
    <rPh sb="41" eb="43">
      <t>ヒツヨウ</t>
    </rPh>
    <phoneticPr fontId="3"/>
  </si>
  <si>
    <r>
      <rPr>
        <sz val="9"/>
        <color theme="0"/>
        <rFont val="ＭＳ Ｐゴシック"/>
        <family val="3"/>
        <charset val="128"/>
      </rPr>
      <t>　県内小学校</t>
    </r>
    <r>
      <rPr>
        <sz val="9"/>
        <color theme="0"/>
        <rFont val="Calibri"/>
        <family val="2"/>
      </rPr>
      <t>268</t>
    </r>
    <r>
      <rPr>
        <sz val="9"/>
        <color theme="0"/>
        <rFont val="ＭＳ Ｐゴシック"/>
        <family val="3"/>
        <charset val="128"/>
      </rPr>
      <t>校のうち</t>
    </r>
    <r>
      <rPr>
        <sz val="9"/>
        <color theme="0"/>
        <rFont val="Calibri"/>
        <family val="2"/>
      </rPr>
      <t xml:space="preserve"> </t>
    </r>
    <r>
      <rPr>
        <sz val="9"/>
        <color theme="0"/>
        <rFont val="ＭＳ Ｐゴシック"/>
        <family val="3"/>
        <charset val="128"/>
      </rPr>
      <t>危険箇所報告のあった学校で点検を実施、</t>
    </r>
    <r>
      <rPr>
        <sz val="9"/>
        <color theme="0"/>
        <rFont val="Calibri"/>
        <family val="2"/>
      </rPr>
      <t>161</t>
    </r>
    <r>
      <rPr>
        <sz val="9"/>
        <color theme="0"/>
        <rFont val="ＭＳ Ｐゴシック"/>
        <family val="3"/>
        <charset val="128"/>
      </rPr>
      <t>校で対策が必要とされた
　　　※</t>
    </r>
    <r>
      <rPr>
        <sz val="9"/>
        <color theme="0"/>
        <rFont val="Calibri"/>
        <family val="2"/>
      </rPr>
      <t xml:space="preserve"> </t>
    </r>
    <r>
      <rPr>
        <sz val="9"/>
        <color theme="0"/>
        <rFont val="ＭＳ Ｐゴシック"/>
        <family val="3"/>
        <charset val="128"/>
      </rPr>
      <t>小学校数には、特別支援学校</t>
    </r>
    <r>
      <rPr>
        <sz val="9"/>
        <color theme="0"/>
        <rFont val="Calibri"/>
        <family val="2"/>
      </rPr>
      <t>14</t>
    </r>
    <r>
      <rPr>
        <sz val="9"/>
        <color theme="0"/>
        <rFont val="ＭＳ Ｐゴシック"/>
        <family val="3"/>
        <charset val="128"/>
      </rPr>
      <t>校を含み、山大付属小学校は含まない。</t>
    </r>
    <rPh sb="1" eb="3">
      <t>ケンナイ</t>
    </rPh>
    <rPh sb="3" eb="6">
      <t>ショウガッコウ</t>
    </rPh>
    <rPh sb="9" eb="10">
      <t>コウ</t>
    </rPh>
    <rPh sb="14" eb="16">
      <t>キケン</t>
    </rPh>
    <rPh sb="16" eb="18">
      <t>カショ</t>
    </rPh>
    <rPh sb="18" eb="20">
      <t>ホウコク</t>
    </rPh>
    <rPh sb="24" eb="26">
      <t>ガッコウ</t>
    </rPh>
    <rPh sb="27" eb="29">
      <t>テンケン</t>
    </rPh>
    <rPh sb="30" eb="32">
      <t>ジッシ</t>
    </rPh>
    <rPh sb="36" eb="37">
      <t>コウ</t>
    </rPh>
    <rPh sb="38" eb="40">
      <t>タイサク</t>
    </rPh>
    <rPh sb="41" eb="43">
      <t>ヒツヨウ</t>
    </rPh>
    <phoneticPr fontId="3"/>
  </si>
  <si>
    <r>
      <rPr>
        <sz val="9"/>
        <color theme="0"/>
        <rFont val="ＭＳ Ｐゴシック"/>
        <family val="3"/>
        <charset val="128"/>
      </rPr>
      <t>　県内小学校</t>
    </r>
    <r>
      <rPr>
        <sz val="9"/>
        <color theme="0"/>
        <rFont val="Calibri"/>
        <family val="2"/>
      </rPr>
      <t>274</t>
    </r>
    <r>
      <rPr>
        <sz val="9"/>
        <color theme="0"/>
        <rFont val="ＭＳ Ｐゴシック"/>
        <family val="3"/>
        <charset val="128"/>
      </rPr>
      <t>校のうち</t>
    </r>
    <r>
      <rPr>
        <sz val="9"/>
        <color theme="0"/>
        <rFont val="Calibri"/>
        <family val="2"/>
      </rPr>
      <t xml:space="preserve"> </t>
    </r>
    <r>
      <rPr>
        <sz val="9"/>
        <color theme="0"/>
        <rFont val="ＭＳ Ｐゴシック"/>
        <family val="3"/>
        <charset val="128"/>
      </rPr>
      <t>危険箇所報告のあった学校で点検を実施、</t>
    </r>
    <r>
      <rPr>
        <sz val="9"/>
        <color theme="0"/>
        <rFont val="Calibri"/>
        <family val="2"/>
      </rPr>
      <t>149</t>
    </r>
    <r>
      <rPr>
        <sz val="9"/>
        <color theme="0"/>
        <rFont val="ＭＳ Ｐゴシック"/>
        <family val="3"/>
        <charset val="128"/>
      </rPr>
      <t>校で対策が必要とされた
　　　※</t>
    </r>
    <r>
      <rPr>
        <sz val="9"/>
        <color theme="0"/>
        <rFont val="Calibri"/>
        <family val="2"/>
      </rPr>
      <t xml:space="preserve"> </t>
    </r>
    <r>
      <rPr>
        <sz val="9"/>
        <color theme="0"/>
        <rFont val="ＭＳ Ｐゴシック"/>
        <family val="3"/>
        <charset val="128"/>
      </rPr>
      <t>小学校数には、特別支援学校</t>
    </r>
    <r>
      <rPr>
        <sz val="9"/>
        <color theme="0"/>
        <rFont val="Calibri"/>
        <family val="2"/>
      </rPr>
      <t>14</t>
    </r>
    <r>
      <rPr>
        <sz val="9"/>
        <color theme="0"/>
        <rFont val="ＭＳ Ｐゴシック"/>
        <family val="3"/>
        <charset val="128"/>
      </rPr>
      <t>校を含み、山大付属小学校は含まない。</t>
    </r>
    <rPh sb="1" eb="3">
      <t>ケンナイ</t>
    </rPh>
    <rPh sb="3" eb="6">
      <t>ショウガッコウ</t>
    </rPh>
    <rPh sb="9" eb="10">
      <t>コウ</t>
    </rPh>
    <rPh sb="14" eb="16">
      <t>キケン</t>
    </rPh>
    <rPh sb="16" eb="18">
      <t>カショ</t>
    </rPh>
    <rPh sb="18" eb="20">
      <t>ホウコク</t>
    </rPh>
    <rPh sb="24" eb="26">
      <t>ガッコウ</t>
    </rPh>
    <rPh sb="27" eb="29">
      <t>テンケン</t>
    </rPh>
    <rPh sb="30" eb="32">
      <t>ジッシ</t>
    </rPh>
    <rPh sb="36" eb="37">
      <t>コウ</t>
    </rPh>
    <rPh sb="38" eb="40">
      <t>タイサク</t>
    </rPh>
    <rPh sb="41" eb="43">
      <t>ヒツヨウ</t>
    </rPh>
    <phoneticPr fontId="3"/>
  </si>
  <si>
    <t>平成28年度</t>
    <rPh sb="0" eb="2">
      <t>ヘイセイ</t>
    </rPh>
    <rPh sb="4" eb="6">
      <t>ネンド</t>
    </rPh>
    <phoneticPr fontId="3"/>
  </si>
  <si>
    <t>対策実施数</t>
    <rPh sb="0" eb="2">
      <t>タイサク</t>
    </rPh>
    <rPh sb="2" eb="4">
      <t>ジッシ</t>
    </rPh>
    <rPh sb="4" eb="5">
      <t>スウ</t>
    </rPh>
    <phoneticPr fontId="3"/>
  </si>
  <si>
    <t>平成29年度</t>
    <rPh sb="0" eb="2">
      <t>ヘイセイ</t>
    </rPh>
    <rPh sb="4" eb="6">
      <t>ネンド</t>
    </rPh>
    <phoneticPr fontId="3"/>
  </si>
  <si>
    <t>平成31年3月末時点</t>
    <rPh sb="0" eb="2">
      <t>ヘイセイ</t>
    </rPh>
    <rPh sb="4" eb="5">
      <t>ネン</t>
    </rPh>
    <rPh sb="6" eb="7">
      <t>ガツ</t>
    </rPh>
    <rPh sb="7" eb="8">
      <t>マツ</t>
    </rPh>
    <rPh sb="8" eb="10">
      <t>ジテン</t>
    </rPh>
    <phoneticPr fontId="3"/>
  </si>
  <si>
    <t>平成30年度</t>
    <rPh sb="0" eb="2">
      <t>ヘイセイ</t>
    </rPh>
    <rPh sb="4" eb="6">
      <t>ネンド</t>
    </rPh>
    <phoneticPr fontId="3"/>
  </si>
  <si>
    <t xml:space="preserve"> 平成30年度点検</t>
    <rPh sb="1" eb="2">
      <t>ヒラ</t>
    </rPh>
    <rPh sb="2" eb="3">
      <t>ナ</t>
    </rPh>
    <rPh sb="5" eb="7">
      <t>ネンド</t>
    </rPh>
    <rPh sb="7" eb="9">
      <t>テンケン</t>
    </rPh>
    <phoneticPr fontId="3"/>
  </si>
  <si>
    <t xml:space="preserve"> 平成31年度点検</t>
    <rPh sb="1" eb="2">
      <t>ヒラ</t>
    </rPh>
    <rPh sb="2" eb="3">
      <t>ナ</t>
    </rPh>
    <rPh sb="5" eb="7">
      <t>ネンド</t>
    </rPh>
    <rPh sb="7" eb="9">
      <t>テンケン</t>
    </rPh>
    <phoneticPr fontId="3"/>
  </si>
  <si>
    <t>平成31年度</t>
    <rPh sb="0" eb="2">
      <t>ヘイセイ</t>
    </rPh>
    <rPh sb="4" eb="6">
      <t>ネンド</t>
    </rPh>
    <phoneticPr fontId="3"/>
  </si>
  <si>
    <t>令和3年3月末時点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rPh sb="7" eb="9">
      <t>ジテン</t>
    </rPh>
    <phoneticPr fontId="3"/>
  </si>
  <si>
    <t>令和2年度</t>
    <rPh sb="0" eb="2">
      <t>レイワ</t>
    </rPh>
    <rPh sb="3" eb="5">
      <t>ネンド</t>
    </rPh>
    <phoneticPr fontId="3"/>
  </si>
  <si>
    <t>令和2年3月末時点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rPh sb="7" eb="9">
      <t>ジテン</t>
    </rPh>
    <phoneticPr fontId="3"/>
  </si>
  <si>
    <t>令和2年度点検</t>
    <rPh sb="0" eb="2">
      <t>レイワ</t>
    </rPh>
    <rPh sb="3" eb="5">
      <t>ネンド</t>
    </rPh>
    <rPh sb="5" eb="7">
      <t>テンケン</t>
    </rPh>
    <phoneticPr fontId="3"/>
  </si>
  <si>
    <r>
      <rPr>
        <sz val="9"/>
        <color theme="0"/>
        <rFont val="ＭＳ Ｐゴシック"/>
        <family val="3"/>
        <charset val="128"/>
      </rPr>
      <t>　県内小学校</t>
    </r>
    <r>
      <rPr>
        <sz val="9"/>
        <color theme="0"/>
        <rFont val="Calibri"/>
        <family val="2"/>
      </rPr>
      <t>257</t>
    </r>
    <r>
      <rPr>
        <sz val="9"/>
        <color theme="0"/>
        <rFont val="ＭＳ Ｐゴシック"/>
        <family val="3"/>
        <charset val="128"/>
      </rPr>
      <t>校のうち</t>
    </r>
    <r>
      <rPr>
        <sz val="9"/>
        <color theme="0"/>
        <rFont val="Calibri"/>
        <family val="2"/>
      </rPr>
      <t xml:space="preserve"> </t>
    </r>
    <r>
      <rPr>
        <sz val="9"/>
        <color theme="0"/>
        <rFont val="ＭＳ Ｐゴシック"/>
        <family val="3"/>
        <charset val="128"/>
      </rPr>
      <t>危険箇所報告のあった学校で点検を実施、</t>
    </r>
    <r>
      <rPr>
        <sz val="9"/>
        <color theme="0"/>
        <rFont val="Calibri"/>
        <family val="2"/>
      </rPr>
      <t>141</t>
    </r>
    <r>
      <rPr>
        <sz val="9"/>
        <color theme="0"/>
        <rFont val="ＭＳ Ｐゴシック"/>
        <family val="3"/>
        <charset val="128"/>
      </rPr>
      <t>校で対策が必要とされた
　　　※</t>
    </r>
    <r>
      <rPr>
        <sz val="9"/>
        <color theme="0"/>
        <rFont val="Calibri"/>
        <family val="2"/>
      </rPr>
      <t xml:space="preserve"> </t>
    </r>
    <r>
      <rPr>
        <sz val="9"/>
        <color theme="0"/>
        <rFont val="ＭＳ Ｐゴシック"/>
        <family val="3"/>
        <charset val="128"/>
      </rPr>
      <t>小学校数には、特別支援学校</t>
    </r>
    <r>
      <rPr>
        <sz val="9"/>
        <color theme="0"/>
        <rFont val="Calibri"/>
        <family val="2"/>
      </rPr>
      <t>14</t>
    </r>
    <r>
      <rPr>
        <sz val="9"/>
        <color theme="0"/>
        <rFont val="ＭＳ Ｐゴシック"/>
        <family val="3"/>
        <charset val="128"/>
      </rPr>
      <t>校を含み、山大付属小学校は含まない。</t>
    </r>
    <rPh sb="1" eb="3">
      <t>ケンナイ</t>
    </rPh>
    <rPh sb="3" eb="6">
      <t>ショウガッコウ</t>
    </rPh>
    <rPh sb="9" eb="10">
      <t>コウ</t>
    </rPh>
    <rPh sb="14" eb="16">
      <t>キケン</t>
    </rPh>
    <rPh sb="16" eb="18">
      <t>カショ</t>
    </rPh>
    <rPh sb="18" eb="20">
      <t>ホウコク</t>
    </rPh>
    <rPh sb="24" eb="26">
      <t>ガッコウ</t>
    </rPh>
    <rPh sb="27" eb="29">
      <t>テンケン</t>
    </rPh>
    <rPh sb="30" eb="32">
      <t>ジッシ</t>
    </rPh>
    <rPh sb="36" eb="37">
      <t>コウ</t>
    </rPh>
    <rPh sb="38" eb="40">
      <t>タイサク</t>
    </rPh>
    <rPh sb="41" eb="43">
      <t>ヒツヨウ</t>
    </rPh>
    <phoneticPr fontId="3"/>
  </si>
  <si>
    <r>
      <rPr>
        <sz val="9"/>
        <color theme="0"/>
        <rFont val="ＭＳ Ｐゴシック"/>
        <family val="3"/>
        <charset val="128"/>
      </rPr>
      <t>　県内小学校</t>
    </r>
    <r>
      <rPr>
        <sz val="9"/>
        <color theme="0"/>
        <rFont val="Calibri"/>
        <family val="2"/>
      </rPr>
      <t>252</t>
    </r>
    <r>
      <rPr>
        <sz val="9"/>
        <color theme="0"/>
        <rFont val="ＭＳ Ｐゴシック"/>
        <family val="3"/>
        <charset val="128"/>
      </rPr>
      <t>校のうち</t>
    </r>
    <r>
      <rPr>
        <sz val="9"/>
        <color theme="0"/>
        <rFont val="Calibri"/>
        <family val="2"/>
      </rPr>
      <t xml:space="preserve"> </t>
    </r>
    <r>
      <rPr>
        <sz val="9"/>
        <color theme="0"/>
        <rFont val="ＭＳ Ｐゴシック"/>
        <family val="3"/>
        <charset val="128"/>
      </rPr>
      <t>危険箇所報告のあった学校で点検を実施、</t>
    </r>
    <r>
      <rPr>
        <sz val="9"/>
        <color theme="0"/>
        <rFont val="Calibri"/>
        <family val="2"/>
      </rPr>
      <t>145</t>
    </r>
    <r>
      <rPr>
        <sz val="9"/>
        <color theme="0"/>
        <rFont val="ＭＳ Ｐゴシック"/>
        <family val="3"/>
        <charset val="128"/>
      </rPr>
      <t>校で対策が必要とされた
　　　※</t>
    </r>
    <r>
      <rPr>
        <sz val="9"/>
        <color theme="0"/>
        <rFont val="Calibri"/>
        <family val="2"/>
      </rPr>
      <t xml:space="preserve"> </t>
    </r>
    <r>
      <rPr>
        <sz val="9"/>
        <color theme="0"/>
        <rFont val="ＭＳ Ｐゴシック"/>
        <family val="3"/>
        <charset val="128"/>
      </rPr>
      <t>小学校数には、特別支援学校</t>
    </r>
    <r>
      <rPr>
        <sz val="9"/>
        <color theme="0"/>
        <rFont val="Calibri"/>
        <family val="2"/>
      </rPr>
      <t>14</t>
    </r>
    <r>
      <rPr>
        <sz val="9"/>
        <color theme="0"/>
        <rFont val="ＭＳ Ｐゴシック"/>
        <family val="3"/>
        <charset val="128"/>
      </rPr>
      <t>校を含み、山大付属小学校は含まない。</t>
    </r>
    <rPh sb="1" eb="3">
      <t>ケンナイ</t>
    </rPh>
    <rPh sb="3" eb="6">
      <t>ショウガッコウ</t>
    </rPh>
    <rPh sb="9" eb="10">
      <t>コウ</t>
    </rPh>
    <rPh sb="14" eb="16">
      <t>キケン</t>
    </rPh>
    <rPh sb="16" eb="18">
      <t>カショ</t>
    </rPh>
    <rPh sb="18" eb="20">
      <t>ホウコク</t>
    </rPh>
    <rPh sb="24" eb="26">
      <t>ガッコウ</t>
    </rPh>
    <rPh sb="27" eb="29">
      <t>テンケン</t>
    </rPh>
    <rPh sb="30" eb="32">
      <t>ジッシ</t>
    </rPh>
    <rPh sb="36" eb="37">
      <t>コウ</t>
    </rPh>
    <rPh sb="38" eb="40">
      <t>タイサク</t>
    </rPh>
    <rPh sb="41" eb="43">
      <t>ヒツヨウ</t>
    </rPh>
    <phoneticPr fontId="3"/>
  </si>
  <si>
    <r>
      <rPr>
        <sz val="9"/>
        <color theme="0"/>
        <rFont val="ＭＳ Ｐゴシック"/>
        <family val="3"/>
        <charset val="128"/>
      </rPr>
      <t>　県内小学校</t>
    </r>
    <r>
      <rPr>
        <sz val="9"/>
        <color theme="0"/>
        <rFont val="Calibri"/>
        <family val="2"/>
      </rPr>
      <t>252</t>
    </r>
    <r>
      <rPr>
        <sz val="9"/>
        <color theme="0"/>
        <rFont val="ＭＳ Ｐゴシック"/>
        <family val="3"/>
        <charset val="128"/>
      </rPr>
      <t>校のうち</t>
    </r>
    <r>
      <rPr>
        <sz val="9"/>
        <color theme="0"/>
        <rFont val="Calibri"/>
        <family val="2"/>
      </rPr>
      <t xml:space="preserve"> </t>
    </r>
    <r>
      <rPr>
        <sz val="9"/>
        <color theme="0"/>
        <rFont val="ＭＳ Ｐゴシック"/>
        <family val="3"/>
        <charset val="128"/>
      </rPr>
      <t>危険箇所報告のあった学校で点検を実施、</t>
    </r>
    <r>
      <rPr>
        <sz val="9"/>
        <color theme="0"/>
        <rFont val="Calibri"/>
        <family val="2"/>
      </rPr>
      <t>141</t>
    </r>
    <r>
      <rPr>
        <sz val="9"/>
        <color theme="0"/>
        <rFont val="ＭＳ Ｐゴシック"/>
        <family val="3"/>
        <charset val="128"/>
      </rPr>
      <t>校で対策が必要とされた
　　　※</t>
    </r>
    <r>
      <rPr>
        <sz val="9"/>
        <color theme="0"/>
        <rFont val="Calibri"/>
        <family val="2"/>
      </rPr>
      <t xml:space="preserve"> </t>
    </r>
    <r>
      <rPr>
        <sz val="9"/>
        <color theme="0"/>
        <rFont val="ＭＳ Ｐゴシック"/>
        <family val="3"/>
        <charset val="128"/>
      </rPr>
      <t>小学校数には、特別支援学校</t>
    </r>
    <r>
      <rPr>
        <sz val="9"/>
        <color theme="0"/>
        <rFont val="Calibri"/>
        <family val="2"/>
      </rPr>
      <t>14</t>
    </r>
    <r>
      <rPr>
        <sz val="9"/>
        <color theme="0"/>
        <rFont val="ＭＳ Ｐゴシック"/>
        <family val="3"/>
        <charset val="128"/>
      </rPr>
      <t>校を含み、山大付属小学校は含まない。</t>
    </r>
    <rPh sb="1" eb="3">
      <t>ケンナイ</t>
    </rPh>
    <rPh sb="3" eb="6">
      <t>ショウガッコウ</t>
    </rPh>
    <rPh sb="9" eb="10">
      <t>コウ</t>
    </rPh>
    <rPh sb="14" eb="16">
      <t>キケン</t>
    </rPh>
    <rPh sb="16" eb="18">
      <t>カショ</t>
    </rPh>
    <rPh sb="18" eb="20">
      <t>ホウコク</t>
    </rPh>
    <rPh sb="24" eb="26">
      <t>ガッコウ</t>
    </rPh>
    <rPh sb="27" eb="29">
      <t>テンケン</t>
    </rPh>
    <rPh sb="30" eb="32">
      <t>ジッシ</t>
    </rPh>
    <rPh sb="36" eb="37">
      <t>コウ</t>
    </rPh>
    <rPh sb="38" eb="40">
      <t>タイサク</t>
    </rPh>
    <rPh sb="41" eb="43">
      <t>ヒツヨウ</t>
    </rPh>
    <phoneticPr fontId="3"/>
  </si>
  <si>
    <r>
      <rPr>
        <sz val="9"/>
        <color theme="0"/>
        <rFont val="ＭＳ Ｐゴシック"/>
        <family val="3"/>
        <charset val="128"/>
      </rPr>
      <t>　県内小学校</t>
    </r>
    <r>
      <rPr>
        <sz val="9"/>
        <color theme="0"/>
        <rFont val="Calibri"/>
        <family val="2"/>
      </rPr>
      <t>293</t>
    </r>
    <r>
      <rPr>
        <sz val="9"/>
        <color theme="0"/>
        <rFont val="ＭＳ Ｐゴシック"/>
        <family val="3"/>
        <charset val="128"/>
      </rPr>
      <t>校で点検を実施、</t>
    </r>
    <r>
      <rPr>
        <sz val="9"/>
        <color theme="0"/>
        <rFont val="Calibri"/>
        <family val="2"/>
      </rPr>
      <t>214</t>
    </r>
    <r>
      <rPr>
        <sz val="9"/>
        <color theme="0"/>
        <rFont val="ＭＳ Ｐゴシック"/>
        <family val="3"/>
        <charset val="128"/>
      </rPr>
      <t>校で対策が必要とされた
　※</t>
    </r>
    <r>
      <rPr>
        <sz val="9"/>
        <color theme="0"/>
        <rFont val="Calibri"/>
        <family val="2"/>
      </rPr>
      <t xml:space="preserve"> </t>
    </r>
    <r>
      <rPr>
        <sz val="9"/>
        <color theme="0"/>
        <rFont val="ＭＳ Ｐゴシック"/>
        <family val="3"/>
        <charset val="128"/>
      </rPr>
      <t>小学校数には、特別支援学校、山大付属小学校を含まない</t>
    </r>
    <rPh sb="1" eb="3">
      <t>ケンナイ</t>
    </rPh>
    <rPh sb="3" eb="6">
      <t>ショウガッコウ</t>
    </rPh>
    <rPh sb="9" eb="10">
      <t>コウ</t>
    </rPh>
    <rPh sb="11" eb="13">
      <t>テンケン</t>
    </rPh>
    <rPh sb="14" eb="16">
      <t>ジッシ</t>
    </rPh>
    <rPh sb="20" eb="21">
      <t>コウ</t>
    </rPh>
    <rPh sb="22" eb="24">
      <t>タイサク</t>
    </rPh>
    <rPh sb="25" eb="27">
      <t>ヒツヨウ</t>
    </rPh>
    <rPh sb="35" eb="38">
      <t>ショウガッコウ</t>
    </rPh>
    <rPh sb="38" eb="39">
      <t>スウ</t>
    </rPh>
    <rPh sb="42" eb="44">
      <t>トクベツ</t>
    </rPh>
    <rPh sb="44" eb="46">
      <t>シエン</t>
    </rPh>
    <rPh sb="46" eb="48">
      <t>ガッコウ</t>
    </rPh>
    <rPh sb="49" eb="50">
      <t>ヤマ</t>
    </rPh>
    <rPh sb="50" eb="51">
      <t>ダイ</t>
    </rPh>
    <rPh sb="51" eb="53">
      <t>フゾク</t>
    </rPh>
    <rPh sb="53" eb="56">
      <t>ショウガッコウ</t>
    </rPh>
    <rPh sb="57" eb="58">
      <t>フク</t>
    </rPh>
    <phoneticPr fontId="3"/>
  </si>
  <si>
    <t>令和3年度点検</t>
    <rPh sb="0" eb="2">
      <t>レイワ</t>
    </rPh>
    <rPh sb="3" eb="5">
      <t>ネンド</t>
    </rPh>
    <rPh sb="5" eb="7">
      <t>テンケン</t>
    </rPh>
    <phoneticPr fontId="3"/>
  </si>
  <si>
    <t>令和3年度</t>
    <rPh sb="0" eb="2">
      <t>レイワ</t>
    </rPh>
    <rPh sb="3" eb="5">
      <t>ネンド</t>
    </rPh>
    <phoneticPr fontId="3"/>
  </si>
  <si>
    <t>令和4年3月末時点</t>
    <rPh sb="0" eb="2">
      <t>レイワ</t>
    </rPh>
    <rPh sb="3" eb="4">
      <t>ネン</t>
    </rPh>
    <rPh sb="5" eb="6">
      <t>ガツ</t>
    </rPh>
    <rPh sb="6" eb="7">
      <t>マツ</t>
    </rPh>
    <rPh sb="7" eb="9">
      <t>ジテン</t>
    </rPh>
    <phoneticPr fontId="3"/>
  </si>
  <si>
    <t>【参考】 全国集計値
（令和2年3月末時点）</t>
    <rPh sb="1" eb="3">
      <t>サンコウ</t>
    </rPh>
    <rPh sb="5" eb="7">
      <t>ゼンコク</t>
    </rPh>
    <rPh sb="7" eb="9">
      <t>シュウケイ</t>
    </rPh>
    <rPh sb="9" eb="10">
      <t>アタイ</t>
    </rPh>
    <rPh sb="12" eb="14">
      <t>レイワ</t>
    </rPh>
    <rPh sb="15" eb="16">
      <t>ネン</t>
    </rPh>
    <rPh sb="16" eb="17">
      <t>ヘイネン</t>
    </rPh>
    <rPh sb="17" eb="18">
      <t>ガツ</t>
    </rPh>
    <rPh sb="18" eb="19">
      <t>マツ</t>
    </rPh>
    <rPh sb="19" eb="21">
      <t>ジテン</t>
    </rPh>
    <phoneticPr fontId="3"/>
  </si>
  <si>
    <t>　※１　全国集計値は、R2.12.23付け三省庁資料による</t>
    <rPh sb="4" eb="6">
      <t>ゼンコク</t>
    </rPh>
    <rPh sb="6" eb="8">
      <t>シュウケイ</t>
    </rPh>
    <rPh sb="8" eb="9">
      <t>アタイ</t>
    </rPh>
    <rPh sb="19" eb="20">
      <t>ツ</t>
    </rPh>
    <rPh sb="21" eb="22">
      <t>３</t>
    </rPh>
    <rPh sb="22" eb="24">
      <t>ショウチョウ</t>
    </rPh>
    <rPh sb="24" eb="26">
      <t>シリョウ</t>
    </rPh>
    <phoneticPr fontId="3"/>
  </si>
  <si>
    <r>
      <rPr>
        <sz val="9"/>
        <color theme="0"/>
        <rFont val="ＭＳ Ｐゴシック"/>
        <family val="3"/>
        <charset val="128"/>
      </rPr>
      <t>　県内小学校</t>
    </r>
    <r>
      <rPr>
        <sz val="9"/>
        <color theme="0"/>
        <rFont val="Calibri"/>
        <family val="2"/>
      </rPr>
      <t>233</t>
    </r>
    <r>
      <rPr>
        <sz val="9"/>
        <color theme="0"/>
        <rFont val="ＭＳ Ｐゴシック"/>
        <family val="3"/>
        <charset val="128"/>
      </rPr>
      <t>校のうち</t>
    </r>
    <r>
      <rPr>
        <sz val="9"/>
        <color theme="0"/>
        <rFont val="Calibri"/>
        <family val="2"/>
      </rPr>
      <t xml:space="preserve"> </t>
    </r>
    <r>
      <rPr>
        <sz val="9"/>
        <color theme="0"/>
        <rFont val="ＭＳ Ｐゴシック"/>
        <family val="3"/>
        <charset val="128"/>
      </rPr>
      <t>危険箇所報告のあった学校で点検を実施、</t>
    </r>
    <r>
      <rPr>
        <sz val="9"/>
        <color theme="0"/>
        <rFont val="Calibri"/>
        <family val="2"/>
      </rPr>
      <t>211</t>
    </r>
    <r>
      <rPr>
        <sz val="9"/>
        <color theme="0"/>
        <rFont val="ＭＳ Ｐゴシック"/>
        <family val="3"/>
        <charset val="128"/>
      </rPr>
      <t>校で対策が必要とされた
　　　※</t>
    </r>
    <r>
      <rPr>
        <sz val="9"/>
        <color theme="0"/>
        <rFont val="Calibri"/>
        <family val="2"/>
      </rPr>
      <t xml:space="preserve"> </t>
    </r>
    <r>
      <rPr>
        <sz val="9"/>
        <color theme="0"/>
        <rFont val="ＭＳ Ｐゴシック"/>
        <family val="3"/>
        <charset val="128"/>
      </rPr>
      <t>小学校数には、特別支援学校</t>
    </r>
    <r>
      <rPr>
        <sz val="9"/>
        <color theme="0"/>
        <rFont val="Calibri"/>
        <family val="2"/>
      </rPr>
      <t>14</t>
    </r>
    <r>
      <rPr>
        <sz val="9"/>
        <color theme="0"/>
        <rFont val="ＭＳ Ｐゴシック"/>
        <family val="3"/>
        <charset val="128"/>
      </rPr>
      <t>校を含み、山大付属小学校は含まない。</t>
    </r>
    <rPh sb="1" eb="3">
      <t>ケンナイ</t>
    </rPh>
    <rPh sb="3" eb="6">
      <t>ショウガッコウ</t>
    </rPh>
    <rPh sb="9" eb="10">
      <t>コウ</t>
    </rPh>
    <rPh sb="14" eb="16">
      <t>キケン</t>
    </rPh>
    <rPh sb="16" eb="18">
      <t>カショ</t>
    </rPh>
    <rPh sb="18" eb="20">
      <t>ホウコク</t>
    </rPh>
    <rPh sb="24" eb="26">
      <t>ガッコウ</t>
    </rPh>
    <rPh sb="27" eb="29">
      <t>テンケン</t>
    </rPh>
    <rPh sb="30" eb="32">
      <t>ジッシ</t>
    </rPh>
    <rPh sb="36" eb="37">
      <t>コウ</t>
    </rPh>
    <rPh sb="38" eb="40">
      <t>タイサク</t>
    </rPh>
    <rPh sb="41" eb="43">
      <t>ヒツヨウ</t>
    </rPh>
    <phoneticPr fontId="3"/>
  </si>
  <si>
    <t xml:space="preserve"> 平成24～令和4年度点検　計</t>
    <rPh sb="1" eb="2">
      <t>ヒラ</t>
    </rPh>
    <rPh sb="2" eb="3">
      <t>ナ</t>
    </rPh>
    <rPh sb="6" eb="8">
      <t>レイワ</t>
    </rPh>
    <rPh sb="9" eb="11">
      <t>ネンド</t>
    </rPh>
    <rPh sb="11" eb="13">
      <t>テンケン</t>
    </rPh>
    <rPh sb="14" eb="15">
      <t>ケイ</t>
    </rPh>
    <phoneticPr fontId="3"/>
  </si>
  <si>
    <t>令和4年度点検</t>
    <rPh sb="0" eb="2">
      <t>レイワ</t>
    </rPh>
    <rPh sb="3" eb="5">
      <t>ネンド</t>
    </rPh>
    <rPh sb="5" eb="7">
      <t>テンケン</t>
    </rPh>
    <phoneticPr fontId="3"/>
  </si>
  <si>
    <t>令和4年度</t>
    <rPh sb="0" eb="2">
      <t>レイワ</t>
    </rPh>
    <rPh sb="3" eb="5">
      <t>ネンド</t>
    </rPh>
    <phoneticPr fontId="3"/>
  </si>
  <si>
    <t>令和5年3月末時点</t>
    <rPh sb="0" eb="2">
      <t>レイワ</t>
    </rPh>
    <rPh sb="3" eb="4">
      <t>ネン</t>
    </rPh>
    <rPh sb="5" eb="6">
      <t>ガツ</t>
    </rPh>
    <rPh sb="6" eb="7">
      <t>マツ</t>
    </rPh>
    <rPh sb="7" eb="9">
      <t>ジテン</t>
    </rPh>
    <phoneticPr fontId="3"/>
  </si>
  <si>
    <r>
      <rPr>
        <sz val="9"/>
        <color theme="0"/>
        <rFont val="ＭＳ Ｐゴシック"/>
        <family val="3"/>
        <charset val="128"/>
      </rPr>
      <t>　県内小学校</t>
    </r>
    <r>
      <rPr>
        <sz val="9"/>
        <color theme="0"/>
        <rFont val="Calibri"/>
        <family val="2"/>
      </rPr>
      <t>228</t>
    </r>
    <r>
      <rPr>
        <sz val="9"/>
        <color theme="0"/>
        <rFont val="ＭＳ Ｐゴシック"/>
        <family val="3"/>
        <charset val="128"/>
      </rPr>
      <t>校のうち</t>
    </r>
    <r>
      <rPr>
        <sz val="9"/>
        <color theme="0"/>
        <rFont val="Calibri"/>
        <family val="2"/>
      </rPr>
      <t xml:space="preserve"> </t>
    </r>
    <r>
      <rPr>
        <sz val="9"/>
        <color theme="0"/>
        <rFont val="ＭＳ Ｐゴシック"/>
        <family val="3"/>
        <charset val="128"/>
      </rPr>
      <t>危険箇所報告のあった学校で点検を実施、</t>
    </r>
    <r>
      <rPr>
        <sz val="9"/>
        <color theme="0"/>
        <rFont val="Calibri"/>
        <family val="2"/>
      </rPr>
      <t>197</t>
    </r>
    <r>
      <rPr>
        <sz val="9"/>
        <color theme="0"/>
        <rFont val="ＭＳ Ｐゴシック"/>
        <family val="3"/>
        <charset val="128"/>
      </rPr>
      <t>校で対策が必要とされた
　　　※</t>
    </r>
    <r>
      <rPr>
        <sz val="9"/>
        <color theme="0"/>
        <rFont val="Calibri"/>
        <family val="2"/>
      </rPr>
      <t xml:space="preserve"> </t>
    </r>
    <r>
      <rPr>
        <sz val="9"/>
        <color theme="0"/>
        <rFont val="ＭＳ Ｐゴシック"/>
        <family val="3"/>
        <charset val="128"/>
      </rPr>
      <t>小学校数には、特別支援学校</t>
    </r>
    <r>
      <rPr>
        <sz val="9"/>
        <color theme="0"/>
        <rFont val="Calibri"/>
        <family val="2"/>
      </rPr>
      <t>14</t>
    </r>
    <r>
      <rPr>
        <sz val="9"/>
        <color theme="0"/>
        <rFont val="ＭＳ Ｐゴシック"/>
        <family val="3"/>
        <charset val="128"/>
      </rPr>
      <t>校を含み、山大付属小学校は含まない。</t>
    </r>
    <rPh sb="1" eb="3">
      <t>ケンナイ</t>
    </rPh>
    <rPh sb="3" eb="6">
      <t>ショウガッコウ</t>
    </rPh>
    <rPh sb="9" eb="10">
      <t>コウ</t>
    </rPh>
    <rPh sb="14" eb="16">
      <t>キケン</t>
    </rPh>
    <rPh sb="16" eb="18">
      <t>カショ</t>
    </rPh>
    <rPh sb="18" eb="20">
      <t>ホウコク</t>
    </rPh>
    <rPh sb="24" eb="26">
      <t>ガッコウ</t>
    </rPh>
    <rPh sb="27" eb="29">
      <t>テンケン</t>
    </rPh>
    <rPh sb="30" eb="32">
      <t>ジッシ</t>
    </rPh>
    <rPh sb="36" eb="37">
      <t>コウ</t>
    </rPh>
    <rPh sb="38" eb="40">
      <t>タイサク</t>
    </rPh>
    <rPh sb="41" eb="43">
      <t>ヒツヨウ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</si>
</sst>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0_ "/>
    <numFmt numFmtId="178" formatCode="0_);[Red]\(0\)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Calibri"/>
      <family val="2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Calibri"/>
      <family val="2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0"/>
      <color theme="0"/>
      <name val="Calibri"/>
      <family val="2"/>
    </font>
    <font>
      <sz val="9"/>
      <color theme="0"/>
      <name val="ＭＳ Ｐゴシック"/>
      <family val="3"/>
      <charset val="128"/>
    </font>
    <font>
      <sz val="9"/>
      <color theme="0"/>
      <name val="Calibri"/>
      <family val="2"/>
    </font>
    <font>
      <b/>
      <sz val="14"/>
      <name val="Meiryo UI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u/>
      <sz val="10"/>
      <color indexed="8"/>
      <name val="Calibri"/>
      <family val="2"/>
    </font>
    <font>
      <u/>
      <sz val="10"/>
      <name val="Calibri"/>
      <family val="2"/>
    </font>
    <font>
      <b/>
      <sz val="11"/>
      <color rgb="FFFF0000"/>
      <name val="Arial"/>
      <family val="2"/>
    </font>
    <font>
      <u/>
      <sz val="10"/>
      <name val="ＭＳ Ｐゴシック"/>
      <family val="3"/>
      <charset val="128"/>
    </font>
    <font>
      <u/>
      <sz val="10"/>
      <color theme="0"/>
      <name val="ＭＳ Ｐゴシック"/>
      <family val="3"/>
      <charset val="128"/>
    </font>
    <font>
      <b/>
      <sz val="10"/>
      <name val="Calibri"/>
      <family val="2"/>
    </font>
    <font>
      <b/>
      <u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74999237037263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 diagonalUp="1">
      <left/>
      <right/>
      <top/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theme="0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thin">
        <color theme="0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theme="0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</borders>
  <cellStyleXfs count="10">
    <xf numFmtId="0" fontId="0" fillId="0" borderId="0">
      <alignment vertical="center"/>
    </xf>
    <xf numFmtId="0" fontId="1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2" fillId="0" borderId="0"/>
  </cellStyleXfs>
  <cellXfs count="257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right" vertical="center"/>
    </xf>
    <xf numFmtId="176" fontId="8" fillId="2" borderId="20" xfId="2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>
      <alignment vertical="center"/>
    </xf>
    <xf numFmtId="0" fontId="7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right" vertical="center"/>
    </xf>
    <xf numFmtId="176" fontId="8" fillId="3" borderId="20" xfId="2" applyNumberFormat="1" applyFont="1" applyFill="1" applyBorder="1" applyAlignment="1">
      <alignment horizontal="right" vertical="center"/>
    </xf>
    <xf numFmtId="0" fontId="8" fillId="2" borderId="50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right" vertical="center"/>
    </xf>
    <xf numFmtId="0" fontId="8" fillId="2" borderId="37" xfId="0" applyFont="1" applyFill="1" applyBorder="1" applyAlignment="1">
      <alignment horizontal="right" vertical="center"/>
    </xf>
    <xf numFmtId="0" fontId="8" fillId="2" borderId="23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0" fontId="8" fillId="2" borderId="3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right" vertical="center"/>
    </xf>
    <xf numFmtId="177" fontId="8" fillId="2" borderId="46" xfId="2" applyNumberFormat="1" applyFont="1" applyFill="1" applyBorder="1" applyAlignment="1">
      <alignment horizontal="right" vertical="center"/>
    </xf>
    <xf numFmtId="0" fontId="8" fillId="3" borderId="48" xfId="0" applyFont="1" applyFill="1" applyBorder="1" applyAlignment="1">
      <alignment horizontal="right" vertical="center"/>
    </xf>
    <xf numFmtId="177" fontId="8" fillId="3" borderId="46" xfId="2" applyNumberFormat="1" applyFont="1" applyFill="1" applyBorder="1" applyAlignment="1">
      <alignment horizontal="right" vertical="center"/>
    </xf>
    <xf numFmtId="176" fontId="8" fillId="2" borderId="22" xfId="2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176" fontId="8" fillId="2" borderId="14" xfId="2" applyNumberFormat="1" applyFont="1" applyFill="1" applyBorder="1" applyAlignment="1">
      <alignment horizontal="right" vertical="center"/>
    </xf>
    <xf numFmtId="177" fontId="8" fillId="2" borderId="45" xfId="2" applyNumberFormat="1" applyFont="1" applyFill="1" applyBorder="1" applyAlignment="1">
      <alignment horizontal="right" vertical="center"/>
    </xf>
    <xf numFmtId="0" fontId="4" fillId="0" borderId="32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176" fontId="8" fillId="2" borderId="57" xfId="2" applyNumberFormat="1" applyFont="1" applyFill="1" applyBorder="1" applyAlignment="1">
      <alignment horizontal="right" vertical="center"/>
    </xf>
    <xf numFmtId="0" fontId="8" fillId="2" borderId="58" xfId="0" applyFont="1" applyFill="1" applyBorder="1" applyAlignment="1">
      <alignment horizontal="right" vertical="center"/>
    </xf>
    <xf numFmtId="0" fontId="8" fillId="3" borderId="58" xfId="0" applyFont="1" applyFill="1" applyBorder="1" applyAlignment="1">
      <alignment horizontal="right" vertical="center"/>
    </xf>
    <xf numFmtId="176" fontId="8" fillId="3" borderId="57" xfId="2" applyNumberFormat="1" applyFont="1" applyFill="1" applyBorder="1" applyAlignment="1">
      <alignment horizontal="right" vertical="center"/>
    </xf>
    <xf numFmtId="0" fontId="5" fillId="2" borderId="59" xfId="0" applyFont="1" applyFill="1" applyBorder="1" applyAlignment="1">
      <alignment horizontal="right" vertical="center"/>
    </xf>
    <xf numFmtId="176" fontId="8" fillId="2" borderId="60" xfId="2" applyNumberFormat="1" applyFont="1" applyFill="1" applyBorder="1" applyAlignment="1">
      <alignment horizontal="right" vertical="center"/>
    </xf>
    <xf numFmtId="176" fontId="8" fillId="2" borderId="64" xfId="2" applyNumberFormat="1" applyFont="1" applyFill="1" applyBorder="1" applyAlignment="1">
      <alignment horizontal="right" vertical="center"/>
    </xf>
    <xf numFmtId="0" fontId="8" fillId="2" borderId="65" xfId="0" applyFont="1" applyFill="1" applyBorder="1" applyAlignment="1">
      <alignment horizontal="right" vertical="center"/>
    </xf>
    <xf numFmtId="176" fontId="8" fillId="2" borderId="66" xfId="2" applyNumberFormat="1" applyFont="1" applyFill="1" applyBorder="1" applyAlignment="1">
      <alignment horizontal="right" vertical="center"/>
    </xf>
    <xf numFmtId="176" fontId="8" fillId="2" borderId="68" xfId="2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0" fillId="2" borderId="0" xfId="0" applyFont="1" applyFill="1">
      <alignment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>
      <alignment vertical="center"/>
    </xf>
    <xf numFmtId="0" fontId="5" fillId="2" borderId="48" xfId="0" applyFont="1" applyFill="1" applyBorder="1" applyAlignment="1">
      <alignment horizontal="right" vertical="center"/>
    </xf>
    <xf numFmtId="0" fontId="5" fillId="3" borderId="48" xfId="0" applyFont="1" applyFill="1" applyBorder="1" applyAlignment="1">
      <alignment horizontal="right" vertical="center"/>
    </xf>
    <xf numFmtId="0" fontId="8" fillId="3" borderId="65" xfId="0" applyFont="1" applyFill="1" applyBorder="1" applyAlignment="1">
      <alignment horizontal="right" vertical="center"/>
    </xf>
    <xf numFmtId="176" fontId="8" fillId="3" borderId="68" xfId="2" applyNumberFormat="1" applyFont="1" applyFill="1" applyBorder="1" applyAlignment="1">
      <alignment horizontal="right" vertical="center"/>
    </xf>
    <xf numFmtId="0" fontId="8" fillId="0" borderId="65" xfId="0" applyFont="1" applyFill="1" applyBorder="1" applyAlignment="1">
      <alignment horizontal="right" vertical="center"/>
    </xf>
    <xf numFmtId="0" fontId="5" fillId="0" borderId="70" xfId="0" applyFont="1" applyFill="1" applyBorder="1" applyAlignment="1">
      <alignment horizontal="right" vertical="center"/>
    </xf>
    <xf numFmtId="176" fontId="8" fillId="2" borderId="71" xfId="2" applyNumberFormat="1" applyFont="1" applyFill="1" applyBorder="1" applyAlignment="1">
      <alignment horizontal="right" vertical="center"/>
    </xf>
    <xf numFmtId="0" fontId="18" fillId="2" borderId="0" xfId="0" applyFont="1" applyFill="1" applyAlignment="1"/>
    <xf numFmtId="0" fontId="15" fillId="4" borderId="72" xfId="0" applyFont="1" applyFill="1" applyBorder="1" applyAlignment="1">
      <alignment vertical="center"/>
    </xf>
    <xf numFmtId="0" fontId="15" fillId="4" borderId="73" xfId="0" applyFont="1" applyFill="1" applyBorder="1" applyAlignment="1">
      <alignment vertical="center"/>
    </xf>
    <xf numFmtId="0" fontId="15" fillId="4" borderId="74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5" fillId="4" borderId="26" xfId="0" applyFont="1" applyFill="1" applyBorder="1" applyAlignment="1">
      <alignment vertical="center"/>
    </xf>
    <xf numFmtId="0" fontId="19" fillId="2" borderId="1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176" fontId="21" fillId="2" borderId="68" xfId="2" applyNumberFormat="1" applyFont="1" applyFill="1" applyBorder="1" applyAlignment="1">
      <alignment horizontal="right" vertical="center"/>
    </xf>
    <xf numFmtId="0" fontId="22" fillId="2" borderId="65" xfId="0" applyFont="1" applyFill="1" applyBorder="1" applyAlignment="1">
      <alignment horizontal="right" vertical="center"/>
    </xf>
    <xf numFmtId="176" fontId="22" fillId="2" borderId="66" xfId="2" applyNumberFormat="1" applyFont="1" applyFill="1" applyBorder="1" applyAlignment="1">
      <alignment horizontal="right" vertical="center"/>
    </xf>
    <xf numFmtId="0" fontId="22" fillId="2" borderId="58" xfId="0" applyFont="1" applyFill="1" applyBorder="1" applyAlignment="1">
      <alignment horizontal="right" vertical="center"/>
    </xf>
    <xf numFmtId="0" fontId="21" fillId="2" borderId="56" xfId="0" applyFont="1" applyFill="1" applyBorder="1" applyAlignment="1">
      <alignment horizontal="right" vertical="center"/>
    </xf>
    <xf numFmtId="176" fontId="21" fillId="2" borderId="57" xfId="2" applyNumberFormat="1" applyFont="1" applyFill="1" applyBorder="1" applyAlignment="1">
      <alignment horizontal="right" vertical="center"/>
    </xf>
    <xf numFmtId="0" fontId="21" fillId="2" borderId="67" xfId="0" applyFont="1" applyFill="1" applyBorder="1" applyAlignment="1">
      <alignment horizontal="right" vertical="center"/>
    </xf>
    <xf numFmtId="176" fontId="22" fillId="2" borderId="57" xfId="2" applyNumberFormat="1" applyFont="1" applyFill="1" applyBorder="1" applyAlignment="1">
      <alignment horizontal="right" vertical="center"/>
    </xf>
    <xf numFmtId="0" fontId="22" fillId="3" borderId="58" xfId="0" applyFont="1" applyFill="1" applyBorder="1" applyAlignment="1">
      <alignment horizontal="right" vertical="center"/>
    </xf>
    <xf numFmtId="176" fontId="22" fillId="3" borderId="57" xfId="2" applyNumberFormat="1" applyFont="1" applyFill="1" applyBorder="1" applyAlignment="1">
      <alignment horizontal="right" vertical="center"/>
    </xf>
    <xf numFmtId="0" fontId="22" fillId="3" borderId="65" xfId="0" applyFont="1" applyFill="1" applyBorder="1" applyAlignment="1">
      <alignment horizontal="right" vertical="center"/>
    </xf>
    <xf numFmtId="176" fontId="22" fillId="3" borderId="68" xfId="2" applyNumberFormat="1" applyFont="1" applyFill="1" applyBorder="1" applyAlignment="1">
      <alignment horizontal="right" vertical="center"/>
    </xf>
    <xf numFmtId="0" fontId="22" fillId="0" borderId="65" xfId="0" applyFont="1" applyFill="1" applyBorder="1" applyAlignment="1">
      <alignment horizontal="right" vertical="center"/>
    </xf>
    <xf numFmtId="176" fontId="22" fillId="2" borderId="68" xfId="2" applyNumberFormat="1" applyFont="1" applyFill="1" applyBorder="1" applyAlignment="1">
      <alignment horizontal="right" vertical="center"/>
    </xf>
    <xf numFmtId="0" fontId="23" fillId="2" borderId="59" xfId="0" applyFont="1" applyFill="1" applyBorder="1" applyAlignment="1">
      <alignment horizontal="right" vertical="center"/>
    </xf>
    <xf numFmtId="176" fontId="22" fillId="2" borderId="60" xfId="2" applyNumberFormat="1" applyFont="1" applyFill="1" applyBorder="1" applyAlignment="1">
      <alignment horizontal="right" vertical="center"/>
    </xf>
    <xf numFmtId="0" fontId="23" fillId="0" borderId="70" xfId="0" applyFont="1" applyFill="1" applyBorder="1" applyAlignment="1">
      <alignment horizontal="right" vertical="center"/>
    </xf>
    <xf numFmtId="176" fontId="22" fillId="2" borderId="71" xfId="2" applyNumberFormat="1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right"/>
    </xf>
    <xf numFmtId="0" fontId="5" fillId="0" borderId="48" xfId="0" applyFont="1" applyFill="1" applyBorder="1" applyAlignment="1">
      <alignment horizontal="right" vertical="center"/>
    </xf>
    <xf numFmtId="178" fontId="1" fillId="2" borderId="0" xfId="0" applyNumberFormat="1" applyFont="1" applyFill="1" applyBorder="1" applyAlignment="1">
      <alignment horizontal="center"/>
    </xf>
    <xf numFmtId="178" fontId="4" fillId="2" borderId="76" xfId="0" applyNumberFormat="1" applyFont="1" applyFill="1" applyBorder="1" applyAlignment="1">
      <alignment horizontal="center" vertical="center"/>
    </xf>
    <xf numFmtId="178" fontId="7" fillId="2" borderId="0" xfId="0" applyNumberFormat="1" applyFont="1" applyFill="1" applyBorder="1" applyAlignment="1">
      <alignment horizontal="center" vertical="center"/>
    </xf>
    <xf numFmtId="178" fontId="8" fillId="2" borderId="35" xfId="2" applyNumberFormat="1" applyFont="1" applyFill="1" applyBorder="1" applyAlignment="1">
      <alignment horizontal="right" vertical="center"/>
    </xf>
    <xf numFmtId="178" fontId="8" fillId="3" borderId="35" xfId="2" applyNumberFormat="1" applyFont="1" applyFill="1" applyBorder="1" applyAlignment="1">
      <alignment horizontal="right" vertical="center"/>
    </xf>
    <xf numFmtId="178" fontId="21" fillId="2" borderId="77" xfId="2" applyNumberFormat="1" applyFont="1" applyFill="1" applyBorder="1" applyAlignment="1">
      <alignment horizontal="right" vertical="center"/>
    </xf>
    <xf numFmtId="178" fontId="22" fillId="2" borderId="78" xfId="2" applyNumberFormat="1" applyFont="1" applyFill="1" applyBorder="1" applyAlignment="1">
      <alignment horizontal="right" vertical="center"/>
    </xf>
    <xf numFmtId="178" fontId="22" fillId="3" borderId="77" xfId="2" applyNumberFormat="1" applyFont="1" applyFill="1" applyBorder="1" applyAlignment="1">
      <alignment horizontal="right" vertical="center"/>
    </xf>
    <xf numFmtId="178" fontId="22" fillId="2" borderId="77" xfId="2" applyNumberFormat="1" applyFont="1" applyFill="1" applyBorder="1" applyAlignment="1">
      <alignment horizontal="right" vertical="center"/>
    </xf>
    <xf numFmtId="178" fontId="22" fillId="2" borderId="79" xfId="2" applyNumberFormat="1" applyFont="1" applyFill="1" applyBorder="1" applyAlignment="1">
      <alignment horizontal="right" vertical="center"/>
    </xf>
    <xf numFmtId="178" fontId="15" fillId="4" borderId="73" xfId="0" applyNumberFormat="1" applyFont="1" applyFill="1" applyBorder="1" applyAlignment="1">
      <alignment vertic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178" fontId="8" fillId="2" borderId="81" xfId="2" applyNumberFormat="1" applyFont="1" applyFill="1" applyBorder="1" applyAlignment="1">
      <alignment horizontal="right" vertical="center"/>
    </xf>
    <xf numFmtId="0" fontId="20" fillId="0" borderId="82" xfId="0" applyFont="1" applyFill="1" applyBorder="1" applyAlignment="1">
      <alignment horizontal="right" vertical="center"/>
    </xf>
    <xf numFmtId="176" fontId="20" fillId="2" borderId="83" xfId="2" applyNumberFormat="1" applyFont="1" applyFill="1" applyBorder="1" applyAlignment="1">
      <alignment horizontal="right" vertical="center"/>
    </xf>
    <xf numFmtId="178" fontId="8" fillId="2" borderId="69" xfId="2" applyNumberFormat="1" applyFont="1" applyFill="1" applyBorder="1" applyAlignment="1">
      <alignment horizontal="right" vertical="center"/>
    </xf>
    <xf numFmtId="178" fontId="8" fillId="3" borderId="69" xfId="2" applyNumberFormat="1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centerContinuous" vertical="center" wrapText="1"/>
    </xf>
    <xf numFmtId="0" fontId="17" fillId="4" borderId="75" xfId="0" applyFont="1" applyFill="1" applyBorder="1" applyAlignment="1">
      <alignment horizontal="centerContinuous" vertical="center" wrapText="1"/>
    </xf>
    <xf numFmtId="0" fontId="7" fillId="2" borderId="24" xfId="0" applyFont="1" applyFill="1" applyBorder="1" applyAlignment="1">
      <alignment horizontal="centerContinuous" vertical="center"/>
    </xf>
    <xf numFmtId="0" fontId="7" fillId="2" borderId="29" xfId="0" applyFont="1" applyFill="1" applyBorder="1" applyAlignment="1">
      <alignment horizontal="centerContinuous" vertical="center"/>
    </xf>
    <xf numFmtId="0" fontId="7" fillId="2" borderId="25" xfId="0" applyFont="1" applyFill="1" applyBorder="1" applyAlignment="1">
      <alignment horizontal="centerContinuous" vertical="center"/>
    </xf>
    <xf numFmtId="178" fontId="25" fillId="2" borderId="76" xfId="0" applyNumberFormat="1" applyFont="1" applyFill="1" applyBorder="1" applyAlignment="1">
      <alignment horizontal="center" vertical="center"/>
    </xf>
    <xf numFmtId="177" fontId="21" fillId="2" borderId="43" xfId="2" applyNumberFormat="1" applyFont="1" applyFill="1" applyBorder="1" applyAlignment="1">
      <alignment horizontal="right" vertical="center"/>
    </xf>
    <xf numFmtId="176" fontId="21" fillId="2" borderId="20" xfId="2" applyNumberFormat="1" applyFont="1" applyFill="1" applyBorder="1" applyAlignment="1">
      <alignment horizontal="right" vertical="center"/>
    </xf>
    <xf numFmtId="177" fontId="22" fillId="2" borderId="46" xfId="2" applyNumberFormat="1" applyFont="1" applyFill="1" applyBorder="1" applyAlignment="1">
      <alignment horizontal="right" vertical="center"/>
    </xf>
    <xf numFmtId="0" fontId="22" fillId="2" borderId="4" xfId="0" applyFont="1" applyFill="1" applyBorder="1" applyAlignment="1">
      <alignment horizontal="right" vertical="center"/>
    </xf>
    <xf numFmtId="176" fontId="22" fillId="2" borderId="20" xfId="2" applyNumberFormat="1" applyFont="1" applyFill="1" applyBorder="1" applyAlignment="1">
      <alignment horizontal="right" vertical="center"/>
    </xf>
    <xf numFmtId="0" fontId="23" fillId="2" borderId="4" xfId="0" applyFont="1" applyFill="1" applyBorder="1" applyAlignment="1">
      <alignment horizontal="right" vertical="center"/>
    </xf>
    <xf numFmtId="177" fontId="22" fillId="3" borderId="46" xfId="2" applyNumberFormat="1" applyFont="1" applyFill="1" applyBorder="1" applyAlignment="1">
      <alignment horizontal="right" vertical="center"/>
    </xf>
    <xf numFmtId="0" fontId="22" fillId="3" borderId="4" xfId="0" applyFont="1" applyFill="1" applyBorder="1" applyAlignment="1">
      <alignment horizontal="right" vertical="center"/>
    </xf>
    <xf numFmtId="176" fontId="22" fillId="3" borderId="20" xfId="2" applyNumberFormat="1" applyFont="1" applyFill="1" applyBorder="1" applyAlignment="1">
      <alignment horizontal="right" vertical="center"/>
    </xf>
    <xf numFmtId="177" fontId="22" fillId="2" borderId="45" xfId="2" applyNumberFormat="1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right" vertical="center"/>
    </xf>
    <xf numFmtId="176" fontId="22" fillId="2" borderId="14" xfId="2" applyNumberFormat="1" applyFont="1" applyFill="1" applyBorder="1" applyAlignment="1">
      <alignment horizontal="right" vertical="center"/>
    </xf>
    <xf numFmtId="0" fontId="23" fillId="3" borderId="4" xfId="0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right" vertical="center"/>
    </xf>
    <xf numFmtId="0" fontId="21" fillId="2" borderId="42" xfId="0" applyFont="1" applyFill="1" applyBorder="1" applyAlignment="1">
      <alignment horizontal="right" vertical="center"/>
    </xf>
    <xf numFmtId="0" fontId="23" fillId="2" borderId="48" xfId="0" applyFont="1" applyFill="1" applyBorder="1" applyAlignment="1">
      <alignment horizontal="right" vertical="center"/>
    </xf>
    <xf numFmtId="0" fontId="23" fillId="3" borderId="48" xfId="0" applyFont="1" applyFill="1" applyBorder="1" applyAlignment="1">
      <alignment horizontal="right" vertical="center"/>
    </xf>
    <xf numFmtId="0" fontId="23" fillId="0" borderId="48" xfId="0" applyFont="1" applyFill="1" applyBorder="1" applyAlignment="1">
      <alignment horizontal="right" vertical="center"/>
    </xf>
    <xf numFmtId="0" fontId="21" fillId="2" borderId="69" xfId="0" applyFont="1" applyFill="1" applyBorder="1" applyAlignment="1">
      <alignment horizontal="right" vertical="center"/>
    </xf>
    <xf numFmtId="178" fontId="21" fillId="2" borderId="35" xfId="2" applyNumberFormat="1" applyFont="1" applyFill="1" applyBorder="1" applyAlignment="1">
      <alignment horizontal="right" vertical="center"/>
    </xf>
    <xf numFmtId="0" fontId="22" fillId="2" borderId="42" xfId="0" applyFont="1" applyFill="1" applyBorder="1" applyAlignment="1">
      <alignment horizontal="right" vertical="center"/>
    </xf>
    <xf numFmtId="178" fontId="22" fillId="2" borderId="35" xfId="2" applyNumberFormat="1" applyFont="1" applyFill="1" applyBorder="1" applyAlignment="1">
      <alignment horizontal="right" vertical="center"/>
    </xf>
    <xf numFmtId="0" fontId="22" fillId="3" borderId="42" xfId="0" applyFont="1" applyFill="1" applyBorder="1" applyAlignment="1">
      <alignment horizontal="right" vertical="center"/>
    </xf>
    <xf numFmtId="178" fontId="22" fillId="3" borderId="35" xfId="2" applyNumberFormat="1" applyFont="1" applyFill="1" applyBorder="1" applyAlignment="1">
      <alignment horizontal="right" vertical="center"/>
    </xf>
    <xf numFmtId="176" fontId="22" fillId="2" borderId="64" xfId="2" applyNumberFormat="1" applyFont="1" applyFill="1" applyBorder="1" applyAlignment="1">
      <alignment horizontal="right" vertical="center"/>
    </xf>
    <xf numFmtId="0" fontId="22" fillId="2" borderId="38" xfId="0" applyFont="1" applyFill="1" applyBorder="1" applyAlignment="1">
      <alignment horizontal="right" vertical="center"/>
    </xf>
    <xf numFmtId="176" fontId="22" fillId="2" borderId="16" xfId="2" applyNumberFormat="1" applyFont="1" applyFill="1" applyBorder="1" applyAlignment="1">
      <alignment horizontal="right" vertical="center"/>
    </xf>
    <xf numFmtId="0" fontId="22" fillId="2" borderId="18" xfId="0" applyFont="1" applyFill="1" applyBorder="1" applyAlignment="1">
      <alignment horizontal="right" vertical="center"/>
    </xf>
    <xf numFmtId="178" fontId="22" fillId="2" borderId="80" xfId="2" applyNumberFormat="1" applyFont="1" applyFill="1" applyBorder="1" applyAlignment="1">
      <alignment horizontal="right" vertical="center"/>
    </xf>
    <xf numFmtId="177" fontId="22" fillId="2" borderId="37" xfId="2" applyNumberFormat="1" applyFont="1" applyFill="1" applyBorder="1" applyAlignment="1">
      <alignment horizontal="right" vertical="center"/>
    </xf>
    <xf numFmtId="0" fontId="27" fillId="2" borderId="42" xfId="0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right" vertical="center"/>
    </xf>
    <xf numFmtId="176" fontId="27" fillId="2" borderId="20" xfId="2" applyNumberFormat="1" applyFont="1" applyFill="1" applyBorder="1" applyAlignment="1">
      <alignment horizontal="right" vertical="center"/>
    </xf>
    <xf numFmtId="178" fontId="5" fillId="2" borderId="35" xfId="2" applyNumberFormat="1" applyFont="1" applyFill="1" applyBorder="1" applyAlignment="1">
      <alignment horizontal="right" vertical="center"/>
    </xf>
    <xf numFmtId="177" fontId="27" fillId="2" borderId="43" xfId="2" applyNumberFormat="1" applyFont="1" applyFill="1" applyBorder="1" applyAlignment="1">
      <alignment horizontal="right" vertical="center"/>
    </xf>
    <xf numFmtId="177" fontId="28" fillId="2" borderId="43" xfId="2" applyNumberFormat="1" applyFont="1" applyFill="1" applyBorder="1" applyAlignment="1">
      <alignment horizontal="right" vertical="center"/>
    </xf>
    <xf numFmtId="0" fontId="28" fillId="2" borderId="1" xfId="0" applyFont="1" applyFill="1" applyBorder="1" applyAlignment="1">
      <alignment horizontal="right" vertical="center"/>
    </xf>
    <xf numFmtId="176" fontId="28" fillId="2" borderId="20" xfId="2" applyNumberFormat="1" applyFont="1" applyFill="1" applyBorder="1" applyAlignment="1">
      <alignment horizontal="right" vertical="center"/>
    </xf>
    <xf numFmtId="0" fontId="28" fillId="2" borderId="56" xfId="0" applyFont="1" applyFill="1" applyBorder="1" applyAlignment="1">
      <alignment horizontal="right" vertical="center"/>
    </xf>
    <xf numFmtId="176" fontId="28" fillId="2" borderId="57" xfId="2" applyNumberFormat="1" applyFont="1" applyFill="1" applyBorder="1" applyAlignment="1">
      <alignment horizontal="right" vertical="center"/>
    </xf>
    <xf numFmtId="0" fontId="28" fillId="2" borderId="67" xfId="0" applyFont="1" applyFill="1" applyBorder="1" applyAlignment="1">
      <alignment horizontal="right" vertical="center"/>
    </xf>
    <xf numFmtId="176" fontId="28" fillId="2" borderId="68" xfId="2" applyNumberFormat="1" applyFont="1" applyFill="1" applyBorder="1" applyAlignment="1">
      <alignment horizontal="right" vertical="center"/>
    </xf>
    <xf numFmtId="178" fontId="28" fillId="2" borderId="77" xfId="2" applyNumberFormat="1" applyFont="1" applyFill="1" applyBorder="1" applyAlignment="1">
      <alignment horizontal="right" vertical="center"/>
    </xf>
    <xf numFmtId="178" fontId="5" fillId="2" borderId="81" xfId="2" applyNumberFormat="1" applyFont="1" applyFill="1" applyBorder="1" applyAlignment="1">
      <alignment horizontal="right" vertical="center"/>
    </xf>
    <xf numFmtId="0" fontId="27" fillId="0" borderId="82" xfId="0" applyFont="1" applyFill="1" applyBorder="1" applyAlignment="1">
      <alignment horizontal="right" vertical="center"/>
    </xf>
    <xf numFmtId="176" fontId="27" fillId="2" borderId="83" xfId="2" applyNumberFormat="1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right" vertical="center"/>
    </xf>
    <xf numFmtId="177" fontId="23" fillId="2" borderId="46" xfId="2" applyNumberFormat="1" applyFont="1" applyFill="1" applyBorder="1" applyAlignment="1">
      <alignment horizontal="right" vertical="center"/>
    </xf>
    <xf numFmtId="176" fontId="23" fillId="2" borderId="20" xfId="2" applyNumberFormat="1" applyFont="1" applyFill="1" applyBorder="1" applyAlignment="1">
      <alignment horizontal="right" vertical="center"/>
    </xf>
    <xf numFmtId="177" fontId="23" fillId="3" borderId="46" xfId="2" applyNumberFormat="1" applyFont="1" applyFill="1" applyBorder="1" applyAlignment="1">
      <alignment horizontal="right" vertical="center"/>
    </xf>
    <xf numFmtId="176" fontId="23" fillId="3" borderId="20" xfId="2" applyNumberFormat="1" applyFont="1" applyFill="1" applyBorder="1" applyAlignment="1">
      <alignment horizontal="right" vertical="center"/>
    </xf>
    <xf numFmtId="177" fontId="23" fillId="2" borderId="45" xfId="2" applyNumberFormat="1" applyFont="1" applyFill="1" applyBorder="1" applyAlignment="1">
      <alignment horizontal="right" vertical="center"/>
    </xf>
    <xf numFmtId="176" fontId="23" fillId="2" borderId="14" xfId="2" applyNumberFormat="1" applyFont="1" applyFill="1" applyBorder="1" applyAlignment="1">
      <alignment horizontal="right" vertical="center"/>
    </xf>
    <xf numFmtId="177" fontId="28" fillId="2" borderId="84" xfId="2" applyNumberFormat="1" applyFont="1" applyFill="1" applyBorder="1" applyAlignment="1">
      <alignment horizontal="right" vertical="center"/>
    </xf>
    <xf numFmtId="0" fontId="28" fillId="0" borderId="67" xfId="0" applyFont="1" applyFill="1" applyBorder="1" applyAlignment="1">
      <alignment horizontal="right" vertical="center"/>
    </xf>
    <xf numFmtId="177" fontId="23" fillId="2" borderId="85" xfId="2" applyNumberFormat="1" applyFont="1" applyFill="1" applyBorder="1" applyAlignment="1">
      <alignment horizontal="right" vertical="center"/>
    </xf>
    <xf numFmtId="0" fontId="23" fillId="2" borderId="65" xfId="0" applyFont="1" applyFill="1" applyBorder="1" applyAlignment="1">
      <alignment horizontal="right" vertical="center"/>
    </xf>
    <xf numFmtId="176" fontId="23" fillId="2" borderId="68" xfId="2" applyNumberFormat="1" applyFont="1" applyFill="1" applyBorder="1" applyAlignment="1">
      <alignment horizontal="right" vertical="center"/>
    </xf>
    <xf numFmtId="177" fontId="23" fillId="3" borderId="85" xfId="2" applyNumberFormat="1" applyFont="1" applyFill="1" applyBorder="1" applyAlignment="1">
      <alignment horizontal="right" vertical="center"/>
    </xf>
    <xf numFmtId="0" fontId="23" fillId="3" borderId="65" xfId="0" applyFont="1" applyFill="1" applyBorder="1" applyAlignment="1">
      <alignment horizontal="right" vertical="center"/>
    </xf>
    <xf numFmtId="176" fontId="23" fillId="3" borderId="68" xfId="2" applyNumberFormat="1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177" fontId="23" fillId="2" borderId="86" xfId="2" applyNumberFormat="1" applyFont="1" applyFill="1" applyBorder="1" applyAlignment="1">
      <alignment horizontal="right" vertical="center"/>
    </xf>
    <xf numFmtId="176" fontId="23" fillId="2" borderId="71" xfId="2" applyNumberFormat="1" applyFont="1" applyFill="1" applyBorder="1" applyAlignment="1">
      <alignment horizontal="right" vertical="center"/>
    </xf>
    <xf numFmtId="177" fontId="27" fillId="3" borderId="43" xfId="2" applyNumberFormat="1" applyFont="1" applyFill="1" applyBorder="1" applyAlignment="1">
      <alignment horizontal="right" vertical="center"/>
    </xf>
    <xf numFmtId="177" fontId="28" fillId="3" borderId="43" xfId="2" applyNumberFormat="1" applyFont="1" applyFill="1" applyBorder="1" applyAlignment="1">
      <alignment horizontal="right" vertical="center"/>
    </xf>
    <xf numFmtId="177" fontId="21" fillId="3" borderId="43" xfId="2" applyNumberFormat="1" applyFont="1" applyFill="1" applyBorder="1" applyAlignment="1">
      <alignment horizontal="right" vertical="center"/>
    </xf>
    <xf numFmtId="177" fontId="28" fillId="0" borderId="43" xfId="2" applyNumberFormat="1" applyFont="1" applyFill="1" applyBorder="1" applyAlignment="1">
      <alignment horizontal="right" vertical="center"/>
    </xf>
    <xf numFmtId="0" fontId="22" fillId="2" borderId="37" xfId="0" applyFont="1" applyFill="1" applyBorder="1" applyAlignment="1">
      <alignment horizontal="right" vertical="center"/>
    </xf>
    <xf numFmtId="177" fontId="21" fillId="2" borderId="37" xfId="2" applyNumberFormat="1" applyFont="1" applyFill="1" applyBorder="1" applyAlignment="1">
      <alignment horizontal="right" vertical="center"/>
    </xf>
    <xf numFmtId="38" fontId="5" fillId="2" borderId="0" xfId="4" applyFont="1" applyFill="1" applyBorder="1" applyAlignment="1">
      <alignment horizontal="right" vertical="center"/>
    </xf>
    <xf numFmtId="38" fontId="5" fillId="2" borderId="5" xfId="4" applyFont="1" applyFill="1" applyBorder="1" applyAlignment="1">
      <alignment horizontal="right" vertical="center"/>
    </xf>
    <xf numFmtId="176" fontId="5" fillId="2" borderId="26" xfId="2" applyNumberFormat="1" applyFont="1" applyFill="1" applyBorder="1" applyAlignment="1">
      <alignment horizontal="right" vertical="center"/>
    </xf>
    <xf numFmtId="38" fontId="5" fillId="2" borderId="34" xfId="4" applyFont="1" applyFill="1" applyBorder="1" applyAlignment="1">
      <alignment horizontal="right" vertical="center"/>
    </xf>
    <xf numFmtId="38" fontId="5" fillId="2" borderId="2" xfId="4" applyFont="1" applyFill="1" applyBorder="1" applyAlignment="1">
      <alignment horizontal="right" vertical="center"/>
    </xf>
    <xf numFmtId="176" fontId="5" fillId="2" borderId="45" xfId="2" applyNumberFormat="1" applyFont="1" applyFill="1" applyBorder="1" applyAlignment="1">
      <alignment horizontal="right" vertical="center"/>
    </xf>
    <xf numFmtId="38" fontId="5" fillId="2" borderId="35" xfId="4" applyFont="1" applyFill="1" applyBorder="1" applyAlignment="1">
      <alignment horizontal="right" vertical="center"/>
    </xf>
    <xf numFmtId="38" fontId="5" fillId="2" borderId="7" xfId="4" applyFont="1" applyFill="1" applyBorder="1" applyAlignment="1">
      <alignment horizontal="right" vertical="center"/>
    </xf>
    <xf numFmtId="176" fontId="5" fillId="2" borderId="43" xfId="2" applyNumberFormat="1" applyFont="1" applyFill="1" applyBorder="1" applyAlignment="1">
      <alignment horizontal="right" vertical="center"/>
    </xf>
    <xf numFmtId="38" fontId="5" fillId="2" borderId="36" xfId="4" applyFont="1" applyFill="1" applyBorder="1" applyAlignment="1">
      <alignment horizontal="right" vertical="center"/>
    </xf>
    <xf numFmtId="38" fontId="5" fillId="2" borderId="3" xfId="4" applyFont="1" applyFill="1" applyBorder="1" applyAlignment="1">
      <alignment horizontal="right" vertical="center"/>
    </xf>
    <xf numFmtId="176" fontId="5" fillId="2" borderId="46" xfId="2" applyNumberFormat="1" applyFont="1" applyFill="1" applyBorder="1" applyAlignment="1">
      <alignment horizontal="right" vertical="center"/>
    </xf>
    <xf numFmtId="10" fontId="5" fillId="2" borderId="26" xfId="2" applyNumberFormat="1" applyFont="1" applyFill="1" applyBorder="1" applyAlignment="1">
      <alignment horizontal="right" vertical="center"/>
    </xf>
    <xf numFmtId="177" fontId="23" fillId="0" borderId="46" xfId="2" applyNumberFormat="1" applyFont="1" applyFill="1" applyBorder="1" applyAlignment="1">
      <alignment horizontal="right" vertical="center"/>
    </xf>
    <xf numFmtId="177" fontId="23" fillId="0" borderId="45" xfId="2" applyNumberFormat="1" applyFont="1" applyFill="1" applyBorder="1" applyAlignment="1">
      <alignment horizontal="right" vertical="center"/>
    </xf>
    <xf numFmtId="0" fontId="14" fillId="4" borderId="27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/>
    </xf>
    <xf numFmtId="0" fontId="14" fillId="4" borderId="51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25" fillId="2" borderId="39" xfId="0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textRotation="90" wrapText="1"/>
    </xf>
    <xf numFmtId="0" fontId="0" fillId="4" borderId="27" xfId="0" applyFont="1" applyFill="1" applyBorder="1" applyAlignment="1">
      <alignment horizontal="center" vertical="center" textRotation="90"/>
    </xf>
    <xf numFmtId="0" fontId="0" fillId="4" borderId="52" xfId="0" applyFont="1" applyFill="1" applyBorder="1" applyAlignment="1">
      <alignment horizontal="center" vertical="center" textRotation="90"/>
    </xf>
    <xf numFmtId="0" fontId="19" fillId="2" borderId="23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 vertical="center"/>
    </xf>
    <xf numFmtId="38" fontId="8" fillId="2" borderId="53" xfId="4" applyFont="1" applyFill="1" applyBorder="1" applyAlignment="1">
      <alignment horizontal="center" vertical="center"/>
    </xf>
    <xf numFmtId="38" fontId="8" fillId="2" borderId="54" xfId="4" applyFont="1" applyFill="1" applyBorder="1" applyAlignment="1">
      <alignment horizontal="center" vertical="center"/>
    </xf>
    <xf numFmtId="38" fontId="8" fillId="2" borderId="55" xfId="4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/>
    </xf>
    <xf numFmtId="0" fontId="26" fillId="4" borderId="51" xfId="0" applyFont="1" applyFill="1" applyBorder="1" applyAlignment="1">
      <alignment horizontal="left" vertical="center"/>
    </xf>
    <xf numFmtId="0" fontId="0" fillId="4" borderId="28" xfId="0" applyFont="1" applyFill="1" applyBorder="1" applyAlignment="1">
      <alignment horizontal="center" vertical="center" textRotation="90"/>
    </xf>
    <xf numFmtId="38" fontId="8" fillId="2" borderId="61" xfId="4" applyFont="1" applyFill="1" applyBorder="1" applyAlignment="1">
      <alignment horizontal="center" vertical="center"/>
    </xf>
    <xf numFmtId="38" fontId="8" fillId="2" borderId="62" xfId="4" applyFont="1" applyFill="1" applyBorder="1" applyAlignment="1">
      <alignment horizontal="center" vertical="center"/>
    </xf>
    <xf numFmtId="38" fontId="8" fillId="2" borderId="63" xfId="4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</cellXfs>
  <cellStyles count="10">
    <cellStyle name="Excel Built-in Normal" xfId="1"/>
    <cellStyle name="パーセント" xfId="2" builtinId="5"/>
    <cellStyle name="パーセント 2" xfId="3"/>
    <cellStyle name="桁区切り" xfId="4" builtinId="6"/>
    <cellStyle name="桁区切り 2" xfId="5"/>
    <cellStyle name="標準" xfId="0" builtinId="0"/>
    <cellStyle name="標準 2" xfId="6"/>
    <cellStyle name="標準 3" xfId="7"/>
    <cellStyle name="標準 4" xfId="8"/>
    <cellStyle name="標準 5" xfId="9"/>
  </cellStyles>
  <dxfs count="0"/>
  <tableStyles count="0" defaultTableStyle="TableStyleMedium9" defaultPivotStyle="PivotStyleLight16"/>
  <colors>
    <mruColors>
      <color rgb="FF009900"/>
      <color rgb="FFFF5050"/>
      <color rgb="FF0033CC"/>
      <color rgb="FFFF212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12700" cap="flat" cmpd="sng" algn="ctr">
          <a:solidFill>
            <a:srgbClr val="333333"/>
          </a:solidFill>
          <a:prstDash val="solid"/>
          <a:round/>
          <a:headEnd type="oval" w="med" len="med"/>
          <a:tailEnd type="none" w="sm" len="med"/>
        </a:ln>
        <a:effectLst/>
      </a:spPr>
      <a:bodyPr vertOverflow="clip" wrap="square" lIns="0" tIns="0" rIns="0" bIns="0" rtlCol="0" anchor="ctr" upright="1"/>
      <a:lstStyle>
        <a:defPPr algn="ctr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333333"/>
          </a:solidFill>
          <a:prstDash val="solid"/>
          <a:round/>
          <a:headEnd type="none" w="med" len="med"/>
          <a:tailEnd type="triangle" w="sm" len="med"/>
        </a:ln>
        <a:effectLst/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Z114"/>
  <sheetViews>
    <sheetView tabSelected="1" view="pageBreakPreview" zoomScale="85" zoomScaleNormal="85" zoomScaleSheetLayoutView="85" workbookViewId="0">
      <pane ySplit="6" topLeftCell="A7" activePane="bottomLeft" state="frozen"/>
      <selection pane="bottomLeft" activeCell="AF2" sqref="AF2"/>
    </sheetView>
  </sheetViews>
  <sheetFormatPr defaultRowHeight="13.5" outlineLevelCol="2" x14ac:dyDescent="0.15"/>
  <cols>
    <col min="1" max="1" width="9" style="66"/>
    <col min="2" max="2" width="3.625" style="66" customWidth="1"/>
    <col min="3" max="4" width="3.625" style="67" customWidth="1"/>
    <col min="5" max="5" width="17.25" style="69" customWidth="1"/>
    <col min="6" max="6" width="5.5" style="67" customWidth="1"/>
    <col min="7" max="7" width="10.125" style="67" customWidth="1"/>
    <col min="8" max="15" width="8.625" style="67" hidden="1" customWidth="1" outlineLevel="1"/>
    <col min="16" max="16" width="9.75" style="119" hidden="1" customWidth="1" outlineLevel="1"/>
    <col min="17" max="18" width="8.625" style="67" hidden="1" customWidth="1" outlineLevel="1"/>
    <col min="19" max="19" width="9.75" style="119" hidden="1" customWidth="1" outlineLevel="1"/>
    <col min="20" max="21" width="8.625" style="67" hidden="1" customWidth="1" outlineLevel="1"/>
    <col min="22" max="22" width="9.75" style="119" hidden="1" customWidth="1" outlineLevel="1"/>
    <col min="23" max="23" width="8.625" style="67" customWidth="1" collapsed="1"/>
    <col min="24" max="40" width="8.625" style="67" customWidth="1"/>
    <col min="41" max="41" width="3.125" style="66" customWidth="1"/>
    <col min="42" max="42" width="9" style="66" hidden="1" customWidth="1" outlineLevel="1"/>
    <col min="43" max="51" width="9" style="66" hidden="1" customWidth="1" outlineLevel="2"/>
    <col min="52" max="52" width="9" style="66" collapsed="1"/>
    <col min="53" max="16384" width="9" style="66"/>
  </cols>
  <sheetData>
    <row r="1" spans="2:47" ht="30.75" customHeight="1" x14ac:dyDescent="0.3">
      <c r="B1" s="77" t="s">
        <v>51</v>
      </c>
      <c r="C1" s="64"/>
      <c r="D1" s="64"/>
      <c r="E1" s="65"/>
      <c r="F1" s="64"/>
      <c r="G1" s="64"/>
      <c r="H1" s="64"/>
      <c r="I1" s="64"/>
      <c r="J1" s="64"/>
      <c r="K1" s="64"/>
      <c r="L1" s="64"/>
      <c r="M1" s="64"/>
      <c r="N1" s="64"/>
      <c r="O1" s="64"/>
      <c r="P1" s="107"/>
      <c r="Q1" s="64"/>
      <c r="R1" s="64"/>
      <c r="S1" s="107"/>
      <c r="T1" s="64"/>
      <c r="U1" s="64"/>
      <c r="V1" s="107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3"/>
    </row>
    <row r="2" spans="2:47" ht="12" customHeight="1" x14ac:dyDescent="0.25">
      <c r="B2" s="63"/>
      <c r="C2" s="3"/>
      <c r="D2" s="64"/>
      <c r="E2" s="65"/>
      <c r="F2" s="64"/>
      <c r="G2" s="64"/>
      <c r="H2" s="64"/>
      <c r="I2" s="64"/>
      <c r="J2" s="64"/>
      <c r="K2" s="64"/>
      <c r="L2" s="64"/>
      <c r="M2" s="64"/>
      <c r="N2" s="64"/>
      <c r="O2" s="64"/>
      <c r="P2" s="107"/>
      <c r="Q2" s="64"/>
      <c r="R2" s="64"/>
      <c r="S2" s="107"/>
      <c r="T2" s="64"/>
      <c r="U2" s="64"/>
      <c r="V2" s="107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105"/>
      <c r="AO2" s="63"/>
    </row>
    <row r="3" spans="2:47" ht="8.25" customHeight="1" x14ac:dyDescent="0.15">
      <c r="B3" s="63"/>
      <c r="C3" s="3"/>
      <c r="D3" s="64"/>
      <c r="E3" s="65"/>
      <c r="F3" s="64"/>
      <c r="G3" s="64"/>
      <c r="H3" s="64"/>
      <c r="I3" s="64"/>
      <c r="J3" s="64"/>
      <c r="K3" s="64"/>
      <c r="L3" s="64"/>
      <c r="M3" s="64"/>
      <c r="N3" s="64"/>
      <c r="O3" s="64"/>
      <c r="P3" s="107"/>
      <c r="Q3" s="64"/>
      <c r="R3" s="64"/>
      <c r="S3" s="107"/>
      <c r="T3" s="64"/>
      <c r="U3" s="64"/>
      <c r="V3" s="107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3"/>
    </row>
    <row r="4" spans="2:47" ht="26.25" customHeight="1" x14ac:dyDescent="0.15">
      <c r="B4" s="238" t="s">
        <v>26</v>
      </c>
      <c r="C4" s="240" t="s">
        <v>27</v>
      </c>
      <c r="D4" s="241"/>
      <c r="E4" s="241"/>
      <c r="F4" s="242"/>
      <c r="G4" s="127" t="s">
        <v>4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9"/>
      <c r="AC4" s="128"/>
      <c r="AD4" s="128"/>
      <c r="AE4" s="129"/>
      <c r="AF4" s="128"/>
      <c r="AG4" s="128"/>
      <c r="AH4" s="129"/>
      <c r="AI4" s="128"/>
      <c r="AJ4" s="128"/>
      <c r="AK4" s="128"/>
      <c r="AL4" s="252" t="s">
        <v>82</v>
      </c>
      <c r="AM4" s="253"/>
      <c r="AN4" s="254"/>
      <c r="AO4" s="63"/>
    </row>
    <row r="5" spans="2:47" ht="21" customHeight="1" x14ac:dyDescent="0.15">
      <c r="B5" s="239"/>
      <c r="C5" s="223"/>
      <c r="D5" s="243"/>
      <c r="E5" s="243"/>
      <c r="F5" s="244"/>
      <c r="G5" s="240" t="s">
        <v>5</v>
      </c>
      <c r="H5" s="255" t="s">
        <v>20</v>
      </c>
      <c r="I5" s="256"/>
      <c r="J5" s="220" t="s">
        <v>47</v>
      </c>
      <c r="K5" s="221"/>
      <c r="L5" s="255" t="s">
        <v>48</v>
      </c>
      <c r="M5" s="256"/>
      <c r="N5" s="220" t="s">
        <v>55</v>
      </c>
      <c r="O5" s="221"/>
      <c r="P5" s="108" t="s">
        <v>63</v>
      </c>
      <c r="Q5" s="220" t="s">
        <v>56</v>
      </c>
      <c r="R5" s="221"/>
      <c r="S5" s="108" t="s">
        <v>65</v>
      </c>
      <c r="T5" s="220" t="s">
        <v>58</v>
      </c>
      <c r="U5" s="221"/>
      <c r="V5" s="108" t="s">
        <v>67</v>
      </c>
      <c r="W5" s="220" t="s">
        <v>66</v>
      </c>
      <c r="X5" s="221"/>
      <c r="Y5" s="108" t="s">
        <v>70</v>
      </c>
      <c r="Z5" s="220" t="s">
        <v>73</v>
      </c>
      <c r="AA5" s="221"/>
      <c r="AB5" s="130" t="s">
        <v>72</v>
      </c>
      <c r="AC5" s="226" t="s">
        <v>71</v>
      </c>
      <c r="AD5" s="227"/>
      <c r="AE5" s="130" t="s">
        <v>80</v>
      </c>
      <c r="AF5" s="226" t="s">
        <v>81</v>
      </c>
      <c r="AG5" s="227"/>
      <c r="AH5" s="130" t="s">
        <v>87</v>
      </c>
      <c r="AI5" s="226" t="s">
        <v>88</v>
      </c>
      <c r="AJ5" s="227"/>
      <c r="AK5" s="228" t="s">
        <v>19</v>
      </c>
      <c r="AL5" s="222" t="s">
        <v>18</v>
      </c>
      <c r="AM5" s="224" t="s">
        <v>6</v>
      </c>
      <c r="AN5" s="228" t="s">
        <v>7</v>
      </c>
      <c r="AO5" s="63"/>
    </row>
    <row r="6" spans="2:47" ht="23.25" customHeight="1" x14ac:dyDescent="0.15">
      <c r="B6" s="239"/>
      <c r="C6" s="223"/>
      <c r="D6" s="243"/>
      <c r="E6" s="243"/>
      <c r="F6" s="244"/>
      <c r="G6" s="223"/>
      <c r="H6" s="23" t="s">
        <v>8</v>
      </c>
      <c r="I6" s="24" t="s">
        <v>7</v>
      </c>
      <c r="J6" s="23" t="s">
        <v>8</v>
      </c>
      <c r="K6" s="24" t="s">
        <v>7</v>
      </c>
      <c r="L6" s="25" t="s">
        <v>8</v>
      </c>
      <c r="M6" s="26" t="s">
        <v>7</v>
      </c>
      <c r="N6" s="25" t="s">
        <v>8</v>
      </c>
      <c r="O6" s="26" t="s">
        <v>7</v>
      </c>
      <c r="P6" s="109" t="s">
        <v>64</v>
      </c>
      <c r="Q6" s="25" t="s">
        <v>8</v>
      </c>
      <c r="R6" s="26" t="s">
        <v>7</v>
      </c>
      <c r="S6" s="109" t="s">
        <v>64</v>
      </c>
      <c r="T6" s="25" t="s">
        <v>8</v>
      </c>
      <c r="U6" s="26" t="s">
        <v>7</v>
      </c>
      <c r="V6" s="109" t="s">
        <v>64</v>
      </c>
      <c r="W6" s="25" t="s">
        <v>8</v>
      </c>
      <c r="X6" s="26" t="s">
        <v>7</v>
      </c>
      <c r="Y6" s="109" t="s">
        <v>64</v>
      </c>
      <c r="Z6" s="25" t="s">
        <v>8</v>
      </c>
      <c r="AA6" s="26" t="s">
        <v>7</v>
      </c>
      <c r="AB6" s="109" t="s">
        <v>64</v>
      </c>
      <c r="AC6" s="25" t="s">
        <v>8</v>
      </c>
      <c r="AD6" s="26" t="s">
        <v>7</v>
      </c>
      <c r="AE6" s="109" t="s">
        <v>64</v>
      </c>
      <c r="AF6" s="25" t="s">
        <v>8</v>
      </c>
      <c r="AG6" s="26" t="s">
        <v>7</v>
      </c>
      <c r="AH6" s="109" t="s">
        <v>64</v>
      </c>
      <c r="AI6" s="25" t="s">
        <v>8</v>
      </c>
      <c r="AJ6" s="26" t="s">
        <v>7</v>
      </c>
      <c r="AK6" s="229"/>
      <c r="AL6" s="223"/>
      <c r="AM6" s="225"/>
      <c r="AN6" s="244"/>
      <c r="AO6" s="63"/>
      <c r="AQ6" s="66" t="s">
        <v>1</v>
      </c>
    </row>
    <row r="7" spans="2:47" ht="33" customHeight="1" x14ac:dyDescent="0.15">
      <c r="B7" s="217" t="s">
        <v>28</v>
      </c>
      <c r="C7" s="218"/>
      <c r="D7" s="218"/>
      <c r="E7" s="218"/>
      <c r="F7" s="219"/>
      <c r="G7" s="126" t="s">
        <v>78</v>
      </c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81"/>
      <c r="AM7" s="81"/>
      <c r="AN7" s="82"/>
      <c r="AO7" s="63"/>
      <c r="AQ7" s="46"/>
      <c r="AR7" s="47" t="s">
        <v>31</v>
      </c>
      <c r="AS7" s="47" t="s">
        <v>32</v>
      </c>
      <c r="AT7" s="47" t="s">
        <v>33</v>
      </c>
      <c r="AU7" s="48" t="s">
        <v>0</v>
      </c>
    </row>
    <row r="8" spans="2:47" ht="20.25" customHeight="1" x14ac:dyDescent="0.15">
      <c r="B8" s="230"/>
      <c r="C8" s="233" t="s">
        <v>9</v>
      </c>
      <c r="D8" s="234"/>
      <c r="E8" s="234"/>
      <c r="F8" s="83" t="s">
        <v>10</v>
      </c>
      <c r="G8" s="162">
        <v>630</v>
      </c>
      <c r="H8" s="163">
        <v>570</v>
      </c>
      <c r="I8" s="164">
        <f>H8/G8</f>
        <v>0.90476190476190477</v>
      </c>
      <c r="J8" s="163">
        <v>584</v>
      </c>
      <c r="K8" s="164">
        <f>J8/G8</f>
        <v>0.92698412698412702</v>
      </c>
      <c r="L8" s="163">
        <v>585</v>
      </c>
      <c r="M8" s="164">
        <f>L8/G8</f>
        <v>0.9285714285714286</v>
      </c>
      <c r="N8" s="163">
        <v>591</v>
      </c>
      <c r="O8" s="164">
        <f>N8/G8</f>
        <v>0.93809523809523809</v>
      </c>
      <c r="P8" s="165">
        <f>Q8-N8</f>
        <v>9</v>
      </c>
      <c r="Q8" s="163">
        <v>600</v>
      </c>
      <c r="R8" s="164">
        <f>Q8/G8</f>
        <v>0.95238095238095233</v>
      </c>
      <c r="S8" s="165">
        <f>T8-Q8</f>
        <v>15</v>
      </c>
      <c r="T8" s="163">
        <v>615</v>
      </c>
      <c r="U8" s="164">
        <f>T8/G8</f>
        <v>0.97619047619047616</v>
      </c>
      <c r="V8" s="165">
        <f>W8-T8</f>
        <v>3</v>
      </c>
      <c r="W8" s="163">
        <v>618</v>
      </c>
      <c r="X8" s="164">
        <f>W8/G8</f>
        <v>0.98095238095238091</v>
      </c>
      <c r="Y8" s="166">
        <f>Z8-W8</f>
        <v>1</v>
      </c>
      <c r="Z8" s="163">
        <v>619</v>
      </c>
      <c r="AA8" s="164">
        <f>Z8/$G8</f>
        <v>0.98253968253968249</v>
      </c>
      <c r="AB8" s="167">
        <f>AC8-Z8</f>
        <v>0</v>
      </c>
      <c r="AC8" s="168">
        <v>619</v>
      </c>
      <c r="AD8" s="169">
        <f>AC8/$G8</f>
        <v>0.98253968253968249</v>
      </c>
      <c r="AE8" s="167">
        <f>AF8-AC8</f>
        <v>0</v>
      </c>
      <c r="AF8" s="168">
        <v>619</v>
      </c>
      <c r="AG8" s="169">
        <f>AF8/$G8</f>
        <v>0.98253968253968249</v>
      </c>
      <c r="AH8" s="167">
        <f t="shared" ref="AH8:AH14" si="0">AI8-AF8</f>
        <v>0</v>
      </c>
      <c r="AI8" s="168">
        <v>619</v>
      </c>
      <c r="AJ8" s="169">
        <f>AI8/$G8</f>
        <v>0.98253968253968249</v>
      </c>
      <c r="AK8" s="166">
        <f>$G8-AI8</f>
        <v>11</v>
      </c>
      <c r="AL8" s="202">
        <v>74483</v>
      </c>
      <c r="AM8" s="203">
        <v>73071</v>
      </c>
      <c r="AN8" s="204">
        <f>AM8/AL8</f>
        <v>0.98104265402843605</v>
      </c>
      <c r="AO8" s="63"/>
      <c r="AQ8" s="49" t="s">
        <v>34</v>
      </c>
      <c r="AR8" s="44">
        <v>292</v>
      </c>
      <c r="AS8" s="44">
        <v>1</v>
      </c>
      <c r="AT8" s="50" t="s">
        <v>36</v>
      </c>
      <c r="AU8" s="45">
        <f>SUM(AR8:AT8)</f>
        <v>293</v>
      </c>
    </row>
    <row r="9" spans="2:47" ht="20.25" customHeight="1" x14ac:dyDescent="0.15">
      <c r="B9" s="231"/>
      <c r="C9" s="22"/>
      <c r="D9" s="6" t="s">
        <v>11</v>
      </c>
      <c r="E9" s="7"/>
      <c r="F9" s="30" t="s">
        <v>54</v>
      </c>
      <c r="G9" s="33">
        <f>SUM(G10:G12)</f>
        <v>558</v>
      </c>
      <c r="H9" s="4">
        <f>SUM(H10:H12)</f>
        <v>505</v>
      </c>
      <c r="I9" s="5">
        <f>H9/G9</f>
        <v>0.90501792114695345</v>
      </c>
      <c r="J9" s="4">
        <f>SUM(J10:J12)</f>
        <v>516</v>
      </c>
      <c r="K9" s="5">
        <f>J9/G9</f>
        <v>0.92473118279569888</v>
      </c>
      <c r="L9" s="4">
        <f>SUM(L10:L12)</f>
        <v>517</v>
      </c>
      <c r="M9" s="5">
        <f>L9/G9</f>
        <v>0.92652329749103945</v>
      </c>
      <c r="N9" s="4">
        <v>520</v>
      </c>
      <c r="O9" s="5">
        <f>N9/G9</f>
        <v>0.93189964157706096</v>
      </c>
      <c r="P9" s="110">
        <f>Q9-N9</f>
        <v>11</v>
      </c>
      <c r="Q9" s="4">
        <f>SUM(Q10:Q12)</f>
        <v>531</v>
      </c>
      <c r="R9" s="5">
        <f t="shared" ref="R9:R14" si="1">Q9/G9</f>
        <v>0.95161290322580649</v>
      </c>
      <c r="S9" s="110">
        <f>T9-Q9</f>
        <v>14</v>
      </c>
      <c r="T9" s="4">
        <f>SUM(T10:T12)</f>
        <v>545</v>
      </c>
      <c r="U9" s="5">
        <f t="shared" ref="U9:U14" si="2">T9/G9</f>
        <v>0.97670250896057342</v>
      </c>
      <c r="V9" s="110">
        <f t="shared" ref="V9:V14" si="3">W9-T9</f>
        <v>1</v>
      </c>
      <c r="W9" s="4">
        <f>SUM(W10:W12)</f>
        <v>546</v>
      </c>
      <c r="X9" s="5">
        <f t="shared" ref="X9:X14" si="4">W9/G9</f>
        <v>0.978494623655914</v>
      </c>
      <c r="Y9" s="34">
        <f>Z9-W9</f>
        <v>1</v>
      </c>
      <c r="Z9" s="4">
        <f>SUM(Z10:Z12)</f>
        <v>547</v>
      </c>
      <c r="AA9" s="5">
        <f t="shared" ref="AA9:AA10" si="5">Z9/G9</f>
        <v>0.98028673835125446</v>
      </c>
      <c r="AB9" s="133">
        <f>AC9-Z9</f>
        <v>0</v>
      </c>
      <c r="AC9" s="134">
        <f>SUM(AC10:AC12)</f>
        <v>547</v>
      </c>
      <c r="AD9" s="135">
        <f t="shared" ref="AD9:AD14" si="6">AC9/$G9</f>
        <v>0.98028673835125446</v>
      </c>
      <c r="AE9" s="133">
        <f>AF9-AC9</f>
        <v>3</v>
      </c>
      <c r="AF9" s="134">
        <f>SUM(AF10:AF12)</f>
        <v>550</v>
      </c>
      <c r="AG9" s="135">
        <f t="shared" ref="AG9:AG14" si="7">AF9/$G9</f>
        <v>0.98566308243727596</v>
      </c>
      <c r="AH9" s="133">
        <f t="shared" si="0"/>
        <v>3</v>
      </c>
      <c r="AI9" s="134">
        <f>SUM(AI10:AI12)</f>
        <v>553</v>
      </c>
      <c r="AJ9" s="135">
        <f t="shared" ref="AJ9:AJ14" si="8">AI9/$G9</f>
        <v>0.99103942652329746</v>
      </c>
      <c r="AK9" s="166">
        <f t="shared" ref="AK9" si="9">$G9-AI9</f>
        <v>5</v>
      </c>
      <c r="AL9" s="205">
        <v>45060</v>
      </c>
      <c r="AM9" s="206">
        <v>43649</v>
      </c>
      <c r="AN9" s="207">
        <f>AM9/AL9</f>
        <v>0.96868619618286733</v>
      </c>
      <c r="AO9" s="63"/>
      <c r="AQ9" s="1"/>
      <c r="AR9" s="1" t="s">
        <v>35</v>
      </c>
      <c r="AS9" s="1"/>
      <c r="AT9" s="1"/>
      <c r="AU9" s="1"/>
    </row>
    <row r="10" spans="2:47" ht="20.25" customHeight="1" x14ac:dyDescent="0.15">
      <c r="B10" s="231"/>
      <c r="C10" s="22"/>
      <c r="D10" s="8"/>
      <c r="E10" s="9" t="s">
        <v>12</v>
      </c>
      <c r="F10" s="30" t="s">
        <v>54</v>
      </c>
      <c r="G10" s="33">
        <v>36</v>
      </c>
      <c r="H10" s="4">
        <v>19</v>
      </c>
      <c r="I10" s="5">
        <f t="shared" ref="I10:I13" si="10">H10/G10</f>
        <v>0.52777777777777779</v>
      </c>
      <c r="J10" s="4">
        <v>19</v>
      </c>
      <c r="K10" s="5">
        <f t="shared" ref="K10:K14" si="11">J10/G10</f>
        <v>0.52777777777777779</v>
      </c>
      <c r="L10" s="4">
        <v>19</v>
      </c>
      <c r="M10" s="5">
        <f t="shared" ref="M10:M14" si="12">L10/G10</f>
        <v>0.52777777777777779</v>
      </c>
      <c r="N10" s="4">
        <v>20</v>
      </c>
      <c r="O10" s="5">
        <f t="shared" ref="O10:O14" si="13">N10/G10</f>
        <v>0.55555555555555558</v>
      </c>
      <c r="P10" s="110">
        <f>Q10-N10</f>
        <v>2</v>
      </c>
      <c r="Q10" s="84">
        <v>22</v>
      </c>
      <c r="R10" s="5">
        <f t="shared" si="1"/>
        <v>0.61111111111111116</v>
      </c>
      <c r="S10" s="110">
        <f t="shared" ref="S10:S14" si="14">T10-Q10</f>
        <v>14</v>
      </c>
      <c r="T10" s="84">
        <v>36</v>
      </c>
      <c r="U10" s="5">
        <f t="shared" si="2"/>
        <v>1</v>
      </c>
      <c r="V10" s="110">
        <f>W10-T10</f>
        <v>0</v>
      </c>
      <c r="W10" s="84">
        <v>36</v>
      </c>
      <c r="X10" s="5">
        <f t="shared" si="4"/>
        <v>1</v>
      </c>
      <c r="Y10" s="34">
        <f t="shared" ref="Y10:Y14" si="15">Z10-W10</f>
        <v>0</v>
      </c>
      <c r="Z10" s="84">
        <v>36</v>
      </c>
      <c r="AA10" s="5">
        <f t="shared" si="5"/>
        <v>1</v>
      </c>
      <c r="AB10" s="133">
        <f t="shared" ref="AB10:AB14" si="16">AC10-Z10</f>
        <v>0</v>
      </c>
      <c r="AC10" s="136">
        <v>36</v>
      </c>
      <c r="AD10" s="135">
        <f t="shared" si="6"/>
        <v>1</v>
      </c>
      <c r="AE10" s="133">
        <f t="shared" ref="AE10:AE14" si="17">AF10-AC10</f>
        <v>0</v>
      </c>
      <c r="AF10" s="136">
        <v>36</v>
      </c>
      <c r="AG10" s="135">
        <f t="shared" si="7"/>
        <v>1</v>
      </c>
      <c r="AH10" s="133">
        <f t="shared" si="0"/>
        <v>0</v>
      </c>
      <c r="AI10" s="136">
        <v>36</v>
      </c>
      <c r="AJ10" s="135">
        <f t="shared" si="8"/>
        <v>1</v>
      </c>
      <c r="AK10" s="166">
        <f>$G10-AI10</f>
        <v>0</v>
      </c>
      <c r="AL10" s="202"/>
      <c r="AM10" s="203"/>
      <c r="AN10" s="204"/>
      <c r="AO10" s="63"/>
      <c r="AR10" s="66" t="s">
        <v>37</v>
      </c>
    </row>
    <row r="11" spans="2:47" ht="20.25" customHeight="1" x14ac:dyDescent="0.15">
      <c r="B11" s="231"/>
      <c r="C11" s="22"/>
      <c r="D11" s="8"/>
      <c r="E11" s="15" t="s">
        <v>13</v>
      </c>
      <c r="F11" s="31" t="s">
        <v>54</v>
      </c>
      <c r="G11" s="35">
        <v>224</v>
      </c>
      <c r="H11" s="16">
        <v>213</v>
      </c>
      <c r="I11" s="17">
        <f t="shared" si="10"/>
        <v>0.9508928571428571</v>
      </c>
      <c r="J11" s="16">
        <v>216</v>
      </c>
      <c r="K11" s="17">
        <f t="shared" si="11"/>
        <v>0.9642857142857143</v>
      </c>
      <c r="L11" s="16">
        <v>216</v>
      </c>
      <c r="M11" s="17">
        <f t="shared" si="12"/>
        <v>0.9642857142857143</v>
      </c>
      <c r="N11" s="16">
        <v>218</v>
      </c>
      <c r="O11" s="17">
        <f t="shared" si="13"/>
        <v>0.9732142857142857</v>
      </c>
      <c r="P11" s="111">
        <f t="shared" ref="P11:P14" si="18">Q11-N11</f>
        <v>0</v>
      </c>
      <c r="Q11" s="16">
        <v>218</v>
      </c>
      <c r="R11" s="17">
        <f t="shared" si="1"/>
        <v>0.9732142857142857</v>
      </c>
      <c r="S11" s="111">
        <f t="shared" si="14"/>
        <v>0</v>
      </c>
      <c r="T11" s="16">
        <v>218</v>
      </c>
      <c r="U11" s="17">
        <f t="shared" si="2"/>
        <v>0.9732142857142857</v>
      </c>
      <c r="V11" s="111">
        <f t="shared" si="3"/>
        <v>1</v>
      </c>
      <c r="W11" s="16">
        <v>219</v>
      </c>
      <c r="X11" s="17">
        <f t="shared" si="4"/>
        <v>0.9776785714285714</v>
      </c>
      <c r="Y11" s="36">
        <f t="shared" si="15"/>
        <v>0</v>
      </c>
      <c r="Z11" s="16">
        <v>219</v>
      </c>
      <c r="AA11" s="17">
        <f>Z11/G11</f>
        <v>0.9776785714285714</v>
      </c>
      <c r="AB11" s="137">
        <f t="shared" si="16"/>
        <v>0</v>
      </c>
      <c r="AC11" s="138">
        <v>219</v>
      </c>
      <c r="AD11" s="139">
        <f t="shared" si="6"/>
        <v>0.9776785714285714</v>
      </c>
      <c r="AE11" s="137">
        <f t="shared" si="17"/>
        <v>1</v>
      </c>
      <c r="AF11" s="138">
        <v>220</v>
      </c>
      <c r="AG11" s="139">
        <f t="shared" si="7"/>
        <v>0.9821428571428571</v>
      </c>
      <c r="AH11" s="137">
        <f t="shared" si="0"/>
        <v>3</v>
      </c>
      <c r="AI11" s="138">
        <v>223</v>
      </c>
      <c r="AJ11" s="139">
        <f t="shared" si="8"/>
        <v>0.9955357142857143</v>
      </c>
      <c r="AK11" s="196">
        <f t="shared" ref="AK11:AK14" si="19">$G11-AI11</f>
        <v>1</v>
      </c>
      <c r="AL11" s="202"/>
      <c r="AM11" s="203"/>
      <c r="AN11" s="204"/>
      <c r="AO11" s="63"/>
      <c r="AQ11" s="66" t="s">
        <v>39</v>
      </c>
    </row>
    <row r="12" spans="2:47" ht="20.25" customHeight="1" x14ac:dyDescent="0.15">
      <c r="B12" s="231"/>
      <c r="C12" s="22"/>
      <c r="D12" s="10"/>
      <c r="E12" s="9" t="s">
        <v>14</v>
      </c>
      <c r="F12" s="30" t="s">
        <v>54</v>
      </c>
      <c r="G12" s="33">
        <v>298</v>
      </c>
      <c r="H12" s="4">
        <v>273</v>
      </c>
      <c r="I12" s="5">
        <f t="shared" si="10"/>
        <v>0.91610738255033553</v>
      </c>
      <c r="J12" s="4">
        <v>281</v>
      </c>
      <c r="K12" s="5">
        <f t="shared" si="11"/>
        <v>0.94295302013422821</v>
      </c>
      <c r="L12" s="4">
        <v>282</v>
      </c>
      <c r="M12" s="5">
        <f t="shared" si="12"/>
        <v>0.94630872483221473</v>
      </c>
      <c r="N12" s="4">
        <v>282</v>
      </c>
      <c r="O12" s="5">
        <f t="shared" si="13"/>
        <v>0.94630872483221473</v>
      </c>
      <c r="P12" s="110">
        <f t="shared" si="18"/>
        <v>9</v>
      </c>
      <c r="Q12" s="84">
        <v>291</v>
      </c>
      <c r="R12" s="5">
        <f t="shared" si="1"/>
        <v>0.97651006711409394</v>
      </c>
      <c r="S12" s="110">
        <f t="shared" si="14"/>
        <v>0</v>
      </c>
      <c r="T12" s="84">
        <v>291</v>
      </c>
      <c r="U12" s="5">
        <f t="shared" si="2"/>
        <v>0.97651006711409394</v>
      </c>
      <c r="V12" s="110">
        <f t="shared" si="3"/>
        <v>0</v>
      </c>
      <c r="W12" s="84">
        <v>291</v>
      </c>
      <c r="X12" s="5">
        <f t="shared" si="4"/>
        <v>0.97651006711409394</v>
      </c>
      <c r="Y12" s="34">
        <f t="shared" si="15"/>
        <v>1</v>
      </c>
      <c r="Z12" s="84">
        <v>292</v>
      </c>
      <c r="AA12" s="5">
        <f>Z12/G12</f>
        <v>0.97986577181208057</v>
      </c>
      <c r="AB12" s="133">
        <f t="shared" si="16"/>
        <v>0</v>
      </c>
      <c r="AC12" s="136">
        <v>292</v>
      </c>
      <c r="AD12" s="135">
        <f t="shared" si="6"/>
        <v>0.97986577181208057</v>
      </c>
      <c r="AE12" s="133">
        <f t="shared" si="17"/>
        <v>2</v>
      </c>
      <c r="AF12" s="136">
        <v>294</v>
      </c>
      <c r="AG12" s="135">
        <f t="shared" si="7"/>
        <v>0.98657718120805371</v>
      </c>
      <c r="AH12" s="133">
        <f t="shared" si="0"/>
        <v>0</v>
      </c>
      <c r="AI12" s="136">
        <v>294</v>
      </c>
      <c r="AJ12" s="135">
        <f t="shared" si="8"/>
        <v>0.98657718120805371</v>
      </c>
      <c r="AK12" s="166">
        <f t="shared" si="19"/>
        <v>4</v>
      </c>
      <c r="AL12" s="208"/>
      <c r="AM12" s="209"/>
      <c r="AN12" s="210"/>
      <c r="AO12" s="63"/>
      <c r="AQ12" s="66" t="s">
        <v>40</v>
      </c>
    </row>
    <row r="13" spans="2:47" ht="20.25" customHeight="1" x14ac:dyDescent="0.15">
      <c r="B13" s="231"/>
      <c r="C13" s="22"/>
      <c r="D13" s="9" t="s">
        <v>15</v>
      </c>
      <c r="E13" s="7"/>
      <c r="F13" s="30" t="s">
        <v>54</v>
      </c>
      <c r="G13" s="33">
        <v>109</v>
      </c>
      <c r="H13" s="4">
        <v>109</v>
      </c>
      <c r="I13" s="5">
        <f t="shared" si="10"/>
        <v>1</v>
      </c>
      <c r="J13" s="4">
        <v>109</v>
      </c>
      <c r="K13" s="5">
        <f t="shared" si="11"/>
        <v>1</v>
      </c>
      <c r="L13" s="4">
        <v>109</v>
      </c>
      <c r="M13" s="5">
        <f t="shared" si="12"/>
        <v>1</v>
      </c>
      <c r="N13" s="4">
        <v>109</v>
      </c>
      <c r="O13" s="5">
        <f t="shared" si="13"/>
        <v>1</v>
      </c>
      <c r="P13" s="110">
        <f t="shared" si="18"/>
        <v>0</v>
      </c>
      <c r="Q13" s="4">
        <v>109</v>
      </c>
      <c r="R13" s="5">
        <f t="shared" si="1"/>
        <v>1</v>
      </c>
      <c r="S13" s="110">
        <f t="shared" si="14"/>
        <v>0</v>
      </c>
      <c r="T13" s="4">
        <v>109</v>
      </c>
      <c r="U13" s="5">
        <f t="shared" si="2"/>
        <v>1</v>
      </c>
      <c r="V13" s="110">
        <f t="shared" si="3"/>
        <v>0</v>
      </c>
      <c r="W13" s="4">
        <v>109</v>
      </c>
      <c r="X13" s="5">
        <f t="shared" si="4"/>
        <v>1</v>
      </c>
      <c r="Y13" s="34">
        <f t="shared" si="15"/>
        <v>0</v>
      </c>
      <c r="Z13" s="4">
        <v>109</v>
      </c>
      <c r="AA13" s="5">
        <f>Z13/G13</f>
        <v>1</v>
      </c>
      <c r="AB13" s="133">
        <f t="shared" si="16"/>
        <v>0</v>
      </c>
      <c r="AC13" s="134">
        <v>109</v>
      </c>
      <c r="AD13" s="135">
        <f t="shared" si="6"/>
        <v>1</v>
      </c>
      <c r="AE13" s="133">
        <f t="shared" si="17"/>
        <v>0</v>
      </c>
      <c r="AF13" s="134">
        <v>109</v>
      </c>
      <c r="AG13" s="135">
        <f t="shared" si="7"/>
        <v>1</v>
      </c>
      <c r="AH13" s="133">
        <f t="shared" si="0"/>
        <v>0</v>
      </c>
      <c r="AI13" s="134">
        <v>109</v>
      </c>
      <c r="AJ13" s="135">
        <f t="shared" si="8"/>
        <v>1</v>
      </c>
      <c r="AK13" s="166">
        <f t="shared" si="19"/>
        <v>0</v>
      </c>
      <c r="AL13" s="211">
        <v>29588</v>
      </c>
      <c r="AM13" s="212">
        <v>29588</v>
      </c>
      <c r="AN13" s="213">
        <f>AM13/AL13</f>
        <v>1</v>
      </c>
      <c r="AO13" s="63"/>
    </row>
    <row r="14" spans="2:47" ht="20.25" customHeight="1" x14ac:dyDescent="0.15">
      <c r="B14" s="232"/>
      <c r="C14" s="22"/>
      <c r="D14" s="6" t="s">
        <v>16</v>
      </c>
      <c r="E14" s="38"/>
      <c r="F14" s="39" t="s">
        <v>54</v>
      </c>
      <c r="G14" s="40">
        <v>182</v>
      </c>
      <c r="H14" s="41">
        <v>177</v>
      </c>
      <c r="I14" s="37">
        <f>H14/G14</f>
        <v>0.97252747252747251</v>
      </c>
      <c r="J14" s="41">
        <v>181</v>
      </c>
      <c r="K14" s="37">
        <f t="shared" si="11"/>
        <v>0.99450549450549453</v>
      </c>
      <c r="L14" s="41">
        <v>181</v>
      </c>
      <c r="M14" s="5">
        <f t="shared" si="12"/>
        <v>0.99450549450549453</v>
      </c>
      <c r="N14" s="41">
        <v>182</v>
      </c>
      <c r="O14" s="42">
        <f t="shared" si="13"/>
        <v>1</v>
      </c>
      <c r="P14" s="110">
        <f t="shared" si="18"/>
        <v>0</v>
      </c>
      <c r="Q14" s="41">
        <v>182</v>
      </c>
      <c r="R14" s="42">
        <f t="shared" si="1"/>
        <v>1</v>
      </c>
      <c r="S14" s="110">
        <f t="shared" si="14"/>
        <v>0</v>
      </c>
      <c r="T14" s="41">
        <v>182</v>
      </c>
      <c r="U14" s="42">
        <f t="shared" si="2"/>
        <v>1</v>
      </c>
      <c r="V14" s="110">
        <f t="shared" si="3"/>
        <v>0</v>
      </c>
      <c r="W14" s="41">
        <v>182</v>
      </c>
      <c r="X14" s="42">
        <f t="shared" si="4"/>
        <v>1</v>
      </c>
      <c r="Y14" s="43">
        <f t="shared" si="15"/>
        <v>0</v>
      </c>
      <c r="Z14" s="41">
        <v>182</v>
      </c>
      <c r="AA14" s="42">
        <f>Z14/G14</f>
        <v>1</v>
      </c>
      <c r="AB14" s="140">
        <f t="shared" si="16"/>
        <v>0</v>
      </c>
      <c r="AC14" s="141">
        <v>182</v>
      </c>
      <c r="AD14" s="142">
        <f t="shared" si="6"/>
        <v>1</v>
      </c>
      <c r="AE14" s="140">
        <f t="shared" si="17"/>
        <v>0</v>
      </c>
      <c r="AF14" s="141">
        <v>182</v>
      </c>
      <c r="AG14" s="142">
        <f t="shared" si="7"/>
        <v>1</v>
      </c>
      <c r="AH14" s="140">
        <f t="shared" si="0"/>
        <v>0</v>
      </c>
      <c r="AI14" s="141">
        <v>182</v>
      </c>
      <c r="AJ14" s="142">
        <f t="shared" si="8"/>
        <v>1</v>
      </c>
      <c r="AK14" s="166">
        <f t="shared" si="19"/>
        <v>0</v>
      </c>
      <c r="AL14" s="202">
        <v>19715</v>
      </c>
      <c r="AM14" s="203">
        <v>19714</v>
      </c>
      <c r="AN14" s="214">
        <f>AM14/AL14</f>
        <v>0.99994927720010141</v>
      </c>
      <c r="AO14" s="63"/>
      <c r="AQ14" s="66" t="s">
        <v>2</v>
      </c>
    </row>
    <row r="15" spans="2:47" ht="33" customHeight="1" x14ac:dyDescent="0.15">
      <c r="B15" s="217" t="s">
        <v>29</v>
      </c>
      <c r="C15" s="218"/>
      <c r="D15" s="218"/>
      <c r="E15" s="218"/>
      <c r="F15" s="219"/>
      <c r="G15" s="126" t="s">
        <v>52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81"/>
      <c r="AM15" s="81"/>
      <c r="AN15" s="82"/>
      <c r="AO15" s="63"/>
      <c r="AQ15" s="46"/>
      <c r="AR15" s="47" t="s">
        <v>31</v>
      </c>
      <c r="AS15" s="47" t="s">
        <v>32</v>
      </c>
      <c r="AT15" s="47" t="s">
        <v>33</v>
      </c>
      <c r="AU15" s="48" t="s">
        <v>0</v>
      </c>
    </row>
    <row r="16" spans="2:47" ht="20.25" customHeight="1" x14ac:dyDescent="0.15">
      <c r="B16" s="230"/>
      <c r="C16" s="233" t="s">
        <v>9</v>
      </c>
      <c r="D16" s="234"/>
      <c r="E16" s="234"/>
      <c r="F16" s="83" t="s">
        <v>10</v>
      </c>
      <c r="G16" s="162">
        <v>486</v>
      </c>
      <c r="H16" s="163">
        <v>389</v>
      </c>
      <c r="I16" s="164">
        <f>H16/G16</f>
        <v>0.80041152263374482</v>
      </c>
      <c r="J16" s="163">
        <v>427</v>
      </c>
      <c r="K16" s="164">
        <f>J16/G16</f>
        <v>0.87860082304526754</v>
      </c>
      <c r="L16" s="163">
        <v>432</v>
      </c>
      <c r="M16" s="164">
        <f>L16/G16</f>
        <v>0.88888888888888884</v>
      </c>
      <c r="N16" s="163">
        <v>448</v>
      </c>
      <c r="O16" s="164">
        <f>N16/G16</f>
        <v>0.92181069958847739</v>
      </c>
      <c r="P16" s="165">
        <f>Q16-N16</f>
        <v>13</v>
      </c>
      <c r="Q16" s="163">
        <v>461</v>
      </c>
      <c r="R16" s="164">
        <f>Q16/G16</f>
        <v>0.94855967078189296</v>
      </c>
      <c r="S16" s="165">
        <f>T16-Q16</f>
        <v>7</v>
      </c>
      <c r="T16" s="163">
        <v>468</v>
      </c>
      <c r="U16" s="164">
        <f>T16/G16</f>
        <v>0.96296296296296291</v>
      </c>
      <c r="V16" s="165">
        <f>W16-T16</f>
        <v>0</v>
      </c>
      <c r="W16" s="163">
        <v>468</v>
      </c>
      <c r="X16" s="164">
        <f>W16/G16</f>
        <v>0.96296296296296291</v>
      </c>
      <c r="Y16" s="166">
        <f>Z16-W16</f>
        <v>3</v>
      </c>
      <c r="Z16" s="163">
        <v>471</v>
      </c>
      <c r="AA16" s="164">
        <f>Z16/G16</f>
        <v>0.96913580246913578</v>
      </c>
      <c r="AB16" s="167">
        <f>AC16-Z16</f>
        <v>2</v>
      </c>
      <c r="AC16" s="168">
        <v>473</v>
      </c>
      <c r="AD16" s="169">
        <f>AC16/$G16</f>
        <v>0.97325102880658432</v>
      </c>
      <c r="AE16" s="167">
        <f>AF16-AC16</f>
        <v>0</v>
      </c>
      <c r="AF16" s="168">
        <v>473</v>
      </c>
      <c r="AG16" s="169">
        <f>AF16/$G16</f>
        <v>0.97325102880658432</v>
      </c>
      <c r="AH16" s="167">
        <f t="shared" ref="AH16:AH22" si="20">AI16-AF16</f>
        <v>0</v>
      </c>
      <c r="AI16" s="168">
        <v>473</v>
      </c>
      <c r="AJ16" s="169">
        <f>AI16/$G16</f>
        <v>0.97325102880658432</v>
      </c>
      <c r="AK16" s="166">
        <f>$G16-AI16</f>
        <v>13</v>
      </c>
      <c r="AL16" s="235"/>
      <c r="AM16" s="236"/>
      <c r="AN16" s="237"/>
      <c r="AO16" s="63"/>
      <c r="AQ16" s="49" t="s">
        <v>34</v>
      </c>
      <c r="AR16" s="44">
        <v>275</v>
      </c>
      <c r="AS16" s="44">
        <v>2</v>
      </c>
      <c r="AT16" s="51">
        <v>10</v>
      </c>
      <c r="AU16" s="45">
        <f>SUM(AR16:AT16)</f>
        <v>287</v>
      </c>
    </row>
    <row r="17" spans="2:50" ht="20.25" customHeight="1" x14ac:dyDescent="0.15">
      <c r="B17" s="231"/>
      <c r="C17" s="22"/>
      <c r="D17" s="6" t="s">
        <v>11</v>
      </c>
      <c r="E17" s="7"/>
      <c r="F17" s="30" t="s">
        <v>54</v>
      </c>
      <c r="G17" s="33">
        <f>SUM(G18:G20)</f>
        <v>397</v>
      </c>
      <c r="H17" s="4">
        <v>304</v>
      </c>
      <c r="I17" s="5">
        <f>H17/G17</f>
        <v>0.76574307304785894</v>
      </c>
      <c r="J17" s="4">
        <f>SUM(J18:J20)</f>
        <v>332</v>
      </c>
      <c r="K17" s="5">
        <f t="shared" ref="K17:K22" si="21">J17/G17</f>
        <v>0.83627204030226698</v>
      </c>
      <c r="L17" s="4">
        <f>SUM(L18:L20)</f>
        <v>337</v>
      </c>
      <c r="M17" s="5">
        <f>L17/G17</f>
        <v>0.8488664987405542</v>
      </c>
      <c r="N17" s="4">
        <v>355</v>
      </c>
      <c r="O17" s="5">
        <f t="shared" ref="O17:O22" si="22">N17/G17</f>
        <v>0.89420654911838793</v>
      </c>
      <c r="P17" s="110">
        <f>Q17-N17</f>
        <v>15</v>
      </c>
      <c r="Q17" s="4">
        <f>SUM(Q18:Q20)</f>
        <v>370</v>
      </c>
      <c r="R17" s="5">
        <f t="shared" ref="R17:R22" si="23">Q17/G17</f>
        <v>0.93198992443324935</v>
      </c>
      <c r="S17" s="110">
        <f>T17-Q17</f>
        <v>8</v>
      </c>
      <c r="T17" s="4">
        <f>SUM(T18:T20)</f>
        <v>378</v>
      </c>
      <c r="U17" s="5">
        <f t="shared" ref="U17:U22" si="24">T17/G17</f>
        <v>0.95214105793450876</v>
      </c>
      <c r="V17" s="110">
        <f t="shared" ref="V17:V22" si="25">W17-T17</f>
        <v>0</v>
      </c>
      <c r="W17" s="4">
        <f>SUM(W18:W20)</f>
        <v>378</v>
      </c>
      <c r="X17" s="5">
        <f t="shared" ref="X17:X22" si="26">W17/G17</f>
        <v>0.95214105793450876</v>
      </c>
      <c r="Y17" s="34">
        <f>Z17-W17</f>
        <v>3</v>
      </c>
      <c r="Z17" s="4">
        <f>SUM(Z18:Z20)</f>
        <v>381</v>
      </c>
      <c r="AA17" s="5">
        <f t="shared" ref="AA17:AA18" si="27">Z17/G17</f>
        <v>0.95969773299748107</v>
      </c>
      <c r="AB17" s="133">
        <f>AC17-Z17</f>
        <v>2</v>
      </c>
      <c r="AC17" s="134">
        <f>SUM(AC18:AC20)</f>
        <v>383</v>
      </c>
      <c r="AD17" s="135">
        <f t="shared" ref="AD17:AD22" si="28">AC17/$G17</f>
        <v>0.96473551637279598</v>
      </c>
      <c r="AE17" s="133">
        <f>AF17-AC17</f>
        <v>1</v>
      </c>
      <c r="AF17" s="134">
        <f>SUM(AF18:AF20)</f>
        <v>384</v>
      </c>
      <c r="AG17" s="135">
        <f t="shared" ref="AG17:AG22" si="29">AF17/$G17</f>
        <v>0.96725440806045337</v>
      </c>
      <c r="AH17" s="133">
        <f t="shared" si="20"/>
        <v>4</v>
      </c>
      <c r="AI17" s="134">
        <f>SUM(AI18:AI20)</f>
        <v>388</v>
      </c>
      <c r="AJ17" s="135">
        <f t="shared" ref="AJ17:AJ22" si="30">AI17/$G17</f>
        <v>0.97732997481108308</v>
      </c>
      <c r="AK17" s="166">
        <f t="shared" ref="AK17:AK22" si="31">$G17-AI17</f>
        <v>9</v>
      </c>
      <c r="AL17" s="235"/>
      <c r="AM17" s="236"/>
      <c r="AN17" s="237"/>
      <c r="AO17" s="63"/>
      <c r="AQ17" s="1"/>
      <c r="AR17" s="1" t="s">
        <v>35</v>
      </c>
      <c r="AS17" s="1"/>
      <c r="AT17" s="1"/>
      <c r="AU17" s="1"/>
    </row>
    <row r="18" spans="2:50" ht="20.25" customHeight="1" x14ac:dyDescent="0.15">
      <c r="B18" s="231"/>
      <c r="C18" s="22"/>
      <c r="D18" s="8"/>
      <c r="E18" s="9" t="s">
        <v>12</v>
      </c>
      <c r="F18" s="30" t="s">
        <v>54</v>
      </c>
      <c r="G18" s="33">
        <v>31</v>
      </c>
      <c r="H18" s="4">
        <v>19</v>
      </c>
      <c r="I18" s="5">
        <f t="shared" ref="I18:I21" si="32">H18/G18</f>
        <v>0.61290322580645162</v>
      </c>
      <c r="J18" s="4">
        <v>19</v>
      </c>
      <c r="K18" s="5">
        <f t="shared" si="21"/>
        <v>0.61290322580645162</v>
      </c>
      <c r="L18" s="4">
        <v>19</v>
      </c>
      <c r="M18" s="5">
        <f t="shared" ref="M18:M22" si="33">L18/G18</f>
        <v>0.61290322580645162</v>
      </c>
      <c r="N18" s="4">
        <v>19</v>
      </c>
      <c r="O18" s="5">
        <f t="shared" si="22"/>
        <v>0.61290322580645162</v>
      </c>
      <c r="P18" s="110">
        <f>Q18-N18</f>
        <v>1</v>
      </c>
      <c r="Q18" s="84">
        <v>20</v>
      </c>
      <c r="R18" s="5">
        <f t="shared" si="23"/>
        <v>0.64516129032258063</v>
      </c>
      <c r="S18" s="110">
        <f t="shared" ref="S18:S22" si="34">T18-Q18</f>
        <v>5</v>
      </c>
      <c r="T18" s="84">
        <v>25</v>
      </c>
      <c r="U18" s="5">
        <f t="shared" si="24"/>
        <v>0.80645161290322576</v>
      </c>
      <c r="V18" s="110">
        <f>W18-T18</f>
        <v>0</v>
      </c>
      <c r="W18" s="84">
        <v>25</v>
      </c>
      <c r="X18" s="5">
        <f t="shared" si="26"/>
        <v>0.80645161290322576</v>
      </c>
      <c r="Y18" s="34">
        <f t="shared" ref="Y18:Y22" si="35">Z18-W18</f>
        <v>0</v>
      </c>
      <c r="Z18" s="84">
        <v>25</v>
      </c>
      <c r="AA18" s="5">
        <f t="shared" si="27"/>
        <v>0.80645161290322576</v>
      </c>
      <c r="AB18" s="133">
        <f t="shared" ref="AB18:AB22" si="36">AC18-Z18</f>
        <v>1</v>
      </c>
      <c r="AC18" s="136">
        <v>26</v>
      </c>
      <c r="AD18" s="135">
        <f t="shared" si="28"/>
        <v>0.83870967741935487</v>
      </c>
      <c r="AE18" s="133">
        <f t="shared" ref="AE18:AE22" si="37">AF18-AC18</f>
        <v>0</v>
      </c>
      <c r="AF18" s="136">
        <v>26</v>
      </c>
      <c r="AG18" s="135">
        <f t="shared" si="29"/>
        <v>0.83870967741935487</v>
      </c>
      <c r="AH18" s="133">
        <f t="shared" si="20"/>
        <v>2</v>
      </c>
      <c r="AI18" s="136">
        <v>28</v>
      </c>
      <c r="AJ18" s="135">
        <f t="shared" si="30"/>
        <v>0.90322580645161288</v>
      </c>
      <c r="AK18" s="166">
        <f t="shared" si="31"/>
        <v>3</v>
      </c>
      <c r="AL18" s="235"/>
      <c r="AM18" s="236"/>
      <c r="AN18" s="237"/>
      <c r="AO18" s="63"/>
      <c r="AQ18" s="66" t="s">
        <v>41</v>
      </c>
    </row>
    <row r="19" spans="2:50" ht="20.25" customHeight="1" x14ac:dyDescent="0.15">
      <c r="B19" s="231"/>
      <c r="C19" s="22"/>
      <c r="D19" s="8"/>
      <c r="E19" s="15" t="s">
        <v>13</v>
      </c>
      <c r="F19" s="31" t="s">
        <v>54</v>
      </c>
      <c r="G19" s="35">
        <v>139</v>
      </c>
      <c r="H19" s="16">
        <v>106</v>
      </c>
      <c r="I19" s="17">
        <f t="shared" si="32"/>
        <v>0.76258992805755399</v>
      </c>
      <c r="J19" s="16">
        <v>116</v>
      </c>
      <c r="K19" s="17">
        <f t="shared" si="21"/>
        <v>0.83453237410071945</v>
      </c>
      <c r="L19" s="16">
        <v>120</v>
      </c>
      <c r="M19" s="17">
        <f t="shared" si="33"/>
        <v>0.86330935251798557</v>
      </c>
      <c r="N19" s="16">
        <v>131</v>
      </c>
      <c r="O19" s="17">
        <f t="shared" si="22"/>
        <v>0.94244604316546765</v>
      </c>
      <c r="P19" s="111">
        <f t="shared" ref="P19:P22" si="38">Q19-N19</f>
        <v>5</v>
      </c>
      <c r="Q19" s="85">
        <v>136</v>
      </c>
      <c r="R19" s="17">
        <f t="shared" si="23"/>
        <v>0.97841726618705038</v>
      </c>
      <c r="S19" s="111">
        <f t="shared" si="34"/>
        <v>0</v>
      </c>
      <c r="T19" s="85">
        <v>136</v>
      </c>
      <c r="U19" s="17">
        <f t="shared" si="24"/>
        <v>0.97841726618705038</v>
      </c>
      <c r="V19" s="111">
        <f t="shared" si="25"/>
        <v>0</v>
      </c>
      <c r="W19" s="85">
        <v>136</v>
      </c>
      <c r="X19" s="17">
        <f t="shared" si="26"/>
        <v>0.97841726618705038</v>
      </c>
      <c r="Y19" s="36">
        <f t="shared" si="35"/>
        <v>0</v>
      </c>
      <c r="Z19" s="85">
        <v>136</v>
      </c>
      <c r="AA19" s="17">
        <f>Z19/G19</f>
        <v>0.97841726618705038</v>
      </c>
      <c r="AB19" s="137">
        <f t="shared" si="36"/>
        <v>1</v>
      </c>
      <c r="AC19" s="143">
        <v>137</v>
      </c>
      <c r="AD19" s="139">
        <f t="shared" si="28"/>
        <v>0.98561151079136688</v>
      </c>
      <c r="AE19" s="137">
        <f t="shared" si="37"/>
        <v>0</v>
      </c>
      <c r="AF19" s="143">
        <v>137</v>
      </c>
      <c r="AG19" s="139">
        <f t="shared" si="29"/>
        <v>0.98561151079136688</v>
      </c>
      <c r="AH19" s="137">
        <f t="shared" si="20"/>
        <v>2</v>
      </c>
      <c r="AI19" s="143">
        <v>139</v>
      </c>
      <c r="AJ19" s="139">
        <f t="shared" si="30"/>
        <v>1</v>
      </c>
      <c r="AK19" s="196">
        <f t="shared" si="31"/>
        <v>0</v>
      </c>
      <c r="AL19" s="235"/>
      <c r="AM19" s="236"/>
      <c r="AN19" s="237"/>
      <c r="AO19" s="63"/>
      <c r="AQ19" s="66" t="s">
        <v>42</v>
      </c>
    </row>
    <row r="20" spans="2:50" ht="20.25" customHeight="1" x14ac:dyDescent="0.15">
      <c r="B20" s="231"/>
      <c r="C20" s="22"/>
      <c r="D20" s="10"/>
      <c r="E20" s="9" t="s">
        <v>14</v>
      </c>
      <c r="F20" s="30" t="s">
        <v>54</v>
      </c>
      <c r="G20" s="33">
        <v>227</v>
      </c>
      <c r="H20" s="4">
        <v>179</v>
      </c>
      <c r="I20" s="5">
        <f t="shared" si="32"/>
        <v>0.78854625550660795</v>
      </c>
      <c r="J20" s="4">
        <v>197</v>
      </c>
      <c r="K20" s="5">
        <f t="shared" si="21"/>
        <v>0.86784140969162993</v>
      </c>
      <c r="L20" s="4">
        <v>198</v>
      </c>
      <c r="M20" s="5">
        <f t="shared" si="33"/>
        <v>0.8722466960352423</v>
      </c>
      <c r="N20" s="4">
        <v>205</v>
      </c>
      <c r="O20" s="5">
        <f t="shared" si="22"/>
        <v>0.90308370044052866</v>
      </c>
      <c r="P20" s="110">
        <f t="shared" si="38"/>
        <v>9</v>
      </c>
      <c r="Q20" s="84">
        <v>214</v>
      </c>
      <c r="R20" s="5">
        <f t="shared" si="23"/>
        <v>0.94273127753303965</v>
      </c>
      <c r="S20" s="110">
        <f t="shared" si="34"/>
        <v>3</v>
      </c>
      <c r="T20" s="84">
        <v>217</v>
      </c>
      <c r="U20" s="5">
        <f t="shared" si="24"/>
        <v>0.95594713656387664</v>
      </c>
      <c r="V20" s="110">
        <f t="shared" si="25"/>
        <v>0</v>
      </c>
      <c r="W20" s="84">
        <v>217</v>
      </c>
      <c r="X20" s="5">
        <f t="shared" si="26"/>
        <v>0.95594713656387664</v>
      </c>
      <c r="Y20" s="34">
        <f t="shared" si="35"/>
        <v>3</v>
      </c>
      <c r="Z20" s="84">
        <v>220</v>
      </c>
      <c r="AA20" s="5">
        <f>Z20/G20</f>
        <v>0.96916299559471364</v>
      </c>
      <c r="AB20" s="133">
        <f t="shared" si="36"/>
        <v>0</v>
      </c>
      <c r="AC20" s="136">
        <v>220</v>
      </c>
      <c r="AD20" s="135">
        <f t="shared" si="28"/>
        <v>0.96916299559471364</v>
      </c>
      <c r="AE20" s="133">
        <f t="shared" si="37"/>
        <v>1</v>
      </c>
      <c r="AF20" s="136">
        <v>221</v>
      </c>
      <c r="AG20" s="135">
        <f t="shared" si="29"/>
        <v>0.97356828193832601</v>
      </c>
      <c r="AH20" s="133">
        <f t="shared" si="20"/>
        <v>0</v>
      </c>
      <c r="AI20" s="136">
        <v>221</v>
      </c>
      <c r="AJ20" s="135">
        <f t="shared" si="30"/>
        <v>0.97356828193832601</v>
      </c>
      <c r="AK20" s="166">
        <f t="shared" si="31"/>
        <v>6</v>
      </c>
      <c r="AL20" s="235"/>
      <c r="AM20" s="236"/>
      <c r="AN20" s="237"/>
      <c r="AO20" s="63"/>
      <c r="AQ20" s="66" t="s">
        <v>43</v>
      </c>
    </row>
    <row r="21" spans="2:50" ht="20.25" customHeight="1" x14ac:dyDescent="0.15">
      <c r="B21" s="231"/>
      <c r="C21" s="22"/>
      <c r="D21" s="9" t="s">
        <v>15</v>
      </c>
      <c r="E21" s="7"/>
      <c r="F21" s="30" t="s">
        <v>54</v>
      </c>
      <c r="G21" s="33">
        <v>167</v>
      </c>
      <c r="H21" s="4">
        <v>167</v>
      </c>
      <c r="I21" s="5">
        <f t="shared" si="32"/>
        <v>1</v>
      </c>
      <c r="J21" s="4">
        <v>167</v>
      </c>
      <c r="K21" s="5">
        <f t="shared" si="21"/>
        <v>1</v>
      </c>
      <c r="L21" s="4">
        <v>167</v>
      </c>
      <c r="M21" s="5">
        <f t="shared" si="33"/>
        <v>1</v>
      </c>
      <c r="N21" s="4">
        <v>167</v>
      </c>
      <c r="O21" s="5">
        <f t="shared" si="22"/>
        <v>1</v>
      </c>
      <c r="P21" s="110">
        <f t="shared" si="38"/>
        <v>0</v>
      </c>
      <c r="Q21" s="4">
        <v>167</v>
      </c>
      <c r="R21" s="5">
        <f t="shared" si="23"/>
        <v>1</v>
      </c>
      <c r="S21" s="110">
        <f t="shared" si="34"/>
        <v>0</v>
      </c>
      <c r="T21" s="4">
        <v>167</v>
      </c>
      <c r="U21" s="5">
        <f t="shared" si="24"/>
        <v>1</v>
      </c>
      <c r="V21" s="110">
        <f t="shared" si="25"/>
        <v>0</v>
      </c>
      <c r="W21" s="4">
        <v>167</v>
      </c>
      <c r="X21" s="5">
        <f t="shared" si="26"/>
        <v>1</v>
      </c>
      <c r="Y21" s="34">
        <f t="shared" si="35"/>
        <v>0</v>
      </c>
      <c r="Z21" s="4">
        <v>167</v>
      </c>
      <c r="AA21" s="5">
        <f>Z21/G21</f>
        <v>1</v>
      </c>
      <c r="AB21" s="133">
        <f t="shared" si="36"/>
        <v>0</v>
      </c>
      <c r="AC21" s="134">
        <v>167</v>
      </c>
      <c r="AD21" s="135">
        <f t="shared" si="28"/>
        <v>1</v>
      </c>
      <c r="AE21" s="133">
        <f t="shared" si="37"/>
        <v>0</v>
      </c>
      <c r="AF21" s="134">
        <v>167</v>
      </c>
      <c r="AG21" s="135">
        <f t="shared" si="29"/>
        <v>1</v>
      </c>
      <c r="AH21" s="133">
        <f t="shared" si="20"/>
        <v>0</v>
      </c>
      <c r="AI21" s="134">
        <v>167</v>
      </c>
      <c r="AJ21" s="135">
        <f t="shared" si="30"/>
        <v>1</v>
      </c>
      <c r="AK21" s="166">
        <f t="shared" si="31"/>
        <v>0</v>
      </c>
      <c r="AL21" s="235"/>
      <c r="AM21" s="236"/>
      <c r="AN21" s="237"/>
      <c r="AO21" s="63"/>
    </row>
    <row r="22" spans="2:50" ht="20.25" customHeight="1" x14ac:dyDescent="0.15">
      <c r="B22" s="232"/>
      <c r="C22" s="22"/>
      <c r="D22" s="6" t="s">
        <v>16</v>
      </c>
      <c r="E22" s="38"/>
      <c r="F22" s="39" t="s">
        <v>54</v>
      </c>
      <c r="G22" s="40">
        <v>128</v>
      </c>
      <c r="H22" s="41">
        <v>115</v>
      </c>
      <c r="I22" s="37">
        <f>H22/G22</f>
        <v>0.8984375</v>
      </c>
      <c r="J22" s="41">
        <v>128</v>
      </c>
      <c r="K22" s="37">
        <f t="shared" si="21"/>
        <v>1</v>
      </c>
      <c r="L22" s="41">
        <v>128</v>
      </c>
      <c r="M22" s="5">
        <f t="shared" si="33"/>
        <v>1</v>
      </c>
      <c r="N22" s="41">
        <v>128</v>
      </c>
      <c r="O22" s="42">
        <f t="shared" si="22"/>
        <v>1</v>
      </c>
      <c r="P22" s="110">
        <f t="shared" si="38"/>
        <v>0</v>
      </c>
      <c r="Q22" s="41">
        <v>128</v>
      </c>
      <c r="R22" s="42">
        <f t="shared" si="23"/>
        <v>1</v>
      </c>
      <c r="S22" s="110">
        <f t="shared" si="34"/>
        <v>0</v>
      </c>
      <c r="T22" s="41">
        <v>128</v>
      </c>
      <c r="U22" s="42">
        <f t="shared" si="24"/>
        <v>1</v>
      </c>
      <c r="V22" s="110">
        <f t="shared" si="25"/>
        <v>0</v>
      </c>
      <c r="W22" s="41">
        <v>128</v>
      </c>
      <c r="X22" s="42">
        <f t="shared" si="26"/>
        <v>1</v>
      </c>
      <c r="Y22" s="43">
        <f t="shared" si="35"/>
        <v>0</v>
      </c>
      <c r="Z22" s="41">
        <v>128</v>
      </c>
      <c r="AA22" s="42">
        <f>Z22/G22</f>
        <v>1</v>
      </c>
      <c r="AB22" s="140">
        <f t="shared" si="36"/>
        <v>0</v>
      </c>
      <c r="AC22" s="141">
        <v>128</v>
      </c>
      <c r="AD22" s="142">
        <f t="shared" si="28"/>
        <v>1</v>
      </c>
      <c r="AE22" s="140">
        <f t="shared" si="37"/>
        <v>0</v>
      </c>
      <c r="AF22" s="141">
        <v>128</v>
      </c>
      <c r="AG22" s="142">
        <f t="shared" si="29"/>
        <v>1</v>
      </c>
      <c r="AH22" s="140">
        <f t="shared" si="20"/>
        <v>0</v>
      </c>
      <c r="AI22" s="141">
        <v>128</v>
      </c>
      <c r="AJ22" s="142">
        <f t="shared" si="30"/>
        <v>1</v>
      </c>
      <c r="AK22" s="166">
        <f t="shared" si="31"/>
        <v>0</v>
      </c>
      <c r="AL22" s="235"/>
      <c r="AM22" s="236"/>
      <c r="AN22" s="237"/>
      <c r="AO22" s="63"/>
      <c r="AQ22" s="66" t="s">
        <v>3</v>
      </c>
    </row>
    <row r="23" spans="2:50" ht="33" customHeight="1" x14ac:dyDescent="0.15">
      <c r="B23" s="217" t="s">
        <v>30</v>
      </c>
      <c r="C23" s="218"/>
      <c r="D23" s="218"/>
      <c r="E23" s="218"/>
      <c r="F23" s="219"/>
      <c r="G23" s="126" t="s">
        <v>53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79"/>
      <c r="AM23" s="79"/>
      <c r="AN23" s="80"/>
      <c r="AO23" s="63"/>
      <c r="AQ23" s="46"/>
      <c r="AR23" s="47" t="s">
        <v>31</v>
      </c>
      <c r="AS23" s="47" t="s">
        <v>32</v>
      </c>
      <c r="AT23" s="47" t="s">
        <v>33</v>
      </c>
      <c r="AU23" s="48" t="s">
        <v>0</v>
      </c>
    </row>
    <row r="24" spans="2:50" ht="20.25" customHeight="1" x14ac:dyDescent="0.15">
      <c r="B24" s="230"/>
      <c r="C24" s="233" t="s">
        <v>9</v>
      </c>
      <c r="D24" s="234"/>
      <c r="E24" s="234"/>
      <c r="F24" s="83" t="s">
        <v>10</v>
      </c>
      <c r="G24" s="162">
        <v>389</v>
      </c>
      <c r="H24" s="170"/>
      <c r="I24" s="171"/>
      <c r="J24" s="172"/>
      <c r="K24" s="173"/>
      <c r="L24" s="163">
        <v>223</v>
      </c>
      <c r="M24" s="164">
        <f>L24/G24</f>
        <v>0.57326478149100257</v>
      </c>
      <c r="N24" s="163">
        <v>289</v>
      </c>
      <c r="O24" s="164">
        <f>N24/G24</f>
        <v>0.74293059125964012</v>
      </c>
      <c r="P24" s="165">
        <f>Q24-N24</f>
        <v>37</v>
      </c>
      <c r="Q24" s="163">
        <v>326</v>
      </c>
      <c r="R24" s="164">
        <f>Q24/G24</f>
        <v>0.83804627249357322</v>
      </c>
      <c r="S24" s="165">
        <f>T24-Q24</f>
        <v>25</v>
      </c>
      <c r="T24" s="163">
        <v>351</v>
      </c>
      <c r="U24" s="164">
        <f>T24/G24</f>
        <v>0.90231362467866327</v>
      </c>
      <c r="V24" s="165">
        <f>W24-T24</f>
        <v>6</v>
      </c>
      <c r="W24" s="163">
        <v>357</v>
      </c>
      <c r="X24" s="164">
        <f>W24/G24</f>
        <v>0.9177377892030848</v>
      </c>
      <c r="Y24" s="166">
        <f>Z24-W24</f>
        <v>3</v>
      </c>
      <c r="Z24" s="163">
        <v>360</v>
      </c>
      <c r="AA24" s="164">
        <f>Z24/G24</f>
        <v>0.92544987146529567</v>
      </c>
      <c r="AB24" s="167">
        <f>AC24-Z24</f>
        <v>5</v>
      </c>
      <c r="AC24" s="168">
        <v>365</v>
      </c>
      <c r="AD24" s="169">
        <f>AC24/$G24</f>
        <v>0.93830334190231357</v>
      </c>
      <c r="AE24" s="167">
        <f>AF24-AC24</f>
        <v>0</v>
      </c>
      <c r="AF24" s="168">
        <v>365</v>
      </c>
      <c r="AG24" s="169">
        <f>AF24/$G24</f>
        <v>0.93830334190231357</v>
      </c>
      <c r="AH24" s="167">
        <f t="shared" ref="AH24:AH30" si="39">AI24-AF24</f>
        <v>0</v>
      </c>
      <c r="AI24" s="168">
        <v>365</v>
      </c>
      <c r="AJ24" s="169">
        <f>AI24/$G24</f>
        <v>0.93830334190231357</v>
      </c>
      <c r="AK24" s="166">
        <f>$G24-AI24</f>
        <v>24</v>
      </c>
      <c r="AL24" s="235"/>
      <c r="AM24" s="236"/>
      <c r="AN24" s="237"/>
      <c r="AO24" s="63"/>
      <c r="AQ24" s="49" t="s">
        <v>34</v>
      </c>
      <c r="AR24" s="44">
        <v>265</v>
      </c>
      <c r="AS24" s="44">
        <v>2</v>
      </c>
      <c r="AT24" s="51">
        <v>14</v>
      </c>
      <c r="AU24" s="45">
        <f>SUM(AR24:AT24)</f>
        <v>281</v>
      </c>
      <c r="AW24" s="18">
        <v>389</v>
      </c>
      <c r="AX24" s="66" t="s">
        <v>21</v>
      </c>
    </row>
    <row r="25" spans="2:50" ht="20.25" customHeight="1" x14ac:dyDescent="0.15">
      <c r="B25" s="231"/>
      <c r="C25" s="22"/>
      <c r="D25" s="6" t="s">
        <v>11</v>
      </c>
      <c r="E25" s="7"/>
      <c r="F25" s="30" t="s">
        <v>54</v>
      </c>
      <c r="G25" s="70">
        <f>SUM(G26:G28)</f>
        <v>320</v>
      </c>
      <c r="H25" s="53"/>
      <c r="I25" s="52"/>
      <c r="J25" s="59"/>
      <c r="K25" s="60"/>
      <c r="L25" s="4">
        <f>SUM(L26:L28)</f>
        <v>171</v>
      </c>
      <c r="M25" s="5">
        <f>L25/G25</f>
        <v>0.53437500000000004</v>
      </c>
      <c r="N25" s="4">
        <f>SUM(N26:N28)</f>
        <v>232</v>
      </c>
      <c r="O25" s="5">
        <f>N25/G25</f>
        <v>0.72499999999999998</v>
      </c>
      <c r="P25" s="110">
        <f>Q25-N25</f>
        <v>31</v>
      </c>
      <c r="Q25" s="4">
        <f>SUM(Q26:Q28)</f>
        <v>263</v>
      </c>
      <c r="R25" s="5">
        <f t="shared" ref="R25:R30" si="40">Q25/G25</f>
        <v>0.82187500000000002</v>
      </c>
      <c r="S25" s="110">
        <f>T25-Q25</f>
        <v>20</v>
      </c>
      <c r="T25" s="4">
        <f>SUM(T26:T28)</f>
        <v>283</v>
      </c>
      <c r="U25" s="5">
        <f t="shared" ref="U25:U30" si="41">T25/G25</f>
        <v>0.88437500000000002</v>
      </c>
      <c r="V25" s="110">
        <f t="shared" ref="V25:V30" si="42">W25-T25</f>
        <v>5</v>
      </c>
      <c r="W25" s="4">
        <f>SUM(W26:W28)</f>
        <v>288</v>
      </c>
      <c r="X25" s="5">
        <f t="shared" ref="X25:X30" si="43">W25/G25</f>
        <v>0.9</v>
      </c>
      <c r="Y25" s="34">
        <f>Z25-W25</f>
        <v>3</v>
      </c>
      <c r="Z25" s="4">
        <f>SUM(Z26:Z28)</f>
        <v>291</v>
      </c>
      <c r="AA25" s="5">
        <f t="shared" ref="AA25:AA26" si="44">Z25/G25</f>
        <v>0.90937500000000004</v>
      </c>
      <c r="AB25" s="133">
        <f>AC25-Z25</f>
        <v>5</v>
      </c>
      <c r="AC25" s="134">
        <f>SUM(AC26:AC28)</f>
        <v>296</v>
      </c>
      <c r="AD25" s="135">
        <f t="shared" ref="AD25:AD30" si="45">AC25/$G25</f>
        <v>0.92500000000000004</v>
      </c>
      <c r="AE25" s="133">
        <f>AF25-AC25</f>
        <v>2</v>
      </c>
      <c r="AF25" s="134">
        <f>SUM(AF26:AF28)</f>
        <v>298</v>
      </c>
      <c r="AG25" s="135">
        <f t="shared" ref="AG25:AG30" si="46">AF25/$G25</f>
        <v>0.93125000000000002</v>
      </c>
      <c r="AH25" s="133">
        <f t="shared" si="39"/>
        <v>2</v>
      </c>
      <c r="AI25" s="134">
        <f>SUM(AI26:AI28)</f>
        <v>300</v>
      </c>
      <c r="AJ25" s="135">
        <f t="shared" ref="AJ25:AJ30" si="47">AI25/$G25</f>
        <v>0.9375</v>
      </c>
      <c r="AK25" s="166">
        <f t="shared" ref="AK25:AK30" si="48">$G25-AI25</f>
        <v>20</v>
      </c>
      <c r="AL25" s="235"/>
      <c r="AM25" s="236"/>
      <c r="AN25" s="237"/>
      <c r="AO25" s="63"/>
      <c r="AQ25" s="1"/>
      <c r="AR25" s="1" t="s">
        <v>35</v>
      </c>
      <c r="AS25" s="1"/>
      <c r="AT25" s="1"/>
      <c r="AU25" s="1"/>
      <c r="AW25" s="19">
        <f>SUM(AW26:AW28)</f>
        <v>339</v>
      </c>
    </row>
    <row r="26" spans="2:50" ht="20.25" customHeight="1" x14ac:dyDescent="0.15">
      <c r="B26" s="231"/>
      <c r="C26" s="22"/>
      <c r="D26" s="8"/>
      <c r="E26" s="9" t="s">
        <v>12</v>
      </c>
      <c r="F26" s="30" t="s">
        <v>54</v>
      </c>
      <c r="G26" s="70">
        <v>13</v>
      </c>
      <c r="H26" s="53"/>
      <c r="I26" s="52"/>
      <c r="J26" s="4">
        <v>6</v>
      </c>
      <c r="K26" s="5">
        <f t="shared" ref="K26" si="49">J26/G26</f>
        <v>0.46153846153846156</v>
      </c>
      <c r="L26" s="4">
        <v>10</v>
      </c>
      <c r="M26" s="5">
        <f t="shared" ref="M26:M30" si="50">L26/G26</f>
        <v>0.76923076923076927</v>
      </c>
      <c r="N26" s="4">
        <v>12</v>
      </c>
      <c r="O26" s="5">
        <f t="shared" ref="O26:O27" si="51">N26/G26</f>
        <v>0.92307692307692313</v>
      </c>
      <c r="P26" s="110">
        <f>Q26-N26</f>
        <v>0</v>
      </c>
      <c r="Q26" s="4">
        <v>12</v>
      </c>
      <c r="R26" s="5">
        <f t="shared" si="40"/>
        <v>0.92307692307692313</v>
      </c>
      <c r="S26" s="110">
        <f t="shared" ref="S26:S30" si="52">T26-Q26</f>
        <v>1</v>
      </c>
      <c r="T26" s="4">
        <v>13</v>
      </c>
      <c r="U26" s="5">
        <f t="shared" si="41"/>
        <v>1</v>
      </c>
      <c r="V26" s="110">
        <f>W26-T26</f>
        <v>0</v>
      </c>
      <c r="W26" s="4">
        <v>13</v>
      </c>
      <c r="X26" s="5">
        <f t="shared" si="43"/>
        <v>1</v>
      </c>
      <c r="Y26" s="34">
        <f t="shared" ref="Y26:Y30" si="53">Z26-W26</f>
        <v>0</v>
      </c>
      <c r="Z26" s="4">
        <v>13</v>
      </c>
      <c r="AA26" s="5">
        <f t="shared" si="44"/>
        <v>1</v>
      </c>
      <c r="AB26" s="133">
        <f t="shared" ref="AB26:AB30" si="54">AC26-Z26</f>
        <v>0</v>
      </c>
      <c r="AC26" s="134">
        <v>13</v>
      </c>
      <c r="AD26" s="135">
        <f t="shared" si="45"/>
        <v>1</v>
      </c>
      <c r="AE26" s="133">
        <f t="shared" ref="AE26:AE30" si="55">AF26-AC26</f>
        <v>0</v>
      </c>
      <c r="AF26" s="134">
        <v>13</v>
      </c>
      <c r="AG26" s="135">
        <f t="shared" si="46"/>
        <v>1</v>
      </c>
      <c r="AH26" s="133">
        <f t="shared" si="39"/>
        <v>0</v>
      </c>
      <c r="AI26" s="134">
        <v>13</v>
      </c>
      <c r="AJ26" s="135">
        <f t="shared" si="47"/>
        <v>1</v>
      </c>
      <c r="AK26" s="166">
        <f t="shared" si="48"/>
        <v>0</v>
      </c>
      <c r="AL26" s="235"/>
      <c r="AM26" s="236"/>
      <c r="AN26" s="237"/>
      <c r="AO26" s="63"/>
      <c r="AQ26" s="66" t="s">
        <v>44</v>
      </c>
      <c r="AW26" s="19">
        <v>13</v>
      </c>
      <c r="AX26" s="66" t="s">
        <v>23</v>
      </c>
    </row>
    <row r="27" spans="2:50" ht="20.25" customHeight="1" x14ac:dyDescent="0.15">
      <c r="B27" s="231"/>
      <c r="C27" s="22"/>
      <c r="D27" s="8"/>
      <c r="E27" s="15" t="s">
        <v>13</v>
      </c>
      <c r="F27" s="31" t="s">
        <v>54</v>
      </c>
      <c r="G27" s="71">
        <v>139</v>
      </c>
      <c r="H27" s="54"/>
      <c r="I27" s="55"/>
      <c r="J27" s="16">
        <v>42</v>
      </c>
      <c r="K27" s="17">
        <f>J27/G27</f>
        <v>0.30215827338129497</v>
      </c>
      <c r="L27" s="16">
        <v>62</v>
      </c>
      <c r="M27" s="17">
        <f t="shared" si="50"/>
        <v>0.4460431654676259</v>
      </c>
      <c r="N27" s="16">
        <v>101</v>
      </c>
      <c r="O27" s="17">
        <f t="shared" si="51"/>
        <v>0.72661870503597126</v>
      </c>
      <c r="P27" s="111">
        <f t="shared" ref="P27:P30" si="56">Q27-N27</f>
        <v>25</v>
      </c>
      <c r="Q27" s="85">
        <v>126</v>
      </c>
      <c r="R27" s="17">
        <f t="shared" si="40"/>
        <v>0.90647482014388492</v>
      </c>
      <c r="S27" s="111">
        <f t="shared" si="52"/>
        <v>4</v>
      </c>
      <c r="T27" s="85">
        <v>130</v>
      </c>
      <c r="U27" s="17">
        <f t="shared" si="41"/>
        <v>0.93525179856115104</v>
      </c>
      <c r="V27" s="111">
        <f t="shared" si="42"/>
        <v>2</v>
      </c>
      <c r="W27" s="85">
        <v>132</v>
      </c>
      <c r="X27" s="17">
        <f t="shared" si="43"/>
        <v>0.94964028776978415</v>
      </c>
      <c r="Y27" s="36">
        <f t="shared" si="53"/>
        <v>1</v>
      </c>
      <c r="Z27" s="85">
        <v>133</v>
      </c>
      <c r="AA27" s="17">
        <f>Z27/G27</f>
        <v>0.95683453237410077</v>
      </c>
      <c r="AB27" s="137">
        <f t="shared" si="54"/>
        <v>0</v>
      </c>
      <c r="AC27" s="143">
        <v>133</v>
      </c>
      <c r="AD27" s="139">
        <f t="shared" si="45"/>
        <v>0.95683453237410077</v>
      </c>
      <c r="AE27" s="137">
        <f t="shared" si="55"/>
        <v>2</v>
      </c>
      <c r="AF27" s="143">
        <v>135</v>
      </c>
      <c r="AG27" s="139">
        <f t="shared" si="46"/>
        <v>0.97122302158273377</v>
      </c>
      <c r="AH27" s="137">
        <f t="shared" si="39"/>
        <v>2</v>
      </c>
      <c r="AI27" s="143">
        <v>137</v>
      </c>
      <c r="AJ27" s="139">
        <f t="shared" si="47"/>
        <v>0.98561151079136688</v>
      </c>
      <c r="AK27" s="196">
        <f t="shared" si="48"/>
        <v>2</v>
      </c>
      <c r="AL27" s="235"/>
      <c r="AM27" s="236"/>
      <c r="AN27" s="237"/>
      <c r="AO27" s="63"/>
      <c r="AQ27" s="66" t="s">
        <v>45</v>
      </c>
      <c r="AW27" s="20">
        <v>140</v>
      </c>
      <c r="AX27" s="66" t="s">
        <v>22</v>
      </c>
    </row>
    <row r="28" spans="2:50" ht="20.25" customHeight="1" x14ac:dyDescent="0.15">
      <c r="B28" s="231"/>
      <c r="C28" s="22"/>
      <c r="D28" s="10"/>
      <c r="E28" s="9" t="s">
        <v>14</v>
      </c>
      <c r="F28" s="30" t="s">
        <v>54</v>
      </c>
      <c r="G28" s="70">
        <v>168</v>
      </c>
      <c r="H28" s="53"/>
      <c r="I28" s="52"/>
      <c r="J28" s="53"/>
      <c r="K28" s="58"/>
      <c r="L28" s="4">
        <v>99</v>
      </c>
      <c r="M28" s="5">
        <f t="shared" si="50"/>
        <v>0.5892857142857143</v>
      </c>
      <c r="N28" s="4">
        <v>119</v>
      </c>
      <c r="O28" s="5">
        <f>N28/G28</f>
        <v>0.70833333333333337</v>
      </c>
      <c r="P28" s="110">
        <f t="shared" si="56"/>
        <v>6</v>
      </c>
      <c r="Q28" s="84">
        <v>125</v>
      </c>
      <c r="R28" s="5">
        <f t="shared" si="40"/>
        <v>0.74404761904761907</v>
      </c>
      <c r="S28" s="110">
        <f t="shared" si="52"/>
        <v>15</v>
      </c>
      <c r="T28" s="84">
        <v>140</v>
      </c>
      <c r="U28" s="5">
        <f t="shared" si="41"/>
        <v>0.83333333333333337</v>
      </c>
      <c r="V28" s="110">
        <f t="shared" si="42"/>
        <v>3</v>
      </c>
      <c r="W28" s="84">
        <v>143</v>
      </c>
      <c r="X28" s="5">
        <f t="shared" si="43"/>
        <v>0.85119047619047616</v>
      </c>
      <c r="Y28" s="34">
        <f t="shared" si="53"/>
        <v>2</v>
      </c>
      <c r="Z28" s="84">
        <v>145</v>
      </c>
      <c r="AA28" s="5">
        <f>Z28/G28</f>
        <v>0.86309523809523814</v>
      </c>
      <c r="AB28" s="133">
        <f t="shared" si="54"/>
        <v>5</v>
      </c>
      <c r="AC28" s="136">
        <v>150</v>
      </c>
      <c r="AD28" s="135">
        <f t="shared" si="45"/>
        <v>0.8928571428571429</v>
      </c>
      <c r="AE28" s="133">
        <f t="shared" si="55"/>
        <v>0</v>
      </c>
      <c r="AF28" s="136">
        <v>150</v>
      </c>
      <c r="AG28" s="135">
        <f t="shared" si="46"/>
        <v>0.8928571428571429</v>
      </c>
      <c r="AH28" s="133">
        <f t="shared" si="39"/>
        <v>0</v>
      </c>
      <c r="AI28" s="136">
        <v>150</v>
      </c>
      <c r="AJ28" s="135">
        <f t="shared" si="47"/>
        <v>0.8928571428571429</v>
      </c>
      <c r="AK28" s="166">
        <f t="shared" si="48"/>
        <v>18</v>
      </c>
      <c r="AL28" s="235"/>
      <c r="AM28" s="236"/>
      <c r="AN28" s="237"/>
      <c r="AO28" s="63"/>
      <c r="AQ28" s="66" t="s">
        <v>46</v>
      </c>
      <c r="AW28" s="19">
        <v>186</v>
      </c>
      <c r="AX28" s="66" t="s">
        <v>24</v>
      </c>
    </row>
    <row r="29" spans="2:50" ht="20.25" customHeight="1" x14ac:dyDescent="0.15">
      <c r="B29" s="231"/>
      <c r="C29" s="22"/>
      <c r="D29" s="9" t="s">
        <v>15</v>
      </c>
      <c r="E29" s="7"/>
      <c r="F29" s="30" t="s">
        <v>54</v>
      </c>
      <c r="G29" s="70">
        <v>119</v>
      </c>
      <c r="H29" s="53"/>
      <c r="I29" s="52"/>
      <c r="J29" s="53"/>
      <c r="K29" s="58"/>
      <c r="L29" s="62">
        <v>119</v>
      </c>
      <c r="M29" s="5">
        <f t="shared" si="50"/>
        <v>1</v>
      </c>
      <c r="N29" s="62">
        <v>119</v>
      </c>
      <c r="O29" s="5">
        <f>N29/G29</f>
        <v>1</v>
      </c>
      <c r="P29" s="110">
        <f t="shared" si="56"/>
        <v>0</v>
      </c>
      <c r="Q29" s="62">
        <v>119</v>
      </c>
      <c r="R29" s="5">
        <f t="shared" si="40"/>
        <v>1</v>
      </c>
      <c r="S29" s="110">
        <f t="shared" si="52"/>
        <v>0</v>
      </c>
      <c r="T29" s="62">
        <v>119</v>
      </c>
      <c r="U29" s="5">
        <f t="shared" si="41"/>
        <v>1</v>
      </c>
      <c r="V29" s="110">
        <f t="shared" si="42"/>
        <v>0</v>
      </c>
      <c r="W29" s="62">
        <v>119</v>
      </c>
      <c r="X29" s="5">
        <f t="shared" si="43"/>
        <v>1</v>
      </c>
      <c r="Y29" s="34">
        <f t="shared" si="53"/>
        <v>0</v>
      </c>
      <c r="Z29" s="62">
        <v>119</v>
      </c>
      <c r="AA29" s="5">
        <f>Z29/G29</f>
        <v>1</v>
      </c>
      <c r="AB29" s="133">
        <f t="shared" si="54"/>
        <v>0</v>
      </c>
      <c r="AC29" s="144">
        <v>119</v>
      </c>
      <c r="AD29" s="135">
        <f t="shared" si="45"/>
        <v>1</v>
      </c>
      <c r="AE29" s="133">
        <f t="shared" si="55"/>
        <v>0</v>
      </c>
      <c r="AF29" s="144">
        <v>119</v>
      </c>
      <c r="AG29" s="135">
        <f t="shared" si="46"/>
        <v>1</v>
      </c>
      <c r="AH29" s="133">
        <f t="shared" si="39"/>
        <v>0</v>
      </c>
      <c r="AI29" s="144">
        <v>119</v>
      </c>
      <c r="AJ29" s="135">
        <f t="shared" si="47"/>
        <v>1</v>
      </c>
      <c r="AK29" s="166">
        <f t="shared" si="48"/>
        <v>0</v>
      </c>
      <c r="AL29" s="235"/>
      <c r="AM29" s="236"/>
      <c r="AN29" s="237"/>
      <c r="AO29" s="63"/>
      <c r="AW29" s="19">
        <v>119</v>
      </c>
      <c r="AX29" s="66" t="s">
        <v>25</v>
      </c>
    </row>
    <row r="30" spans="2:50" ht="20.25" customHeight="1" x14ac:dyDescent="0.15">
      <c r="B30" s="232"/>
      <c r="C30" s="22"/>
      <c r="D30" s="6" t="s">
        <v>16</v>
      </c>
      <c r="E30" s="38"/>
      <c r="F30" s="39" t="s">
        <v>54</v>
      </c>
      <c r="G30" s="70">
        <v>192</v>
      </c>
      <c r="H30" s="56"/>
      <c r="I30" s="57"/>
      <c r="J30" s="53"/>
      <c r="K30" s="58"/>
      <c r="L30" s="62">
        <v>180</v>
      </c>
      <c r="M30" s="5">
        <f t="shared" si="50"/>
        <v>0.9375</v>
      </c>
      <c r="N30" s="62">
        <v>192</v>
      </c>
      <c r="O30" s="42">
        <f>N30/G30</f>
        <v>1</v>
      </c>
      <c r="P30" s="110">
        <f t="shared" si="56"/>
        <v>0</v>
      </c>
      <c r="Q30" s="62">
        <v>192</v>
      </c>
      <c r="R30" s="42">
        <f t="shared" si="40"/>
        <v>1</v>
      </c>
      <c r="S30" s="110">
        <f t="shared" si="52"/>
        <v>0</v>
      </c>
      <c r="T30" s="62">
        <v>192</v>
      </c>
      <c r="U30" s="42">
        <f t="shared" si="41"/>
        <v>1</v>
      </c>
      <c r="V30" s="110">
        <f t="shared" si="42"/>
        <v>0</v>
      </c>
      <c r="W30" s="62">
        <v>192</v>
      </c>
      <c r="X30" s="42">
        <f t="shared" si="43"/>
        <v>1</v>
      </c>
      <c r="Y30" s="43">
        <f t="shared" si="53"/>
        <v>0</v>
      </c>
      <c r="Z30" s="62">
        <v>192</v>
      </c>
      <c r="AA30" s="42">
        <f>Z30/G30</f>
        <v>1</v>
      </c>
      <c r="AB30" s="140">
        <f t="shared" si="54"/>
        <v>0</v>
      </c>
      <c r="AC30" s="144">
        <v>192</v>
      </c>
      <c r="AD30" s="142">
        <f t="shared" si="45"/>
        <v>1</v>
      </c>
      <c r="AE30" s="140">
        <f t="shared" si="55"/>
        <v>0</v>
      </c>
      <c r="AF30" s="144">
        <v>192</v>
      </c>
      <c r="AG30" s="142">
        <f t="shared" si="46"/>
        <v>1</v>
      </c>
      <c r="AH30" s="140">
        <f t="shared" si="39"/>
        <v>0</v>
      </c>
      <c r="AI30" s="144">
        <v>192</v>
      </c>
      <c r="AJ30" s="142">
        <f t="shared" si="47"/>
        <v>1</v>
      </c>
      <c r="AK30" s="166">
        <f t="shared" si="48"/>
        <v>0</v>
      </c>
      <c r="AL30" s="235"/>
      <c r="AM30" s="236"/>
      <c r="AN30" s="237"/>
      <c r="AO30" s="63"/>
      <c r="AQ30" s="66" t="s">
        <v>38</v>
      </c>
      <c r="AW30" s="21">
        <v>184</v>
      </c>
      <c r="AX30" s="66" t="s">
        <v>25</v>
      </c>
    </row>
    <row r="31" spans="2:50" ht="33" customHeight="1" x14ac:dyDescent="0.15">
      <c r="B31" s="217" t="s">
        <v>49</v>
      </c>
      <c r="C31" s="218"/>
      <c r="D31" s="218"/>
      <c r="E31" s="218"/>
      <c r="F31" s="219"/>
      <c r="G31" s="126" t="s">
        <v>62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79"/>
      <c r="AM31" s="79"/>
      <c r="AN31" s="80"/>
      <c r="AO31" s="63"/>
      <c r="AQ31" s="46"/>
      <c r="AR31" s="47" t="s">
        <v>31</v>
      </c>
      <c r="AS31" s="47" t="s">
        <v>32</v>
      </c>
      <c r="AT31" s="47" t="s">
        <v>33</v>
      </c>
      <c r="AU31" s="48" t="s">
        <v>0</v>
      </c>
    </row>
    <row r="32" spans="2:50" ht="20.25" customHeight="1" x14ac:dyDescent="0.15">
      <c r="B32" s="230"/>
      <c r="C32" s="233" t="s">
        <v>9</v>
      </c>
      <c r="D32" s="234"/>
      <c r="E32" s="234"/>
      <c r="F32" s="83" t="s">
        <v>10</v>
      </c>
      <c r="G32" s="162">
        <v>457</v>
      </c>
      <c r="H32" s="170"/>
      <c r="I32" s="171"/>
      <c r="J32" s="172"/>
      <c r="K32" s="173"/>
      <c r="L32" s="172"/>
      <c r="M32" s="173"/>
      <c r="N32" s="163">
        <v>314</v>
      </c>
      <c r="O32" s="164">
        <f>N32/G32</f>
        <v>0.68708971553610498</v>
      </c>
      <c r="P32" s="165">
        <f>Q32-N32</f>
        <v>91</v>
      </c>
      <c r="Q32" s="163">
        <v>405</v>
      </c>
      <c r="R32" s="164">
        <f>Q32/G32</f>
        <v>0.88621444201312916</v>
      </c>
      <c r="S32" s="165">
        <f>T32-Q32</f>
        <v>27</v>
      </c>
      <c r="T32" s="163">
        <v>432</v>
      </c>
      <c r="U32" s="164">
        <f>T32/G32</f>
        <v>0.94529540481400443</v>
      </c>
      <c r="V32" s="165">
        <f>W32-T32</f>
        <v>7</v>
      </c>
      <c r="W32" s="163">
        <v>439</v>
      </c>
      <c r="X32" s="164">
        <f>W32/G32</f>
        <v>0.96061269146608319</v>
      </c>
      <c r="Y32" s="166">
        <f>Z32-W32</f>
        <v>7</v>
      </c>
      <c r="Z32" s="163">
        <v>446</v>
      </c>
      <c r="AA32" s="164">
        <f>Z32/G32</f>
        <v>0.97592997811816196</v>
      </c>
      <c r="AB32" s="167">
        <f>AC32-Z32</f>
        <v>0</v>
      </c>
      <c r="AC32" s="168">
        <v>446</v>
      </c>
      <c r="AD32" s="169">
        <f>AC32/$G32</f>
        <v>0.97592997811816196</v>
      </c>
      <c r="AE32" s="167">
        <f>AF32-AC32</f>
        <v>0</v>
      </c>
      <c r="AF32" s="168">
        <v>446</v>
      </c>
      <c r="AG32" s="169">
        <f>AF32/$G32</f>
        <v>0.97592997811816196</v>
      </c>
      <c r="AH32" s="167">
        <f t="shared" ref="AH32:AH38" si="57">AI32-AF32</f>
        <v>0</v>
      </c>
      <c r="AI32" s="168">
        <v>446</v>
      </c>
      <c r="AJ32" s="169">
        <f>AI32/$G32</f>
        <v>0.97592997811816196</v>
      </c>
      <c r="AK32" s="166">
        <f>$G32-AI32</f>
        <v>11</v>
      </c>
      <c r="AL32" s="235"/>
      <c r="AM32" s="236"/>
      <c r="AN32" s="237"/>
      <c r="AO32" s="63"/>
      <c r="AQ32" s="49" t="s">
        <v>34</v>
      </c>
      <c r="AR32" s="44">
        <v>265</v>
      </c>
      <c r="AS32" s="44">
        <v>2</v>
      </c>
      <c r="AT32" s="51">
        <v>14</v>
      </c>
      <c r="AU32" s="45">
        <f>SUM(AR32:AT32)</f>
        <v>281</v>
      </c>
      <c r="AW32" s="18"/>
    </row>
    <row r="33" spans="2:49" ht="20.25" customHeight="1" x14ac:dyDescent="0.15">
      <c r="B33" s="231"/>
      <c r="C33" s="22"/>
      <c r="D33" s="6" t="s">
        <v>11</v>
      </c>
      <c r="E33" s="7"/>
      <c r="F33" s="30" t="s">
        <v>54</v>
      </c>
      <c r="G33" s="70">
        <f>SUM(G34:G36)</f>
        <v>265</v>
      </c>
      <c r="H33" s="53"/>
      <c r="I33" s="52"/>
      <c r="J33" s="59"/>
      <c r="K33" s="60"/>
      <c r="L33" s="59"/>
      <c r="M33" s="60"/>
      <c r="N33" s="4">
        <f>SUM(N34:N36)</f>
        <v>173</v>
      </c>
      <c r="O33" s="5">
        <f>N33/G33</f>
        <v>0.65283018867924525</v>
      </c>
      <c r="P33" s="110">
        <f>Q33-N33</f>
        <v>39</v>
      </c>
      <c r="Q33" s="4">
        <f>SUM(Q34:Q36)</f>
        <v>212</v>
      </c>
      <c r="R33" s="5">
        <f t="shared" ref="R33:R38" si="58">Q33/G33</f>
        <v>0.8</v>
      </c>
      <c r="S33" s="110">
        <f>T33-Q33</f>
        <v>28</v>
      </c>
      <c r="T33" s="4">
        <f>SUM(T34:T36)</f>
        <v>240</v>
      </c>
      <c r="U33" s="5">
        <f t="shared" ref="U33:U38" si="59">T33/G33</f>
        <v>0.90566037735849059</v>
      </c>
      <c r="V33" s="110">
        <f t="shared" ref="V33:V38" si="60">W33-T33</f>
        <v>7</v>
      </c>
      <c r="W33" s="4">
        <f>SUM(W34:W36)</f>
        <v>247</v>
      </c>
      <c r="X33" s="5">
        <f t="shared" ref="X33:X38" si="61">W33/G33</f>
        <v>0.93207547169811322</v>
      </c>
      <c r="Y33" s="34">
        <f>Z33-W33</f>
        <v>7</v>
      </c>
      <c r="Z33" s="4">
        <f>SUM(Z34:Z36)</f>
        <v>254</v>
      </c>
      <c r="AA33" s="5">
        <f t="shared" ref="AA33:AA34" si="62">Z33/G33</f>
        <v>0.95849056603773586</v>
      </c>
      <c r="AB33" s="133">
        <f>AC33-Z33</f>
        <v>0</v>
      </c>
      <c r="AC33" s="134">
        <f>SUM(AC34:AC36)</f>
        <v>254</v>
      </c>
      <c r="AD33" s="135">
        <f t="shared" ref="AD33:AD38" si="63">AC33/$G33</f>
        <v>0.95849056603773586</v>
      </c>
      <c r="AE33" s="133">
        <f>AF33-AC33</f>
        <v>2</v>
      </c>
      <c r="AF33" s="134">
        <f>SUM(AF34:AF36)</f>
        <v>256</v>
      </c>
      <c r="AG33" s="135">
        <f t="shared" ref="AG33:AG38" si="64">AF33/$G33</f>
        <v>0.96603773584905661</v>
      </c>
      <c r="AH33" s="133">
        <f t="shared" si="57"/>
        <v>1</v>
      </c>
      <c r="AI33" s="134">
        <f>SUM(AI34:AI36)</f>
        <v>257</v>
      </c>
      <c r="AJ33" s="135">
        <f t="shared" ref="AJ33:AJ38" si="65">AI33/$G33</f>
        <v>0.96981132075471699</v>
      </c>
      <c r="AK33" s="166">
        <f t="shared" ref="AK33:AK38" si="66">$G33-AI33</f>
        <v>8</v>
      </c>
      <c r="AL33" s="235"/>
      <c r="AM33" s="236"/>
      <c r="AN33" s="237"/>
      <c r="AO33" s="63"/>
      <c r="AQ33" s="1"/>
      <c r="AR33" s="1" t="s">
        <v>35</v>
      </c>
      <c r="AS33" s="1"/>
      <c r="AT33" s="1"/>
      <c r="AU33" s="1"/>
      <c r="AW33" s="19"/>
    </row>
    <row r="34" spans="2:49" ht="20.25" customHeight="1" x14ac:dyDescent="0.15">
      <c r="B34" s="231"/>
      <c r="C34" s="22"/>
      <c r="D34" s="8"/>
      <c r="E34" s="9" t="s">
        <v>12</v>
      </c>
      <c r="F34" s="30" t="s">
        <v>54</v>
      </c>
      <c r="G34" s="70">
        <v>10</v>
      </c>
      <c r="H34" s="53"/>
      <c r="I34" s="52"/>
      <c r="J34" s="59"/>
      <c r="K34" s="60"/>
      <c r="L34" s="59"/>
      <c r="M34" s="60"/>
      <c r="N34" s="4">
        <v>8</v>
      </c>
      <c r="O34" s="5">
        <f t="shared" ref="O34:O35" si="67">N34/G34</f>
        <v>0.8</v>
      </c>
      <c r="P34" s="110">
        <f>Q34-N34</f>
        <v>2</v>
      </c>
      <c r="Q34" s="84">
        <v>10</v>
      </c>
      <c r="R34" s="5">
        <f t="shared" si="58"/>
        <v>1</v>
      </c>
      <c r="S34" s="110">
        <f t="shared" ref="S34:S38" si="68">T34-Q34</f>
        <v>0</v>
      </c>
      <c r="T34" s="84">
        <v>10</v>
      </c>
      <c r="U34" s="5">
        <f t="shared" si="59"/>
        <v>1</v>
      </c>
      <c r="V34" s="110">
        <f>W34-T34</f>
        <v>0</v>
      </c>
      <c r="W34" s="84">
        <v>10</v>
      </c>
      <c r="X34" s="5">
        <f t="shared" si="61"/>
        <v>1</v>
      </c>
      <c r="Y34" s="34">
        <f t="shared" ref="Y34:Y38" si="69">Z34-W34</f>
        <v>0</v>
      </c>
      <c r="Z34" s="84">
        <v>10</v>
      </c>
      <c r="AA34" s="5">
        <f t="shared" si="62"/>
        <v>1</v>
      </c>
      <c r="AB34" s="133">
        <f t="shared" ref="AB34:AB38" si="70">AC34-Z34</f>
        <v>0</v>
      </c>
      <c r="AC34" s="136">
        <v>10</v>
      </c>
      <c r="AD34" s="135">
        <f t="shared" si="63"/>
        <v>1</v>
      </c>
      <c r="AE34" s="133">
        <f t="shared" ref="AE34:AE38" si="71">AF34-AC34</f>
        <v>0</v>
      </c>
      <c r="AF34" s="136">
        <v>10</v>
      </c>
      <c r="AG34" s="135">
        <f t="shared" si="64"/>
        <v>1</v>
      </c>
      <c r="AH34" s="133">
        <f t="shared" si="57"/>
        <v>0</v>
      </c>
      <c r="AI34" s="136">
        <v>10</v>
      </c>
      <c r="AJ34" s="135">
        <f t="shared" si="65"/>
        <v>1</v>
      </c>
      <c r="AK34" s="166">
        <f t="shared" si="66"/>
        <v>0</v>
      </c>
      <c r="AL34" s="235"/>
      <c r="AM34" s="236"/>
      <c r="AN34" s="237"/>
      <c r="AO34" s="63"/>
      <c r="AQ34" s="66" t="s">
        <v>44</v>
      </c>
      <c r="AW34" s="19"/>
    </row>
    <row r="35" spans="2:49" ht="20.25" customHeight="1" x14ac:dyDescent="0.15">
      <c r="B35" s="231"/>
      <c r="C35" s="22"/>
      <c r="D35" s="8"/>
      <c r="E35" s="15" t="s">
        <v>13</v>
      </c>
      <c r="F35" s="31" t="s">
        <v>54</v>
      </c>
      <c r="G35" s="71">
        <v>114</v>
      </c>
      <c r="H35" s="54"/>
      <c r="I35" s="55"/>
      <c r="J35" s="72"/>
      <c r="K35" s="73"/>
      <c r="L35" s="72"/>
      <c r="M35" s="73"/>
      <c r="N35" s="16">
        <v>72</v>
      </c>
      <c r="O35" s="17">
        <f t="shared" si="67"/>
        <v>0.63157894736842102</v>
      </c>
      <c r="P35" s="111">
        <f t="shared" ref="P35:P38" si="72">Q35-N35</f>
        <v>19</v>
      </c>
      <c r="Q35" s="85">
        <v>91</v>
      </c>
      <c r="R35" s="17">
        <f t="shared" si="58"/>
        <v>0.79824561403508776</v>
      </c>
      <c r="S35" s="111">
        <f t="shared" si="68"/>
        <v>12</v>
      </c>
      <c r="T35" s="85">
        <v>103</v>
      </c>
      <c r="U35" s="17">
        <f t="shared" si="59"/>
        <v>0.90350877192982459</v>
      </c>
      <c r="V35" s="111">
        <f t="shared" si="60"/>
        <v>3</v>
      </c>
      <c r="W35" s="85">
        <v>106</v>
      </c>
      <c r="X35" s="17">
        <f t="shared" si="61"/>
        <v>0.92982456140350878</v>
      </c>
      <c r="Y35" s="36">
        <f t="shared" si="69"/>
        <v>3</v>
      </c>
      <c r="Z35" s="85">
        <v>109</v>
      </c>
      <c r="AA35" s="17">
        <f>Z35/G35</f>
        <v>0.95614035087719296</v>
      </c>
      <c r="AB35" s="137">
        <f t="shared" si="70"/>
        <v>0</v>
      </c>
      <c r="AC35" s="143">
        <v>109</v>
      </c>
      <c r="AD35" s="139">
        <f t="shared" si="63"/>
        <v>0.95614035087719296</v>
      </c>
      <c r="AE35" s="137">
        <f t="shared" si="71"/>
        <v>0</v>
      </c>
      <c r="AF35" s="143">
        <v>109</v>
      </c>
      <c r="AG35" s="139">
        <f t="shared" si="64"/>
        <v>0.95614035087719296</v>
      </c>
      <c r="AH35" s="137">
        <f t="shared" si="57"/>
        <v>1</v>
      </c>
      <c r="AI35" s="143">
        <v>110</v>
      </c>
      <c r="AJ35" s="139">
        <f t="shared" si="65"/>
        <v>0.96491228070175439</v>
      </c>
      <c r="AK35" s="196">
        <f t="shared" si="66"/>
        <v>4</v>
      </c>
      <c r="AL35" s="235"/>
      <c r="AM35" s="236"/>
      <c r="AN35" s="237"/>
      <c r="AO35" s="63"/>
      <c r="AQ35" t="s">
        <v>50</v>
      </c>
      <c r="AW35" s="20"/>
    </row>
    <row r="36" spans="2:49" ht="20.25" customHeight="1" x14ac:dyDescent="0.15">
      <c r="B36" s="231"/>
      <c r="C36" s="22"/>
      <c r="D36" s="10"/>
      <c r="E36" s="9" t="s">
        <v>14</v>
      </c>
      <c r="F36" s="30" t="s">
        <v>54</v>
      </c>
      <c r="G36" s="70">
        <v>141</v>
      </c>
      <c r="H36" s="53"/>
      <c r="I36" s="52"/>
      <c r="J36" s="59"/>
      <c r="K36" s="60"/>
      <c r="L36" s="59"/>
      <c r="M36" s="60"/>
      <c r="N36" s="4">
        <v>93</v>
      </c>
      <c r="O36" s="5">
        <f>N36/G36</f>
        <v>0.65957446808510634</v>
      </c>
      <c r="P36" s="110">
        <f t="shared" si="72"/>
        <v>18</v>
      </c>
      <c r="Q36" s="84">
        <v>111</v>
      </c>
      <c r="R36" s="5">
        <f t="shared" si="58"/>
        <v>0.78723404255319152</v>
      </c>
      <c r="S36" s="110">
        <f t="shared" si="68"/>
        <v>16</v>
      </c>
      <c r="T36" s="84">
        <v>127</v>
      </c>
      <c r="U36" s="5">
        <f t="shared" si="59"/>
        <v>0.900709219858156</v>
      </c>
      <c r="V36" s="110">
        <f t="shared" si="60"/>
        <v>4</v>
      </c>
      <c r="W36" s="84">
        <v>131</v>
      </c>
      <c r="X36" s="5">
        <f t="shared" si="61"/>
        <v>0.92907801418439717</v>
      </c>
      <c r="Y36" s="34">
        <f t="shared" si="69"/>
        <v>4</v>
      </c>
      <c r="Z36" s="84">
        <v>135</v>
      </c>
      <c r="AA36" s="5">
        <f>Z36/G36</f>
        <v>0.95744680851063835</v>
      </c>
      <c r="AB36" s="133">
        <f t="shared" si="70"/>
        <v>0</v>
      </c>
      <c r="AC36" s="136">
        <v>135</v>
      </c>
      <c r="AD36" s="135">
        <f t="shared" si="63"/>
        <v>0.95744680851063835</v>
      </c>
      <c r="AE36" s="133">
        <f t="shared" si="71"/>
        <v>2</v>
      </c>
      <c r="AF36" s="136">
        <v>137</v>
      </c>
      <c r="AG36" s="135">
        <f t="shared" si="64"/>
        <v>0.97163120567375882</v>
      </c>
      <c r="AH36" s="133">
        <f t="shared" si="57"/>
        <v>0</v>
      </c>
      <c r="AI36" s="136">
        <v>137</v>
      </c>
      <c r="AJ36" s="135">
        <f t="shared" si="65"/>
        <v>0.97163120567375882</v>
      </c>
      <c r="AK36" s="166">
        <f t="shared" si="66"/>
        <v>4</v>
      </c>
      <c r="AL36" s="235"/>
      <c r="AM36" s="236"/>
      <c r="AN36" s="237"/>
      <c r="AO36" s="63"/>
      <c r="AW36" s="19"/>
    </row>
    <row r="37" spans="2:49" ht="20.25" customHeight="1" x14ac:dyDescent="0.15">
      <c r="B37" s="231"/>
      <c r="C37" s="22"/>
      <c r="D37" s="9" t="s">
        <v>15</v>
      </c>
      <c r="E37" s="7"/>
      <c r="F37" s="30" t="s">
        <v>54</v>
      </c>
      <c r="G37" s="70">
        <v>193</v>
      </c>
      <c r="H37" s="53"/>
      <c r="I37" s="52"/>
      <c r="J37" s="74"/>
      <c r="K37" s="61"/>
      <c r="L37" s="74"/>
      <c r="M37" s="61"/>
      <c r="N37" s="62">
        <v>193</v>
      </c>
      <c r="O37" s="5">
        <f>N37/G37</f>
        <v>1</v>
      </c>
      <c r="P37" s="110">
        <f t="shared" si="72"/>
        <v>0</v>
      </c>
      <c r="Q37" s="86">
        <v>193</v>
      </c>
      <c r="R37" s="5">
        <f t="shared" si="58"/>
        <v>1</v>
      </c>
      <c r="S37" s="110">
        <f t="shared" si="68"/>
        <v>0</v>
      </c>
      <c r="T37" s="86">
        <v>193</v>
      </c>
      <c r="U37" s="5">
        <f t="shared" si="59"/>
        <v>1</v>
      </c>
      <c r="V37" s="110">
        <f t="shared" si="60"/>
        <v>0</v>
      </c>
      <c r="W37" s="86">
        <v>193</v>
      </c>
      <c r="X37" s="5">
        <f t="shared" si="61"/>
        <v>1</v>
      </c>
      <c r="Y37" s="34">
        <f t="shared" si="69"/>
        <v>0</v>
      </c>
      <c r="Z37" s="86">
        <v>193</v>
      </c>
      <c r="AA37" s="5">
        <f>Z37/G37</f>
        <v>1</v>
      </c>
      <c r="AB37" s="133">
        <f t="shared" si="70"/>
        <v>0</v>
      </c>
      <c r="AC37" s="145">
        <v>193</v>
      </c>
      <c r="AD37" s="135">
        <f t="shared" si="63"/>
        <v>1</v>
      </c>
      <c r="AE37" s="133">
        <f t="shared" si="71"/>
        <v>0</v>
      </c>
      <c r="AF37" s="145">
        <v>193</v>
      </c>
      <c r="AG37" s="135">
        <f t="shared" si="64"/>
        <v>1</v>
      </c>
      <c r="AH37" s="133">
        <f t="shared" si="57"/>
        <v>0</v>
      </c>
      <c r="AI37" s="145">
        <v>193</v>
      </c>
      <c r="AJ37" s="135">
        <f t="shared" si="65"/>
        <v>1</v>
      </c>
      <c r="AK37" s="166">
        <f t="shared" si="66"/>
        <v>0</v>
      </c>
      <c r="AL37" s="235"/>
      <c r="AM37" s="236"/>
      <c r="AN37" s="237"/>
      <c r="AO37" s="63"/>
      <c r="AW37" s="19"/>
    </row>
    <row r="38" spans="2:49" ht="20.25" customHeight="1" x14ac:dyDescent="0.15">
      <c r="B38" s="232"/>
      <c r="C38" s="22"/>
      <c r="D38" s="6" t="s">
        <v>16</v>
      </c>
      <c r="E38" s="38"/>
      <c r="F38" s="39" t="s">
        <v>54</v>
      </c>
      <c r="G38" s="70">
        <v>129</v>
      </c>
      <c r="H38" s="56"/>
      <c r="I38" s="57"/>
      <c r="J38" s="75"/>
      <c r="K38" s="76"/>
      <c r="L38" s="75"/>
      <c r="M38" s="76"/>
      <c r="N38" s="62">
        <v>70</v>
      </c>
      <c r="O38" s="42">
        <f>N38/G38</f>
        <v>0.54263565891472865</v>
      </c>
      <c r="P38" s="110">
        <f t="shared" si="72"/>
        <v>59</v>
      </c>
      <c r="Q38" s="86">
        <v>129</v>
      </c>
      <c r="R38" s="42">
        <f t="shared" si="58"/>
        <v>1</v>
      </c>
      <c r="S38" s="110">
        <f t="shared" si="68"/>
        <v>0</v>
      </c>
      <c r="T38" s="86">
        <v>129</v>
      </c>
      <c r="U38" s="42">
        <f t="shared" si="59"/>
        <v>1</v>
      </c>
      <c r="V38" s="110">
        <f t="shared" si="60"/>
        <v>0</v>
      </c>
      <c r="W38" s="86">
        <v>129</v>
      </c>
      <c r="X38" s="42">
        <f t="shared" si="61"/>
        <v>1</v>
      </c>
      <c r="Y38" s="43">
        <f t="shared" si="69"/>
        <v>0</v>
      </c>
      <c r="Z38" s="86">
        <v>129</v>
      </c>
      <c r="AA38" s="42">
        <f>Z38/G38</f>
        <v>1</v>
      </c>
      <c r="AB38" s="140">
        <f t="shared" si="70"/>
        <v>0</v>
      </c>
      <c r="AC38" s="145">
        <v>129</v>
      </c>
      <c r="AD38" s="142">
        <f t="shared" si="63"/>
        <v>1</v>
      </c>
      <c r="AE38" s="140">
        <f t="shared" si="71"/>
        <v>0</v>
      </c>
      <c r="AF38" s="145">
        <v>129</v>
      </c>
      <c r="AG38" s="142">
        <f t="shared" si="64"/>
        <v>1</v>
      </c>
      <c r="AH38" s="140">
        <f t="shared" si="57"/>
        <v>0</v>
      </c>
      <c r="AI38" s="145">
        <v>129</v>
      </c>
      <c r="AJ38" s="142">
        <f t="shared" si="65"/>
        <v>1</v>
      </c>
      <c r="AK38" s="166">
        <f t="shared" si="66"/>
        <v>0</v>
      </c>
      <c r="AL38" s="235"/>
      <c r="AM38" s="236"/>
      <c r="AN38" s="237"/>
      <c r="AO38" s="63"/>
      <c r="AW38" s="21"/>
    </row>
    <row r="39" spans="2:49" ht="33" customHeight="1" x14ac:dyDescent="0.15">
      <c r="B39" s="217" t="s">
        <v>57</v>
      </c>
      <c r="C39" s="218"/>
      <c r="D39" s="218"/>
      <c r="E39" s="218"/>
      <c r="F39" s="219"/>
      <c r="G39" s="126" t="s">
        <v>61</v>
      </c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79"/>
      <c r="AM39" s="79"/>
      <c r="AN39" s="80"/>
      <c r="AO39" s="63"/>
      <c r="AQ39" s="46"/>
      <c r="AR39" s="47" t="s">
        <v>31</v>
      </c>
      <c r="AS39" s="47" t="s">
        <v>32</v>
      </c>
      <c r="AT39" s="47" t="s">
        <v>33</v>
      </c>
      <c r="AU39" s="48" t="s">
        <v>0</v>
      </c>
    </row>
    <row r="40" spans="2:49" ht="20.25" customHeight="1" x14ac:dyDescent="0.15">
      <c r="B40" s="230"/>
      <c r="C40" s="233" t="s">
        <v>9</v>
      </c>
      <c r="D40" s="234"/>
      <c r="E40" s="234"/>
      <c r="F40" s="83" t="s">
        <v>10</v>
      </c>
      <c r="G40" s="162">
        <v>425</v>
      </c>
      <c r="H40" s="170"/>
      <c r="I40" s="171"/>
      <c r="J40" s="172"/>
      <c r="K40" s="173"/>
      <c r="L40" s="172"/>
      <c r="M40" s="173"/>
      <c r="N40" s="172"/>
      <c r="O40" s="173"/>
      <c r="P40" s="165">
        <f>Q40-N40</f>
        <v>280</v>
      </c>
      <c r="Q40" s="163">
        <v>280</v>
      </c>
      <c r="R40" s="164">
        <f>Q40/G40</f>
        <v>0.6588235294117647</v>
      </c>
      <c r="S40" s="165">
        <f>T40-Q40</f>
        <v>69</v>
      </c>
      <c r="T40" s="163">
        <v>349</v>
      </c>
      <c r="U40" s="164">
        <f>T40/G40</f>
        <v>0.82117647058823529</v>
      </c>
      <c r="V40" s="165">
        <f>W40-T40</f>
        <v>14</v>
      </c>
      <c r="W40" s="163">
        <v>363</v>
      </c>
      <c r="X40" s="164">
        <f>W40/G40</f>
        <v>0.85411764705882354</v>
      </c>
      <c r="Y40" s="166">
        <f>Z40-W40</f>
        <v>11</v>
      </c>
      <c r="Z40" s="163">
        <v>374</v>
      </c>
      <c r="AA40" s="164">
        <f>Z40/G40</f>
        <v>0.88</v>
      </c>
      <c r="AB40" s="167">
        <f>AC40-Z40</f>
        <v>5</v>
      </c>
      <c r="AC40" s="168">
        <v>379</v>
      </c>
      <c r="AD40" s="169">
        <f>AC40/$G40</f>
        <v>0.8917647058823529</v>
      </c>
      <c r="AE40" s="167">
        <f>AF40-AC40</f>
        <v>0</v>
      </c>
      <c r="AF40" s="168">
        <v>379</v>
      </c>
      <c r="AG40" s="169">
        <f>AF40/$G40</f>
        <v>0.8917647058823529</v>
      </c>
      <c r="AH40" s="167">
        <f t="shared" ref="AH40:AH46" si="73">AI40-AF40</f>
        <v>0</v>
      </c>
      <c r="AI40" s="168">
        <v>379</v>
      </c>
      <c r="AJ40" s="169">
        <f>AI40/$G40</f>
        <v>0.8917647058823529</v>
      </c>
      <c r="AK40" s="166">
        <f>$G40-AI40</f>
        <v>46</v>
      </c>
      <c r="AL40" s="235"/>
      <c r="AM40" s="236"/>
      <c r="AN40" s="237"/>
      <c r="AO40" s="63"/>
      <c r="AQ40" s="49" t="s">
        <v>34</v>
      </c>
      <c r="AR40" s="44">
        <v>265</v>
      </c>
      <c r="AS40" s="44">
        <v>2</v>
      </c>
      <c r="AT40" s="51">
        <v>14</v>
      </c>
      <c r="AU40" s="45">
        <f>SUM(AR40:AT40)</f>
        <v>281</v>
      </c>
      <c r="AW40" s="18"/>
    </row>
    <row r="41" spans="2:49" ht="20.25" customHeight="1" x14ac:dyDescent="0.15">
      <c r="B41" s="231"/>
      <c r="C41" s="22"/>
      <c r="D41" s="6" t="s">
        <v>11</v>
      </c>
      <c r="E41" s="7"/>
      <c r="F41" s="30" t="s">
        <v>54</v>
      </c>
      <c r="G41" s="70">
        <f>SUM(G42:G44)</f>
        <v>306</v>
      </c>
      <c r="H41" s="90"/>
      <c r="I41" s="94"/>
      <c r="J41" s="88"/>
      <c r="K41" s="89"/>
      <c r="L41" s="88"/>
      <c r="M41" s="89"/>
      <c r="N41" s="88"/>
      <c r="O41" s="89"/>
      <c r="P41" s="110">
        <f>Q41-N41</f>
        <v>189</v>
      </c>
      <c r="Q41" s="4">
        <f>SUM(Q42:Q44)</f>
        <v>189</v>
      </c>
      <c r="R41" s="5">
        <f>Q41/G41</f>
        <v>0.61764705882352944</v>
      </c>
      <c r="S41" s="110">
        <f>T41-Q41</f>
        <v>43</v>
      </c>
      <c r="T41" s="4">
        <f>SUM(T42:T44)</f>
        <v>232</v>
      </c>
      <c r="U41" s="5">
        <f t="shared" ref="U41:U46" si="74">T41/G41</f>
        <v>0.75816993464052285</v>
      </c>
      <c r="V41" s="110">
        <f t="shared" ref="V41:V46" si="75">W41-T41</f>
        <v>12</v>
      </c>
      <c r="W41" s="4">
        <f>SUM(W42:W44)</f>
        <v>244</v>
      </c>
      <c r="X41" s="5">
        <f t="shared" ref="X41:X46" si="76">W41/G41</f>
        <v>0.79738562091503273</v>
      </c>
      <c r="Y41" s="34">
        <f>Z41-W41</f>
        <v>11</v>
      </c>
      <c r="Z41" s="4">
        <f>SUM(Z42:Z44)</f>
        <v>255</v>
      </c>
      <c r="AA41" s="5">
        <f t="shared" ref="AA41:AA42" si="77">Z41/G41</f>
        <v>0.83333333333333337</v>
      </c>
      <c r="AB41" s="133">
        <f>AC41-Z41</f>
        <v>5</v>
      </c>
      <c r="AC41" s="134">
        <f>SUM(AC42:AC44)</f>
        <v>260</v>
      </c>
      <c r="AD41" s="135">
        <f t="shared" ref="AD41:AD46" si="78">AC41/$G41</f>
        <v>0.84967320261437906</v>
      </c>
      <c r="AE41" s="133">
        <f>AF41-AC41</f>
        <v>9</v>
      </c>
      <c r="AF41" s="134">
        <f>SUM(AF42:AF44)</f>
        <v>269</v>
      </c>
      <c r="AG41" s="135">
        <f t="shared" ref="AG41:AG46" si="79">AF41/$G41</f>
        <v>0.87908496732026142</v>
      </c>
      <c r="AH41" s="133">
        <f t="shared" si="73"/>
        <v>6</v>
      </c>
      <c r="AI41" s="134">
        <f>SUM(AI42:AI44)</f>
        <v>275</v>
      </c>
      <c r="AJ41" s="135">
        <f t="shared" ref="AJ41:AJ46" si="80">AI41/$G41</f>
        <v>0.89869281045751637</v>
      </c>
      <c r="AK41" s="166">
        <f t="shared" ref="AK41:AK46" si="81">$G41-AI41</f>
        <v>31</v>
      </c>
      <c r="AL41" s="235"/>
      <c r="AM41" s="236"/>
      <c r="AN41" s="237"/>
      <c r="AO41" s="63"/>
      <c r="AQ41" s="1"/>
      <c r="AR41" s="1" t="s">
        <v>35</v>
      </c>
      <c r="AS41" s="1"/>
      <c r="AT41" s="1"/>
      <c r="AU41" s="1"/>
      <c r="AW41" s="19"/>
    </row>
    <row r="42" spans="2:49" ht="20.25" customHeight="1" x14ac:dyDescent="0.15">
      <c r="B42" s="231"/>
      <c r="C42" s="22"/>
      <c r="D42" s="8"/>
      <c r="E42" s="9" t="s">
        <v>12</v>
      </c>
      <c r="F42" s="30" t="s">
        <v>54</v>
      </c>
      <c r="G42" s="70">
        <v>3</v>
      </c>
      <c r="H42" s="90"/>
      <c r="I42" s="94"/>
      <c r="J42" s="88"/>
      <c r="K42" s="89"/>
      <c r="L42" s="88"/>
      <c r="M42" s="89"/>
      <c r="N42" s="88"/>
      <c r="O42" s="89"/>
      <c r="P42" s="110">
        <f>Q42-N42</f>
        <v>1</v>
      </c>
      <c r="Q42" s="4">
        <v>1</v>
      </c>
      <c r="R42" s="5">
        <f t="shared" ref="R42" si="82">Q42/G42</f>
        <v>0.33333333333333331</v>
      </c>
      <c r="S42" s="110">
        <f t="shared" ref="S42:S46" si="83">T42-Q42</f>
        <v>0</v>
      </c>
      <c r="T42" s="4">
        <v>1</v>
      </c>
      <c r="U42" s="5">
        <f t="shared" si="74"/>
        <v>0.33333333333333331</v>
      </c>
      <c r="V42" s="110">
        <f>W42-T42</f>
        <v>1</v>
      </c>
      <c r="W42" s="4">
        <v>2</v>
      </c>
      <c r="X42" s="5">
        <f t="shared" si="76"/>
        <v>0.66666666666666663</v>
      </c>
      <c r="Y42" s="34">
        <f t="shared" ref="Y42:Y46" si="84">Z42-W42</f>
        <v>0</v>
      </c>
      <c r="Z42" s="4">
        <v>2</v>
      </c>
      <c r="AA42" s="5">
        <f t="shared" si="77"/>
        <v>0.66666666666666663</v>
      </c>
      <c r="AB42" s="133">
        <f t="shared" ref="AB42:AB46" si="85">AC42-Z42</f>
        <v>1</v>
      </c>
      <c r="AC42" s="134">
        <v>3</v>
      </c>
      <c r="AD42" s="135">
        <f t="shared" si="78"/>
        <v>1</v>
      </c>
      <c r="AE42" s="133">
        <f t="shared" ref="AE42:AE46" si="86">AF42-AC42</f>
        <v>0</v>
      </c>
      <c r="AF42" s="134">
        <v>3</v>
      </c>
      <c r="AG42" s="135">
        <f t="shared" si="79"/>
        <v>1</v>
      </c>
      <c r="AH42" s="133">
        <f t="shared" si="73"/>
        <v>0</v>
      </c>
      <c r="AI42" s="134">
        <v>3</v>
      </c>
      <c r="AJ42" s="135">
        <f t="shared" si="80"/>
        <v>1</v>
      </c>
      <c r="AK42" s="166">
        <f t="shared" si="81"/>
        <v>0</v>
      </c>
      <c r="AL42" s="235"/>
      <c r="AM42" s="236"/>
      <c r="AN42" s="237"/>
      <c r="AO42" s="63"/>
      <c r="AQ42" s="66" t="s">
        <v>44</v>
      </c>
      <c r="AW42" s="19"/>
    </row>
    <row r="43" spans="2:49" ht="20.25" customHeight="1" x14ac:dyDescent="0.15">
      <c r="B43" s="231"/>
      <c r="C43" s="22"/>
      <c r="D43" s="8"/>
      <c r="E43" s="15" t="s">
        <v>13</v>
      </c>
      <c r="F43" s="31" t="s">
        <v>54</v>
      </c>
      <c r="G43" s="71">
        <v>134</v>
      </c>
      <c r="H43" s="95"/>
      <c r="I43" s="96"/>
      <c r="J43" s="97"/>
      <c r="K43" s="98"/>
      <c r="L43" s="97"/>
      <c r="M43" s="98"/>
      <c r="N43" s="97"/>
      <c r="O43" s="98"/>
      <c r="P43" s="111">
        <f t="shared" ref="P43:P46" si="87">Q43-N43</f>
        <v>95</v>
      </c>
      <c r="Q43" s="16">
        <v>95</v>
      </c>
      <c r="R43" s="17">
        <f>Q43/G43</f>
        <v>0.70895522388059706</v>
      </c>
      <c r="S43" s="111">
        <f t="shared" si="83"/>
        <v>14</v>
      </c>
      <c r="T43" s="16">
        <v>109</v>
      </c>
      <c r="U43" s="17">
        <f t="shared" si="74"/>
        <v>0.81343283582089554</v>
      </c>
      <c r="V43" s="111">
        <f t="shared" si="75"/>
        <v>3</v>
      </c>
      <c r="W43" s="16">
        <v>112</v>
      </c>
      <c r="X43" s="17">
        <f t="shared" si="76"/>
        <v>0.83582089552238803</v>
      </c>
      <c r="Y43" s="36">
        <f t="shared" si="84"/>
        <v>1</v>
      </c>
      <c r="Z43" s="16">
        <v>113</v>
      </c>
      <c r="AA43" s="17">
        <f>Z43/G43</f>
        <v>0.84328358208955223</v>
      </c>
      <c r="AB43" s="137">
        <f t="shared" si="85"/>
        <v>1</v>
      </c>
      <c r="AC43" s="138">
        <v>114</v>
      </c>
      <c r="AD43" s="139">
        <f t="shared" si="78"/>
        <v>0.85074626865671643</v>
      </c>
      <c r="AE43" s="137">
        <f t="shared" si="86"/>
        <v>3</v>
      </c>
      <c r="AF43" s="138">
        <v>117</v>
      </c>
      <c r="AG43" s="139">
        <f t="shared" si="79"/>
        <v>0.87313432835820892</v>
      </c>
      <c r="AH43" s="137">
        <f t="shared" si="73"/>
        <v>6</v>
      </c>
      <c r="AI43" s="138">
        <v>123</v>
      </c>
      <c r="AJ43" s="139">
        <f t="shared" si="80"/>
        <v>0.91791044776119401</v>
      </c>
      <c r="AK43" s="166">
        <f t="shared" si="81"/>
        <v>11</v>
      </c>
      <c r="AL43" s="235"/>
      <c r="AM43" s="236"/>
      <c r="AN43" s="237"/>
      <c r="AO43" s="63"/>
      <c r="AQ43" t="s">
        <v>50</v>
      </c>
      <c r="AW43" s="20"/>
    </row>
    <row r="44" spans="2:49" ht="20.25" customHeight="1" x14ac:dyDescent="0.15">
      <c r="B44" s="231"/>
      <c r="C44" s="22"/>
      <c r="D44" s="10"/>
      <c r="E44" s="9" t="s">
        <v>14</v>
      </c>
      <c r="F44" s="30" t="s">
        <v>54</v>
      </c>
      <c r="G44" s="70">
        <v>169</v>
      </c>
      <c r="H44" s="90"/>
      <c r="I44" s="94"/>
      <c r="J44" s="88"/>
      <c r="K44" s="89"/>
      <c r="L44" s="88"/>
      <c r="M44" s="89"/>
      <c r="N44" s="88"/>
      <c r="O44" s="89"/>
      <c r="P44" s="110">
        <f t="shared" si="87"/>
        <v>93</v>
      </c>
      <c r="Q44" s="4">
        <v>93</v>
      </c>
      <c r="R44" s="5">
        <f>Q44/G44</f>
        <v>0.55029585798816572</v>
      </c>
      <c r="S44" s="110">
        <f t="shared" si="83"/>
        <v>29</v>
      </c>
      <c r="T44" s="4">
        <v>122</v>
      </c>
      <c r="U44" s="5">
        <f t="shared" si="74"/>
        <v>0.72189349112426038</v>
      </c>
      <c r="V44" s="110">
        <f t="shared" si="75"/>
        <v>8</v>
      </c>
      <c r="W44" s="4">
        <v>130</v>
      </c>
      <c r="X44" s="5">
        <f t="shared" si="76"/>
        <v>0.76923076923076927</v>
      </c>
      <c r="Y44" s="34">
        <f t="shared" si="84"/>
        <v>10</v>
      </c>
      <c r="Z44" s="4">
        <v>140</v>
      </c>
      <c r="AA44" s="5">
        <f>Z44/G44</f>
        <v>0.82840236686390534</v>
      </c>
      <c r="AB44" s="133">
        <f t="shared" si="85"/>
        <v>3</v>
      </c>
      <c r="AC44" s="134">
        <v>143</v>
      </c>
      <c r="AD44" s="135">
        <f t="shared" si="78"/>
        <v>0.84615384615384615</v>
      </c>
      <c r="AE44" s="133">
        <f t="shared" si="86"/>
        <v>6</v>
      </c>
      <c r="AF44" s="134">
        <v>149</v>
      </c>
      <c r="AG44" s="135">
        <f t="shared" si="79"/>
        <v>0.88165680473372776</v>
      </c>
      <c r="AH44" s="133">
        <f t="shared" si="73"/>
        <v>0</v>
      </c>
      <c r="AI44" s="134">
        <v>149</v>
      </c>
      <c r="AJ44" s="135">
        <f t="shared" si="80"/>
        <v>0.88165680473372776</v>
      </c>
      <c r="AK44" s="166">
        <f t="shared" si="81"/>
        <v>20</v>
      </c>
      <c r="AL44" s="235"/>
      <c r="AM44" s="236"/>
      <c r="AN44" s="237"/>
      <c r="AO44" s="63"/>
      <c r="AW44" s="19"/>
    </row>
    <row r="45" spans="2:49" ht="20.25" customHeight="1" x14ac:dyDescent="0.15">
      <c r="B45" s="231"/>
      <c r="C45" s="22"/>
      <c r="D45" s="9" t="s">
        <v>15</v>
      </c>
      <c r="E45" s="7"/>
      <c r="F45" s="30" t="s">
        <v>54</v>
      </c>
      <c r="G45" s="70">
        <v>174</v>
      </c>
      <c r="H45" s="90"/>
      <c r="I45" s="94"/>
      <c r="J45" s="99"/>
      <c r="K45" s="100"/>
      <c r="L45" s="99"/>
      <c r="M45" s="100"/>
      <c r="N45" s="99"/>
      <c r="O45" s="100"/>
      <c r="P45" s="110">
        <f t="shared" si="87"/>
        <v>174</v>
      </c>
      <c r="Q45" s="62">
        <v>174</v>
      </c>
      <c r="R45" s="5">
        <f>Q45/G45</f>
        <v>1</v>
      </c>
      <c r="S45" s="110">
        <f>T45-Q45</f>
        <v>0</v>
      </c>
      <c r="T45" s="62">
        <v>174</v>
      </c>
      <c r="U45" s="5">
        <f t="shared" si="74"/>
        <v>1</v>
      </c>
      <c r="V45" s="110">
        <f t="shared" si="75"/>
        <v>0</v>
      </c>
      <c r="W45" s="62">
        <v>174</v>
      </c>
      <c r="X45" s="5">
        <f t="shared" si="76"/>
        <v>1</v>
      </c>
      <c r="Y45" s="34">
        <f t="shared" si="84"/>
        <v>0</v>
      </c>
      <c r="Z45" s="62">
        <v>174</v>
      </c>
      <c r="AA45" s="5">
        <f>Z45/G45</f>
        <v>1</v>
      </c>
      <c r="AB45" s="133">
        <f t="shared" si="85"/>
        <v>0</v>
      </c>
      <c r="AC45" s="144">
        <v>174</v>
      </c>
      <c r="AD45" s="135">
        <f t="shared" si="78"/>
        <v>1</v>
      </c>
      <c r="AE45" s="133">
        <f t="shared" si="86"/>
        <v>0</v>
      </c>
      <c r="AF45" s="144">
        <v>174</v>
      </c>
      <c r="AG45" s="135">
        <f t="shared" si="79"/>
        <v>1</v>
      </c>
      <c r="AH45" s="133">
        <f t="shared" si="73"/>
        <v>0</v>
      </c>
      <c r="AI45" s="144">
        <v>174</v>
      </c>
      <c r="AJ45" s="135">
        <f t="shared" si="80"/>
        <v>1</v>
      </c>
      <c r="AK45" s="166">
        <f t="shared" si="81"/>
        <v>0</v>
      </c>
      <c r="AL45" s="235"/>
      <c r="AM45" s="236"/>
      <c r="AN45" s="237"/>
      <c r="AO45" s="63"/>
      <c r="AP45" s="66">
        <v>254</v>
      </c>
      <c r="AW45" s="19"/>
    </row>
    <row r="46" spans="2:49" ht="20.25" customHeight="1" x14ac:dyDescent="0.15">
      <c r="B46" s="232"/>
      <c r="C46" s="22"/>
      <c r="D46" s="6" t="s">
        <v>16</v>
      </c>
      <c r="E46" s="38"/>
      <c r="F46" s="39" t="s">
        <v>54</v>
      </c>
      <c r="G46" s="70">
        <v>92</v>
      </c>
      <c r="H46" s="101"/>
      <c r="I46" s="102"/>
      <c r="J46" s="103"/>
      <c r="K46" s="104"/>
      <c r="L46" s="103"/>
      <c r="M46" s="104"/>
      <c r="N46" s="103"/>
      <c r="O46" s="104"/>
      <c r="P46" s="110">
        <f t="shared" si="87"/>
        <v>55</v>
      </c>
      <c r="Q46" s="62">
        <v>55</v>
      </c>
      <c r="R46" s="42">
        <f>Q46/G46</f>
        <v>0.59782608695652173</v>
      </c>
      <c r="S46" s="110">
        <f t="shared" si="83"/>
        <v>36</v>
      </c>
      <c r="T46" s="86">
        <v>91</v>
      </c>
      <c r="U46" s="42">
        <f t="shared" si="74"/>
        <v>0.98913043478260865</v>
      </c>
      <c r="V46" s="110">
        <f t="shared" si="75"/>
        <v>1</v>
      </c>
      <c r="W46" s="86">
        <v>92</v>
      </c>
      <c r="X46" s="42">
        <f t="shared" si="76"/>
        <v>1</v>
      </c>
      <c r="Y46" s="43">
        <f t="shared" si="84"/>
        <v>0</v>
      </c>
      <c r="Z46" s="86">
        <v>92</v>
      </c>
      <c r="AA46" s="42">
        <f>Z46/G46</f>
        <v>1</v>
      </c>
      <c r="AB46" s="140">
        <f t="shared" si="85"/>
        <v>0</v>
      </c>
      <c r="AC46" s="145">
        <v>92</v>
      </c>
      <c r="AD46" s="142">
        <f t="shared" si="78"/>
        <v>1</v>
      </c>
      <c r="AE46" s="140">
        <f t="shared" si="86"/>
        <v>0</v>
      </c>
      <c r="AF46" s="145">
        <v>92</v>
      </c>
      <c r="AG46" s="142">
        <f t="shared" si="79"/>
        <v>1</v>
      </c>
      <c r="AH46" s="140">
        <f t="shared" si="73"/>
        <v>0</v>
      </c>
      <c r="AI46" s="145">
        <v>92</v>
      </c>
      <c r="AJ46" s="142">
        <f t="shared" si="80"/>
        <v>1</v>
      </c>
      <c r="AK46" s="166">
        <f t="shared" si="81"/>
        <v>0</v>
      </c>
      <c r="AL46" s="235"/>
      <c r="AM46" s="236"/>
      <c r="AN46" s="237"/>
      <c r="AO46" s="63"/>
      <c r="AP46" s="66">
        <v>188</v>
      </c>
      <c r="AW46" s="21"/>
    </row>
    <row r="47" spans="2:49" ht="33" customHeight="1" x14ac:dyDescent="0.15">
      <c r="B47" s="217" t="s">
        <v>59</v>
      </c>
      <c r="C47" s="218"/>
      <c r="D47" s="218"/>
      <c r="E47" s="218"/>
      <c r="F47" s="219"/>
      <c r="G47" s="126" t="s">
        <v>60</v>
      </c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79"/>
      <c r="AM47" s="79"/>
      <c r="AN47" s="80"/>
      <c r="AO47" s="63"/>
      <c r="AQ47" s="46"/>
      <c r="AR47" s="47" t="s">
        <v>31</v>
      </c>
      <c r="AS47" s="47" t="s">
        <v>32</v>
      </c>
      <c r="AT47" s="47" t="s">
        <v>33</v>
      </c>
      <c r="AU47" s="48" t="s">
        <v>0</v>
      </c>
    </row>
    <row r="48" spans="2:49" ht="20.25" customHeight="1" x14ac:dyDescent="0.15">
      <c r="B48" s="230"/>
      <c r="C48" s="233" t="s">
        <v>9</v>
      </c>
      <c r="D48" s="234"/>
      <c r="E48" s="234"/>
      <c r="F48" s="83" t="s">
        <v>10</v>
      </c>
      <c r="G48" s="162">
        <v>374</v>
      </c>
      <c r="H48" s="170"/>
      <c r="I48" s="171"/>
      <c r="J48" s="172"/>
      <c r="K48" s="173"/>
      <c r="L48" s="172"/>
      <c r="M48" s="173"/>
      <c r="N48" s="172"/>
      <c r="O48" s="173"/>
      <c r="P48" s="174"/>
      <c r="Q48" s="172"/>
      <c r="R48" s="173"/>
      <c r="S48" s="165">
        <f>T48-Q48</f>
        <v>233</v>
      </c>
      <c r="T48" s="163">
        <v>233</v>
      </c>
      <c r="U48" s="164">
        <f>T48/G48</f>
        <v>0.62299465240641716</v>
      </c>
      <c r="V48" s="165">
        <f>W48-T48</f>
        <v>68</v>
      </c>
      <c r="W48" s="163">
        <v>301</v>
      </c>
      <c r="X48" s="164">
        <f>W48/G48</f>
        <v>0.80481283422459893</v>
      </c>
      <c r="Y48" s="166">
        <f>Z48-W48</f>
        <v>19</v>
      </c>
      <c r="Z48" s="163">
        <v>320</v>
      </c>
      <c r="AA48" s="164">
        <f>Z48/G48</f>
        <v>0.85561497326203206</v>
      </c>
      <c r="AB48" s="167">
        <f>AC48-Z48</f>
        <v>5</v>
      </c>
      <c r="AC48" s="168">
        <v>325</v>
      </c>
      <c r="AD48" s="169">
        <f>AC48/$G48</f>
        <v>0.86898395721925137</v>
      </c>
      <c r="AE48" s="167">
        <f>AF48-AC48</f>
        <v>0</v>
      </c>
      <c r="AF48" s="168">
        <v>325</v>
      </c>
      <c r="AG48" s="169">
        <f>AF48/$G48</f>
        <v>0.86898395721925137</v>
      </c>
      <c r="AH48" s="167">
        <f t="shared" ref="AH48:AH54" si="88">AI48-AF48</f>
        <v>0</v>
      </c>
      <c r="AI48" s="168">
        <v>325</v>
      </c>
      <c r="AJ48" s="169">
        <f>AI48/$G48</f>
        <v>0.86898395721925137</v>
      </c>
      <c r="AK48" s="166">
        <f>$G48-AI48</f>
        <v>49</v>
      </c>
      <c r="AL48" s="235"/>
      <c r="AM48" s="236"/>
      <c r="AN48" s="237"/>
      <c r="AO48" s="63"/>
      <c r="AQ48" s="49" t="s">
        <v>34</v>
      </c>
      <c r="AR48" s="44">
        <v>265</v>
      </c>
      <c r="AS48" s="44">
        <v>2</v>
      </c>
      <c r="AT48" s="51">
        <v>14</v>
      </c>
      <c r="AU48" s="45">
        <f>SUM(AR48:AT48)</f>
        <v>281</v>
      </c>
      <c r="AW48" s="18"/>
    </row>
    <row r="49" spans="2:49" ht="20.25" customHeight="1" x14ac:dyDescent="0.15">
      <c r="B49" s="231"/>
      <c r="C49" s="22"/>
      <c r="D49" s="6" t="s">
        <v>11</v>
      </c>
      <c r="E49" s="7"/>
      <c r="F49" s="30" t="s">
        <v>54</v>
      </c>
      <c r="G49" s="70">
        <f>SUM(G50:G52)</f>
        <v>254</v>
      </c>
      <c r="H49" s="90"/>
      <c r="I49" s="94"/>
      <c r="J49" s="88"/>
      <c r="K49" s="89"/>
      <c r="L49" s="88"/>
      <c r="M49" s="89"/>
      <c r="N49" s="88"/>
      <c r="O49" s="89"/>
      <c r="P49" s="113"/>
      <c r="Q49" s="88"/>
      <c r="R49" s="89"/>
      <c r="S49" s="110">
        <f>T49-Q49</f>
        <v>124</v>
      </c>
      <c r="T49" s="4">
        <f>SUM(T50:T52)</f>
        <v>124</v>
      </c>
      <c r="U49" s="5">
        <f t="shared" ref="U49:U54" si="89">T49/G49</f>
        <v>0.48818897637795278</v>
      </c>
      <c r="V49" s="110">
        <f>W49-T49</f>
        <v>60</v>
      </c>
      <c r="W49" s="4">
        <f>SUM(W50:W52)</f>
        <v>184</v>
      </c>
      <c r="X49" s="5">
        <f t="shared" ref="X49:X54" si="90">W49/G49</f>
        <v>0.72440944881889768</v>
      </c>
      <c r="Y49" s="34">
        <f>Z49-W49</f>
        <v>17</v>
      </c>
      <c r="Z49" s="4">
        <f>SUM(Z50:Z52)</f>
        <v>201</v>
      </c>
      <c r="AA49" s="5">
        <f t="shared" ref="AA49:AA50" si="91">Z49/G49</f>
        <v>0.79133858267716539</v>
      </c>
      <c r="AB49" s="133">
        <f>AC49-Z49</f>
        <v>2</v>
      </c>
      <c r="AC49" s="134">
        <f>SUM(AC50:AC52)</f>
        <v>203</v>
      </c>
      <c r="AD49" s="135">
        <f t="shared" ref="AD49:AD54" si="92">AC49/$G49</f>
        <v>0.79921259842519687</v>
      </c>
      <c r="AE49" s="133">
        <f>AF49-AC49</f>
        <v>11</v>
      </c>
      <c r="AF49" s="134">
        <f>SUM(AF50:AF52)</f>
        <v>214</v>
      </c>
      <c r="AG49" s="135">
        <f t="shared" ref="AG49:AG54" si="93">AF49/$G49</f>
        <v>0.84251968503937003</v>
      </c>
      <c r="AH49" s="133">
        <f t="shared" si="88"/>
        <v>10</v>
      </c>
      <c r="AI49" s="134">
        <f>SUM(AI50:AI52)</f>
        <v>224</v>
      </c>
      <c r="AJ49" s="135">
        <f t="shared" ref="AJ49:AJ54" si="94">AI49/$G49</f>
        <v>0.88188976377952755</v>
      </c>
      <c r="AK49" s="166">
        <f t="shared" ref="AK49:AK54" si="95">$G49-AI49</f>
        <v>30</v>
      </c>
      <c r="AL49" s="235"/>
      <c r="AM49" s="236"/>
      <c r="AN49" s="237"/>
      <c r="AO49" s="63"/>
      <c r="AQ49" s="1"/>
      <c r="AR49" s="1" t="s">
        <v>35</v>
      </c>
      <c r="AS49" s="1"/>
      <c r="AT49" s="1"/>
      <c r="AU49" s="1"/>
      <c r="AW49" s="19"/>
    </row>
    <row r="50" spans="2:49" ht="20.25" customHeight="1" x14ac:dyDescent="0.15">
      <c r="B50" s="231"/>
      <c r="C50" s="22"/>
      <c r="D50" s="8"/>
      <c r="E50" s="9" t="s">
        <v>12</v>
      </c>
      <c r="F50" s="30" t="s">
        <v>54</v>
      </c>
      <c r="G50" s="70">
        <v>7</v>
      </c>
      <c r="H50" s="90"/>
      <c r="I50" s="94"/>
      <c r="J50" s="88"/>
      <c r="K50" s="89"/>
      <c r="L50" s="88"/>
      <c r="M50" s="89"/>
      <c r="N50" s="88"/>
      <c r="O50" s="89"/>
      <c r="P50" s="113"/>
      <c r="Q50" s="88"/>
      <c r="R50" s="89"/>
      <c r="S50" s="110">
        <f>T50-Q50</f>
        <v>6</v>
      </c>
      <c r="T50" s="4">
        <v>6</v>
      </c>
      <c r="U50" s="5">
        <f t="shared" si="89"/>
        <v>0.8571428571428571</v>
      </c>
      <c r="V50" s="110">
        <f>W50-T50</f>
        <v>1</v>
      </c>
      <c r="W50" s="4">
        <v>7</v>
      </c>
      <c r="X50" s="5">
        <f t="shared" si="90"/>
        <v>1</v>
      </c>
      <c r="Y50" s="34">
        <f t="shared" ref="Y50:Y54" si="96">Z50-W50</f>
        <v>0</v>
      </c>
      <c r="Z50" s="4">
        <v>7</v>
      </c>
      <c r="AA50" s="5">
        <f t="shared" si="91"/>
        <v>1</v>
      </c>
      <c r="AB50" s="133">
        <f t="shared" ref="AB50:AB54" si="97">AC50-Z50</f>
        <v>0</v>
      </c>
      <c r="AC50" s="134">
        <v>7</v>
      </c>
      <c r="AD50" s="135">
        <f t="shared" si="92"/>
        <v>1</v>
      </c>
      <c r="AE50" s="133">
        <f t="shared" ref="AE50:AE54" si="98">AF50-AC50</f>
        <v>0</v>
      </c>
      <c r="AF50" s="134">
        <v>7</v>
      </c>
      <c r="AG50" s="135">
        <f t="shared" si="93"/>
        <v>1</v>
      </c>
      <c r="AH50" s="133">
        <f t="shared" si="88"/>
        <v>0</v>
      </c>
      <c r="AI50" s="134">
        <v>7</v>
      </c>
      <c r="AJ50" s="135">
        <f t="shared" si="94"/>
        <v>1</v>
      </c>
      <c r="AK50" s="166">
        <f t="shared" si="95"/>
        <v>0</v>
      </c>
      <c r="AL50" s="235"/>
      <c r="AM50" s="236"/>
      <c r="AN50" s="237"/>
      <c r="AO50" s="63"/>
      <c r="AQ50" s="66" t="s">
        <v>44</v>
      </c>
      <c r="AW50" s="19"/>
    </row>
    <row r="51" spans="2:49" ht="20.25" customHeight="1" x14ac:dyDescent="0.15">
      <c r="B51" s="231"/>
      <c r="C51" s="22"/>
      <c r="D51" s="8"/>
      <c r="E51" s="15" t="s">
        <v>13</v>
      </c>
      <c r="F51" s="31" t="s">
        <v>54</v>
      </c>
      <c r="G51" s="71">
        <v>110</v>
      </c>
      <c r="H51" s="95"/>
      <c r="I51" s="96"/>
      <c r="J51" s="97"/>
      <c r="K51" s="98"/>
      <c r="L51" s="97"/>
      <c r="M51" s="98"/>
      <c r="N51" s="97"/>
      <c r="O51" s="98"/>
      <c r="P51" s="114"/>
      <c r="Q51" s="97"/>
      <c r="R51" s="98"/>
      <c r="S51" s="111">
        <f t="shared" ref="S51:S54" si="99">T51-Q51</f>
        <v>58</v>
      </c>
      <c r="T51" s="16">
        <v>58</v>
      </c>
      <c r="U51" s="17">
        <f t="shared" si="89"/>
        <v>0.52727272727272723</v>
      </c>
      <c r="V51" s="111">
        <f t="shared" ref="V51:V54" si="100">W51-T51</f>
        <v>25</v>
      </c>
      <c r="W51" s="16">
        <v>83</v>
      </c>
      <c r="X51" s="17">
        <f t="shared" si="90"/>
        <v>0.75454545454545452</v>
      </c>
      <c r="Y51" s="36">
        <f t="shared" si="96"/>
        <v>8</v>
      </c>
      <c r="Z51" s="16">
        <v>91</v>
      </c>
      <c r="AA51" s="17">
        <f>Z51/G51</f>
        <v>0.82727272727272727</v>
      </c>
      <c r="AB51" s="137">
        <f t="shared" si="97"/>
        <v>1</v>
      </c>
      <c r="AC51" s="138">
        <v>92</v>
      </c>
      <c r="AD51" s="139">
        <f t="shared" si="92"/>
        <v>0.83636363636363631</v>
      </c>
      <c r="AE51" s="137">
        <f t="shared" si="98"/>
        <v>2</v>
      </c>
      <c r="AF51" s="138">
        <v>94</v>
      </c>
      <c r="AG51" s="139">
        <f t="shared" si="93"/>
        <v>0.8545454545454545</v>
      </c>
      <c r="AH51" s="137">
        <f t="shared" si="88"/>
        <v>8</v>
      </c>
      <c r="AI51" s="138">
        <v>102</v>
      </c>
      <c r="AJ51" s="139">
        <f t="shared" si="94"/>
        <v>0.92727272727272725</v>
      </c>
      <c r="AK51" s="196">
        <f t="shared" si="95"/>
        <v>8</v>
      </c>
      <c r="AL51" s="235"/>
      <c r="AM51" s="236"/>
      <c r="AN51" s="237"/>
      <c r="AO51" s="63"/>
      <c r="AQ51" t="s">
        <v>50</v>
      </c>
      <c r="AW51" s="20"/>
    </row>
    <row r="52" spans="2:49" ht="20.25" customHeight="1" x14ac:dyDescent="0.15">
      <c r="B52" s="231"/>
      <c r="C52" s="22"/>
      <c r="D52" s="10"/>
      <c r="E52" s="9" t="s">
        <v>14</v>
      </c>
      <c r="F52" s="30" t="s">
        <v>54</v>
      </c>
      <c r="G52" s="70">
        <v>137</v>
      </c>
      <c r="H52" s="90"/>
      <c r="I52" s="94"/>
      <c r="J52" s="88"/>
      <c r="K52" s="89"/>
      <c r="L52" s="88"/>
      <c r="M52" s="89"/>
      <c r="N52" s="88"/>
      <c r="O52" s="89"/>
      <c r="P52" s="113"/>
      <c r="Q52" s="88"/>
      <c r="R52" s="89"/>
      <c r="S52" s="110">
        <f t="shared" si="99"/>
        <v>60</v>
      </c>
      <c r="T52" s="4">
        <v>60</v>
      </c>
      <c r="U52" s="5">
        <f t="shared" si="89"/>
        <v>0.43795620437956206</v>
      </c>
      <c r="V52" s="110">
        <f t="shared" si="100"/>
        <v>34</v>
      </c>
      <c r="W52" s="4">
        <v>94</v>
      </c>
      <c r="X52" s="5">
        <f t="shared" si="90"/>
        <v>0.68613138686131392</v>
      </c>
      <c r="Y52" s="34">
        <f t="shared" si="96"/>
        <v>9</v>
      </c>
      <c r="Z52" s="4">
        <v>103</v>
      </c>
      <c r="AA52" s="5">
        <f>Z52/G52</f>
        <v>0.75182481751824815</v>
      </c>
      <c r="AB52" s="133">
        <f t="shared" si="97"/>
        <v>1</v>
      </c>
      <c r="AC52" s="136">
        <v>104</v>
      </c>
      <c r="AD52" s="135">
        <f t="shared" si="92"/>
        <v>0.75912408759124084</v>
      </c>
      <c r="AE52" s="133">
        <f t="shared" si="98"/>
        <v>9</v>
      </c>
      <c r="AF52" s="136">
        <v>113</v>
      </c>
      <c r="AG52" s="135">
        <f t="shared" si="93"/>
        <v>0.82481751824817517</v>
      </c>
      <c r="AH52" s="133">
        <f t="shared" si="88"/>
        <v>2</v>
      </c>
      <c r="AI52" s="136">
        <v>115</v>
      </c>
      <c r="AJ52" s="135">
        <f t="shared" si="94"/>
        <v>0.83941605839416056</v>
      </c>
      <c r="AK52" s="166">
        <f t="shared" si="95"/>
        <v>22</v>
      </c>
      <c r="AL52" s="235"/>
      <c r="AM52" s="236"/>
      <c r="AN52" s="237"/>
      <c r="AO52" s="63"/>
      <c r="AW52" s="19"/>
    </row>
    <row r="53" spans="2:49" ht="20.25" customHeight="1" x14ac:dyDescent="0.15">
      <c r="B53" s="231"/>
      <c r="C53" s="22"/>
      <c r="D53" s="9" t="s">
        <v>15</v>
      </c>
      <c r="E53" s="7"/>
      <c r="F53" s="30" t="s">
        <v>54</v>
      </c>
      <c r="G53" s="70">
        <v>162</v>
      </c>
      <c r="H53" s="90"/>
      <c r="I53" s="94"/>
      <c r="J53" s="99"/>
      <c r="K53" s="100"/>
      <c r="L53" s="99"/>
      <c r="M53" s="100"/>
      <c r="N53" s="99"/>
      <c r="O53" s="100"/>
      <c r="P53" s="115"/>
      <c r="Q53" s="99"/>
      <c r="R53" s="100"/>
      <c r="S53" s="110">
        <f t="shared" si="99"/>
        <v>162</v>
      </c>
      <c r="T53" s="62">
        <v>162</v>
      </c>
      <c r="U53" s="5">
        <f t="shared" si="89"/>
        <v>1</v>
      </c>
      <c r="V53" s="110">
        <f t="shared" si="100"/>
        <v>0</v>
      </c>
      <c r="W53" s="62">
        <v>162</v>
      </c>
      <c r="X53" s="5">
        <f t="shared" si="90"/>
        <v>1</v>
      </c>
      <c r="Y53" s="34">
        <f t="shared" si="96"/>
        <v>0</v>
      </c>
      <c r="Z53" s="62">
        <v>162</v>
      </c>
      <c r="AA53" s="5">
        <f>Z53/G53</f>
        <v>1</v>
      </c>
      <c r="AB53" s="133">
        <f t="shared" si="97"/>
        <v>0</v>
      </c>
      <c r="AC53" s="144">
        <v>162</v>
      </c>
      <c r="AD53" s="135">
        <f t="shared" si="92"/>
        <v>1</v>
      </c>
      <c r="AE53" s="133">
        <f t="shared" si="98"/>
        <v>0</v>
      </c>
      <c r="AF53" s="144">
        <v>162</v>
      </c>
      <c r="AG53" s="135">
        <f t="shared" si="93"/>
        <v>1</v>
      </c>
      <c r="AH53" s="133">
        <f t="shared" si="88"/>
        <v>0</v>
      </c>
      <c r="AI53" s="144">
        <v>162</v>
      </c>
      <c r="AJ53" s="135">
        <f t="shared" si="94"/>
        <v>1</v>
      </c>
      <c r="AK53" s="166">
        <f t="shared" si="95"/>
        <v>0</v>
      </c>
      <c r="AL53" s="235"/>
      <c r="AM53" s="236"/>
      <c r="AN53" s="237"/>
      <c r="AO53" s="63"/>
      <c r="AP53" s="66">
        <v>254</v>
      </c>
      <c r="AW53" s="19"/>
    </row>
    <row r="54" spans="2:49" ht="20.25" customHeight="1" x14ac:dyDescent="0.15">
      <c r="B54" s="232"/>
      <c r="C54" s="22"/>
      <c r="D54" s="6" t="s">
        <v>16</v>
      </c>
      <c r="E54" s="38"/>
      <c r="F54" s="39" t="s">
        <v>54</v>
      </c>
      <c r="G54" s="106">
        <v>88</v>
      </c>
      <c r="H54" s="101"/>
      <c r="I54" s="102"/>
      <c r="J54" s="103"/>
      <c r="K54" s="104"/>
      <c r="L54" s="103"/>
      <c r="M54" s="104"/>
      <c r="N54" s="103"/>
      <c r="O54" s="104"/>
      <c r="P54" s="116"/>
      <c r="Q54" s="103"/>
      <c r="R54" s="104"/>
      <c r="S54" s="110">
        <f t="shared" si="99"/>
        <v>61</v>
      </c>
      <c r="T54" s="62">
        <v>61</v>
      </c>
      <c r="U54" s="42">
        <f t="shared" si="89"/>
        <v>0.69318181818181823</v>
      </c>
      <c r="V54" s="110">
        <f t="shared" si="100"/>
        <v>24</v>
      </c>
      <c r="W54" s="62">
        <v>85</v>
      </c>
      <c r="X54" s="42">
        <f t="shared" si="90"/>
        <v>0.96590909090909094</v>
      </c>
      <c r="Y54" s="43">
        <f t="shared" si="96"/>
        <v>2</v>
      </c>
      <c r="Z54" s="62">
        <v>87</v>
      </c>
      <c r="AA54" s="42">
        <f>Z54/G54</f>
        <v>0.98863636363636365</v>
      </c>
      <c r="AB54" s="140">
        <f t="shared" si="97"/>
        <v>0</v>
      </c>
      <c r="AC54" s="144">
        <v>87</v>
      </c>
      <c r="AD54" s="142">
        <f t="shared" si="92"/>
        <v>0.98863636363636365</v>
      </c>
      <c r="AE54" s="140">
        <f t="shared" si="98"/>
        <v>1</v>
      </c>
      <c r="AF54" s="144">
        <v>88</v>
      </c>
      <c r="AG54" s="142">
        <f t="shared" si="93"/>
        <v>1</v>
      </c>
      <c r="AH54" s="140">
        <f t="shared" si="88"/>
        <v>0</v>
      </c>
      <c r="AI54" s="144">
        <v>88</v>
      </c>
      <c r="AJ54" s="142">
        <f t="shared" si="94"/>
        <v>1</v>
      </c>
      <c r="AK54" s="166">
        <f t="shared" si="95"/>
        <v>0</v>
      </c>
      <c r="AL54" s="235"/>
      <c r="AM54" s="236"/>
      <c r="AN54" s="237"/>
      <c r="AO54" s="63"/>
      <c r="AP54" s="66">
        <v>188</v>
      </c>
      <c r="AW54" s="21"/>
    </row>
    <row r="55" spans="2:49" ht="33" customHeight="1" x14ac:dyDescent="0.15">
      <c r="B55" s="217" t="s">
        <v>68</v>
      </c>
      <c r="C55" s="218"/>
      <c r="D55" s="218"/>
      <c r="E55" s="218"/>
      <c r="F55" s="219"/>
      <c r="G55" s="126" t="s">
        <v>75</v>
      </c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79"/>
      <c r="AM55" s="79"/>
      <c r="AN55" s="80"/>
      <c r="AO55" s="63"/>
      <c r="AQ55" s="46"/>
      <c r="AR55" s="47" t="s">
        <v>31</v>
      </c>
      <c r="AS55" s="47" t="s">
        <v>32</v>
      </c>
      <c r="AT55" s="47" t="s">
        <v>33</v>
      </c>
      <c r="AU55" s="48" t="s">
        <v>0</v>
      </c>
    </row>
    <row r="56" spans="2:49" ht="20.25" customHeight="1" x14ac:dyDescent="0.15">
      <c r="B56" s="230"/>
      <c r="C56" s="233" t="s">
        <v>9</v>
      </c>
      <c r="D56" s="234"/>
      <c r="E56" s="234"/>
      <c r="F56" s="83" t="s">
        <v>10</v>
      </c>
      <c r="G56" s="162">
        <v>333</v>
      </c>
      <c r="H56" s="170"/>
      <c r="I56" s="171"/>
      <c r="J56" s="172"/>
      <c r="K56" s="173"/>
      <c r="L56" s="172"/>
      <c r="M56" s="173"/>
      <c r="N56" s="172"/>
      <c r="O56" s="173"/>
      <c r="P56" s="174"/>
      <c r="Q56" s="172"/>
      <c r="R56" s="173"/>
      <c r="S56" s="173"/>
      <c r="T56" s="173"/>
      <c r="U56" s="173"/>
      <c r="V56" s="165">
        <f>W56-T56</f>
        <v>242</v>
      </c>
      <c r="W56" s="163">
        <v>242</v>
      </c>
      <c r="X56" s="164">
        <f>W56/G56</f>
        <v>0.72672672672672678</v>
      </c>
      <c r="Y56" s="166">
        <f>Z56-W56</f>
        <v>35</v>
      </c>
      <c r="Z56" s="163">
        <v>277</v>
      </c>
      <c r="AA56" s="164">
        <f>Z56/G56</f>
        <v>0.83183183183183185</v>
      </c>
      <c r="AB56" s="167">
        <f>AC56-Z56</f>
        <v>12</v>
      </c>
      <c r="AC56" s="168">
        <v>289</v>
      </c>
      <c r="AD56" s="169">
        <f>AC56/$G56</f>
        <v>0.86786786786786785</v>
      </c>
      <c r="AE56" s="167">
        <f>AF56-AC56</f>
        <v>0</v>
      </c>
      <c r="AF56" s="168">
        <v>289</v>
      </c>
      <c r="AG56" s="169">
        <f>AF56/$G56</f>
        <v>0.86786786786786785</v>
      </c>
      <c r="AH56" s="167">
        <f t="shared" ref="AH56:AH62" si="101">AI56-AF56</f>
        <v>0</v>
      </c>
      <c r="AI56" s="168">
        <v>289</v>
      </c>
      <c r="AJ56" s="169">
        <f>AI56/$G56</f>
        <v>0.86786786786786785</v>
      </c>
      <c r="AK56" s="166">
        <f>$G56-AI56</f>
        <v>44</v>
      </c>
      <c r="AL56" s="235"/>
      <c r="AM56" s="236"/>
      <c r="AN56" s="237"/>
      <c r="AO56" s="63"/>
      <c r="AQ56" s="49" t="s">
        <v>34</v>
      </c>
      <c r="AR56" s="44">
        <v>265</v>
      </c>
      <c r="AS56" s="44">
        <v>2</v>
      </c>
      <c r="AT56" s="51">
        <v>14</v>
      </c>
      <c r="AU56" s="45">
        <f>SUM(AR56:AT56)</f>
        <v>281</v>
      </c>
      <c r="AW56" s="18"/>
    </row>
    <row r="57" spans="2:49" ht="20.25" customHeight="1" x14ac:dyDescent="0.15">
      <c r="B57" s="231"/>
      <c r="C57" s="22"/>
      <c r="D57" s="6" t="s">
        <v>11</v>
      </c>
      <c r="E57" s="7"/>
      <c r="F57" s="30" t="s">
        <v>54</v>
      </c>
      <c r="G57" s="70">
        <f>SUM(G58:G60)</f>
        <v>238</v>
      </c>
      <c r="H57" s="90"/>
      <c r="I57" s="94"/>
      <c r="J57" s="88"/>
      <c r="K57" s="89"/>
      <c r="L57" s="88"/>
      <c r="M57" s="89"/>
      <c r="N57" s="88"/>
      <c r="O57" s="89"/>
      <c r="P57" s="113"/>
      <c r="Q57" s="88"/>
      <c r="R57" s="89"/>
      <c r="S57" s="89"/>
      <c r="T57" s="89"/>
      <c r="U57" s="89"/>
      <c r="V57" s="110">
        <f t="shared" ref="V57:V61" si="102">W57-T57</f>
        <v>136</v>
      </c>
      <c r="W57" s="4">
        <f>SUM(W58:W60)</f>
        <v>136</v>
      </c>
      <c r="X57" s="5">
        <f t="shared" ref="X57:X62" si="103">W57/G57</f>
        <v>0.5714285714285714</v>
      </c>
      <c r="Y57" s="34">
        <f>Z57-W57</f>
        <v>46</v>
      </c>
      <c r="Z57" s="4">
        <f>SUM(Z58:Z60)</f>
        <v>182</v>
      </c>
      <c r="AA57" s="5">
        <f t="shared" ref="AA57:AA58" si="104">Z57/G57</f>
        <v>0.76470588235294112</v>
      </c>
      <c r="AB57" s="133">
        <f>AC57-Z57</f>
        <v>8</v>
      </c>
      <c r="AC57" s="134">
        <f>SUM(AC58:AC60)</f>
        <v>190</v>
      </c>
      <c r="AD57" s="135">
        <f t="shared" ref="AD57:AD62" si="105">AC57/$G57</f>
        <v>0.79831932773109249</v>
      </c>
      <c r="AE57" s="133">
        <f>AF57-AC57</f>
        <v>12</v>
      </c>
      <c r="AF57" s="134">
        <f>SUM(AF58:AF60)</f>
        <v>202</v>
      </c>
      <c r="AG57" s="135">
        <f t="shared" ref="AG57:AG62" si="106">AF57/$G57</f>
        <v>0.84873949579831931</v>
      </c>
      <c r="AH57" s="133">
        <f t="shared" si="101"/>
        <v>4</v>
      </c>
      <c r="AI57" s="134">
        <f>SUM(AI58:AI60)</f>
        <v>206</v>
      </c>
      <c r="AJ57" s="135">
        <f t="shared" ref="AJ57:AJ62" si="107">AI57/$G57</f>
        <v>0.86554621848739499</v>
      </c>
      <c r="AK57" s="166">
        <f t="shared" ref="AK57:AK59" si="108">$G57-AI57</f>
        <v>32</v>
      </c>
      <c r="AL57" s="235"/>
      <c r="AM57" s="236"/>
      <c r="AN57" s="237"/>
      <c r="AO57" s="63"/>
      <c r="AQ57" s="1"/>
      <c r="AR57" s="1" t="s">
        <v>35</v>
      </c>
      <c r="AS57" s="1"/>
      <c r="AT57" s="1"/>
      <c r="AU57" s="1"/>
      <c r="AW57" s="19"/>
    </row>
    <row r="58" spans="2:49" ht="20.25" customHeight="1" x14ac:dyDescent="0.15">
      <c r="B58" s="231"/>
      <c r="C58" s="22"/>
      <c r="D58" s="8"/>
      <c r="E58" s="9" t="s">
        <v>12</v>
      </c>
      <c r="F58" s="30" t="s">
        <v>54</v>
      </c>
      <c r="G58" s="70">
        <v>5</v>
      </c>
      <c r="H58" s="90"/>
      <c r="I58" s="94"/>
      <c r="J58" s="88"/>
      <c r="K58" s="89"/>
      <c r="L58" s="88"/>
      <c r="M58" s="89"/>
      <c r="N58" s="88"/>
      <c r="O58" s="89"/>
      <c r="P58" s="113"/>
      <c r="Q58" s="88"/>
      <c r="R58" s="89"/>
      <c r="S58" s="89"/>
      <c r="T58" s="89"/>
      <c r="U58" s="89"/>
      <c r="V58" s="110">
        <f>W58-T58</f>
        <v>4</v>
      </c>
      <c r="W58" s="4">
        <v>4</v>
      </c>
      <c r="X58" s="5">
        <f t="shared" si="103"/>
        <v>0.8</v>
      </c>
      <c r="Y58" s="34">
        <f t="shared" ref="Y58:Y62" si="109">Z58-W58</f>
        <v>0</v>
      </c>
      <c r="Z58" s="4">
        <v>4</v>
      </c>
      <c r="AA58" s="5">
        <f t="shared" si="104"/>
        <v>0.8</v>
      </c>
      <c r="AB58" s="133">
        <f t="shared" ref="AB58:AB62" si="110">AC58-Z58</f>
        <v>0</v>
      </c>
      <c r="AC58" s="134">
        <v>4</v>
      </c>
      <c r="AD58" s="135">
        <f t="shared" si="105"/>
        <v>0.8</v>
      </c>
      <c r="AE58" s="133">
        <f t="shared" ref="AE58:AE62" si="111">AF58-AC58</f>
        <v>0</v>
      </c>
      <c r="AF58" s="134">
        <v>4</v>
      </c>
      <c r="AG58" s="135">
        <f t="shared" si="106"/>
        <v>0.8</v>
      </c>
      <c r="AH58" s="133">
        <f t="shared" si="101"/>
        <v>0</v>
      </c>
      <c r="AI58" s="134">
        <v>4</v>
      </c>
      <c r="AJ58" s="135">
        <f t="shared" si="107"/>
        <v>0.8</v>
      </c>
      <c r="AK58" s="166">
        <f t="shared" si="108"/>
        <v>1</v>
      </c>
      <c r="AL58" s="235"/>
      <c r="AM58" s="236"/>
      <c r="AN58" s="237"/>
      <c r="AO58" s="63"/>
      <c r="AQ58" s="66" t="s">
        <v>44</v>
      </c>
      <c r="AW58" s="19"/>
    </row>
    <row r="59" spans="2:49" ht="20.25" customHeight="1" x14ac:dyDescent="0.15">
      <c r="B59" s="231"/>
      <c r="C59" s="22"/>
      <c r="D59" s="8"/>
      <c r="E59" s="15" t="s">
        <v>13</v>
      </c>
      <c r="F59" s="31" t="s">
        <v>54</v>
      </c>
      <c r="G59" s="71">
        <v>86</v>
      </c>
      <c r="H59" s="95"/>
      <c r="I59" s="96"/>
      <c r="J59" s="97"/>
      <c r="K59" s="98"/>
      <c r="L59" s="97"/>
      <c r="M59" s="98"/>
      <c r="N59" s="97"/>
      <c r="O59" s="98"/>
      <c r="P59" s="114"/>
      <c r="Q59" s="97"/>
      <c r="R59" s="98"/>
      <c r="S59" s="98"/>
      <c r="T59" s="98"/>
      <c r="U59" s="98"/>
      <c r="V59" s="111">
        <f t="shared" si="102"/>
        <v>44</v>
      </c>
      <c r="W59" s="16">
        <v>44</v>
      </c>
      <c r="X59" s="17">
        <f t="shared" si="103"/>
        <v>0.51162790697674421</v>
      </c>
      <c r="Y59" s="36">
        <f t="shared" si="109"/>
        <v>17</v>
      </c>
      <c r="Z59" s="16">
        <v>61</v>
      </c>
      <c r="AA59" s="17">
        <f>Z59/G59</f>
        <v>0.70930232558139539</v>
      </c>
      <c r="AB59" s="137">
        <f t="shared" si="110"/>
        <v>5</v>
      </c>
      <c r="AC59" s="138">
        <v>66</v>
      </c>
      <c r="AD59" s="139">
        <f t="shared" si="105"/>
        <v>0.76744186046511631</v>
      </c>
      <c r="AE59" s="137">
        <f t="shared" si="111"/>
        <v>3</v>
      </c>
      <c r="AF59" s="138">
        <v>69</v>
      </c>
      <c r="AG59" s="139">
        <f t="shared" si="106"/>
        <v>0.80232558139534882</v>
      </c>
      <c r="AH59" s="137">
        <f t="shared" si="101"/>
        <v>4</v>
      </c>
      <c r="AI59" s="138">
        <v>73</v>
      </c>
      <c r="AJ59" s="139">
        <f t="shared" si="107"/>
        <v>0.84883720930232553</v>
      </c>
      <c r="AK59" s="196">
        <f t="shared" si="108"/>
        <v>13</v>
      </c>
      <c r="AL59" s="235"/>
      <c r="AM59" s="236"/>
      <c r="AN59" s="237"/>
      <c r="AO59" s="63"/>
      <c r="AQ59" t="s">
        <v>50</v>
      </c>
      <c r="AW59" s="20"/>
    </row>
    <row r="60" spans="2:49" ht="20.25" customHeight="1" x14ac:dyDescent="0.15">
      <c r="B60" s="231"/>
      <c r="C60" s="22"/>
      <c r="D60" s="10"/>
      <c r="E60" s="9" t="s">
        <v>14</v>
      </c>
      <c r="F60" s="30" t="s">
        <v>54</v>
      </c>
      <c r="G60" s="70">
        <v>147</v>
      </c>
      <c r="H60" s="90"/>
      <c r="I60" s="94"/>
      <c r="J60" s="88"/>
      <c r="K60" s="89"/>
      <c r="L60" s="88"/>
      <c r="M60" s="89"/>
      <c r="N60" s="88"/>
      <c r="O60" s="89"/>
      <c r="P60" s="113"/>
      <c r="Q60" s="88"/>
      <c r="R60" s="89"/>
      <c r="S60" s="89"/>
      <c r="T60" s="89"/>
      <c r="U60" s="89"/>
      <c r="V60" s="110">
        <f t="shared" si="102"/>
        <v>88</v>
      </c>
      <c r="W60" s="4">
        <v>88</v>
      </c>
      <c r="X60" s="5">
        <f t="shared" si="103"/>
        <v>0.59863945578231292</v>
      </c>
      <c r="Y60" s="34">
        <f t="shared" si="109"/>
        <v>29</v>
      </c>
      <c r="Z60" s="4">
        <v>117</v>
      </c>
      <c r="AA60" s="5">
        <f>Z60/G60</f>
        <v>0.79591836734693877</v>
      </c>
      <c r="AB60" s="133">
        <f t="shared" si="110"/>
        <v>3</v>
      </c>
      <c r="AC60" s="134">
        <v>120</v>
      </c>
      <c r="AD60" s="135">
        <f t="shared" si="105"/>
        <v>0.81632653061224492</v>
      </c>
      <c r="AE60" s="133">
        <f t="shared" si="111"/>
        <v>9</v>
      </c>
      <c r="AF60" s="134">
        <v>129</v>
      </c>
      <c r="AG60" s="135">
        <f t="shared" si="106"/>
        <v>0.87755102040816324</v>
      </c>
      <c r="AH60" s="133">
        <f t="shared" si="101"/>
        <v>0</v>
      </c>
      <c r="AI60" s="134">
        <v>129</v>
      </c>
      <c r="AJ60" s="135">
        <f t="shared" si="107"/>
        <v>0.87755102040816324</v>
      </c>
      <c r="AK60" s="166">
        <f>$G60-AI60</f>
        <v>18</v>
      </c>
      <c r="AL60" s="235"/>
      <c r="AM60" s="236"/>
      <c r="AN60" s="237"/>
      <c r="AO60" s="63"/>
      <c r="AW60" s="19"/>
    </row>
    <row r="61" spans="2:49" ht="20.25" customHeight="1" x14ac:dyDescent="0.15">
      <c r="B61" s="231"/>
      <c r="C61" s="22"/>
      <c r="D61" s="9" t="s">
        <v>15</v>
      </c>
      <c r="E61" s="7"/>
      <c r="F61" s="30" t="s">
        <v>54</v>
      </c>
      <c r="G61" s="70">
        <v>191</v>
      </c>
      <c r="H61" s="90"/>
      <c r="I61" s="94"/>
      <c r="J61" s="99"/>
      <c r="K61" s="100"/>
      <c r="L61" s="99"/>
      <c r="M61" s="100"/>
      <c r="N61" s="99"/>
      <c r="O61" s="100"/>
      <c r="P61" s="115"/>
      <c r="Q61" s="99"/>
      <c r="R61" s="100"/>
      <c r="S61" s="100"/>
      <c r="T61" s="100"/>
      <c r="U61" s="100"/>
      <c r="V61" s="110">
        <f t="shared" si="102"/>
        <v>191</v>
      </c>
      <c r="W61" s="62">
        <v>191</v>
      </c>
      <c r="X61" s="5">
        <f t="shared" si="103"/>
        <v>1</v>
      </c>
      <c r="Y61" s="34">
        <f t="shared" si="109"/>
        <v>0</v>
      </c>
      <c r="Z61" s="62">
        <v>191</v>
      </c>
      <c r="AA61" s="5">
        <f>Z61/G61</f>
        <v>1</v>
      </c>
      <c r="AB61" s="133">
        <f t="shared" si="110"/>
        <v>0</v>
      </c>
      <c r="AC61" s="144">
        <v>191</v>
      </c>
      <c r="AD61" s="135">
        <f t="shared" si="105"/>
        <v>1</v>
      </c>
      <c r="AE61" s="133">
        <f t="shared" si="111"/>
        <v>0</v>
      </c>
      <c r="AF61" s="144">
        <v>191</v>
      </c>
      <c r="AG61" s="135">
        <f t="shared" si="106"/>
        <v>1</v>
      </c>
      <c r="AH61" s="133">
        <f t="shared" si="101"/>
        <v>0</v>
      </c>
      <c r="AI61" s="144">
        <v>191</v>
      </c>
      <c r="AJ61" s="135">
        <f t="shared" si="107"/>
        <v>1</v>
      </c>
      <c r="AK61" s="166">
        <f t="shared" ref="AK61:AK62" si="112">$G61-AI61</f>
        <v>0</v>
      </c>
      <c r="AL61" s="235"/>
      <c r="AM61" s="236"/>
      <c r="AN61" s="237"/>
      <c r="AO61" s="63"/>
      <c r="AP61" s="66">
        <v>254</v>
      </c>
      <c r="AW61" s="19"/>
    </row>
    <row r="62" spans="2:49" ht="20.25" customHeight="1" x14ac:dyDescent="0.15">
      <c r="B62" s="232"/>
      <c r="C62" s="22"/>
      <c r="D62" s="6" t="s">
        <v>16</v>
      </c>
      <c r="E62" s="38"/>
      <c r="F62" s="39" t="s">
        <v>54</v>
      </c>
      <c r="G62" s="106">
        <v>86</v>
      </c>
      <c r="H62" s="101"/>
      <c r="I62" s="102"/>
      <c r="J62" s="103"/>
      <c r="K62" s="104"/>
      <c r="L62" s="103"/>
      <c r="M62" s="104"/>
      <c r="N62" s="103"/>
      <c r="O62" s="104"/>
      <c r="P62" s="116"/>
      <c r="Q62" s="103"/>
      <c r="R62" s="104"/>
      <c r="S62" s="104"/>
      <c r="T62" s="104"/>
      <c r="U62" s="104"/>
      <c r="V62" s="110">
        <f>W62-T62</f>
        <v>66</v>
      </c>
      <c r="W62" s="62">
        <v>66</v>
      </c>
      <c r="X62" s="42">
        <f t="shared" si="103"/>
        <v>0.76744186046511631</v>
      </c>
      <c r="Y62" s="43">
        <f t="shared" si="109"/>
        <v>20</v>
      </c>
      <c r="Z62" s="62">
        <v>86</v>
      </c>
      <c r="AA62" s="42">
        <f>Z62/G62</f>
        <v>1</v>
      </c>
      <c r="AB62" s="140">
        <f t="shared" si="110"/>
        <v>0</v>
      </c>
      <c r="AC62" s="144">
        <v>86</v>
      </c>
      <c r="AD62" s="142">
        <f t="shared" si="105"/>
        <v>1</v>
      </c>
      <c r="AE62" s="140">
        <f t="shared" si="111"/>
        <v>0</v>
      </c>
      <c r="AF62" s="144">
        <v>86</v>
      </c>
      <c r="AG62" s="142">
        <f t="shared" si="106"/>
        <v>1</v>
      </c>
      <c r="AH62" s="140">
        <f t="shared" si="101"/>
        <v>0</v>
      </c>
      <c r="AI62" s="144">
        <v>86</v>
      </c>
      <c r="AJ62" s="142">
        <f t="shared" si="107"/>
        <v>1</v>
      </c>
      <c r="AK62" s="166">
        <f t="shared" si="112"/>
        <v>0</v>
      </c>
      <c r="AL62" s="235"/>
      <c r="AM62" s="236"/>
      <c r="AN62" s="237"/>
      <c r="AO62" s="63"/>
      <c r="AP62" s="66">
        <v>188</v>
      </c>
      <c r="AW62" s="21"/>
    </row>
    <row r="63" spans="2:49" ht="33" customHeight="1" x14ac:dyDescent="0.15">
      <c r="B63" s="217" t="s">
        <v>69</v>
      </c>
      <c r="C63" s="218"/>
      <c r="D63" s="218"/>
      <c r="E63" s="218"/>
      <c r="F63" s="219"/>
      <c r="G63" s="126" t="s">
        <v>76</v>
      </c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79"/>
      <c r="AM63" s="79"/>
      <c r="AN63" s="80"/>
      <c r="AO63" s="63"/>
      <c r="AQ63" s="46"/>
      <c r="AR63" s="47" t="s">
        <v>31</v>
      </c>
      <c r="AS63" s="47" t="s">
        <v>32</v>
      </c>
      <c r="AT63" s="47" t="s">
        <v>33</v>
      </c>
      <c r="AU63" s="48" t="s">
        <v>0</v>
      </c>
    </row>
    <row r="64" spans="2:49" ht="20.25" customHeight="1" x14ac:dyDescent="0.15">
      <c r="B64" s="230"/>
      <c r="C64" s="233" t="s">
        <v>9</v>
      </c>
      <c r="D64" s="234"/>
      <c r="E64" s="234"/>
      <c r="F64" s="83" t="s">
        <v>10</v>
      </c>
      <c r="G64" s="162">
        <v>319</v>
      </c>
      <c r="H64" s="170"/>
      <c r="I64" s="171"/>
      <c r="J64" s="172"/>
      <c r="K64" s="173"/>
      <c r="L64" s="172"/>
      <c r="M64" s="173"/>
      <c r="N64" s="172"/>
      <c r="O64" s="173"/>
      <c r="P64" s="174"/>
      <c r="Q64" s="172"/>
      <c r="R64" s="173"/>
      <c r="S64" s="173"/>
      <c r="T64" s="173"/>
      <c r="U64" s="173"/>
      <c r="V64" s="175"/>
      <c r="W64" s="176"/>
      <c r="X64" s="177"/>
      <c r="Y64" s="166">
        <f>Z64-W64</f>
        <v>214</v>
      </c>
      <c r="Z64" s="163">
        <v>214</v>
      </c>
      <c r="AA64" s="164">
        <f>Z64/G64</f>
        <v>0.67084639498432597</v>
      </c>
      <c r="AB64" s="167">
        <f>AC64-Z64</f>
        <v>39</v>
      </c>
      <c r="AC64" s="168">
        <v>253</v>
      </c>
      <c r="AD64" s="169">
        <f>AC64/$G64</f>
        <v>0.7931034482758621</v>
      </c>
      <c r="AE64" s="167">
        <f>AF64-AC64</f>
        <v>0</v>
      </c>
      <c r="AF64" s="168">
        <v>253</v>
      </c>
      <c r="AG64" s="169">
        <f>AF64/$G64</f>
        <v>0.7931034482758621</v>
      </c>
      <c r="AH64" s="167">
        <f t="shared" ref="AH64:AH70" si="113">AI64-AF64</f>
        <v>0</v>
      </c>
      <c r="AI64" s="168">
        <v>253</v>
      </c>
      <c r="AJ64" s="169">
        <f>AI64/$G64</f>
        <v>0.7931034482758621</v>
      </c>
      <c r="AK64" s="166">
        <f>$G64-AI64</f>
        <v>66</v>
      </c>
      <c r="AL64" s="235"/>
      <c r="AM64" s="236"/>
      <c r="AN64" s="237"/>
      <c r="AO64" s="63"/>
      <c r="AQ64" s="49" t="s">
        <v>34</v>
      </c>
      <c r="AR64" s="44">
        <v>265</v>
      </c>
      <c r="AS64" s="44">
        <v>2</v>
      </c>
      <c r="AT64" s="51">
        <v>14</v>
      </c>
      <c r="AU64" s="45">
        <f>SUM(AR64:AT64)</f>
        <v>281</v>
      </c>
      <c r="AW64" s="18"/>
    </row>
    <row r="65" spans="2:49" ht="20.25" customHeight="1" x14ac:dyDescent="0.15">
      <c r="B65" s="231"/>
      <c r="C65" s="22"/>
      <c r="D65" s="6" t="s">
        <v>11</v>
      </c>
      <c r="E65" s="7"/>
      <c r="F65" s="30" t="s">
        <v>54</v>
      </c>
      <c r="G65" s="147">
        <f>SUM(G66:G68)</f>
        <v>264</v>
      </c>
      <c r="H65" s="90"/>
      <c r="I65" s="94"/>
      <c r="J65" s="88"/>
      <c r="K65" s="89"/>
      <c r="L65" s="88"/>
      <c r="M65" s="89"/>
      <c r="N65" s="88"/>
      <c r="O65" s="89"/>
      <c r="P65" s="113"/>
      <c r="Q65" s="88"/>
      <c r="R65" s="89"/>
      <c r="S65" s="89"/>
      <c r="T65" s="89"/>
      <c r="U65" s="89"/>
      <c r="V65" s="123"/>
      <c r="W65" s="59"/>
      <c r="X65" s="61"/>
      <c r="Y65" s="34">
        <f>Z65-W65</f>
        <v>157</v>
      </c>
      <c r="Z65" s="4">
        <f>SUM(Z66:Z68)</f>
        <v>157</v>
      </c>
      <c r="AA65" s="5">
        <f t="shared" ref="AA65:AA66" si="114">Z65/G65</f>
        <v>0.59469696969696972</v>
      </c>
      <c r="AB65" s="133">
        <f>AC65-Z65</f>
        <v>39</v>
      </c>
      <c r="AC65" s="134">
        <f>SUM(AC66:AC68)</f>
        <v>196</v>
      </c>
      <c r="AD65" s="135">
        <f t="shared" ref="AD65:AD70" si="115">AC65/$G65</f>
        <v>0.74242424242424243</v>
      </c>
      <c r="AE65" s="133">
        <f>AF65-AC65</f>
        <v>24</v>
      </c>
      <c r="AF65" s="134">
        <f>SUM(AF66:AF68)</f>
        <v>220</v>
      </c>
      <c r="AG65" s="135">
        <f t="shared" ref="AG65:AG70" si="116">AF65/$G65</f>
        <v>0.83333333333333337</v>
      </c>
      <c r="AH65" s="133">
        <f t="shared" si="113"/>
        <v>12</v>
      </c>
      <c r="AI65" s="134">
        <f>SUM(AI66:AI68)</f>
        <v>232</v>
      </c>
      <c r="AJ65" s="135">
        <f t="shared" ref="AJ65:AJ70" si="117">AI65/$G65</f>
        <v>0.87878787878787878</v>
      </c>
      <c r="AK65" s="166">
        <f t="shared" ref="AK65:AK70" si="118">$G65-AI65</f>
        <v>32</v>
      </c>
      <c r="AL65" s="235"/>
      <c r="AM65" s="236"/>
      <c r="AN65" s="237"/>
      <c r="AO65" s="63"/>
      <c r="AQ65" s="1"/>
      <c r="AR65" s="1" t="s">
        <v>35</v>
      </c>
      <c r="AS65" s="1"/>
      <c r="AT65" s="1"/>
      <c r="AU65" s="1"/>
      <c r="AW65" s="19"/>
    </row>
    <row r="66" spans="2:49" ht="20.25" customHeight="1" x14ac:dyDescent="0.15">
      <c r="B66" s="231"/>
      <c r="C66" s="22"/>
      <c r="D66" s="8"/>
      <c r="E66" s="9" t="s">
        <v>12</v>
      </c>
      <c r="F66" s="30" t="s">
        <v>54</v>
      </c>
      <c r="G66" s="70">
        <v>2</v>
      </c>
      <c r="H66" s="90"/>
      <c r="I66" s="94"/>
      <c r="J66" s="88"/>
      <c r="K66" s="89"/>
      <c r="L66" s="88"/>
      <c r="M66" s="89"/>
      <c r="N66" s="88"/>
      <c r="O66" s="89"/>
      <c r="P66" s="113"/>
      <c r="Q66" s="88"/>
      <c r="R66" s="89"/>
      <c r="S66" s="89"/>
      <c r="T66" s="89"/>
      <c r="U66" s="89"/>
      <c r="V66" s="123"/>
      <c r="W66" s="59"/>
      <c r="X66" s="61"/>
      <c r="Y66" s="34">
        <f t="shared" ref="Y66:Y70" si="119">Z66-W66</f>
        <v>1</v>
      </c>
      <c r="Z66" s="4">
        <v>1</v>
      </c>
      <c r="AA66" s="5">
        <f t="shared" si="114"/>
        <v>0.5</v>
      </c>
      <c r="AB66" s="133">
        <f t="shared" ref="AB66:AB70" si="120">AC66-Z66</f>
        <v>1</v>
      </c>
      <c r="AC66" s="134">
        <v>2</v>
      </c>
      <c r="AD66" s="135">
        <f t="shared" si="115"/>
        <v>1</v>
      </c>
      <c r="AE66" s="133">
        <f t="shared" ref="AE66:AE70" si="121">AF66-AC66</f>
        <v>0</v>
      </c>
      <c r="AF66" s="134">
        <v>2</v>
      </c>
      <c r="AG66" s="135">
        <f t="shared" si="116"/>
        <v>1</v>
      </c>
      <c r="AH66" s="133">
        <f t="shared" si="113"/>
        <v>0</v>
      </c>
      <c r="AI66" s="134">
        <v>2</v>
      </c>
      <c r="AJ66" s="135">
        <f t="shared" si="117"/>
        <v>1</v>
      </c>
      <c r="AK66" s="166">
        <f t="shared" si="118"/>
        <v>0</v>
      </c>
      <c r="AL66" s="235"/>
      <c r="AM66" s="236"/>
      <c r="AN66" s="237"/>
      <c r="AO66" s="63"/>
      <c r="AQ66" s="66" t="s">
        <v>44</v>
      </c>
      <c r="AW66" s="19"/>
    </row>
    <row r="67" spans="2:49" ht="20.25" customHeight="1" x14ac:dyDescent="0.15">
      <c r="B67" s="231"/>
      <c r="C67" s="22"/>
      <c r="D67" s="8"/>
      <c r="E67" s="15" t="s">
        <v>13</v>
      </c>
      <c r="F67" s="31" t="s">
        <v>54</v>
      </c>
      <c r="G67" s="148">
        <v>134</v>
      </c>
      <c r="H67" s="95"/>
      <c r="I67" s="96"/>
      <c r="J67" s="97"/>
      <c r="K67" s="98"/>
      <c r="L67" s="97"/>
      <c r="M67" s="98"/>
      <c r="N67" s="97"/>
      <c r="O67" s="98"/>
      <c r="P67" s="114"/>
      <c r="Q67" s="97"/>
      <c r="R67" s="98"/>
      <c r="S67" s="98"/>
      <c r="T67" s="98"/>
      <c r="U67" s="98"/>
      <c r="V67" s="124"/>
      <c r="W67" s="72"/>
      <c r="X67" s="73"/>
      <c r="Y67" s="36">
        <f t="shared" si="119"/>
        <v>71</v>
      </c>
      <c r="Z67" s="16">
        <v>71</v>
      </c>
      <c r="AA67" s="17">
        <f>Z67/G67</f>
        <v>0.52985074626865669</v>
      </c>
      <c r="AB67" s="137">
        <f t="shared" si="120"/>
        <v>25</v>
      </c>
      <c r="AC67" s="138">
        <v>96</v>
      </c>
      <c r="AD67" s="139">
        <f t="shared" si="115"/>
        <v>0.71641791044776115</v>
      </c>
      <c r="AE67" s="137">
        <f t="shared" si="121"/>
        <v>13</v>
      </c>
      <c r="AF67" s="138">
        <v>109</v>
      </c>
      <c r="AG67" s="139">
        <f t="shared" si="116"/>
        <v>0.81343283582089554</v>
      </c>
      <c r="AH67" s="137">
        <f t="shared" si="113"/>
        <v>6</v>
      </c>
      <c r="AI67" s="138">
        <v>115</v>
      </c>
      <c r="AJ67" s="139">
        <f t="shared" si="117"/>
        <v>0.85820895522388063</v>
      </c>
      <c r="AK67" s="196">
        <f t="shared" si="118"/>
        <v>19</v>
      </c>
      <c r="AL67" s="235"/>
      <c r="AM67" s="236"/>
      <c r="AN67" s="237"/>
      <c r="AO67" s="63"/>
      <c r="AQ67" t="s">
        <v>50</v>
      </c>
      <c r="AW67" s="20"/>
    </row>
    <row r="68" spans="2:49" ht="20.25" customHeight="1" x14ac:dyDescent="0.15">
      <c r="B68" s="231"/>
      <c r="C68" s="22"/>
      <c r="D68" s="10"/>
      <c r="E68" s="9" t="s">
        <v>14</v>
      </c>
      <c r="F68" s="30" t="s">
        <v>54</v>
      </c>
      <c r="G68" s="70">
        <v>128</v>
      </c>
      <c r="H68" s="90"/>
      <c r="I68" s="94"/>
      <c r="J68" s="88"/>
      <c r="K68" s="89"/>
      <c r="L68" s="88"/>
      <c r="M68" s="89"/>
      <c r="N68" s="88"/>
      <c r="O68" s="89"/>
      <c r="P68" s="113"/>
      <c r="Q68" s="88"/>
      <c r="R68" s="89"/>
      <c r="S68" s="89"/>
      <c r="T68" s="89"/>
      <c r="U68" s="89"/>
      <c r="V68" s="123"/>
      <c r="W68" s="59"/>
      <c r="X68" s="61"/>
      <c r="Y68" s="34">
        <f t="shared" si="119"/>
        <v>85</v>
      </c>
      <c r="Z68" s="4">
        <v>85</v>
      </c>
      <c r="AA68" s="5">
        <f>Z68/G68</f>
        <v>0.6640625</v>
      </c>
      <c r="AB68" s="133">
        <f t="shared" si="120"/>
        <v>13</v>
      </c>
      <c r="AC68" s="134">
        <v>98</v>
      </c>
      <c r="AD68" s="135">
        <f t="shared" si="115"/>
        <v>0.765625</v>
      </c>
      <c r="AE68" s="133">
        <f t="shared" si="121"/>
        <v>11</v>
      </c>
      <c r="AF68" s="134">
        <v>109</v>
      </c>
      <c r="AG68" s="135">
        <f t="shared" si="116"/>
        <v>0.8515625</v>
      </c>
      <c r="AH68" s="133">
        <f t="shared" si="113"/>
        <v>6</v>
      </c>
      <c r="AI68" s="134">
        <v>115</v>
      </c>
      <c r="AJ68" s="135">
        <f t="shared" si="117"/>
        <v>0.8984375</v>
      </c>
      <c r="AK68" s="166">
        <f t="shared" si="118"/>
        <v>13</v>
      </c>
      <c r="AL68" s="235"/>
      <c r="AM68" s="236"/>
      <c r="AN68" s="237"/>
      <c r="AO68" s="63"/>
      <c r="AW68" s="19"/>
    </row>
    <row r="69" spans="2:49" ht="20.25" customHeight="1" x14ac:dyDescent="0.15">
      <c r="B69" s="231"/>
      <c r="C69" s="22"/>
      <c r="D69" s="9" t="s">
        <v>15</v>
      </c>
      <c r="E69" s="7"/>
      <c r="F69" s="30" t="s">
        <v>54</v>
      </c>
      <c r="G69" s="70">
        <v>143</v>
      </c>
      <c r="H69" s="90"/>
      <c r="I69" s="94"/>
      <c r="J69" s="99"/>
      <c r="K69" s="100"/>
      <c r="L69" s="99"/>
      <c r="M69" s="100"/>
      <c r="N69" s="99"/>
      <c r="O69" s="100"/>
      <c r="P69" s="115"/>
      <c r="Q69" s="99"/>
      <c r="R69" s="100"/>
      <c r="S69" s="100"/>
      <c r="T69" s="100"/>
      <c r="U69" s="100"/>
      <c r="V69" s="123"/>
      <c r="W69" s="74"/>
      <c r="X69" s="61"/>
      <c r="Y69" s="34">
        <f t="shared" si="119"/>
        <v>143</v>
      </c>
      <c r="Z69" s="62">
        <v>143</v>
      </c>
      <c r="AA69" s="5">
        <f>Z69/G69</f>
        <v>1</v>
      </c>
      <c r="AB69" s="133">
        <f t="shared" si="120"/>
        <v>0</v>
      </c>
      <c r="AC69" s="144">
        <v>143</v>
      </c>
      <c r="AD69" s="135">
        <f t="shared" si="115"/>
        <v>1</v>
      </c>
      <c r="AE69" s="133">
        <f t="shared" si="121"/>
        <v>0</v>
      </c>
      <c r="AF69" s="144">
        <v>143</v>
      </c>
      <c r="AG69" s="135">
        <f t="shared" si="116"/>
        <v>1</v>
      </c>
      <c r="AH69" s="133">
        <f t="shared" si="113"/>
        <v>0</v>
      </c>
      <c r="AI69" s="144">
        <v>143</v>
      </c>
      <c r="AJ69" s="135">
        <f t="shared" si="117"/>
        <v>1</v>
      </c>
      <c r="AK69" s="166">
        <f t="shared" si="118"/>
        <v>0</v>
      </c>
      <c r="AL69" s="235"/>
      <c r="AM69" s="236"/>
      <c r="AN69" s="237"/>
      <c r="AO69" s="63"/>
      <c r="AP69" s="66">
        <v>254</v>
      </c>
      <c r="AW69" s="19"/>
    </row>
    <row r="70" spans="2:49" ht="20.25" customHeight="1" x14ac:dyDescent="0.15">
      <c r="B70" s="232"/>
      <c r="C70" s="22"/>
      <c r="D70" s="6" t="s">
        <v>16</v>
      </c>
      <c r="E70" s="38"/>
      <c r="F70" s="39" t="s">
        <v>54</v>
      </c>
      <c r="G70" s="106">
        <v>130</v>
      </c>
      <c r="H70" s="101"/>
      <c r="I70" s="102"/>
      <c r="J70" s="103"/>
      <c r="K70" s="104"/>
      <c r="L70" s="103"/>
      <c r="M70" s="104"/>
      <c r="N70" s="103"/>
      <c r="O70" s="104"/>
      <c r="P70" s="116"/>
      <c r="Q70" s="103"/>
      <c r="R70" s="104"/>
      <c r="S70" s="104"/>
      <c r="T70" s="104"/>
      <c r="U70" s="104"/>
      <c r="V70" s="123"/>
      <c r="W70" s="74"/>
      <c r="X70" s="76"/>
      <c r="Y70" s="43">
        <f t="shared" si="119"/>
        <v>110</v>
      </c>
      <c r="Z70" s="62">
        <v>110</v>
      </c>
      <c r="AA70" s="42">
        <f>Z70/G70</f>
        <v>0.84615384615384615</v>
      </c>
      <c r="AB70" s="140">
        <f t="shared" si="120"/>
        <v>19</v>
      </c>
      <c r="AC70" s="144">
        <v>129</v>
      </c>
      <c r="AD70" s="142">
        <f t="shared" si="115"/>
        <v>0.99230769230769234</v>
      </c>
      <c r="AE70" s="140">
        <f t="shared" si="121"/>
        <v>1</v>
      </c>
      <c r="AF70" s="144">
        <v>130</v>
      </c>
      <c r="AG70" s="142">
        <f t="shared" si="116"/>
        <v>1</v>
      </c>
      <c r="AH70" s="140">
        <f t="shared" si="113"/>
        <v>0</v>
      </c>
      <c r="AI70" s="144">
        <v>130</v>
      </c>
      <c r="AJ70" s="142">
        <f t="shared" si="117"/>
        <v>1</v>
      </c>
      <c r="AK70" s="166">
        <f t="shared" si="118"/>
        <v>0</v>
      </c>
      <c r="AL70" s="235"/>
      <c r="AM70" s="236"/>
      <c r="AN70" s="237"/>
      <c r="AO70" s="63"/>
      <c r="AP70" s="66">
        <v>188</v>
      </c>
      <c r="AW70" s="21"/>
    </row>
    <row r="71" spans="2:49" ht="33" customHeight="1" x14ac:dyDescent="0.15">
      <c r="B71" s="245" t="s">
        <v>74</v>
      </c>
      <c r="C71" s="246"/>
      <c r="D71" s="246"/>
      <c r="E71" s="246"/>
      <c r="F71" s="247"/>
      <c r="G71" s="126" t="s">
        <v>77</v>
      </c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79"/>
      <c r="AM71" s="79"/>
      <c r="AN71" s="80"/>
      <c r="AO71" s="63"/>
      <c r="AQ71" s="46"/>
      <c r="AR71" s="47" t="s">
        <v>31</v>
      </c>
      <c r="AS71" s="47" t="s">
        <v>32</v>
      </c>
      <c r="AT71" s="47" t="s">
        <v>33</v>
      </c>
      <c r="AU71" s="48" t="s">
        <v>0</v>
      </c>
    </row>
    <row r="72" spans="2:49" ht="20.25" customHeight="1" x14ac:dyDescent="0.15">
      <c r="B72" s="230"/>
      <c r="C72" s="233" t="s">
        <v>9</v>
      </c>
      <c r="D72" s="234"/>
      <c r="E72" s="234"/>
      <c r="F72" s="83" t="s">
        <v>10</v>
      </c>
      <c r="G72" s="146">
        <v>341</v>
      </c>
      <c r="H72" s="91"/>
      <c r="I72" s="92"/>
      <c r="J72" s="93"/>
      <c r="K72" s="87"/>
      <c r="L72" s="93"/>
      <c r="M72" s="87"/>
      <c r="N72" s="93"/>
      <c r="O72" s="87"/>
      <c r="P72" s="112"/>
      <c r="Q72" s="93"/>
      <c r="R72" s="87"/>
      <c r="S72" s="87"/>
      <c r="T72" s="87"/>
      <c r="U72" s="87"/>
      <c r="V72" s="120"/>
      <c r="W72" s="121"/>
      <c r="X72" s="122"/>
      <c r="Y72" s="122"/>
      <c r="Z72" s="122"/>
      <c r="AA72" s="122"/>
      <c r="AB72" s="167">
        <f>AC72-Z72</f>
        <v>242</v>
      </c>
      <c r="AC72" s="178">
        <v>242</v>
      </c>
      <c r="AD72" s="169">
        <f>AC72/$G72</f>
        <v>0.70967741935483875</v>
      </c>
      <c r="AE72" s="167">
        <f>AF72-AC72</f>
        <v>0</v>
      </c>
      <c r="AF72" s="178">
        <v>242</v>
      </c>
      <c r="AG72" s="169">
        <f>AF72/$G72</f>
        <v>0.70967741935483875</v>
      </c>
      <c r="AH72" s="167">
        <f t="shared" ref="AH72:AH78" si="122">AI72-AF72</f>
        <v>0</v>
      </c>
      <c r="AI72" s="178">
        <v>242</v>
      </c>
      <c r="AJ72" s="169">
        <f>AI72/$G72</f>
        <v>0.70967741935483875</v>
      </c>
      <c r="AK72" s="167">
        <f>$G72-AI72</f>
        <v>99</v>
      </c>
      <c r="AL72" s="235"/>
      <c r="AM72" s="236"/>
      <c r="AN72" s="237"/>
      <c r="AO72" s="63"/>
      <c r="AQ72" s="49" t="s">
        <v>34</v>
      </c>
      <c r="AR72" s="44">
        <v>265</v>
      </c>
      <c r="AS72" s="44">
        <v>2</v>
      </c>
      <c r="AT72" s="51">
        <v>14</v>
      </c>
      <c r="AU72" s="45">
        <f>SUM(AR72:AT72)</f>
        <v>281</v>
      </c>
      <c r="AW72" s="18"/>
    </row>
    <row r="73" spans="2:49" ht="20.25" customHeight="1" x14ac:dyDescent="0.15">
      <c r="B73" s="231"/>
      <c r="C73" s="22"/>
      <c r="D73" s="6" t="s">
        <v>11</v>
      </c>
      <c r="E73" s="7"/>
      <c r="F73" s="30" t="s">
        <v>54</v>
      </c>
      <c r="G73" s="147">
        <f>SUM(G74:G76)</f>
        <v>243</v>
      </c>
      <c r="H73" s="90"/>
      <c r="I73" s="94"/>
      <c r="J73" s="88"/>
      <c r="K73" s="89"/>
      <c r="L73" s="88"/>
      <c r="M73" s="89"/>
      <c r="N73" s="88"/>
      <c r="O73" s="89"/>
      <c r="P73" s="113"/>
      <c r="Q73" s="88"/>
      <c r="R73" s="89"/>
      <c r="S73" s="89"/>
      <c r="T73" s="89"/>
      <c r="U73" s="89"/>
      <c r="V73" s="123"/>
      <c r="W73" s="59"/>
      <c r="X73" s="61"/>
      <c r="Y73" s="61"/>
      <c r="Z73" s="61"/>
      <c r="AA73" s="61"/>
      <c r="AB73" s="179">
        <f>AC73-Z73</f>
        <v>150</v>
      </c>
      <c r="AC73" s="136">
        <f>SUM(AC74:AC76)</f>
        <v>150</v>
      </c>
      <c r="AD73" s="180">
        <f>AC73/$G73</f>
        <v>0.61728395061728392</v>
      </c>
      <c r="AE73" s="179">
        <f>AF73-AC73</f>
        <v>40</v>
      </c>
      <c r="AF73" s="136">
        <f>SUM(AF74:AF76)</f>
        <v>190</v>
      </c>
      <c r="AG73" s="180">
        <f t="shared" ref="AG73:AG78" si="123">AF73/$G73</f>
        <v>0.78189300411522633</v>
      </c>
      <c r="AH73" s="179">
        <f t="shared" si="122"/>
        <v>27</v>
      </c>
      <c r="AI73" s="136">
        <f>SUM(AI74:AI76)</f>
        <v>217</v>
      </c>
      <c r="AJ73" s="180">
        <f t="shared" ref="AJ73:AJ78" si="124">AI73/$G73</f>
        <v>0.89300411522633749</v>
      </c>
      <c r="AK73" s="167">
        <f t="shared" ref="AK73:AK78" si="125">$G73-AI73</f>
        <v>26</v>
      </c>
      <c r="AL73" s="235"/>
      <c r="AM73" s="236"/>
      <c r="AN73" s="237"/>
      <c r="AO73" s="63"/>
      <c r="AQ73" s="1"/>
      <c r="AR73" s="1" t="s">
        <v>35</v>
      </c>
      <c r="AS73" s="1"/>
      <c r="AT73" s="1"/>
      <c r="AU73" s="1"/>
      <c r="AW73" s="19"/>
    </row>
    <row r="74" spans="2:49" ht="20.25" customHeight="1" x14ac:dyDescent="0.15">
      <c r="B74" s="231"/>
      <c r="C74" s="22"/>
      <c r="D74" s="8"/>
      <c r="E74" s="9" t="s">
        <v>12</v>
      </c>
      <c r="F74" s="30" t="s">
        <v>54</v>
      </c>
      <c r="G74" s="147">
        <v>5</v>
      </c>
      <c r="H74" s="90"/>
      <c r="I74" s="94"/>
      <c r="J74" s="88"/>
      <c r="K74" s="89"/>
      <c r="L74" s="88"/>
      <c r="M74" s="89"/>
      <c r="N74" s="88"/>
      <c r="O74" s="89"/>
      <c r="P74" s="113"/>
      <c r="Q74" s="88"/>
      <c r="R74" s="89"/>
      <c r="S74" s="89"/>
      <c r="T74" s="89"/>
      <c r="U74" s="89"/>
      <c r="V74" s="123"/>
      <c r="W74" s="59"/>
      <c r="X74" s="61"/>
      <c r="Y74" s="61"/>
      <c r="Z74" s="61"/>
      <c r="AA74" s="61"/>
      <c r="AB74" s="179">
        <f t="shared" ref="AB74:AB78" si="126">AC74-Z74</f>
        <v>4</v>
      </c>
      <c r="AC74" s="136">
        <v>4</v>
      </c>
      <c r="AD74" s="180">
        <f t="shared" ref="AD74:AD78" si="127">AC74/$G74</f>
        <v>0.8</v>
      </c>
      <c r="AE74" s="179">
        <f t="shared" ref="AE74:AE78" si="128">AF74-AC74</f>
        <v>1</v>
      </c>
      <c r="AF74" s="136">
        <v>5</v>
      </c>
      <c r="AG74" s="180">
        <f t="shared" si="123"/>
        <v>1</v>
      </c>
      <c r="AH74" s="179">
        <f t="shared" si="122"/>
        <v>0</v>
      </c>
      <c r="AI74" s="136">
        <v>5</v>
      </c>
      <c r="AJ74" s="180">
        <f t="shared" si="124"/>
        <v>1</v>
      </c>
      <c r="AK74" s="167">
        <f t="shared" si="125"/>
        <v>0</v>
      </c>
      <c r="AL74" s="235"/>
      <c r="AM74" s="236"/>
      <c r="AN74" s="237"/>
      <c r="AO74" s="63"/>
      <c r="AQ74" s="66" t="s">
        <v>44</v>
      </c>
      <c r="AW74" s="19"/>
    </row>
    <row r="75" spans="2:49" ht="20.25" customHeight="1" x14ac:dyDescent="0.15">
      <c r="B75" s="231"/>
      <c r="C75" s="22"/>
      <c r="D75" s="8"/>
      <c r="E75" s="15" t="s">
        <v>13</v>
      </c>
      <c r="F75" s="31" t="s">
        <v>54</v>
      </c>
      <c r="G75" s="148">
        <v>95</v>
      </c>
      <c r="H75" s="95"/>
      <c r="I75" s="96"/>
      <c r="J75" s="97"/>
      <c r="K75" s="98"/>
      <c r="L75" s="97"/>
      <c r="M75" s="98"/>
      <c r="N75" s="97"/>
      <c r="O75" s="98"/>
      <c r="P75" s="114"/>
      <c r="Q75" s="97"/>
      <c r="R75" s="98"/>
      <c r="S75" s="98"/>
      <c r="T75" s="98"/>
      <c r="U75" s="98"/>
      <c r="V75" s="124"/>
      <c r="W75" s="72"/>
      <c r="X75" s="73"/>
      <c r="Y75" s="73"/>
      <c r="Z75" s="73"/>
      <c r="AA75" s="73"/>
      <c r="AB75" s="181">
        <f t="shared" si="126"/>
        <v>60</v>
      </c>
      <c r="AC75" s="143">
        <v>60</v>
      </c>
      <c r="AD75" s="182">
        <f t="shared" si="127"/>
        <v>0.63157894736842102</v>
      </c>
      <c r="AE75" s="181">
        <f t="shared" si="128"/>
        <v>22</v>
      </c>
      <c r="AF75" s="143">
        <v>82</v>
      </c>
      <c r="AG75" s="182">
        <f t="shared" si="123"/>
        <v>0.86315789473684212</v>
      </c>
      <c r="AH75" s="181">
        <f t="shared" si="122"/>
        <v>7</v>
      </c>
      <c r="AI75" s="143">
        <v>89</v>
      </c>
      <c r="AJ75" s="182">
        <f t="shared" si="124"/>
        <v>0.93684210526315792</v>
      </c>
      <c r="AK75" s="197">
        <f t="shared" si="125"/>
        <v>6</v>
      </c>
      <c r="AL75" s="235"/>
      <c r="AM75" s="236"/>
      <c r="AN75" s="237"/>
      <c r="AO75" s="63"/>
      <c r="AQ75" t="s">
        <v>50</v>
      </c>
      <c r="AW75" s="20"/>
    </row>
    <row r="76" spans="2:49" ht="20.25" customHeight="1" x14ac:dyDescent="0.15">
      <c r="B76" s="231"/>
      <c r="C76" s="22"/>
      <c r="D76" s="10"/>
      <c r="E76" s="9" t="s">
        <v>14</v>
      </c>
      <c r="F76" s="30" t="s">
        <v>54</v>
      </c>
      <c r="G76" s="147">
        <v>143</v>
      </c>
      <c r="H76" s="90"/>
      <c r="I76" s="94"/>
      <c r="J76" s="88"/>
      <c r="K76" s="89"/>
      <c r="L76" s="88"/>
      <c r="M76" s="89"/>
      <c r="N76" s="88"/>
      <c r="O76" s="89"/>
      <c r="P76" s="113"/>
      <c r="Q76" s="88"/>
      <c r="R76" s="89"/>
      <c r="S76" s="89"/>
      <c r="T76" s="89"/>
      <c r="U76" s="89"/>
      <c r="V76" s="123"/>
      <c r="W76" s="59"/>
      <c r="X76" s="61"/>
      <c r="Y76" s="61"/>
      <c r="Z76" s="61"/>
      <c r="AA76" s="61"/>
      <c r="AB76" s="179">
        <f t="shared" si="126"/>
        <v>86</v>
      </c>
      <c r="AC76" s="136">
        <v>86</v>
      </c>
      <c r="AD76" s="180">
        <f t="shared" si="127"/>
        <v>0.60139860139860135</v>
      </c>
      <c r="AE76" s="179">
        <f t="shared" si="128"/>
        <v>17</v>
      </c>
      <c r="AF76" s="136">
        <v>103</v>
      </c>
      <c r="AG76" s="180">
        <f t="shared" si="123"/>
        <v>0.72027972027972031</v>
      </c>
      <c r="AH76" s="179">
        <f t="shared" si="122"/>
        <v>20</v>
      </c>
      <c r="AI76" s="136">
        <v>123</v>
      </c>
      <c r="AJ76" s="180">
        <f t="shared" si="124"/>
        <v>0.8601398601398601</v>
      </c>
      <c r="AK76" s="167">
        <f t="shared" si="125"/>
        <v>20</v>
      </c>
      <c r="AL76" s="235"/>
      <c r="AM76" s="236"/>
      <c r="AN76" s="237"/>
      <c r="AO76" s="63"/>
      <c r="AW76" s="19"/>
    </row>
    <row r="77" spans="2:49" ht="20.25" customHeight="1" x14ac:dyDescent="0.15">
      <c r="B77" s="231"/>
      <c r="C77" s="22"/>
      <c r="D77" s="9" t="s">
        <v>15</v>
      </c>
      <c r="E77" s="7"/>
      <c r="F77" s="30" t="s">
        <v>54</v>
      </c>
      <c r="G77" s="147">
        <v>125</v>
      </c>
      <c r="H77" s="90"/>
      <c r="I77" s="94"/>
      <c r="J77" s="99"/>
      <c r="K77" s="100"/>
      <c r="L77" s="99"/>
      <c r="M77" s="100"/>
      <c r="N77" s="99"/>
      <c r="O77" s="100"/>
      <c r="P77" s="115"/>
      <c r="Q77" s="99"/>
      <c r="R77" s="100"/>
      <c r="S77" s="100"/>
      <c r="T77" s="100"/>
      <c r="U77" s="100"/>
      <c r="V77" s="123"/>
      <c r="W77" s="74"/>
      <c r="X77" s="61"/>
      <c r="Y77" s="61"/>
      <c r="Z77" s="61"/>
      <c r="AA77" s="61"/>
      <c r="AB77" s="179">
        <f t="shared" si="126"/>
        <v>125</v>
      </c>
      <c r="AC77" s="145">
        <v>125</v>
      </c>
      <c r="AD77" s="180">
        <f t="shared" si="127"/>
        <v>1</v>
      </c>
      <c r="AE77" s="179">
        <f t="shared" si="128"/>
        <v>0</v>
      </c>
      <c r="AF77" s="145">
        <v>125</v>
      </c>
      <c r="AG77" s="180">
        <f t="shared" si="123"/>
        <v>1</v>
      </c>
      <c r="AH77" s="179">
        <f t="shared" si="122"/>
        <v>0</v>
      </c>
      <c r="AI77" s="145">
        <v>125</v>
      </c>
      <c r="AJ77" s="180">
        <f t="shared" si="124"/>
        <v>1</v>
      </c>
      <c r="AK77" s="167">
        <f t="shared" si="125"/>
        <v>0</v>
      </c>
      <c r="AL77" s="235"/>
      <c r="AM77" s="236"/>
      <c r="AN77" s="237"/>
      <c r="AO77" s="63"/>
      <c r="AP77" s="66">
        <v>254</v>
      </c>
      <c r="AW77" s="19"/>
    </row>
    <row r="78" spans="2:49" ht="20.25" customHeight="1" x14ac:dyDescent="0.15">
      <c r="B78" s="232"/>
      <c r="C78" s="22"/>
      <c r="D78" s="6" t="s">
        <v>16</v>
      </c>
      <c r="E78" s="38"/>
      <c r="F78" s="39" t="s">
        <v>54</v>
      </c>
      <c r="G78" s="149">
        <v>133</v>
      </c>
      <c r="H78" s="101"/>
      <c r="I78" s="102"/>
      <c r="J78" s="103"/>
      <c r="K78" s="104"/>
      <c r="L78" s="103"/>
      <c r="M78" s="104"/>
      <c r="N78" s="103"/>
      <c r="O78" s="104"/>
      <c r="P78" s="116"/>
      <c r="Q78" s="103"/>
      <c r="R78" s="104"/>
      <c r="S78" s="104"/>
      <c r="T78" s="104"/>
      <c r="U78" s="104"/>
      <c r="V78" s="123"/>
      <c r="W78" s="74"/>
      <c r="X78" s="76"/>
      <c r="Y78" s="76"/>
      <c r="Z78" s="76"/>
      <c r="AA78" s="76"/>
      <c r="AB78" s="183">
        <f t="shared" si="126"/>
        <v>118</v>
      </c>
      <c r="AC78" s="145">
        <v>118</v>
      </c>
      <c r="AD78" s="184">
        <f t="shared" si="127"/>
        <v>0.88721804511278191</v>
      </c>
      <c r="AE78" s="183">
        <f t="shared" si="128"/>
        <v>15</v>
      </c>
      <c r="AF78" s="145">
        <v>133</v>
      </c>
      <c r="AG78" s="184">
        <f t="shared" si="123"/>
        <v>1</v>
      </c>
      <c r="AH78" s="183">
        <f t="shared" si="122"/>
        <v>0</v>
      </c>
      <c r="AI78" s="145">
        <v>133</v>
      </c>
      <c r="AJ78" s="184">
        <f t="shared" si="124"/>
        <v>1</v>
      </c>
      <c r="AK78" s="167">
        <f t="shared" si="125"/>
        <v>0</v>
      </c>
      <c r="AL78" s="235"/>
      <c r="AM78" s="236"/>
      <c r="AN78" s="237"/>
      <c r="AO78" s="63"/>
      <c r="AP78" s="66">
        <v>188</v>
      </c>
      <c r="AW78" s="21"/>
    </row>
    <row r="79" spans="2:49" ht="33" customHeight="1" x14ac:dyDescent="0.15">
      <c r="B79" s="245" t="s">
        <v>79</v>
      </c>
      <c r="C79" s="246"/>
      <c r="D79" s="246"/>
      <c r="E79" s="246"/>
      <c r="F79" s="247"/>
      <c r="G79" s="126" t="s">
        <v>84</v>
      </c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79"/>
      <c r="AM79" s="79"/>
      <c r="AN79" s="80"/>
      <c r="AO79" s="63"/>
      <c r="AQ79" s="46"/>
      <c r="AR79" s="47" t="s">
        <v>31</v>
      </c>
      <c r="AS79" s="47" t="s">
        <v>32</v>
      </c>
      <c r="AT79" s="47" t="s">
        <v>33</v>
      </c>
      <c r="AU79" s="48" t="s">
        <v>0</v>
      </c>
    </row>
    <row r="80" spans="2:49" ht="20.25" customHeight="1" x14ac:dyDescent="0.15">
      <c r="B80" s="230"/>
      <c r="C80" s="233" t="s">
        <v>9</v>
      </c>
      <c r="D80" s="234"/>
      <c r="E80" s="234"/>
      <c r="F80" s="83" t="s">
        <v>10</v>
      </c>
      <c r="G80" s="146">
        <v>704</v>
      </c>
      <c r="H80" s="91"/>
      <c r="I80" s="92"/>
      <c r="J80" s="93"/>
      <c r="K80" s="87"/>
      <c r="L80" s="93"/>
      <c r="M80" s="87"/>
      <c r="N80" s="93"/>
      <c r="O80" s="87"/>
      <c r="P80" s="112"/>
      <c r="Q80" s="93"/>
      <c r="R80" s="87"/>
      <c r="S80" s="87"/>
      <c r="T80" s="87"/>
      <c r="U80" s="87"/>
      <c r="V80" s="120"/>
      <c r="W80" s="121"/>
      <c r="X80" s="122"/>
      <c r="Y80" s="122"/>
      <c r="Z80" s="122"/>
      <c r="AA80" s="122"/>
      <c r="AB80" s="185"/>
      <c r="AC80" s="186"/>
      <c r="AD80" s="173"/>
      <c r="AE80" s="199">
        <f>AF80-AC80</f>
        <v>523</v>
      </c>
      <c r="AF80" s="178">
        <v>523</v>
      </c>
      <c r="AG80" s="169">
        <f>AF80/$G80</f>
        <v>0.74289772727272729</v>
      </c>
      <c r="AH80" s="199">
        <f t="shared" ref="AH80:AH86" si="129">AI80-AF80</f>
        <v>94</v>
      </c>
      <c r="AI80" s="178">
        <v>617</v>
      </c>
      <c r="AJ80" s="169">
        <f>AI80/$G80</f>
        <v>0.87642045454545459</v>
      </c>
      <c r="AK80" s="167">
        <f>$G80-AI80</f>
        <v>87</v>
      </c>
      <c r="AL80" s="235"/>
      <c r="AM80" s="236"/>
      <c r="AN80" s="237"/>
      <c r="AO80" s="63"/>
      <c r="AQ80" s="49" t="s">
        <v>34</v>
      </c>
      <c r="AR80" s="44">
        <v>265</v>
      </c>
      <c r="AS80" s="44">
        <v>2</v>
      </c>
      <c r="AT80" s="51">
        <v>14</v>
      </c>
      <c r="AU80" s="45">
        <f>SUM(AR80:AT80)</f>
        <v>281</v>
      </c>
      <c r="AW80" s="18"/>
    </row>
    <row r="81" spans="2:49" ht="20.25" customHeight="1" x14ac:dyDescent="0.15">
      <c r="B81" s="231"/>
      <c r="C81" s="22"/>
      <c r="D81" s="6" t="s">
        <v>11</v>
      </c>
      <c r="E81" s="7"/>
      <c r="F81" s="30" t="s">
        <v>54</v>
      </c>
      <c r="G81" s="147">
        <f>SUM(G82:G84)-9</f>
        <v>400</v>
      </c>
      <c r="H81" s="90"/>
      <c r="I81" s="94"/>
      <c r="J81" s="88"/>
      <c r="K81" s="89"/>
      <c r="L81" s="88"/>
      <c r="M81" s="89"/>
      <c r="N81" s="88"/>
      <c r="O81" s="89"/>
      <c r="P81" s="113"/>
      <c r="Q81" s="88"/>
      <c r="R81" s="89"/>
      <c r="S81" s="89"/>
      <c r="T81" s="89"/>
      <c r="U81" s="89"/>
      <c r="V81" s="123"/>
      <c r="W81" s="59"/>
      <c r="X81" s="61"/>
      <c r="Y81" s="61"/>
      <c r="Z81" s="61"/>
      <c r="AA81" s="61"/>
      <c r="AB81" s="187"/>
      <c r="AC81" s="188"/>
      <c r="AD81" s="189"/>
      <c r="AE81" s="215">
        <f>AF81-AC81</f>
        <v>230</v>
      </c>
      <c r="AF81" s="136">
        <f>SUM(AF82:AF84)</f>
        <v>230</v>
      </c>
      <c r="AG81" s="180">
        <f t="shared" ref="AG81:AG86" si="130">AF81/$G81</f>
        <v>0.57499999999999996</v>
      </c>
      <c r="AH81" s="215">
        <f t="shared" si="129"/>
        <v>83</v>
      </c>
      <c r="AI81" s="136">
        <f>SUM(AI82:AI84)</f>
        <v>313</v>
      </c>
      <c r="AJ81" s="180">
        <f t="shared" ref="AJ81:AJ86" si="131">AI81/$G81</f>
        <v>0.78249999999999997</v>
      </c>
      <c r="AK81" s="167">
        <f t="shared" ref="AK81:AK84" si="132">$G81-AI81</f>
        <v>87</v>
      </c>
      <c r="AL81" s="235"/>
      <c r="AM81" s="236"/>
      <c r="AN81" s="237"/>
      <c r="AO81" s="63"/>
      <c r="AQ81" s="1"/>
      <c r="AR81" s="1" t="s">
        <v>35</v>
      </c>
      <c r="AS81" s="1"/>
      <c r="AT81" s="1"/>
      <c r="AU81" s="1"/>
      <c r="AW81" s="19"/>
    </row>
    <row r="82" spans="2:49" ht="20.25" customHeight="1" x14ac:dyDescent="0.15">
      <c r="B82" s="231"/>
      <c r="C82" s="22"/>
      <c r="D82" s="8"/>
      <c r="E82" s="9" t="s">
        <v>12</v>
      </c>
      <c r="F82" s="30" t="s">
        <v>54</v>
      </c>
      <c r="G82" s="147">
        <v>12</v>
      </c>
      <c r="H82" s="90"/>
      <c r="I82" s="94"/>
      <c r="J82" s="88"/>
      <c r="K82" s="89"/>
      <c r="L82" s="88"/>
      <c r="M82" s="89"/>
      <c r="N82" s="88"/>
      <c r="O82" s="89"/>
      <c r="P82" s="113"/>
      <c r="Q82" s="88"/>
      <c r="R82" s="89"/>
      <c r="S82" s="89"/>
      <c r="T82" s="89"/>
      <c r="U82" s="89"/>
      <c r="V82" s="123"/>
      <c r="W82" s="59"/>
      <c r="X82" s="61"/>
      <c r="Y82" s="61"/>
      <c r="Z82" s="61"/>
      <c r="AA82" s="61"/>
      <c r="AB82" s="187"/>
      <c r="AC82" s="188"/>
      <c r="AD82" s="189"/>
      <c r="AE82" s="215">
        <f t="shared" ref="AE82:AE86" si="133">AF82-AC82</f>
        <v>1</v>
      </c>
      <c r="AF82" s="136">
        <v>1</v>
      </c>
      <c r="AG82" s="180">
        <f t="shared" si="130"/>
        <v>8.3333333333333329E-2</v>
      </c>
      <c r="AH82" s="215">
        <f t="shared" si="129"/>
        <v>3</v>
      </c>
      <c r="AI82" s="136">
        <v>4</v>
      </c>
      <c r="AJ82" s="180">
        <f t="shared" si="131"/>
        <v>0.33333333333333331</v>
      </c>
      <c r="AK82" s="167">
        <f t="shared" si="132"/>
        <v>8</v>
      </c>
      <c r="AL82" s="235"/>
      <c r="AM82" s="236"/>
      <c r="AN82" s="237"/>
      <c r="AO82" s="63"/>
      <c r="AQ82" s="66" t="s">
        <v>44</v>
      </c>
      <c r="AW82" s="19"/>
    </row>
    <row r="83" spans="2:49" ht="20.25" customHeight="1" x14ac:dyDescent="0.15">
      <c r="B83" s="231"/>
      <c r="C83" s="22"/>
      <c r="D83" s="8"/>
      <c r="E83" s="15" t="s">
        <v>13</v>
      </c>
      <c r="F83" s="31" t="s">
        <v>54</v>
      </c>
      <c r="G83" s="148">
        <v>196</v>
      </c>
      <c r="H83" s="95"/>
      <c r="I83" s="96"/>
      <c r="J83" s="97"/>
      <c r="K83" s="98"/>
      <c r="L83" s="97"/>
      <c r="M83" s="98"/>
      <c r="N83" s="97"/>
      <c r="O83" s="98"/>
      <c r="P83" s="114"/>
      <c r="Q83" s="97"/>
      <c r="R83" s="98"/>
      <c r="S83" s="98"/>
      <c r="T83" s="98"/>
      <c r="U83" s="98"/>
      <c r="V83" s="124"/>
      <c r="W83" s="72"/>
      <c r="X83" s="73"/>
      <c r="Y83" s="73"/>
      <c r="Z83" s="73"/>
      <c r="AA83" s="73"/>
      <c r="AB83" s="190"/>
      <c r="AC83" s="191"/>
      <c r="AD83" s="192"/>
      <c r="AE83" s="181">
        <f t="shared" si="133"/>
        <v>121</v>
      </c>
      <c r="AF83" s="143">
        <v>121</v>
      </c>
      <c r="AG83" s="182">
        <f t="shared" si="130"/>
        <v>0.61734693877551017</v>
      </c>
      <c r="AH83" s="181">
        <f t="shared" si="129"/>
        <v>32</v>
      </c>
      <c r="AI83" s="143">
        <v>153</v>
      </c>
      <c r="AJ83" s="182">
        <f t="shared" si="131"/>
        <v>0.78061224489795922</v>
      </c>
      <c r="AK83" s="197">
        <f t="shared" si="132"/>
        <v>43</v>
      </c>
      <c r="AL83" s="235"/>
      <c r="AM83" s="236"/>
      <c r="AN83" s="237"/>
      <c r="AO83" s="63"/>
      <c r="AQ83" t="s">
        <v>50</v>
      </c>
      <c r="AW83" s="20"/>
    </row>
    <row r="84" spans="2:49" ht="20.25" customHeight="1" x14ac:dyDescent="0.15">
      <c r="B84" s="231"/>
      <c r="C84" s="22"/>
      <c r="D84" s="10"/>
      <c r="E84" s="9" t="s">
        <v>14</v>
      </c>
      <c r="F84" s="30" t="s">
        <v>54</v>
      </c>
      <c r="G84" s="147">
        <v>201</v>
      </c>
      <c r="H84" s="90"/>
      <c r="I84" s="94"/>
      <c r="J84" s="88"/>
      <c r="K84" s="89"/>
      <c r="L84" s="88"/>
      <c r="M84" s="89"/>
      <c r="N84" s="88"/>
      <c r="O84" s="89"/>
      <c r="P84" s="113"/>
      <c r="Q84" s="88"/>
      <c r="R84" s="89"/>
      <c r="S84" s="89"/>
      <c r="T84" s="89"/>
      <c r="U84" s="89"/>
      <c r="V84" s="123"/>
      <c r="W84" s="59"/>
      <c r="X84" s="61"/>
      <c r="Y84" s="61"/>
      <c r="Z84" s="61"/>
      <c r="AA84" s="61"/>
      <c r="AB84" s="187"/>
      <c r="AC84" s="188"/>
      <c r="AD84" s="189"/>
      <c r="AE84" s="215">
        <f t="shared" si="133"/>
        <v>108</v>
      </c>
      <c r="AF84" s="136">
        <v>108</v>
      </c>
      <c r="AG84" s="180">
        <f t="shared" si="130"/>
        <v>0.53731343283582089</v>
      </c>
      <c r="AH84" s="215">
        <f t="shared" si="129"/>
        <v>48</v>
      </c>
      <c r="AI84" s="136">
        <v>156</v>
      </c>
      <c r="AJ84" s="180">
        <f t="shared" si="131"/>
        <v>0.77611940298507465</v>
      </c>
      <c r="AK84" s="167">
        <f t="shared" si="132"/>
        <v>45</v>
      </c>
      <c r="AL84" s="235"/>
      <c r="AM84" s="236"/>
      <c r="AN84" s="237"/>
      <c r="AO84" s="63"/>
      <c r="AW84" s="19"/>
    </row>
    <row r="85" spans="2:49" ht="20.25" customHeight="1" x14ac:dyDescent="0.15">
      <c r="B85" s="231"/>
      <c r="C85" s="22"/>
      <c r="D85" s="9" t="s">
        <v>15</v>
      </c>
      <c r="E85" s="7"/>
      <c r="F85" s="30" t="s">
        <v>54</v>
      </c>
      <c r="G85" s="147">
        <v>487</v>
      </c>
      <c r="H85" s="90"/>
      <c r="I85" s="94"/>
      <c r="J85" s="99"/>
      <c r="K85" s="100"/>
      <c r="L85" s="99"/>
      <c r="M85" s="100"/>
      <c r="N85" s="99"/>
      <c r="O85" s="100"/>
      <c r="P85" s="115"/>
      <c r="Q85" s="99"/>
      <c r="R85" s="100"/>
      <c r="S85" s="100"/>
      <c r="T85" s="100"/>
      <c r="U85" s="100"/>
      <c r="V85" s="123"/>
      <c r="W85" s="74"/>
      <c r="X85" s="61"/>
      <c r="Y85" s="61"/>
      <c r="Z85" s="61"/>
      <c r="AA85" s="61"/>
      <c r="AB85" s="187"/>
      <c r="AC85" s="193"/>
      <c r="AD85" s="189"/>
      <c r="AE85" s="215">
        <v>486</v>
      </c>
      <c r="AF85" s="145">
        <v>486</v>
      </c>
      <c r="AG85" s="180">
        <f t="shared" si="130"/>
        <v>0.99794661190965095</v>
      </c>
      <c r="AH85" s="216">
        <f t="shared" si="129"/>
        <v>1</v>
      </c>
      <c r="AI85" s="145">
        <v>487</v>
      </c>
      <c r="AJ85" s="180">
        <f t="shared" si="131"/>
        <v>1</v>
      </c>
      <c r="AK85" s="167">
        <f>$G85-AI85</f>
        <v>0</v>
      </c>
      <c r="AL85" s="235"/>
      <c r="AM85" s="236"/>
      <c r="AN85" s="237"/>
      <c r="AO85" s="63"/>
      <c r="AP85" s="66">
        <v>254</v>
      </c>
      <c r="AW85" s="19"/>
    </row>
    <row r="86" spans="2:49" ht="20.25" customHeight="1" x14ac:dyDescent="0.15">
      <c r="B86" s="232"/>
      <c r="C86" s="22"/>
      <c r="D86" s="6" t="s">
        <v>16</v>
      </c>
      <c r="E86" s="38"/>
      <c r="F86" s="39" t="s">
        <v>54</v>
      </c>
      <c r="G86" s="149">
        <v>204</v>
      </c>
      <c r="H86" s="101"/>
      <c r="I86" s="102"/>
      <c r="J86" s="103"/>
      <c r="K86" s="104"/>
      <c r="L86" s="103"/>
      <c r="M86" s="104"/>
      <c r="N86" s="103"/>
      <c r="O86" s="104"/>
      <c r="P86" s="116"/>
      <c r="Q86" s="103"/>
      <c r="R86" s="104"/>
      <c r="S86" s="104"/>
      <c r="T86" s="104"/>
      <c r="U86" s="104"/>
      <c r="V86" s="123"/>
      <c r="W86" s="74"/>
      <c r="X86" s="76"/>
      <c r="Y86" s="76"/>
      <c r="Z86" s="76"/>
      <c r="AA86" s="76"/>
      <c r="AB86" s="194"/>
      <c r="AC86" s="193"/>
      <c r="AD86" s="195"/>
      <c r="AE86" s="216">
        <f t="shared" si="133"/>
        <v>194</v>
      </c>
      <c r="AF86" s="145">
        <v>194</v>
      </c>
      <c r="AG86" s="184">
        <f t="shared" si="130"/>
        <v>0.9509803921568627</v>
      </c>
      <c r="AH86" s="216">
        <f t="shared" si="129"/>
        <v>10</v>
      </c>
      <c r="AI86" s="145">
        <v>204</v>
      </c>
      <c r="AJ86" s="184">
        <f t="shared" si="131"/>
        <v>1</v>
      </c>
      <c r="AK86" s="167">
        <f t="shared" ref="AK86" si="134">$G86-AI86</f>
        <v>0</v>
      </c>
      <c r="AL86" s="235"/>
      <c r="AM86" s="236"/>
      <c r="AN86" s="237"/>
      <c r="AO86" s="63"/>
      <c r="AP86" s="66">
        <v>188</v>
      </c>
      <c r="AW86" s="21"/>
    </row>
    <row r="87" spans="2:49" ht="33" customHeight="1" x14ac:dyDescent="0.15">
      <c r="B87" s="245" t="s">
        <v>86</v>
      </c>
      <c r="C87" s="246"/>
      <c r="D87" s="246"/>
      <c r="E87" s="246"/>
      <c r="F87" s="247"/>
      <c r="G87" s="126" t="s">
        <v>89</v>
      </c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79"/>
      <c r="AM87" s="79"/>
      <c r="AN87" s="80"/>
      <c r="AO87" s="63"/>
      <c r="AQ87" s="46"/>
      <c r="AR87" s="47" t="s">
        <v>31</v>
      </c>
      <c r="AS87" s="47" t="s">
        <v>32</v>
      </c>
      <c r="AT87" s="47" t="s">
        <v>33</v>
      </c>
      <c r="AU87" s="48" t="s">
        <v>0</v>
      </c>
    </row>
    <row r="88" spans="2:49" ht="20.25" customHeight="1" x14ac:dyDescent="0.15">
      <c r="B88" s="230"/>
      <c r="C88" s="233" t="s">
        <v>9</v>
      </c>
      <c r="D88" s="234"/>
      <c r="E88" s="234"/>
      <c r="F88" s="83" t="s">
        <v>10</v>
      </c>
      <c r="G88" s="146">
        <v>402</v>
      </c>
      <c r="H88" s="91"/>
      <c r="I88" s="92"/>
      <c r="J88" s="93"/>
      <c r="K88" s="87"/>
      <c r="L88" s="93"/>
      <c r="M88" s="87"/>
      <c r="N88" s="93"/>
      <c r="O88" s="87"/>
      <c r="P88" s="112"/>
      <c r="Q88" s="93"/>
      <c r="R88" s="87"/>
      <c r="S88" s="87"/>
      <c r="T88" s="87"/>
      <c r="U88" s="87"/>
      <c r="V88" s="120"/>
      <c r="W88" s="121"/>
      <c r="X88" s="122"/>
      <c r="Y88" s="122"/>
      <c r="Z88" s="122"/>
      <c r="AA88" s="122"/>
      <c r="AB88" s="185"/>
      <c r="AC88" s="186"/>
      <c r="AD88" s="173"/>
      <c r="AE88" s="185"/>
      <c r="AF88" s="186"/>
      <c r="AG88" s="173"/>
      <c r="AH88" s="199">
        <f t="shared" ref="AH88:AH94" si="135">AI88-AG88</f>
        <v>285</v>
      </c>
      <c r="AI88" s="178">
        <v>285</v>
      </c>
      <c r="AJ88" s="169">
        <f>AI88/$G88</f>
        <v>0.70895522388059706</v>
      </c>
      <c r="AK88" s="167">
        <f>$G88-AI88</f>
        <v>117</v>
      </c>
      <c r="AL88" s="235"/>
      <c r="AM88" s="236"/>
      <c r="AN88" s="237"/>
      <c r="AO88" s="63"/>
      <c r="AQ88" s="49" t="s">
        <v>34</v>
      </c>
      <c r="AR88" s="44">
        <v>265</v>
      </c>
      <c r="AS88" s="44">
        <v>2</v>
      </c>
      <c r="AT88" s="51">
        <v>14</v>
      </c>
      <c r="AU88" s="45">
        <f>SUM(AR88:AT88)</f>
        <v>281</v>
      </c>
      <c r="AW88" s="18"/>
    </row>
    <row r="89" spans="2:49" ht="20.25" customHeight="1" x14ac:dyDescent="0.15">
      <c r="B89" s="231"/>
      <c r="C89" s="22"/>
      <c r="D89" s="6" t="s">
        <v>11</v>
      </c>
      <c r="E89" s="7"/>
      <c r="F89" s="30" t="s">
        <v>54</v>
      </c>
      <c r="G89" s="147">
        <f>SUM(G90:G92)</f>
        <v>311</v>
      </c>
      <c r="H89" s="90"/>
      <c r="I89" s="94"/>
      <c r="J89" s="88"/>
      <c r="K89" s="89"/>
      <c r="L89" s="88"/>
      <c r="M89" s="89"/>
      <c r="N89" s="88"/>
      <c r="O89" s="89"/>
      <c r="P89" s="113"/>
      <c r="Q89" s="88"/>
      <c r="R89" s="89"/>
      <c r="S89" s="89"/>
      <c r="T89" s="89"/>
      <c r="U89" s="89"/>
      <c r="V89" s="123"/>
      <c r="W89" s="59"/>
      <c r="X89" s="61"/>
      <c r="Y89" s="61"/>
      <c r="Z89" s="61"/>
      <c r="AA89" s="61"/>
      <c r="AB89" s="187"/>
      <c r="AC89" s="188"/>
      <c r="AD89" s="189"/>
      <c r="AE89" s="187"/>
      <c r="AF89" s="188"/>
      <c r="AG89" s="189"/>
      <c r="AH89" s="215">
        <f t="shared" si="135"/>
        <v>213</v>
      </c>
      <c r="AI89" s="136">
        <f>SUM(AI90:AI92)</f>
        <v>213</v>
      </c>
      <c r="AJ89" s="180">
        <f t="shared" ref="AJ89:AJ94" si="136">AI89/$G89</f>
        <v>0.68488745980707399</v>
      </c>
      <c r="AK89" s="167">
        <f t="shared" ref="AK89:AK92" si="137">$G89-AI89</f>
        <v>98</v>
      </c>
      <c r="AL89" s="235"/>
      <c r="AM89" s="236"/>
      <c r="AN89" s="237"/>
      <c r="AO89" s="63"/>
      <c r="AQ89" s="1"/>
      <c r="AR89" s="1" t="s">
        <v>35</v>
      </c>
      <c r="AS89" s="1"/>
      <c r="AT89" s="1"/>
      <c r="AU89" s="1"/>
      <c r="AW89" s="19"/>
    </row>
    <row r="90" spans="2:49" ht="20.25" customHeight="1" x14ac:dyDescent="0.15">
      <c r="B90" s="231"/>
      <c r="C90" s="22"/>
      <c r="D90" s="8"/>
      <c r="E90" s="9" t="s">
        <v>12</v>
      </c>
      <c r="F90" s="30" t="s">
        <v>54</v>
      </c>
      <c r="G90" s="147">
        <v>11</v>
      </c>
      <c r="H90" s="90"/>
      <c r="I90" s="94"/>
      <c r="J90" s="88"/>
      <c r="K90" s="89"/>
      <c r="L90" s="88"/>
      <c r="M90" s="89"/>
      <c r="N90" s="88"/>
      <c r="O90" s="89"/>
      <c r="P90" s="113"/>
      <c r="Q90" s="88"/>
      <c r="R90" s="89"/>
      <c r="S90" s="89"/>
      <c r="T90" s="89"/>
      <c r="U90" s="89"/>
      <c r="V90" s="123"/>
      <c r="W90" s="59"/>
      <c r="X90" s="61"/>
      <c r="Y90" s="61"/>
      <c r="Z90" s="61"/>
      <c r="AA90" s="61"/>
      <c r="AB90" s="187"/>
      <c r="AC90" s="188"/>
      <c r="AD90" s="189"/>
      <c r="AE90" s="187"/>
      <c r="AF90" s="188"/>
      <c r="AG90" s="189"/>
      <c r="AH90" s="215">
        <f t="shared" si="135"/>
        <v>8</v>
      </c>
      <c r="AI90" s="136">
        <v>8</v>
      </c>
      <c r="AJ90" s="180">
        <f t="shared" si="136"/>
        <v>0.72727272727272729</v>
      </c>
      <c r="AK90" s="167">
        <f t="shared" si="137"/>
        <v>3</v>
      </c>
      <c r="AL90" s="235"/>
      <c r="AM90" s="236"/>
      <c r="AN90" s="237"/>
      <c r="AO90" s="63"/>
      <c r="AQ90" s="66" t="s">
        <v>44</v>
      </c>
      <c r="AW90" s="19"/>
    </row>
    <row r="91" spans="2:49" ht="20.25" customHeight="1" x14ac:dyDescent="0.15">
      <c r="B91" s="231"/>
      <c r="C91" s="22"/>
      <c r="D91" s="8"/>
      <c r="E91" s="15" t="s">
        <v>13</v>
      </c>
      <c r="F91" s="31" t="s">
        <v>54</v>
      </c>
      <c r="G91" s="148">
        <v>111</v>
      </c>
      <c r="H91" s="95"/>
      <c r="I91" s="96"/>
      <c r="J91" s="97"/>
      <c r="K91" s="98"/>
      <c r="L91" s="97"/>
      <c r="M91" s="98"/>
      <c r="N91" s="97"/>
      <c r="O91" s="98"/>
      <c r="P91" s="114"/>
      <c r="Q91" s="97"/>
      <c r="R91" s="98"/>
      <c r="S91" s="98"/>
      <c r="T91" s="98"/>
      <c r="U91" s="98"/>
      <c r="V91" s="124"/>
      <c r="W91" s="72"/>
      <c r="X91" s="73"/>
      <c r="Y91" s="73"/>
      <c r="Z91" s="73"/>
      <c r="AA91" s="73"/>
      <c r="AB91" s="190"/>
      <c r="AC91" s="191"/>
      <c r="AD91" s="192"/>
      <c r="AE91" s="190"/>
      <c r="AF91" s="191"/>
      <c r="AG91" s="192"/>
      <c r="AH91" s="181">
        <f t="shared" si="135"/>
        <v>77</v>
      </c>
      <c r="AI91" s="143">
        <v>77</v>
      </c>
      <c r="AJ91" s="182">
        <f t="shared" si="136"/>
        <v>0.69369369369369371</v>
      </c>
      <c r="AK91" s="197">
        <f t="shared" si="137"/>
        <v>34</v>
      </c>
      <c r="AL91" s="235"/>
      <c r="AM91" s="236"/>
      <c r="AN91" s="237"/>
      <c r="AO91" s="63"/>
      <c r="AQ91" t="s">
        <v>50</v>
      </c>
      <c r="AW91" s="20"/>
    </row>
    <row r="92" spans="2:49" ht="20.25" customHeight="1" x14ac:dyDescent="0.15">
      <c r="B92" s="231"/>
      <c r="C92" s="22"/>
      <c r="D92" s="10"/>
      <c r="E92" s="9" t="s">
        <v>14</v>
      </c>
      <c r="F92" s="30" t="s">
        <v>54</v>
      </c>
      <c r="G92" s="147">
        <f>189</f>
        <v>189</v>
      </c>
      <c r="H92" s="90"/>
      <c r="I92" s="94"/>
      <c r="J92" s="88"/>
      <c r="K92" s="89"/>
      <c r="L92" s="88"/>
      <c r="M92" s="89"/>
      <c r="N92" s="88"/>
      <c r="O92" s="89"/>
      <c r="P92" s="113"/>
      <c r="Q92" s="88"/>
      <c r="R92" s="89"/>
      <c r="S92" s="89"/>
      <c r="T92" s="89"/>
      <c r="U92" s="89"/>
      <c r="V92" s="123"/>
      <c r="W92" s="59"/>
      <c r="X92" s="61"/>
      <c r="Y92" s="61"/>
      <c r="Z92" s="61"/>
      <c r="AA92" s="61"/>
      <c r="AB92" s="187"/>
      <c r="AC92" s="188"/>
      <c r="AD92" s="189"/>
      <c r="AE92" s="187"/>
      <c r="AF92" s="188"/>
      <c r="AG92" s="189"/>
      <c r="AH92" s="215">
        <f t="shared" si="135"/>
        <v>128</v>
      </c>
      <c r="AI92" s="136">
        <v>128</v>
      </c>
      <c r="AJ92" s="180">
        <f t="shared" si="136"/>
        <v>0.67724867724867721</v>
      </c>
      <c r="AK92" s="167">
        <f t="shared" si="137"/>
        <v>61</v>
      </c>
      <c r="AL92" s="235"/>
      <c r="AM92" s="236"/>
      <c r="AN92" s="237"/>
      <c r="AO92" s="63"/>
      <c r="AW92" s="19"/>
    </row>
    <row r="93" spans="2:49" ht="20.25" customHeight="1" x14ac:dyDescent="0.15">
      <c r="B93" s="231"/>
      <c r="C93" s="22"/>
      <c r="D93" s="9" t="s">
        <v>15</v>
      </c>
      <c r="E93" s="7"/>
      <c r="F93" s="30" t="s">
        <v>54</v>
      </c>
      <c r="G93" s="147">
        <v>93</v>
      </c>
      <c r="H93" s="90"/>
      <c r="I93" s="94"/>
      <c r="J93" s="99"/>
      <c r="K93" s="100"/>
      <c r="L93" s="99"/>
      <c r="M93" s="100"/>
      <c r="N93" s="99"/>
      <c r="O93" s="100"/>
      <c r="P93" s="115"/>
      <c r="Q93" s="99"/>
      <c r="R93" s="100"/>
      <c r="S93" s="100"/>
      <c r="T93" s="100"/>
      <c r="U93" s="100"/>
      <c r="V93" s="123"/>
      <c r="W93" s="74"/>
      <c r="X93" s="61"/>
      <c r="Y93" s="61"/>
      <c r="Z93" s="61"/>
      <c r="AA93" s="61"/>
      <c r="AB93" s="187"/>
      <c r="AC93" s="193"/>
      <c r="AD93" s="189"/>
      <c r="AE93" s="187"/>
      <c r="AF93" s="193"/>
      <c r="AG93" s="189"/>
      <c r="AH93" s="215">
        <f t="shared" si="135"/>
        <v>93</v>
      </c>
      <c r="AI93" s="145">
        <v>93</v>
      </c>
      <c r="AJ93" s="180">
        <f t="shared" si="136"/>
        <v>1</v>
      </c>
      <c r="AK93" s="167">
        <f>$G93-AI93</f>
        <v>0</v>
      </c>
      <c r="AL93" s="235"/>
      <c r="AM93" s="236"/>
      <c r="AN93" s="237"/>
      <c r="AO93" s="63"/>
      <c r="AP93" s="66">
        <v>254</v>
      </c>
      <c r="AW93" s="19"/>
    </row>
    <row r="94" spans="2:49" ht="20.25" customHeight="1" x14ac:dyDescent="0.15">
      <c r="B94" s="232"/>
      <c r="C94" s="22"/>
      <c r="D94" s="6" t="s">
        <v>16</v>
      </c>
      <c r="E94" s="38"/>
      <c r="F94" s="39" t="s">
        <v>54</v>
      </c>
      <c r="G94" s="149">
        <v>95</v>
      </c>
      <c r="H94" s="101"/>
      <c r="I94" s="102"/>
      <c r="J94" s="103"/>
      <c r="K94" s="104"/>
      <c r="L94" s="103"/>
      <c r="M94" s="104"/>
      <c r="N94" s="103"/>
      <c r="O94" s="104"/>
      <c r="P94" s="116"/>
      <c r="Q94" s="103"/>
      <c r="R94" s="104"/>
      <c r="S94" s="104"/>
      <c r="T94" s="104"/>
      <c r="U94" s="104"/>
      <c r="V94" s="123"/>
      <c r="W94" s="74"/>
      <c r="X94" s="76"/>
      <c r="Y94" s="76"/>
      <c r="Z94" s="76"/>
      <c r="AA94" s="76"/>
      <c r="AB94" s="194"/>
      <c r="AC94" s="193"/>
      <c r="AD94" s="195"/>
      <c r="AE94" s="194"/>
      <c r="AF94" s="193"/>
      <c r="AG94" s="195"/>
      <c r="AH94" s="216">
        <f t="shared" si="135"/>
        <v>70</v>
      </c>
      <c r="AI94" s="145">
        <v>70</v>
      </c>
      <c r="AJ94" s="184">
        <f t="shared" si="136"/>
        <v>0.73684210526315785</v>
      </c>
      <c r="AK94" s="167">
        <f t="shared" ref="AK94" si="138">$G94-AI94</f>
        <v>25</v>
      </c>
      <c r="AL94" s="235"/>
      <c r="AM94" s="236"/>
      <c r="AN94" s="237"/>
      <c r="AO94" s="63"/>
      <c r="AP94" s="66">
        <v>188</v>
      </c>
      <c r="AW94" s="21"/>
    </row>
    <row r="95" spans="2:49" ht="33" customHeight="1" x14ac:dyDescent="0.15">
      <c r="B95" s="245" t="s">
        <v>85</v>
      </c>
      <c r="C95" s="246"/>
      <c r="D95" s="246"/>
      <c r="E95" s="246"/>
      <c r="F95" s="247"/>
      <c r="G95" s="78"/>
      <c r="H95" s="79"/>
      <c r="I95" s="79"/>
      <c r="J95" s="79"/>
      <c r="K95" s="79"/>
      <c r="L95" s="79"/>
      <c r="M95" s="79"/>
      <c r="N95" s="79"/>
      <c r="O95" s="79"/>
      <c r="P95" s="117"/>
      <c r="Q95" s="79"/>
      <c r="R95" s="79"/>
      <c r="S95" s="117"/>
      <c r="T95" s="79"/>
      <c r="U95" s="79"/>
      <c r="V95" s="117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80"/>
      <c r="AO95" s="63"/>
      <c r="AQ95" s="46"/>
      <c r="AR95" s="47"/>
      <c r="AS95" s="47"/>
      <c r="AT95" s="47"/>
      <c r="AU95" s="48"/>
    </row>
    <row r="96" spans="2:49" ht="20.25" customHeight="1" x14ac:dyDescent="0.15">
      <c r="B96" s="230"/>
      <c r="C96" s="233" t="s">
        <v>9</v>
      </c>
      <c r="D96" s="234"/>
      <c r="E96" s="234"/>
      <c r="F96" s="83" t="s">
        <v>10</v>
      </c>
      <c r="G96" s="146">
        <f t="shared" ref="G96:G102" si="139">G8+G16+G24+G32+G40+G48+G56+G64+G72+G80+G88</f>
        <v>4860</v>
      </c>
      <c r="H96" s="146">
        <f t="shared" ref="H96:V96" si="140">H8+H16+H24+H32+H40+H48+H56+H64+H72</f>
        <v>959</v>
      </c>
      <c r="I96" s="132">
        <f t="shared" si="140"/>
        <v>1.7051734273956496</v>
      </c>
      <c r="J96" s="150">
        <f t="shared" si="140"/>
        <v>1011</v>
      </c>
      <c r="K96" s="87">
        <f t="shared" si="140"/>
        <v>1.8055849500293946</v>
      </c>
      <c r="L96" s="146">
        <f t="shared" si="140"/>
        <v>1240</v>
      </c>
      <c r="M96" s="132">
        <f t="shared" si="140"/>
        <v>2.3907250989513198</v>
      </c>
      <c r="N96" s="146">
        <f t="shared" si="140"/>
        <v>1642</v>
      </c>
      <c r="O96" s="132">
        <f t="shared" si="140"/>
        <v>3.2899262444794606</v>
      </c>
      <c r="P96" s="151">
        <f t="shared" si="140"/>
        <v>430</v>
      </c>
      <c r="Q96" s="146">
        <f t="shared" si="140"/>
        <v>2072</v>
      </c>
      <c r="R96" s="132">
        <f t="shared" si="140"/>
        <v>4.2840248670813121</v>
      </c>
      <c r="S96" s="151">
        <f t="shared" si="140"/>
        <v>376</v>
      </c>
      <c r="T96" s="146">
        <f t="shared" si="140"/>
        <v>2448</v>
      </c>
      <c r="U96" s="132">
        <f t="shared" si="140"/>
        <v>5.2309335916407589</v>
      </c>
      <c r="V96" s="151">
        <f t="shared" si="140"/>
        <v>340</v>
      </c>
      <c r="W96" s="146">
        <f t="shared" ref="W96:W102" si="141">W8+W16+W24+W32+W40+W48+W56+W64+W72+W80</f>
        <v>2788</v>
      </c>
      <c r="X96" s="132">
        <f>W96/G96</f>
        <v>0.57366255144032918</v>
      </c>
      <c r="Y96" s="131">
        <f>Z96-W96</f>
        <v>293</v>
      </c>
      <c r="Z96" s="146">
        <f t="shared" ref="Z96:Z102" si="142">Z8+Z16+Z24+Z32+Z40+Z48+Z56+Z64+Z72</f>
        <v>3081</v>
      </c>
      <c r="AA96" s="132">
        <f>Z96/G96</f>
        <v>0.63395061728395063</v>
      </c>
      <c r="AB96" s="131">
        <f>AC96-Z96</f>
        <v>310</v>
      </c>
      <c r="AC96" s="146">
        <f t="shared" ref="AC96:AC102" si="143">AC8+AC16+AC24+AC32+AC40+AC48+AC56+AC64+AC72</f>
        <v>3391</v>
      </c>
      <c r="AD96" s="132">
        <f>AC96/$G96</f>
        <v>0.6977366255144033</v>
      </c>
      <c r="AE96" s="131">
        <f>AF96-AC96</f>
        <v>523</v>
      </c>
      <c r="AF96" s="146">
        <f t="shared" ref="AF96:AF102" si="144">AF8+AF16+AF24+AF32+AF40+AF48+AF56+AF64+AF72+AF80</f>
        <v>3914</v>
      </c>
      <c r="AG96" s="132">
        <f>AF96/$G96</f>
        <v>0.80534979423868314</v>
      </c>
      <c r="AH96" s="131">
        <f t="shared" ref="AH96:AH102" si="145">AI96-AF96</f>
        <v>379</v>
      </c>
      <c r="AI96" s="146">
        <f t="shared" ref="AI96:AI102" si="146">AI8+AI16+AI24+AI32+AI40+AI48+AI56+AI64+AI72+AI80+AI88</f>
        <v>4293</v>
      </c>
      <c r="AJ96" s="132">
        <f>AI96/$G96</f>
        <v>0.8833333333333333</v>
      </c>
      <c r="AK96" s="131">
        <f>$G96-AI96</f>
        <v>567</v>
      </c>
      <c r="AL96" s="235"/>
      <c r="AM96" s="236"/>
      <c r="AN96" s="237"/>
      <c r="AO96" s="63"/>
      <c r="AQ96" s="49"/>
      <c r="AR96" s="44"/>
      <c r="AS96" s="44"/>
      <c r="AT96" s="51"/>
      <c r="AU96" s="45"/>
    </row>
    <row r="97" spans="2:47" ht="20.25" customHeight="1" x14ac:dyDescent="0.15">
      <c r="B97" s="231"/>
      <c r="C97" s="22"/>
      <c r="D97" s="6" t="s">
        <v>11</v>
      </c>
      <c r="E97" s="7"/>
      <c r="F97" s="30" t="s">
        <v>54</v>
      </c>
      <c r="G97" s="152">
        <f t="shared" si="139"/>
        <v>3556</v>
      </c>
      <c r="H97" s="152">
        <f t="shared" ref="H97:V97" si="147">H9+H17+H25+H33+H41+H49+H57+H65+H73</f>
        <v>809</v>
      </c>
      <c r="I97" s="135">
        <f t="shared" si="147"/>
        <v>1.6707609941948123</v>
      </c>
      <c r="J97" s="88">
        <f t="shared" si="147"/>
        <v>848</v>
      </c>
      <c r="K97" s="89">
        <f t="shared" si="147"/>
        <v>1.761003223097966</v>
      </c>
      <c r="L97" s="152">
        <f t="shared" si="147"/>
        <v>1025</v>
      </c>
      <c r="M97" s="135">
        <f t="shared" si="147"/>
        <v>2.3097647962315939</v>
      </c>
      <c r="N97" s="152">
        <f t="shared" si="147"/>
        <v>1280</v>
      </c>
      <c r="O97" s="135">
        <f t="shared" si="147"/>
        <v>3.2039363793746944</v>
      </c>
      <c r="P97" s="153">
        <f t="shared" si="147"/>
        <v>285</v>
      </c>
      <c r="Q97" s="152">
        <f t="shared" si="147"/>
        <v>1565</v>
      </c>
      <c r="R97" s="135">
        <f t="shared" si="147"/>
        <v>4.1231248864825858</v>
      </c>
      <c r="S97" s="153">
        <f t="shared" si="147"/>
        <v>237</v>
      </c>
      <c r="T97" s="152">
        <f t="shared" si="147"/>
        <v>1802</v>
      </c>
      <c r="U97" s="135">
        <f t="shared" si="147"/>
        <v>4.965237855272048</v>
      </c>
      <c r="V97" s="153">
        <f t="shared" si="147"/>
        <v>221</v>
      </c>
      <c r="W97" s="152">
        <f t="shared" si="141"/>
        <v>2023</v>
      </c>
      <c r="X97" s="135">
        <f t="shared" ref="X97:X102" si="148">W97/G97</f>
        <v>0.56889763779527558</v>
      </c>
      <c r="Y97" s="133">
        <f>Z97-W97</f>
        <v>245</v>
      </c>
      <c r="Z97" s="152">
        <f t="shared" si="142"/>
        <v>2268</v>
      </c>
      <c r="AA97" s="135">
        <f t="shared" ref="AA97:AA98" si="149">Z97/G97</f>
        <v>0.63779527559055116</v>
      </c>
      <c r="AB97" s="133">
        <f>AC97-Z97</f>
        <v>211</v>
      </c>
      <c r="AC97" s="152">
        <f t="shared" si="143"/>
        <v>2479</v>
      </c>
      <c r="AD97" s="135">
        <f t="shared" ref="AD97:AD102" si="150">AC97/$G97</f>
        <v>0.69713160854893141</v>
      </c>
      <c r="AE97" s="133">
        <f>AF97-AC97</f>
        <v>334</v>
      </c>
      <c r="AF97" s="152">
        <f t="shared" si="144"/>
        <v>2813</v>
      </c>
      <c r="AG97" s="135">
        <f t="shared" ref="AG97:AG102" si="151">AF97/$G97</f>
        <v>0.79105736782902136</v>
      </c>
      <c r="AH97" s="133">
        <f t="shared" si="145"/>
        <v>365</v>
      </c>
      <c r="AI97" s="152">
        <f t="shared" si="146"/>
        <v>3178</v>
      </c>
      <c r="AJ97" s="135">
        <f t="shared" ref="AJ97:AJ102" si="152">AI97/$G97</f>
        <v>0.89370078740157477</v>
      </c>
      <c r="AK97" s="131">
        <f t="shared" ref="AK97:AK98" si="153">$G97-AI97</f>
        <v>378</v>
      </c>
      <c r="AL97" s="235"/>
      <c r="AM97" s="236"/>
      <c r="AN97" s="237"/>
      <c r="AO97" s="63"/>
      <c r="AQ97" s="1"/>
      <c r="AR97" s="1"/>
      <c r="AS97" s="1"/>
      <c r="AT97" s="1"/>
      <c r="AU97" s="1"/>
    </row>
    <row r="98" spans="2:47" ht="20.25" customHeight="1" x14ac:dyDescent="0.15">
      <c r="B98" s="231"/>
      <c r="C98" s="22"/>
      <c r="D98" s="8"/>
      <c r="E98" s="9" t="s">
        <v>12</v>
      </c>
      <c r="F98" s="30" t="s">
        <v>54</v>
      </c>
      <c r="G98" s="152">
        <f t="shared" si="139"/>
        <v>135</v>
      </c>
      <c r="H98" s="152">
        <f t="shared" ref="H98:V98" si="154">H10+H18+H26+H34+H42+H50+H58+H66+H74</f>
        <v>38</v>
      </c>
      <c r="I98" s="135">
        <f t="shared" si="154"/>
        <v>1.1406810035842294</v>
      </c>
      <c r="J98" s="152">
        <f t="shared" si="154"/>
        <v>44</v>
      </c>
      <c r="K98" s="135">
        <f t="shared" si="154"/>
        <v>1.6022194651226909</v>
      </c>
      <c r="L98" s="152">
        <f t="shared" si="154"/>
        <v>48</v>
      </c>
      <c r="M98" s="135">
        <f t="shared" si="154"/>
        <v>1.9099117728149988</v>
      </c>
      <c r="N98" s="152">
        <f t="shared" si="154"/>
        <v>59</v>
      </c>
      <c r="O98" s="135">
        <f t="shared" si="154"/>
        <v>2.8915357044389305</v>
      </c>
      <c r="P98" s="153">
        <f t="shared" si="154"/>
        <v>6</v>
      </c>
      <c r="Q98" s="152">
        <f t="shared" si="154"/>
        <v>65</v>
      </c>
      <c r="R98" s="135">
        <f t="shared" si="154"/>
        <v>3.5126826578439485</v>
      </c>
      <c r="S98" s="153">
        <f t="shared" si="154"/>
        <v>26</v>
      </c>
      <c r="T98" s="152">
        <f t="shared" si="154"/>
        <v>91</v>
      </c>
      <c r="U98" s="135">
        <f t="shared" si="154"/>
        <v>4.9969278033794158</v>
      </c>
      <c r="V98" s="153">
        <f t="shared" si="154"/>
        <v>6</v>
      </c>
      <c r="W98" s="152">
        <f t="shared" si="141"/>
        <v>97</v>
      </c>
      <c r="X98" s="135">
        <f t="shared" si="148"/>
        <v>0.71851851851851856</v>
      </c>
      <c r="Y98" s="133">
        <f t="shared" ref="Y98:Y102" si="155">Z98-W98</f>
        <v>1</v>
      </c>
      <c r="Z98" s="152">
        <f t="shared" si="142"/>
        <v>98</v>
      </c>
      <c r="AA98" s="135">
        <f t="shared" si="149"/>
        <v>0.72592592592592597</v>
      </c>
      <c r="AB98" s="133">
        <f t="shared" ref="AB98:AB102" si="156">AC98-Z98</f>
        <v>7</v>
      </c>
      <c r="AC98" s="152">
        <f t="shared" si="143"/>
        <v>105</v>
      </c>
      <c r="AD98" s="135">
        <f t="shared" si="150"/>
        <v>0.77777777777777779</v>
      </c>
      <c r="AE98" s="133">
        <f t="shared" ref="AE98:AE102" si="157">AF98-AC98</f>
        <v>2</v>
      </c>
      <c r="AF98" s="152">
        <f t="shared" si="144"/>
        <v>107</v>
      </c>
      <c r="AG98" s="135">
        <f t="shared" si="151"/>
        <v>0.79259259259259263</v>
      </c>
      <c r="AH98" s="133">
        <f t="shared" si="145"/>
        <v>13</v>
      </c>
      <c r="AI98" s="152">
        <f t="shared" si="146"/>
        <v>120</v>
      </c>
      <c r="AJ98" s="135">
        <f t="shared" si="152"/>
        <v>0.88888888888888884</v>
      </c>
      <c r="AK98" s="131">
        <f t="shared" si="153"/>
        <v>15</v>
      </c>
      <c r="AL98" s="235"/>
      <c r="AM98" s="236"/>
      <c r="AN98" s="237"/>
      <c r="AO98" s="63"/>
    </row>
    <row r="99" spans="2:47" ht="20.25" customHeight="1" x14ac:dyDescent="0.15">
      <c r="B99" s="231"/>
      <c r="C99" s="22"/>
      <c r="D99" s="8"/>
      <c r="E99" s="15" t="s">
        <v>13</v>
      </c>
      <c r="F99" s="31" t="s">
        <v>54</v>
      </c>
      <c r="G99" s="154">
        <f t="shared" si="139"/>
        <v>1482</v>
      </c>
      <c r="H99" s="154">
        <f t="shared" ref="H99:V99" si="158">H11+H19+H27+H35+H43+H51+H59+H67+H75</f>
        <v>319</v>
      </c>
      <c r="I99" s="139">
        <f t="shared" si="158"/>
        <v>1.7134827852004111</v>
      </c>
      <c r="J99" s="154">
        <f t="shared" si="158"/>
        <v>374</v>
      </c>
      <c r="K99" s="139">
        <f t="shared" si="158"/>
        <v>2.1009763617677288</v>
      </c>
      <c r="L99" s="154">
        <f t="shared" si="158"/>
        <v>398</v>
      </c>
      <c r="M99" s="139">
        <f t="shared" si="158"/>
        <v>2.2736382322713258</v>
      </c>
      <c r="N99" s="154">
        <f t="shared" si="158"/>
        <v>522</v>
      </c>
      <c r="O99" s="139">
        <f t="shared" si="158"/>
        <v>3.273857981284146</v>
      </c>
      <c r="P99" s="155">
        <f t="shared" si="158"/>
        <v>144</v>
      </c>
      <c r="Q99" s="154">
        <f t="shared" si="158"/>
        <v>666</v>
      </c>
      <c r="R99" s="139">
        <f t="shared" si="158"/>
        <v>4.365307209960906</v>
      </c>
      <c r="S99" s="155">
        <f t="shared" si="158"/>
        <v>88</v>
      </c>
      <c r="T99" s="154">
        <f t="shared" si="158"/>
        <v>754</v>
      </c>
      <c r="U99" s="139">
        <f t="shared" si="158"/>
        <v>5.1310976854859343</v>
      </c>
      <c r="V99" s="155">
        <f t="shared" si="158"/>
        <v>78</v>
      </c>
      <c r="W99" s="154">
        <f t="shared" si="141"/>
        <v>832</v>
      </c>
      <c r="X99" s="139">
        <f t="shared" si="148"/>
        <v>0.56140350877192979</v>
      </c>
      <c r="Y99" s="137">
        <f t="shared" si="155"/>
        <v>101</v>
      </c>
      <c r="Z99" s="154">
        <f t="shared" si="142"/>
        <v>933</v>
      </c>
      <c r="AA99" s="139">
        <f>Z99/G99</f>
        <v>0.62955465587044535</v>
      </c>
      <c r="AB99" s="137">
        <f t="shared" si="156"/>
        <v>93</v>
      </c>
      <c r="AC99" s="154">
        <f t="shared" si="143"/>
        <v>1026</v>
      </c>
      <c r="AD99" s="139">
        <f t="shared" si="150"/>
        <v>0.69230769230769229</v>
      </c>
      <c r="AE99" s="137">
        <f t="shared" si="157"/>
        <v>167</v>
      </c>
      <c r="AF99" s="154">
        <f t="shared" si="144"/>
        <v>1193</v>
      </c>
      <c r="AG99" s="139">
        <f t="shared" si="151"/>
        <v>0.80499325236167341</v>
      </c>
      <c r="AH99" s="137">
        <f t="shared" si="145"/>
        <v>148</v>
      </c>
      <c r="AI99" s="154">
        <f t="shared" si="146"/>
        <v>1341</v>
      </c>
      <c r="AJ99" s="139">
        <f t="shared" si="152"/>
        <v>0.90485829959514175</v>
      </c>
      <c r="AK99" s="198">
        <f>$G99-AI99</f>
        <v>141</v>
      </c>
      <c r="AL99" s="235"/>
      <c r="AM99" s="236"/>
      <c r="AN99" s="237"/>
      <c r="AO99" s="63"/>
    </row>
    <row r="100" spans="2:47" ht="20.25" customHeight="1" x14ac:dyDescent="0.15">
      <c r="B100" s="231"/>
      <c r="C100" s="22"/>
      <c r="D100" s="10"/>
      <c r="E100" s="9" t="s">
        <v>14</v>
      </c>
      <c r="F100" s="30" t="s">
        <v>54</v>
      </c>
      <c r="G100" s="152">
        <f t="shared" si="139"/>
        <v>1948</v>
      </c>
      <c r="H100" s="152">
        <f t="shared" ref="H100:V100" si="159">H12+H20+H28+H36+H44+H52+H60+H68+H76</f>
        <v>452</v>
      </c>
      <c r="I100" s="135">
        <f t="shared" si="159"/>
        <v>1.7046536380569435</v>
      </c>
      <c r="J100" s="90">
        <f t="shared" si="159"/>
        <v>478</v>
      </c>
      <c r="K100" s="156">
        <f t="shared" si="159"/>
        <v>1.810794429825858</v>
      </c>
      <c r="L100" s="152">
        <f t="shared" si="159"/>
        <v>579</v>
      </c>
      <c r="M100" s="135">
        <f t="shared" si="159"/>
        <v>2.4078411351531712</v>
      </c>
      <c r="N100" s="152">
        <f t="shared" si="159"/>
        <v>699</v>
      </c>
      <c r="O100" s="135">
        <f t="shared" si="159"/>
        <v>3.217300226691183</v>
      </c>
      <c r="P100" s="153">
        <f t="shared" si="159"/>
        <v>135</v>
      </c>
      <c r="Q100" s="152">
        <f t="shared" si="159"/>
        <v>834</v>
      </c>
      <c r="R100" s="135">
        <f t="shared" si="159"/>
        <v>4.00081886423611</v>
      </c>
      <c r="S100" s="153">
        <f t="shared" si="159"/>
        <v>123</v>
      </c>
      <c r="T100" s="152">
        <f t="shared" si="159"/>
        <v>957</v>
      </c>
      <c r="U100" s="135">
        <f t="shared" si="159"/>
        <v>4.8263494523732824</v>
      </c>
      <c r="V100" s="153">
        <f t="shared" si="159"/>
        <v>137</v>
      </c>
      <c r="W100" s="152">
        <f t="shared" si="141"/>
        <v>1094</v>
      </c>
      <c r="X100" s="135">
        <f t="shared" si="148"/>
        <v>0.5616016427104723</v>
      </c>
      <c r="Y100" s="133">
        <f t="shared" si="155"/>
        <v>143</v>
      </c>
      <c r="Z100" s="152">
        <f t="shared" si="142"/>
        <v>1237</v>
      </c>
      <c r="AA100" s="135">
        <f>Z100/G100</f>
        <v>0.63501026694045171</v>
      </c>
      <c r="AB100" s="133">
        <f t="shared" si="156"/>
        <v>111</v>
      </c>
      <c r="AC100" s="152">
        <f t="shared" si="143"/>
        <v>1348</v>
      </c>
      <c r="AD100" s="135">
        <f t="shared" si="150"/>
        <v>0.69199178644763859</v>
      </c>
      <c r="AE100" s="133">
        <f t="shared" si="157"/>
        <v>165</v>
      </c>
      <c r="AF100" s="152">
        <f t="shared" si="144"/>
        <v>1513</v>
      </c>
      <c r="AG100" s="135">
        <f t="shared" si="151"/>
        <v>0.77669404517453799</v>
      </c>
      <c r="AH100" s="133">
        <f t="shared" si="145"/>
        <v>204</v>
      </c>
      <c r="AI100" s="152">
        <f t="shared" si="146"/>
        <v>1717</v>
      </c>
      <c r="AJ100" s="135">
        <f t="shared" si="152"/>
        <v>0.88141683778234081</v>
      </c>
      <c r="AK100" s="131">
        <f t="shared" ref="AK100:AK102" si="160">$G100-AI100</f>
        <v>231</v>
      </c>
      <c r="AL100" s="235"/>
      <c r="AM100" s="236"/>
      <c r="AN100" s="237"/>
      <c r="AO100" s="63"/>
    </row>
    <row r="101" spans="2:47" ht="20.25" customHeight="1" x14ac:dyDescent="0.15">
      <c r="B101" s="231"/>
      <c r="C101" s="22"/>
      <c r="D101" s="9" t="s">
        <v>15</v>
      </c>
      <c r="E101" s="7"/>
      <c r="F101" s="30" t="s">
        <v>54</v>
      </c>
      <c r="G101" s="152">
        <f t="shared" si="139"/>
        <v>1963</v>
      </c>
      <c r="H101" s="152">
        <f t="shared" ref="H101:V101" si="161">H13+H21+H29+H37+H45+H53+H61+H69+H77</f>
        <v>276</v>
      </c>
      <c r="I101" s="135">
        <f t="shared" si="161"/>
        <v>2</v>
      </c>
      <c r="J101" s="152">
        <f t="shared" si="161"/>
        <v>276</v>
      </c>
      <c r="K101" s="135">
        <f t="shared" si="161"/>
        <v>2</v>
      </c>
      <c r="L101" s="152">
        <f t="shared" si="161"/>
        <v>395</v>
      </c>
      <c r="M101" s="135">
        <f t="shared" si="161"/>
        <v>3</v>
      </c>
      <c r="N101" s="152">
        <f t="shared" si="161"/>
        <v>588</v>
      </c>
      <c r="O101" s="135">
        <f t="shared" si="161"/>
        <v>4</v>
      </c>
      <c r="P101" s="153">
        <f t="shared" si="161"/>
        <v>174</v>
      </c>
      <c r="Q101" s="152">
        <f t="shared" si="161"/>
        <v>762</v>
      </c>
      <c r="R101" s="135">
        <f t="shared" si="161"/>
        <v>5</v>
      </c>
      <c r="S101" s="153">
        <f t="shared" si="161"/>
        <v>162</v>
      </c>
      <c r="T101" s="152">
        <f t="shared" si="161"/>
        <v>924</v>
      </c>
      <c r="U101" s="135">
        <f t="shared" si="161"/>
        <v>6</v>
      </c>
      <c r="V101" s="153">
        <f t="shared" si="161"/>
        <v>191</v>
      </c>
      <c r="W101" s="152">
        <f t="shared" si="141"/>
        <v>1115</v>
      </c>
      <c r="X101" s="135">
        <f t="shared" si="148"/>
        <v>0.56800815078960776</v>
      </c>
      <c r="Y101" s="133">
        <f t="shared" si="155"/>
        <v>143</v>
      </c>
      <c r="Z101" s="152">
        <f t="shared" si="142"/>
        <v>1258</v>
      </c>
      <c r="AA101" s="135">
        <f>Z101/G101</f>
        <v>0.64085583290881309</v>
      </c>
      <c r="AB101" s="133">
        <f t="shared" si="156"/>
        <v>125</v>
      </c>
      <c r="AC101" s="152">
        <f t="shared" si="143"/>
        <v>1383</v>
      </c>
      <c r="AD101" s="135">
        <f t="shared" si="150"/>
        <v>0.70453387671930723</v>
      </c>
      <c r="AE101" s="133">
        <f t="shared" si="157"/>
        <v>486</v>
      </c>
      <c r="AF101" s="152">
        <f t="shared" si="144"/>
        <v>1869</v>
      </c>
      <c r="AG101" s="135">
        <f t="shared" si="151"/>
        <v>0.95211411105450838</v>
      </c>
      <c r="AH101" s="133">
        <f t="shared" si="145"/>
        <v>94</v>
      </c>
      <c r="AI101" s="152">
        <f t="shared" si="146"/>
        <v>1963</v>
      </c>
      <c r="AJ101" s="135">
        <f t="shared" si="152"/>
        <v>1</v>
      </c>
      <c r="AK101" s="131">
        <f t="shared" si="160"/>
        <v>0</v>
      </c>
      <c r="AL101" s="235"/>
      <c r="AM101" s="236"/>
      <c r="AN101" s="237"/>
      <c r="AO101" s="63"/>
    </row>
    <row r="102" spans="2:47" ht="20.25" customHeight="1" x14ac:dyDescent="0.15">
      <c r="B102" s="248"/>
      <c r="C102" s="27"/>
      <c r="D102" s="28" t="s">
        <v>16</v>
      </c>
      <c r="E102" s="29"/>
      <c r="F102" s="32" t="s">
        <v>54</v>
      </c>
      <c r="G102" s="200">
        <f t="shared" si="139"/>
        <v>1459</v>
      </c>
      <c r="H102" s="157">
        <f t="shared" ref="H102:V102" si="162">H14+H22+H30+H38+H46+H54+H62+H70+H78</f>
        <v>292</v>
      </c>
      <c r="I102" s="158">
        <f t="shared" si="162"/>
        <v>1.8709649725274726</v>
      </c>
      <c r="J102" s="157">
        <f t="shared" si="162"/>
        <v>309</v>
      </c>
      <c r="K102" s="158">
        <f t="shared" si="162"/>
        <v>1.9945054945054945</v>
      </c>
      <c r="L102" s="157">
        <f t="shared" si="162"/>
        <v>489</v>
      </c>
      <c r="M102" s="158">
        <f t="shared" si="162"/>
        <v>2.9320054945054945</v>
      </c>
      <c r="N102" s="159">
        <f t="shared" si="162"/>
        <v>572</v>
      </c>
      <c r="O102" s="158">
        <f t="shared" si="162"/>
        <v>3.5426356589147288</v>
      </c>
      <c r="P102" s="160">
        <f t="shared" si="162"/>
        <v>114</v>
      </c>
      <c r="Q102" s="159">
        <f t="shared" si="162"/>
        <v>686</v>
      </c>
      <c r="R102" s="158">
        <f t="shared" si="162"/>
        <v>4.5978260869565215</v>
      </c>
      <c r="S102" s="160">
        <f t="shared" si="162"/>
        <v>97</v>
      </c>
      <c r="T102" s="159">
        <f t="shared" si="162"/>
        <v>783</v>
      </c>
      <c r="U102" s="158">
        <f t="shared" si="162"/>
        <v>5.6823122529644268</v>
      </c>
      <c r="V102" s="160">
        <f t="shared" si="162"/>
        <v>91</v>
      </c>
      <c r="W102" s="159">
        <f t="shared" si="141"/>
        <v>874</v>
      </c>
      <c r="X102" s="158">
        <f t="shared" si="148"/>
        <v>0.59904043865661416</v>
      </c>
      <c r="Y102" s="161">
        <f t="shared" si="155"/>
        <v>132</v>
      </c>
      <c r="Z102" s="159">
        <f t="shared" si="142"/>
        <v>1006</v>
      </c>
      <c r="AA102" s="158">
        <f>Z102/G102</f>
        <v>0.68951336531871144</v>
      </c>
      <c r="AB102" s="161">
        <f t="shared" si="156"/>
        <v>137</v>
      </c>
      <c r="AC102" s="159">
        <f t="shared" si="143"/>
        <v>1143</v>
      </c>
      <c r="AD102" s="158">
        <f t="shared" si="150"/>
        <v>0.78341329677861549</v>
      </c>
      <c r="AE102" s="161">
        <f t="shared" si="157"/>
        <v>211</v>
      </c>
      <c r="AF102" s="159">
        <f t="shared" si="144"/>
        <v>1354</v>
      </c>
      <c r="AG102" s="158">
        <f t="shared" si="151"/>
        <v>0.92803289924605892</v>
      </c>
      <c r="AH102" s="161">
        <f t="shared" si="145"/>
        <v>80</v>
      </c>
      <c r="AI102" s="159">
        <f t="shared" si="146"/>
        <v>1434</v>
      </c>
      <c r="AJ102" s="158">
        <f t="shared" si="152"/>
        <v>0.98286497601096645</v>
      </c>
      <c r="AK102" s="201">
        <f t="shared" si="160"/>
        <v>25</v>
      </c>
      <c r="AL102" s="249"/>
      <c r="AM102" s="250"/>
      <c r="AN102" s="251"/>
      <c r="AO102" s="63"/>
    </row>
    <row r="103" spans="2:47" ht="18" customHeight="1" x14ac:dyDescent="0.15">
      <c r="B103" s="12" t="s">
        <v>83</v>
      </c>
      <c r="D103" s="11"/>
      <c r="E103" s="1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107"/>
      <c r="Q103" s="64"/>
      <c r="R103" s="64"/>
      <c r="S103" s="107"/>
      <c r="T103" s="64"/>
      <c r="U103" s="64"/>
      <c r="V103" s="107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8"/>
      <c r="AO103" s="63"/>
    </row>
    <row r="104" spans="2:47" x14ac:dyDescent="0.15">
      <c r="B104" s="12" t="s">
        <v>17</v>
      </c>
      <c r="D104" s="13"/>
      <c r="E104" s="14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118"/>
      <c r="Q104" s="68"/>
      <c r="R104" s="68"/>
      <c r="S104" s="118"/>
      <c r="T104" s="68"/>
      <c r="U104" s="68"/>
      <c r="V104" s="11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3"/>
    </row>
    <row r="111" spans="2:47" x14ac:dyDescent="0.15">
      <c r="J111" s="2"/>
    </row>
    <row r="112" spans="2:47" x14ac:dyDescent="0.15">
      <c r="J112" s="2"/>
    </row>
    <row r="113" spans="10:10" x14ac:dyDescent="0.15">
      <c r="J113" s="2"/>
    </row>
    <row r="114" spans="10:10" x14ac:dyDescent="0.15">
      <c r="J114" s="2"/>
    </row>
  </sheetData>
  <mergeCells count="66">
    <mergeCell ref="AL4:AN4"/>
    <mergeCell ref="G5:G6"/>
    <mergeCell ref="H5:I5"/>
    <mergeCell ref="J5:K5"/>
    <mergeCell ref="AC5:AD5"/>
    <mergeCell ref="L5:M5"/>
    <mergeCell ref="T5:U5"/>
    <mergeCell ref="Z5:AA5"/>
    <mergeCell ref="AF5:AG5"/>
    <mergeCell ref="B96:B102"/>
    <mergeCell ref="C96:E96"/>
    <mergeCell ref="AL96:AN102"/>
    <mergeCell ref="AN5:AN6"/>
    <mergeCell ref="B7:F7"/>
    <mergeCell ref="B95:F95"/>
    <mergeCell ref="B24:B30"/>
    <mergeCell ref="C24:E24"/>
    <mergeCell ref="AL24:AN30"/>
    <mergeCell ref="B31:F31"/>
    <mergeCell ref="B39:F39"/>
    <mergeCell ref="B40:B46"/>
    <mergeCell ref="C40:E40"/>
    <mergeCell ref="AL40:AN46"/>
    <mergeCell ref="C64:E64"/>
    <mergeCell ref="AL64:AN70"/>
    <mergeCell ref="B32:B38"/>
    <mergeCell ref="C32:E32"/>
    <mergeCell ref="AL32:AN38"/>
    <mergeCell ref="B47:F47"/>
    <mergeCell ref="B48:B54"/>
    <mergeCell ref="C48:E48"/>
    <mergeCell ref="AL48:AN54"/>
    <mergeCell ref="B55:F55"/>
    <mergeCell ref="B56:B62"/>
    <mergeCell ref="C56:E56"/>
    <mergeCell ref="AL56:AN62"/>
    <mergeCell ref="B63:F63"/>
    <mergeCell ref="B64:B70"/>
    <mergeCell ref="B87:F87"/>
    <mergeCell ref="B88:B94"/>
    <mergeCell ref="C88:E88"/>
    <mergeCell ref="AL88:AN94"/>
    <mergeCell ref="C80:E80"/>
    <mergeCell ref="AL80:AN86"/>
    <mergeCell ref="B71:F71"/>
    <mergeCell ref="B79:F79"/>
    <mergeCell ref="B80:B86"/>
    <mergeCell ref="B72:B78"/>
    <mergeCell ref="C72:E72"/>
    <mergeCell ref="AL72:AN78"/>
    <mergeCell ref="B23:F23"/>
    <mergeCell ref="B15:F15"/>
    <mergeCell ref="N5:O5"/>
    <mergeCell ref="AL5:AL6"/>
    <mergeCell ref="AM5:AM6"/>
    <mergeCell ref="Q5:R5"/>
    <mergeCell ref="W5:X5"/>
    <mergeCell ref="AI5:AJ5"/>
    <mergeCell ref="AK5:AK6"/>
    <mergeCell ref="B16:B22"/>
    <mergeCell ref="C16:E16"/>
    <mergeCell ref="AL16:AN22"/>
    <mergeCell ref="B8:B14"/>
    <mergeCell ref="C8:E8"/>
    <mergeCell ref="B4:B6"/>
    <mergeCell ref="C4:F6"/>
  </mergeCells>
  <phoneticPr fontId="3"/>
  <printOptions horizontalCentered="1" verticalCentered="1"/>
  <pageMargins left="0.98425196850393704" right="0.19685039370078741" top="0.15748031496062992" bottom="0.15748031496062992" header="0.31496062992125984" footer="0.31496062992125984"/>
  <pageSetup paperSize="8" scale="56" orientation="portrait" horizontalDpi="300" verticalDpi="300" r:id="rId1"/>
  <ignoredErrors>
    <ignoredError sqref="J17 Q17 N25 N33 Q33 J9" formulaRange="1"/>
    <ignoredError sqref="K17 O33 K9" formula="1" formulaRange="1"/>
    <ignoredError sqref="O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通学路点検</vt:lpstr>
      <vt:lpstr>通学路点検!Print_Area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tatsumi</cp:lastModifiedBy>
  <cp:lastPrinted>2023-07-10T02:25:09Z</cp:lastPrinted>
  <dcterms:created xsi:type="dcterms:W3CDTF">2014-03-03T02:13:27Z</dcterms:created>
  <dcterms:modified xsi:type="dcterms:W3CDTF">2023-07-10T02:25:11Z</dcterms:modified>
</cp:coreProperties>
</file>